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<sst xmlns="http://schemas.openxmlformats.org/spreadsheetml/2006/main" count="37" uniqueCount="21">
  <si>
    <t xml:space="preserve">Instruções de uso: entre seus dados nos campos azuis, resultado sai no verde.</t>
  </si>
  <si>
    <t xml:space="preserve">a</t>
  </si>
  <si>
    <t xml:space="preserve">b</t>
  </si>
  <si>
    <t xml:space="preserve">y0</t>
  </si>
  <si>
    <t xml:space="preserve">passos</t>
  </si>
  <si>
    <t xml:space="preserve">Método de Euler</t>
  </si>
  <si>
    <t xml:space="preserve">h</t>
  </si>
  <si>
    <t xml:space="preserve">y</t>
  </si>
  <si>
    <t xml:space="preserve">t</t>
  </si>
  <si>
    <t xml:space="preserve">y'</t>
  </si>
  <si>
    <t xml:space="preserve">Função y' está aqui e copiada pros azuid de baixo</t>
  </si>
  <si>
    <t xml:space="preserve">&lt;&lt;&lt;</t>
  </si>
  <si>
    <t xml:space="preserve">Método do Ponto Médio</t>
  </si>
  <si>
    <t xml:space="preserve">f(t,y)</t>
  </si>
  <si>
    <t xml:space="preserve">T1</t>
  </si>
  <si>
    <t xml:space="preserve">T2</t>
  </si>
  <si>
    <t xml:space="preserve">f(T1,T2)</t>
  </si>
  <si>
    <t xml:space="preserve">&lt;&lt;&lt; Mudei</t>
  </si>
  <si>
    <t xml:space="preserve">CHEGA DE FRAÇÕES uhuuu</t>
  </si>
  <si>
    <t xml:space="preserve">t0</t>
  </si>
  <si>
    <t xml:space="preserve">&lt;&lt;&lt; Mantive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</si>
</sst>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?/?"/>
    <numFmt numFmtId="166" formatCode="General"/>
    <numFmt numFmtId="167" formatCode="?????/?????"/>
    <numFmt numFmtId="168" formatCode="#,##0.0"/>
    <numFmt numFmtId="169" formatCode="#,##0.000"/>
    <numFmt numFmtId="170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657360</xdr:colOff>
      <xdr:row>14</xdr:row>
      <xdr:rowOff>114480</xdr:rowOff>
    </xdr:from>
    <xdr:to>
      <xdr:col>13</xdr:col>
      <xdr:colOff>795600</xdr:colOff>
      <xdr:row>29</xdr:row>
      <xdr:rowOff>75960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818280" y="2914560"/>
          <a:ext cx="4209840" cy="2962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487440</xdr:colOff>
      <xdr:row>14</xdr:row>
      <xdr:rowOff>19080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0" y="0"/>
          <a:ext cx="9648360" cy="2819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45" activeCellId="0" sqref="C45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2"/>
      <c r="B18" s="3"/>
      <c r="C18" s="4" t="s">
        <v>1</v>
      </c>
      <c r="D18" s="4" t="s">
        <v>2</v>
      </c>
      <c r="E18" s="4" t="s">
        <v>3</v>
      </c>
      <c r="F18" s="4" t="s">
        <v>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2"/>
      <c r="B19" s="3"/>
      <c r="C19" s="5" t="n">
        <v>2</v>
      </c>
      <c r="D19" s="2" t="n">
        <f aca="false">C19+C24*F19</f>
        <v>2.33333333333333</v>
      </c>
      <c r="E19" s="5" t="n">
        <v>9</v>
      </c>
      <c r="F19" s="5" t="n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2"/>
      <c r="C21" s="6" t="s">
        <v>5</v>
      </c>
      <c r="D21" s="6"/>
      <c r="E21" s="6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2"/>
      <c r="C23" s="4" t="s">
        <v>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2"/>
      <c r="C24" s="7" t="n">
        <f aca="false">1/3</f>
        <v>0.333333333333333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2"/>
      <c r="C25" s="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3"/>
      <c r="C26" s="4" t="s">
        <v>7</v>
      </c>
      <c r="D26" s="4" t="s">
        <v>8</v>
      </c>
      <c r="E26" s="4" t="s">
        <v>9</v>
      </c>
      <c r="F26" s="9"/>
      <c r="G26" s="10" t="s">
        <v>10</v>
      </c>
      <c r="H26" s="1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2" t="n">
        <v>0</v>
      </c>
      <c r="B27" s="11" t="str">
        <f aca="false">CONCATENATE("y",TEXT(A27,0)," =")</f>
        <v>y0 =</v>
      </c>
      <c r="C27" s="2" t="n">
        <f aca="false">E19</f>
        <v>9</v>
      </c>
      <c r="D27" s="2" t="n">
        <f aca="false">$C$19+A27*$C$24</f>
        <v>2</v>
      </c>
      <c r="E27" s="12" t="n">
        <f aca="false">C27^2/D27^3</f>
        <v>10.125</v>
      </c>
      <c r="F27" s="13" t="s">
        <v>11</v>
      </c>
      <c r="G27" s="10"/>
      <c r="H27" s="1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 t="n">
        <f aca="false">A27+1</f>
        <v>1</v>
      </c>
      <c r="B28" s="11" t="str">
        <f aca="false">CONCATENATE("y",TEXT(A28,0)," =")</f>
        <v>y1 =</v>
      </c>
      <c r="C28" s="14" t="n">
        <f aca="false">C27+$C$24*E27</f>
        <v>12.375</v>
      </c>
      <c r="D28" s="2" t="n">
        <f aca="false">$C$19+A28*$C$24</f>
        <v>2.33333333333333</v>
      </c>
      <c r="E28" s="12" t="n">
        <f aca="false">C28^2/D28^3</f>
        <v>12.0548013848396</v>
      </c>
      <c r="F28" s="9"/>
      <c r="G28" s="10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3"/>
      <c r="B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3"/>
      <c r="B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3"/>
      <c r="B31" s="3"/>
      <c r="C31" s="6" t="s">
        <v>12</v>
      </c>
      <c r="D31" s="6"/>
      <c r="E31" s="6"/>
      <c r="F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3"/>
      <c r="B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3"/>
      <c r="B33" s="3"/>
      <c r="C33" s="4" t="s">
        <v>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3"/>
      <c r="B34" s="3"/>
      <c r="C34" s="7" t="n">
        <f aca="false">2/3</f>
        <v>0.666666666666667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3"/>
      <c r="B35" s="3"/>
      <c r="E35" s="2" t="s">
        <v>13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3"/>
      <c r="C36" s="4" t="s">
        <v>7</v>
      </c>
      <c r="D36" s="4" t="s">
        <v>8</v>
      </c>
      <c r="E36" s="4" t="s">
        <v>9</v>
      </c>
      <c r="F36" s="4" t="s">
        <v>14</v>
      </c>
      <c r="G36" s="4" t="s">
        <v>15</v>
      </c>
      <c r="H36" s="4" t="s">
        <v>16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 t="n">
        <v>0</v>
      </c>
      <c r="B37" s="11" t="str">
        <f aca="false">CONCATENATE("y",TEXT(A37,0)," =")</f>
        <v>y0 =</v>
      </c>
      <c r="C37" s="2" t="n">
        <f aca="false">E19</f>
        <v>9</v>
      </c>
      <c r="D37" s="2" t="n">
        <f aca="false">$C$19+A37*$C$34</f>
        <v>2</v>
      </c>
      <c r="E37" s="2" t="n">
        <f aca="false">C37^2/D37^3</f>
        <v>10.125</v>
      </c>
      <c r="F37" s="2" t="n">
        <f aca="false">D37+$C$34/2</f>
        <v>2.33333333333333</v>
      </c>
      <c r="G37" s="2" t="n">
        <f aca="false">C37+($C$34/2)*E37</f>
        <v>12.375</v>
      </c>
      <c r="H37" s="2" t="n">
        <f aca="false">G37^2/F37^3</f>
        <v>12.0548013848396</v>
      </c>
      <c r="I37" s="15" t="s">
        <v>17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 t="n">
        <f aca="false">A37+1</f>
        <v>1</v>
      </c>
      <c r="B38" s="11" t="str">
        <f aca="false">CONCATENATE("y",TEXT(A38,0)," =")</f>
        <v>y1 =</v>
      </c>
      <c r="C38" s="14" t="n">
        <f aca="false">C37+$C$34*H37</f>
        <v>17.0365342565598</v>
      </c>
      <c r="D38" s="2" t="n">
        <f aca="false">$C$19+A38*$C$34</f>
        <v>2.66666666666667</v>
      </c>
      <c r="E38" s="2" t="n">
        <f aca="false">C38^2/D38^3</f>
        <v>15.3058095426235</v>
      </c>
      <c r="F38" s="2" t="n">
        <f aca="false">D38+$C$34/2</f>
        <v>3</v>
      </c>
      <c r="G38" s="16" t="n">
        <f aca="false">C38+($C$34/2)*E38</f>
        <v>22.1384707707676</v>
      </c>
      <c r="H38" s="2" t="n">
        <f aca="false">G38^2/F38^3</f>
        <v>18.1522921506715</v>
      </c>
      <c r="I38" s="15" t="s">
        <v>17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3"/>
      <c r="B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3"/>
      <c r="B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3"/>
      <c r="B41" s="3"/>
      <c r="C41" s="6" t="s">
        <v>18</v>
      </c>
      <c r="D41" s="6"/>
      <c r="E41" s="6"/>
      <c r="F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3"/>
      <c r="B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3"/>
      <c r="B43" s="3"/>
      <c r="C43" s="4" t="s">
        <v>6</v>
      </c>
      <c r="D43" s="4" t="s">
        <v>19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C44" s="7" t="n">
        <f aca="false">2/3</f>
        <v>0.666666666666667</v>
      </c>
      <c r="D44" s="5" t="n">
        <v>3</v>
      </c>
      <c r="F44" s="17"/>
      <c r="G44" s="17"/>
      <c r="H44" s="17"/>
      <c r="I44" s="1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3"/>
      <c r="B46" s="3"/>
      <c r="E46" s="2" t="s">
        <v>13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3"/>
      <c r="C47" s="4" t="s">
        <v>7</v>
      </c>
      <c r="D47" s="4" t="s">
        <v>8</v>
      </c>
      <c r="E47" s="4" t="s">
        <v>9</v>
      </c>
      <c r="F47" s="4" t="s">
        <v>14</v>
      </c>
      <c r="G47" s="4" t="s">
        <v>15</v>
      </c>
      <c r="H47" s="4" t="s">
        <v>16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 t="n">
        <v>0</v>
      </c>
      <c r="B48" s="11" t="str">
        <f aca="false">CONCATENATE("y",TEXT(A48,0)," =")</f>
        <v>y0 =</v>
      </c>
      <c r="C48" s="2" t="n">
        <f aca="false">E19</f>
        <v>9</v>
      </c>
      <c r="D48" s="2" t="n">
        <f aca="false">$D$44+A48*$C$44</f>
        <v>3</v>
      </c>
      <c r="E48" s="2" t="n">
        <f aca="false">C48^2/D48^3</f>
        <v>3</v>
      </c>
      <c r="F48" s="2" t="n">
        <f aca="false">D48+$C$34/2</f>
        <v>3.33333333333333</v>
      </c>
      <c r="G48" s="2" t="n">
        <f aca="false">C48+($C$44/2)*E48</f>
        <v>10</v>
      </c>
      <c r="H48" s="2" t="n">
        <f aca="false">G48^2/F48^3</f>
        <v>2.7</v>
      </c>
      <c r="I48" s="18" t="s">
        <v>17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 t="n">
        <f aca="false">A48+1</f>
        <v>1</v>
      </c>
      <c r="B49" s="11" t="str">
        <f aca="false">CONCATENATE("y",TEXT(A49,0)," =")</f>
        <v>y1 =</v>
      </c>
      <c r="C49" s="19" t="n">
        <f aca="false">C48+$C$44*H48</f>
        <v>10.8</v>
      </c>
      <c r="D49" s="2" t="n">
        <f aca="false">$D$44+A49*$C$44</f>
        <v>3.66666666666667</v>
      </c>
      <c r="E49" s="2" t="n">
        <f aca="false">C49^2/D49^3</f>
        <v>2.36610067618332</v>
      </c>
      <c r="F49" s="2" t="n">
        <f aca="false">D49+$C$34/2</f>
        <v>4</v>
      </c>
      <c r="G49" s="19" t="n">
        <f aca="false">C49+($C$44/2)*E49</f>
        <v>11.5887002253944</v>
      </c>
      <c r="H49" s="2" t="n">
        <f aca="false">G49^2/F49^3</f>
        <v>2.09840582678214</v>
      </c>
      <c r="I49" s="18" t="s">
        <v>17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 t="n">
        <f aca="false">A49+1</f>
        <v>2</v>
      </c>
      <c r="B50" s="11" t="str">
        <f aca="false">CONCATENATE("y",TEXT(A50,0)," =")</f>
        <v>y2 =</v>
      </c>
      <c r="C50" s="20" t="n">
        <f aca="false">C49+$C$44*H49</f>
        <v>12.1989372178548</v>
      </c>
      <c r="D50" s="2" t="n">
        <f aca="false">$D$44+A50*$C$44</f>
        <v>4.33333333333333</v>
      </c>
      <c r="E50" s="2" t="n">
        <f aca="false">C50^2/D50^3</f>
        <v>1.82884837033199</v>
      </c>
      <c r="F50" s="21" t="n">
        <f aca="false">C50+$C$44*E50</f>
        <v>13.4181694647428</v>
      </c>
      <c r="G50" s="21" t="n">
        <f aca="false">D51</f>
        <v>5</v>
      </c>
      <c r="H50" s="2" t="n">
        <f aca="false">F50^2/G50^3</f>
        <v>1.44037817427644</v>
      </c>
      <c r="I50" s="22" t="s">
        <v>20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 t="n">
        <f aca="false">A50+1</f>
        <v>3</v>
      </c>
      <c r="B51" s="11" t="str">
        <f aca="false">CONCATENATE("y",TEXT(A51,0)," =")</f>
        <v>y3 =</v>
      </c>
      <c r="C51" s="20" t="n">
        <f aca="false">C50+($C$44/2)*(E50+H50)</f>
        <v>13.2886793993909</v>
      </c>
      <c r="D51" s="2" t="n">
        <f aca="false">$D$44+A51*$C$44</f>
        <v>5</v>
      </c>
      <c r="E51" s="2" t="n">
        <f aca="false">C51^2/D51^3</f>
        <v>1.41271200143837</v>
      </c>
      <c r="F51" s="21" t="n">
        <f aca="false">C51+$C$44*E51</f>
        <v>14.2304874003498</v>
      </c>
      <c r="G51" s="21" t="n">
        <f aca="false">D52</f>
        <v>5.66666666666667</v>
      </c>
      <c r="H51" s="2" t="n">
        <f aca="false">F51^2/G51^3</f>
        <v>1.11290104510297</v>
      </c>
      <c r="I51" s="22" t="s">
        <v>20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 t="n">
        <f aca="false">A51+1</f>
        <v>4</v>
      </c>
      <c r="B52" s="11" t="str">
        <f aca="false">CONCATENATE("y",TEXT(A52,0)," =")</f>
        <v>y4 =</v>
      </c>
      <c r="C52" s="20" t="n">
        <f aca="false">C51+($C$44/2)*(E51+H51)</f>
        <v>14.1305504149047</v>
      </c>
      <c r="D52" s="2" t="n">
        <f aca="false">$D$44+A52*$C$44</f>
        <v>5.66666666666667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11"/>
      <c r="D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5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5.7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5.7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5.7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5.7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</sheetData>
  <mergeCells count="4">
    <mergeCell ref="C21:F21"/>
    <mergeCell ref="G26:H28"/>
    <mergeCell ref="C31:F31"/>
    <mergeCell ref="C41:F4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2021-07-24T16:00:48Z</dcterms:modified>
  <cp:revision>1</cp:revision>
  <dc:subject/>
  <dc:title/>
</cp:coreProperties>
</file>