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<sst xmlns="http://schemas.openxmlformats.org/spreadsheetml/2006/main" count="16" uniqueCount="8">
  <si>
    <t xml:space="preserve">drone:ground</t>
  </si>
  <si>
    <t xml:space="preserve">Time*10</t>
  </si>
  <si>
    <t xml:space="preserve">Avg energy/drone</t>
  </si>
  <si>
    <t xml:space="preserve">time</t>
  </si>
  <si>
    <t xml:space="preserve">offload only</t>
  </si>
  <si>
    <t xml:space="preserve">local only</t>
  </si>
  <si>
    <t xml:space="preserve">random</t>
  </si>
  <si>
    <t xml:space="preserve">our solution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</si>
</sst>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0</v>
      </c>
      <c r="F1" s="0" t="s">
        <v>1</v>
      </c>
      <c r="G1" s="0" t="s">
        <v>2</v>
      </c>
      <c r="I1" s="0" t="s">
        <v>0</v>
      </c>
      <c r="J1" s="0" t="s">
        <v>1</v>
      </c>
      <c r="K1" s="0" t="s">
        <v>2</v>
      </c>
      <c r="M1" s="0" t="s">
        <v>0</v>
      </c>
      <c r="N1" s="0" t="s">
        <v>3</v>
      </c>
      <c r="O1" s="0" t="s">
        <v>2</v>
      </c>
    </row>
    <row r="2" customFormat="false" ht="12.8" hidden="false" customHeight="false" outlineLevel="0" collapsed="false">
      <c r="A2" s="0" t="n">
        <v>1</v>
      </c>
      <c r="B2" s="0" t="n">
        <v>786</v>
      </c>
      <c r="C2" s="0" t="n">
        <f aca="false">ROUND(1.4*25*4.4,0)</f>
        <v>154</v>
      </c>
      <c r="E2" s="0" t="n">
        <v>1</v>
      </c>
      <c r="F2" s="0" t="n">
        <v>8462</v>
      </c>
      <c r="G2" s="0" t="n">
        <f aca="false">ROUND(((B2/10)*11*7),0)</f>
        <v>6052</v>
      </c>
      <c r="I2" s="0" t="n">
        <v>1</v>
      </c>
      <c r="J2" s="0" t="n">
        <v>5384</v>
      </c>
      <c r="K2" s="0" t="n">
        <v>2973</v>
      </c>
      <c r="M2" s="0" t="n">
        <v>1</v>
      </c>
      <c r="N2" s="0" t="n">
        <v>786</v>
      </c>
    </row>
    <row r="3" customFormat="false" ht="12.8" hidden="false" customHeight="false" outlineLevel="0" collapsed="false">
      <c r="A3" s="0" t="n">
        <v>2</v>
      </c>
      <c r="B3" s="0" t="n">
        <v>1223</v>
      </c>
      <c r="C3" s="0" t="n">
        <f aca="false">(ROUND((1.4*25*4.4+1.7*25*4.4)/2,0))</f>
        <v>171</v>
      </c>
      <c r="E3" s="0" t="n">
        <v>2</v>
      </c>
      <c r="F3" s="0" t="n">
        <v>8462</v>
      </c>
      <c r="G3" s="0" t="n">
        <f aca="false">ROUND(((B3/10)*11*7)/2,0)</f>
        <v>4709</v>
      </c>
      <c r="I3" s="0" t="n">
        <v>2</v>
      </c>
      <c r="J3" s="0" t="n">
        <v>5035</v>
      </c>
      <c r="K3" s="0" t="n">
        <v>1602</v>
      </c>
      <c r="M3" s="0" t="n">
        <v>2</v>
      </c>
      <c r="N3" s="0" t="n">
        <v>1188</v>
      </c>
    </row>
    <row r="4" customFormat="false" ht="12.8" hidden="false" customHeight="false" outlineLevel="0" collapsed="false">
      <c r="A4" s="0" t="n">
        <v>3</v>
      </c>
      <c r="B4" s="0" t="n">
        <v>1729</v>
      </c>
      <c r="C4" s="0" t="n">
        <f aca="false">(ROUND((1.4*25*4.4+1.7*25*4.4+1.7*25*4.4)/3,0))</f>
        <v>176</v>
      </c>
      <c r="E4" s="0" t="n">
        <v>3</v>
      </c>
      <c r="F4" s="0" t="n">
        <v>8462</v>
      </c>
      <c r="G4" s="0" t="n">
        <f aca="false">ROUND(((B4/10)*11*7)/3,0)</f>
        <v>4438</v>
      </c>
      <c r="I4" s="0" t="n">
        <v>3</v>
      </c>
      <c r="J4" s="0" t="n">
        <v>5080</v>
      </c>
      <c r="K4" s="0" t="n">
        <v>1876</v>
      </c>
      <c r="M4" s="0" t="n">
        <v>3</v>
      </c>
      <c r="N4" s="0" t="n">
        <v>1670</v>
      </c>
    </row>
    <row r="5" customFormat="false" ht="12.8" hidden="false" customHeight="false" outlineLevel="0" collapsed="false">
      <c r="A5" s="0" t="n">
        <v>4</v>
      </c>
      <c r="B5" s="0" t="n">
        <v>2312</v>
      </c>
      <c r="C5" s="0" t="n">
        <f aca="false">(ROUND((1.4*25*4.4+1.7*25*4.4+1.7*25*4.4+1.4*25*4.4)/4,0))</f>
        <v>171</v>
      </c>
      <c r="E5" s="0" t="n">
        <v>4</v>
      </c>
      <c r="F5" s="0" t="n">
        <v>8462</v>
      </c>
      <c r="G5" s="0" t="n">
        <f aca="false">ROUND(((B5/10)*11*7)/4,0)</f>
        <v>4451</v>
      </c>
      <c r="I5" s="0" t="n">
        <v>4</v>
      </c>
      <c r="J5" s="0" t="n">
        <v>5422</v>
      </c>
      <c r="K5" s="0" t="n">
        <v>1976</v>
      </c>
      <c r="M5" s="0" t="n">
        <v>4</v>
      </c>
    </row>
    <row r="6" customFormat="false" ht="12.8" hidden="false" customHeight="false" outlineLevel="0" collapsed="false">
      <c r="A6" s="0" t="n">
        <v>5</v>
      </c>
      <c r="B6" s="0" t="n">
        <v>2984</v>
      </c>
      <c r="C6" s="0" t="n">
        <f aca="false">(ROUND((1.4*25*4.4+1.7*25*4.4+1.7*25*4.4+1.4*25*4.4+1.7*25*4.4)/5,0))</f>
        <v>174</v>
      </c>
      <c r="E6" s="0" t="n">
        <v>5</v>
      </c>
      <c r="F6" s="0" t="n">
        <v>8661</v>
      </c>
      <c r="G6" s="0" t="n">
        <f aca="false">ROUND(((B6/10)*11*7)/5,0)</f>
        <v>4595</v>
      </c>
      <c r="I6" s="0" t="n">
        <v>5</v>
      </c>
      <c r="J6" s="0" t="n">
        <v>5162</v>
      </c>
      <c r="K6" s="0" t="n">
        <v>2278</v>
      </c>
      <c r="M6" s="0" t="n">
        <v>5</v>
      </c>
    </row>
    <row r="7" customFormat="false" ht="12.8" hidden="false" customHeight="false" outlineLevel="0" collapsed="false">
      <c r="A7" s="0" t="n">
        <v>6</v>
      </c>
      <c r="B7" s="0" t="n">
        <v>4488</v>
      </c>
      <c r="C7" s="0" t="n">
        <f aca="false">(ROUND((1.4*25*4.4+1.7*25*4.4+1.7*25*4.4+1.4*25*4.4+1.7*25*4.4+2.6*25*4.4)/6,0))</f>
        <v>193</v>
      </c>
      <c r="E7" s="0" t="n">
        <v>6</v>
      </c>
      <c r="F7" s="0" t="n">
        <v>8661</v>
      </c>
      <c r="G7" s="0" t="n">
        <f aca="false">ROUND(((B7/10)*11*7)/6,0)</f>
        <v>5760</v>
      </c>
      <c r="I7" s="0" t="n">
        <v>6</v>
      </c>
      <c r="J7" s="0" t="n">
        <v>5988</v>
      </c>
      <c r="K7" s="0" t="n">
        <v>2040</v>
      </c>
      <c r="M7" s="0" t="n">
        <v>6</v>
      </c>
    </row>
    <row r="8" customFormat="false" ht="12.8" hidden="false" customHeight="false" outlineLevel="0" collapsed="false">
      <c r="A8" s="0" t="n">
        <v>7</v>
      </c>
      <c r="B8" s="0" t="n">
        <v>5093</v>
      </c>
      <c r="C8" s="0" t="n">
        <f aca="false">(ROUND((1.4*25*4.4+1.7*25*4.4+1.7*25*4.4+1.4*25*4.4+1.7*25*4.4+2.6*25*4.4+1.4*25*4.4)/7,0))</f>
        <v>187</v>
      </c>
      <c r="E8" s="0" t="n">
        <v>7</v>
      </c>
      <c r="F8" s="0" t="n">
        <v>8661</v>
      </c>
      <c r="G8" s="0" t="n">
        <f aca="false">ROUND(((B8/10)*11*7)/7,0)</f>
        <v>5602</v>
      </c>
      <c r="I8" s="0" t="n">
        <v>7</v>
      </c>
      <c r="J8" s="0" t="n">
        <v>6938</v>
      </c>
      <c r="K8" s="0" t="n">
        <v>2708</v>
      </c>
      <c r="M8" s="0" t="n">
        <v>7</v>
      </c>
    </row>
    <row r="9" customFormat="false" ht="12.8" hidden="false" customHeight="false" outlineLevel="0" collapsed="false">
      <c r="A9" s="0" t="n">
        <v>8</v>
      </c>
      <c r="B9" s="0" t="n">
        <v>6118</v>
      </c>
      <c r="C9" s="0" t="n">
        <f aca="false">(ROUND((1.4*25*4.4+1.7*25*4.4+1.7*25*4.4+1.4*25*4.4+1.7*25*4.4+2.6*25*4.4+1.4*25*4.4+2.6*25*4.4)/8,0))</f>
        <v>199</v>
      </c>
      <c r="E9" s="0" t="n">
        <v>8</v>
      </c>
      <c r="F9" s="0" t="n">
        <v>9157</v>
      </c>
      <c r="G9" s="0" t="n">
        <f aca="false">ROUND(((B9/10)*11*7)/8,0)</f>
        <v>5889</v>
      </c>
      <c r="I9" s="0" t="n">
        <v>8</v>
      </c>
      <c r="J9" s="0" t="n">
        <v>5654</v>
      </c>
      <c r="K9" s="0" t="n">
        <v>2569</v>
      </c>
      <c r="M9" s="0" t="n">
        <v>8</v>
      </c>
    </row>
    <row r="10" customFormat="false" ht="12.8" hidden="false" customHeight="false" outlineLevel="0" collapsed="false">
      <c r="A10" s="0" t="n">
        <v>9</v>
      </c>
      <c r="B10" s="0" t="n">
        <v>6587</v>
      </c>
      <c r="C10" s="0" t="n">
        <f aca="false">(ROUND((1.4*25*4.4+1.7*25*4.4+1.7*25*4.4+1.4*25*4.4+1.7*25*4.4+2.6*25*4.4+1.4*25*4.4+2.6*25*4.4+1.4*25*4.4)/9,0))</f>
        <v>194</v>
      </c>
      <c r="E10" s="0" t="n">
        <v>9</v>
      </c>
      <c r="F10" s="0" t="n">
        <v>9157</v>
      </c>
      <c r="G10" s="0" t="n">
        <f aca="false">ROUND(((B10/10)*11*7)/9,0)</f>
        <v>5636</v>
      </c>
      <c r="I10" s="0" t="n">
        <v>9</v>
      </c>
      <c r="J10" s="0" t="n">
        <v>7200</v>
      </c>
      <c r="K10" s="0" t="n">
        <v>2572</v>
      </c>
      <c r="M10" s="0" t="n">
        <v>9</v>
      </c>
    </row>
    <row r="11" customFormat="false" ht="12.8" hidden="false" customHeight="false" outlineLevel="0" collapsed="false">
      <c r="A11" s="0" t="n">
        <v>10</v>
      </c>
      <c r="B11" s="0" t="n">
        <v>7213</v>
      </c>
      <c r="C11" s="0" t="n">
        <f aca="false">(ROUND((1.4*25*4.4+1.7*25*4.4+1.7*25*4.4+1.4*25*4.4+1.7*25*4.4+2.6*25*4.4+1.4*25*4.4+2.6*25*4.4+1.4*25*4.4+1.4*25*4.4)/10,0))</f>
        <v>190</v>
      </c>
      <c r="E11" s="0" t="n">
        <v>10</v>
      </c>
      <c r="F11" s="0" t="n">
        <v>9157</v>
      </c>
      <c r="G11" s="0" t="n">
        <f aca="false">ROUND(((B11/10)*11*7)/10,0)</f>
        <v>5554</v>
      </c>
      <c r="I11" s="0" t="n">
        <v>10</v>
      </c>
      <c r="J11" s="0" t="n">
        <v>5751</v>
      </c>
      <c r="K11" s="0" t="n">
        <v>2452</v>
      </c>
      <c r="M11" s="0" t="n">
        <v>10</v>
      </c>
    </row>
    <row r="12" customFormat="false" ht="12.8" hidden="false" customHeight="false" outlineLevel="0" collapsed="false">
      <c r="A12" s="0" t="n">
        <v>11</v>
      </c>
      <c r="B12" s="0" t="n">
        <v>7638</v>
      </c>
      <c r="C12" s="0" t="n">
        <f aca="false">(ROUND((1.4*25*4.4+1.7*25*4.4+1.7*25*4.4+1.4*25*4.4+1.7*25*4.4+2.6*25*4.4+1.4*25*4.4+2.6*25*4.4+1.4*25*4.4+1.4*25*4.4+2.6*25*4.4)/11,0))</f>
        <v>199</v>
      </c>
      <c r="E12" s="0" t="n">
        <v>11</v>
      </c>
      <c r="F12" s="0" t="n">
        <v>9157</v>
      </c>
      <c r="G12" s="0" t="n">
        <f aca="false">ROUND(((B12/10)*11*7)/11,0)</f>
        <v>5347</v>
      </c>
      <c r="I12" s="0" t="n">
        <v>11</v>
      </c>
      <c r="J12" s="0" t="n">
        <v>6652</v>
      </c>
      <c r="K12" s="0" t="n">
        <v>2541</v>
      </c>
      <c r="M12" s="0" t="n">
        <v>11</v>
      </c>
    </row>
    <row r="13" customFormat="false" ht="12.8" hidden="false" customHeight="false" outlineLevel="0" collapsed="false">
      <c r="A13" s="0" t="n">
        <v>12</v>
      </c>
      <c r="B13" s="0" t="n">
        <v>8063</v>
      </c>
      <c r="C13" s="0" t="n">
        <f aca="false">(ROUND((1.4*25*4.4+1.7*25*4.4+1.7*25*4.4+1.4*25*4.4+1.7*25*4.4+2.6*25*4.4+1.4*25*4.4+2.6*25*4.4+1.4*25*4.4+1.4*25*4.4+2.6*25*4.4+1.7*25*4.4)/12,0))</f>
        <v>198</v>
      </c>
      <c r="E13" s="0" t="n">
        <v>12</v>
      </c>
      <c r="F13" s="0" t="n">
        <v>9157</v>
      </c>
      <c r="G13" s="0" t="n">
        <f aca="false">ROUND(((B13/10)*11*7)/12,0)</f>
        <v>5174</v>
      </c>
      <c r="I13" s="0" t="n">
        <v>12</v>
      </c>
      <c r="J13" s="0" t="n">
        <v>6976</v>
      </c>
      <c r="K13" s="0" t="n">
        <v>2560</v>
      </c>
      <c r="M13" s="0" t="n">
        <v>12</v>
      </c>
    </row>
    <row r="14" customFormat="false" ht="12.8" hidden="false" customHeight="false" outlineLevel="0" collapsed="false">
      <c r="A14" s="0" t="n">
        <v>13</v>
      </c>
      <c r="B14" s="0" t="n">
        <v>8559</v>
      </c>
      <c r="C14" s="0" t="n">
        <f aca="false">(ROUND((1.4*25*4.4+1.7*25*4.4+1.7*25*4.4+1.4*25*4.4+1.7*25*4.4+2.6*25*4.4+1.4*25*4.4+2.6*25*4.4+1.4*25*4.4+1.4*25*4.4+2.6*25*4.4+1.7*25*4.4+1.7*25*4.4)/13,0))</f>
        <v>197</v>
      </c>
      <c r="E14" s="0" t="n">
        <v>13</v>
      </c>
      <c r="F14" s="0" t="n">
        <v>9157</v>
      </c>
      <c r="G14" s="0" t="n">
        <f aca="false">ROUND(((B14/10)*11*7)/13,0)</f>
        <v>5070</v>
      </c>
      <c r="I14" s="0" t="n">
        <v>13</v>
      </c>
      <c r="J14" s="0" t="n">
        <v>5805</v>
      </c>
      <c r="K14" s="0" t="n">
        <v>2594</v>
      </c>
      <c r="M14" s="0" t="n">
        <v>13</v>
      </c>
    </row>
    <row r="15" customFormat="false" ht="12.8" hidden="false" customHeight="false" outlineLevel="0" collapsed="false">
      <c r="A15" s="0" t="n">
        <v>14</v>
      </c>
      <c r="B15" s="0" t="n">
        <v>9593</v>
      </c>
      <c r="C15" s="0" t="n">
        <f aca="false">(ROUND((1.4*25*4.4+1.7*25*4.4+1.7*25*4.4+1.4*25*4.4+1.7*25*4.4+2.6*25*4.4+1.4*25*4.4+2.6*25*4.4+1.4*25*4.4+1.4*25*4.4+2.6*25*4.4+1.7*25*4.4+1.7*25*4.4+1.7*25*4.4)/14,0))</f>
        <v>196</v>
      </c>
      <c r="E15" s="0" t="n">
        <v>14</v>
      </c>
      <c r="F15" s="0" t="n">
        <v>9157</v>
      </c>
      <c r="G15" s="0" t="n">
        <f aca="false">ROUND(((B15/10)*11*7)/14,0)</f>
        <v>5276</v>
      </c>
      <c r="I15" s="0" t="n">
        <v>14</v>
      </c>
      <c r="J15" s="0" t="n">
        <v>5665</v>
      </c>
      <c r="K15" s="0" t="n">
        <v>2408</v>
      </c>
      <c r="M15" s="0" t="n">
        <v>14</v>
      </c>
    </row>
    <row r="16" customFormat="false" ht="12.8" hidden="false" customHeight="false" outlineLevel="0" collapsed="false">
      <c r="A16" s="0" t="n">
        <v>15</v>
      </c>
      <c r="B16" s="0" t="n">
        <v>10299</v>
      </c>
      <c r="C16" s="0" t="n">
        <f aca="false">(ROUND((1.4*25*4.4+1.7*25*4.4+1.7*25*4.4+1.4*25*4.4+1.7*25*4.4+2.6*25*4.4+1.4*25*4.4+2.6*25*4.4+1.4*25*4.4+1.4*25*4.4+2.6*25*4.4+1.7*25*4.4+1.7*25*4.4+1.7*25*4.4+1.7*25*4.4)/15,0))</f>
        <v>196</v>
      </c>
      <c r="E16" s="0" t="n">
        <v>15</v>
      </c>
      <c r="F16" s="0" t="n">
        <v>9157</v>
      </c>
      <c r="G16" s="0" t="n">
        <f aca="false">ROUND(((B16/10)*11*7)/15,0)</f>
        <v>5287</v>
      </c>
      <c r="I16" s="0" t="n">
        <v>15</v>
      </c>
      <c r="J16" s="0" t="n">
        <v>7610</v>
      </c>
      <c r="K16" s="0" t="n">
        <v>3067</v>
      </c>
      <c r="M16" s="0" t="n">
        <v>15</v>
      </c>
    </row>
    <row r="17" customFormat="false" ht="12.8" hidden="false" customHeight="false" outlineLevel="0" collapsed="false">
      <c r="A17" s="0" t="n">
        <v>16</v>
      </c>
      <c r="B17" s="0" t="n">
        <v>10711</v>
      </c>
      <c r="C17" s="0" t="n">
        <f aca="false">(ROUND((1.4*25*4.4+1.7*25*4.4+1.7*25*4.4+1.4*25*4.4+1.7*25*4.4+2.6*25*4.4+1.4*25*4.4+2.6*25*4.4+1.4*25*4.4+1.4*25*4.4+2.6*25*4.4+1.7*25*4.4+1.7*25*4.4+1.7*25*4.4+1.7*25*4.4+1.7*25*4.4)/16,0))</f>
        <v>195</v>
      </c>
      <c r="E17" s="0" t="n">
        <v>16</v>
      </c>
      <c r="F17" s="0" t="n">
        <v>9157</v>
      </c>
      <c r="G17" s="0" t="n">
        <f aca="false">ROUND(((B17/10)*11*7)/16,0)</f>
        <v>5155</v>
      </c>
      <c r="I17" s="0" t="n">
        <v>16</v>
      </c>
      <c r="J17" s="0" t="n">
        <v>6850</v>
      </c>
      <c r="K17" s="0" t="n">
        <v>3050</v>
      </c>
      <c r="M17" s="0" t="n">
        <v>16</v>
      </c>
    </row>
    <row r="18" customFormat="false" ht="12.8" hidden="false" customHeight="false" outlineLevel="0" collapsed="false">
      <c r="A18" s="0" t="n">
        <v>17</v>
      </c>
      <c r="B18" s="0" t="n">
        <v>11205</v>
      </c>
      <c r="C18" s="0" t="n">
        <f aca="false">(ROUND((1.4*25*4.4+1.7*25*4.4+1.7*25*4.4+1.4*25*4.4+1.7*25*4.4+2.6*25*4.4+1.4*25*4.4+2.6*25*4.4+1.4*25*4.4+1.4*25*4.4+2.6*25*4.4+1.7*25*4.4+1.7*25*4.4+1.7*25*4.4+1.7*25*4.4+1.7*25*4.4+1.7*25*4.4)/17,0))</f>
        <v>195</v>
      </c>
      <c r="E18" s="0" t="n">
        <v>17</v>
      </c>
      <c r="F18" s="0" t="n">
        <v>9157</v>
      </c>
      <c r="G18" s="0" t="n">
        <f aca="false">ROUND(((B18/10)*11*7)/17,0)</f>
        <v>5075</v>
      </c>
      <c r="I18" s="0" t="n">
        <v>17</v>
      </c>
      <c r="J18" s="0" t="n">
        <v>7635</v>
      </c>
      <c r="K18" s="0" t="n">
        <v>2948</v>
      </c>
      <c r="M18" s="0" t="n">
        <v>17</v>
      </c>
    </row>
    <row r="19" customFormat="false" ht="12.8" hidden="false" customHeight="false" outlineLevel="0" collapsed="false">
      <c r="A19" s="0" t="n">
        <v>18</v>
      </c>
      <c r="B19" s="0" t="n">
        <v>11977</v>
      </c>
      <c r="C19" s="0" t="n">
        <f aca="false">(ROUND((1.4*25*4.4+1.7*25*4.4+1.7*25*4.4+1.4*25*4.4+1.7*25*4.4+2.6*25*4.4+1.4*25*4.4+2.6*25*4.4+1.4*25*4.4+1.4*25*4.4+2.6*25*4.4+1.7*25*4.4+1.7*25*4.4+1.7*25*4.4+1.7*25*4.4+1.7*25*4.4+1.7*25*4.4+1.4*25*4.4)/18,0))</f>
        <v>193</v>
      </c>
      <c r="E19" s="0" t="n">
        <v>18</v>
      </c>
      <c r="F19" s="0" t="n">
        <v>9157</v>
      </c>
      <c r="G19" s="0" t="n">
        <f aca="false">ROUND(((B19/10)*11*7)/18,0)</f>
        <v>5123</v>
      </c>
      <c r="I19" s="0" t="n">
        <v>18</v>
      </c>
      <c r="J19" s="0" t="n">
        <v>7443</v>
      </c>
      <c r="K19" s="0" t="n">
        <v>2922</v>
      </c>
      <c r="M19" s="0" t="n">
        <v>18</v>
      </c>
    </row>
    <row r="20" customFormat="false" ht="12.8" hidden="false" customHeight="false" outlineLevel="0" collapsed="false">
      <c r="A20" s="0" t="n">
        <v>19</v>
      </c>
      <c r="B20" s="0" t="n">
        <v>12381</v>
      </c>
      <c r="C20" s="0" t="n">
        <f aca="false">(ROUND((3465+1.7*25*4.4)/19,0))</f>
        <v>192</v>
      </c>
      <c r="E20" s="0" t="n">
        <v>19</v>
      </c>
      <c r="F20" s="0" t="n">
        <v>9157</v>
      </c>
      <c r="G20" s="0" t="n">
        <f aca="false">ROUND(((B20/10)*11*7)/19,0)</f>
        <v>5018</v>
      </c>
      <c r="I20" s="0" t="n">
        <v>19</v>
      </c>
      <c r="J20" s="0" t="n">
        <v>7179</v>
      </c>
      <c r="K20" s="0" t="n">
        <v>2978</v>
      </c>
      <c r="M20" s="0" t="n">
        <v>19</v>
      </c>
    </row>
    <row r="21" customFormat="false" ht="12.8" hidden="false" customHeight="false" outlineLevel="0" collapsed="false">
      <c r="A21" s="0" t="n">
        <v>20</v>
      </c>
      <c r="B21" s="0" t="n">
        <v>12788</v>
      </c>
      <c r="C21" s="0" t="n">
        <f aca="false">(ROUND((3465+1.7*25*4.4+1.4*25*4.4)/20,0))</f>
        <v>190</v>
      </c>
      <c r="E21" s="0" t="n">
        <v>20</v>
      </c>
      <c r="F21" s="0" t="n">
        <v>9157</v>
      </c>
      <c r="G21" s="0" t="n">
        <f aca="false">ROUND(((B21/10)*11*7)/20,0)</f>
        <v>4923</v>
      </c>
      <c r="I21" s="0" t="n">
        <v>20</v>
      </c>
      <c r="J21" s="0" t="n">
        <v>6864</v>
      </c>
      <c r="K21" s="0" t="n">
        <v>2924</v>
      </c>
      <c r="M21" s="0" t="n">
        <v>20</v>
      </c>
    </row>
    <row r="23" customFormat="false" ht="12.8" hidden="false" customHeight="false" outlineLevel="0" collapsed="false">
      <c r="A23" s="0" t="s">
        <v>4</v>
      </c>
      <c r="E23" s="0" t="s">
        <v>5</v>
      </c>
      <c r="I23" s="0" t="s">
        <v>6</v>
      </c>
      <c r="M23" s="0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2019-07-13T18:44:43Z</dcterms:created>
  <dc:creator/>
  <dc:description/>
  <dc:language>en-US</dc:language>
  <cp:lastModifiedBy/>
  <dcterms:modified xsi:type="dcterms:W3CDTF">2019-07-15T21:29:32Z</dcterms:modified>
  <cp:revision>36</cp:revision>
  <dc:subject/>
  <dc:title/>
</cp:coreProperties>
</file>