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ustin/Desktop/"/>
    </mc:Choice>
  </mc:AlternateContent>
  <xr:revisionPtr revIDLastSave="0" documentId="8_{C43DFE0F-C437-9F4D-B2B8-0940C9E4C5F1}" xr6:coauthVersionLast="47" xr6:coauthVersionMax="47" xr10:uidLastSave="{00000000-0000-0000-0000-000000000000}"/>
  <bookViews>
    <workbookView xWindow="0" yWindow="660" windowWidth="30240" windowHeight="17300" activeTab="9" xr2:uid="{00000000-000D-0000-FFFF-FFFF00000000}"/>
  </bookViews>
  <sheets>
    <sheet name="메뉴목록" sheetId="1" r:id="rId1"/>
    <sheet name="가격영양" sheetId="2" r:id="rId2"/>
    <sheet name="원두" sheetId="3" r:id="rId3"/>
    <sheet name="옵션규칙" sheetId="4" r:id="rId4"/>
    <sheet name="매장정책" sheetId="5" r:id="rId5"/>
    <sheet name="검증질문" sheetId="6" r:id="rId6"/>
    <sheet name="선별내역" sheetId="7" r:id="rId7"/>
    <sheet name="설계근거" sheetId="8" r:id="rId8"/>
    <sheet name="사진메뉴판" sheetId="9" r:id="rId9"/>
    <sheet name="한영안내"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3" i="9" l="1"/>
  <c r="G223" i="9"/>
  <c r="B223" i="9"/>
  <c r="L221" i="9"/>
  <c r="G221" i="9"/>
  <c r="B221" i="9"/>
  <c r="L220" i="9"/>
  <c r="G220" i="9"/>
  <c r="B220" i="9"/>
  <c r="L203" i="9"/>
  <c r="G203" i="9"/>
  <c r="B203" i="9"/>
  <c r="L201" i="9"/>
  <c r="G201" i="9"/>
  <c r="B201" i="9"/>
  <c r="L200" i="9"/>
  <c r="G200" i="9"/>
  <c r="B200" i="9"/>
  <c r="L183" i="9"/>
  <c r="G183" i="9"/>
  <c r="B183" i="9"/>
  <c r="L181" i="9"/>
  <c r="G181" i="9"/>
  <c r="B181" i="9"/>
  <c r="L180" i="9"/>
  <c r="G180" i="9"/>
  <c r="B180" i="9"/>
  <c r="L163" i="9"/>
  <c r="G163" i="9"/>
  <c r="B163" i="9"/>
  <c r="L161" i="9"/>
  <c r="G161" i="9"/>
  <c r="B161" i="9"/>
  <c r="L160" i="9"/>
  <c r="G160" i="9"/>
  <c r="B160" i="9"/>
  <c r="L143" i="9"/>
  <c r="G143" i="9"/>
  <c r="B143" i="9"/>
  <c r="L141" i="9"/>
  <c r="G141" i="9"/>
  <c r="B141" i="9"/>
  <c r="L140" i="9"/>
  <c r="G140" i="9"/>
  <c r="B140" i="9"/>
  <c r="L123" i="9"/>
  <c r="G123" i="9"/>
  <c r="B123" i="9"/>
  <c r="L121" i="9"/>
  <c r="G121" i="9"/>
  <c r="B121" i="9"/>
  <c r="L120" i="9"/>
  <c r="G120" i="9"/>
  <c r="B120" i="9"/>
  <c r="L103" i="9"/>
  <c r="G103" i="9"/>
  <c r="B103" i="9"/>
  <c r="L101" i="9"/>
  <c r="G101" i="9"/>
  <c r="B101" i="9"/>
  <c r="L100" i="9"/>
  <c r="G100" i="9"/>
  <c r="B100" i="9"/>
  <c r="L83" i="9"/>
  <c r="G83" i="9"/>
  <c r="B83" i="9"/>
  <c r="L81" i="9"/>
  <c r="G81" i="9"/>
  <c r="B81" i="9"/>
  <c r="L80" i="9"/>
  <c r="G80" i="9"/>
  <c r="B80" i="9"/>
  <c r="L63" i="9"/>
  <c r="G63" i="9"/>
  <c r="B63" i="9"/>
  <c r="L61" i="9"/>
  <c r="G61" i="9"/>
  <c r="B61" i="9"/>
  <c r="L60" i="9"/>
  <c r="G60" i="9"/>
  <c r="B60" i="9"/>
  <c r="L43" i="9"/>
  <c r="G43" i="9"/>
  <c r="B43" i="9"/>
  <c r="L41" i="9"/>
  <c r="G41" i="9"/>
  <c r="B41" i="9"/>
  <c r="L40" i="9"/>
  <c r="G40" i="9"/>
  <c r="B40" i="9"/>
  <c r="L23" i="9"/>
  <c r="G23" i="9"/>
  <c r="B23" i="9"/>
  <c r="L21" i="9"/>
  <c r="G21" i="9"/>
  <c r="B21" i="9"/>
  <c r="L20" i="9"/>
  <c r="G20" i="9"/>
  <c r="B20" i="9"/>
  <c r="T54" i="2"/>
  <c r="L204" i="9" s="1"/>
  <c r="S54" i="2"/>
  <c r="H54" i="2"/>
  <c r="T53" i="2"/>
  <c r="G204" i="9" s="1"/>
  <c r="S53" i="2"/>
  <c r="H53" i="2"/>
  <c r="T52" i="2"/>
  <c r="B204" i="9" s="1"/>
  <c r="S52" i="2"/>
  <c r="H52" i="2"/>
  <c r="T51" i="2"/>
  <c r="L184" i="9" s="1"/>
  <c r="S51" i="2"/>
  <c r="H51" i="2" s="1"/>
  <c r="T50" i="2"/>
  <c r="G184" i="9" s="1"/>
  <c r="S50" i="2"/>
  <c r="H50" i="2" s="1"/>
  <c r="T49" i="2"/>
  <c r="B184" i="9" s="1"/>
  <c r="S49"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alcChain>
</file>

<file path=xl/sharedStrings.xml><?xml version="1.0" encoding="utf-8"?>
<sst xmlns="http://schemas.openxmlformats.org/spreadsheetml/2006/main" count="2964" uniqueCount="1321">
  <si>
    <t>모키 커피바 메뉴 데이터</t>
  </si>
  <si>
    <t>v4 · 33개 메뉴 · 커피 12 / 차·논커피 7 / 디저트 5 / 주류 6 / 원두 3</t>
  </si>
  <si>
    <t>메뉴 ID</t>
  </si>
  <si>
    <t>메뉴명</t>
  </si>
  <si>
    <t>분류</t>
  </si>
  <si>
    <t>영문명</t>
  </si>
  <si>
    <t>별칭</t>
  </si>
  <si>
    <t>설명</t>
  </si>
  <si>
    <t>원재료(가상 레시피)</t>
  </si>
  <si>
    <t>알레르기 유발 재료</t>
  </si>
  <si>
    <t>단맛 1~5</t>
  </si>
  <si>
    <t>산미 1~5</t>
  </si>
  <si>
    <t>쓴맛 1~5</t>
  </si>
  <si>
    <t>바디 1~5</t>
  </si>
  <si>
    <t>추천 태그</t>
  </si>
  <si>
    <t>페어링 ID</t>
  </si>
  <si>
    <t>참고 원메뉴 행</t>
  </si>
  <si>
    <t>설계 참고</t>
  </si>
  <si>
    <t>데이터 성격</t>
  </si>
  <si>
    <t>별칭에 포함된 요청</t>
  </si>
  <si>
    <t>맛 점수 기준</t>
  </si>
  <si>
    <t>대표 이미지 경로</t>
  </si>
  <si>
    <t>사진 기준 주문 단위</t>
  </si>
  <si>
    <t>사진 설명</t>
  </si>
  <si>
    <t>이미지 구분</t>
  </si>
  <si>
    <t>주류 구분</t>
  </si>
  <si>
    <t>직원 확인</t>
  </si>
  <si>
    <t>판매 단위</t>
  </si>
  <si>
    <t>식감</t>
  </si>
  <si>
    <t>M01</t>
  </si>
  <si>
    <t>에스프레소</t>
  </si>
  <si>
    <t>커피</t>
  </si>
  <si>
    <t>Espresso</t>
  </si>
  <si>
    <t>에쏘, 더블 에스프레소, Espresso</t>
  </si>
  <si>
    <t>작은 잔에 담아 진한 향과 여운을 즐기는 더블 에스프레소입니다.</t>
  </si>
  <si>
    <t>커피 원두, 물</t>
  </si>
  <si>
    <t>레시피상 지정 재료 없음</t>
  </si>
  <si>
    <t>진한 커피, 무가당</t>
  </si>
  <si>
    <t>M18, M28</t>
  </si>
  <si>
    <t>R1</t>
  </si>
  <si>
    <t>시연용 가상 설정</t>
  </si>
  <si>
    <t>별도 지정 없음</t>
  </si>
  <si>
    <t>하우스 원두·기본 레시피 기준. 원두 변경 시 선택 원두 설명 참조</t>
  </si>
  <si>
    <t>images/M01.png</t>
  </si>
  <si>
    <t>M01-HOT-ONE</t>
  </si>
  <si>
    <t>에스프레소, HOT / 음료 1잔, 대표 AI 연출 이미지</t>
  </si>
  <si>
    <t>AI 연출 이미지</t>
  </si>
  <si>
    <t>주류 미첨가 레시피</t>
  </si>
  <si>
    <t>해당 없음</t>
  </si>
  <si>
    <t>음료 1잔</t>
  </si>
  <si>
    <t>진하고 묵직함</t>
  </si>
  <si>
    <t>M02</t>
  </si>
  <si>
    <t>아메리카노</t>
  </si>
  <si>
    <t>Americano</t>
  </si>
  <si>
    <t>아아, 아이스 아메리카노, 뜨아, Americano, iced americano, hot americano</t>
  </si>
  <si>
    <t>에스프레소에 물을 더한 깔끔한 블랙커피입니다. 선택한 원두의 향과 맛을 편하게 즐길 수 있습니다.</t>
  </si>
  <si>
    <t>블랙커피, 무가당</t>
  </si>
  <si>
    <t>M18, M20</t>
  </si>
  <si>
    <t>R1, R2</t>
  </si>
  <si>
    <t>아아 → ICED 
아이스 아메리카노 → ICED 
뜨아 → HOT 
iced americano → ICED 
hot americano → HOT</t>
  </si>
  <si>
    <t>images/M02.png</t>
  </si>
  <si>
    <t>M02-ICED-S</t>
  </si>
  <si>
    <t>아메리카노, ICED / 음료 1잔, 대표 AI 연출 이미지</t>
  </si>
  <si>
    <t>깔끔하고 가벼움</t>
  </si>
  <si>
    <t>M03</t>
  </si>
  <si>
    <t>카페 라떼</t>
  </si>
  <si>
    <t>Caffe Latte</t>
  </si>
  <si>
    <t>카페라떼, 라떼, 디카페인 카페라떼, Caffe Latte, latte, iced latte, decaf latte, decaf iced latte</t>
  </si>
  <si>
    <t>에스프레소와 우유가 부드럽게 어우러지는 기본 라떼입니다.</t>
  </si>
  <si>
    <t>커피 원두, 물, 우유</t>
  </si>
  <si>
    <t>우유</t>
  </si>
  <si>
    <t>부드러움, 우유</t>
  </si>
  <si>
    <t>87, 111</t>
  </si>
  <si>
    <t>디카페인 카페라떼 →  B03
iced latte → ICED 
decaf latte →  B03
decaf iced latte → ICED B03</t>
  </si>
  <si>
    <t>images/M03.png</t>
  </si>
  <si>
    <t>M03-HOT-S</t>
  </si>
  <si>
    <t>카페 라떼, HOT / 음료 1잔, 대표 AI 연출 이미지</t>
  </si>
  <si>
    <t>부드러움</t>
  </si>
  <si>
    <t>M04</t>
  </si>
  <si>
    <t>카푸치노</t>
  </si>
  <si>
    <t>Cappuccino</t>
  </si>
  <si>
    <t>카푸치노, Cappuccino</t>
  </si>
  <si>
    <t>라떼보다 우유의 비중이 낮고, 풍성한 우유 거품이 올라가는 따뜻한 커피입니다.</t>
  </si>
  <si>
    <t>거품, 따뜻함</t>
  </si>
  <si>
    <t>M28, M29</t>
  </si>
  <si>
    <t>images/M04.png</t>
  </si>
  <si>
    <t>M04-HOT-ONE</t>
  </si>
  <si>
    <t>카푸치노, HOT / 음료 1잔, 대표 AI 연출 이미지</t>
  </si>
  <si>
    <t>풍성한 거품</t>
  </si>
  <si>
    <t>M05</t>
  </si>
  <si>
    <t>플랫화이트</t>
  </si>
  <si>
    <t>Flat White</t>
  </si>
  <si>
    <t>플랫 화이트, 플랫화이트, Flat White</t>
  </si>
  <si>
    <t>작은 잔에 에스프레소와 고운 우유 거품을 담아 커피 맛이 또렷한 메뉴입니다.</t>
  </si>
  <si>
    <t>작은 잔, 진한 라떼</t>
  </si>
  <si>
    <t>M28, M20</t>
  </si>
  <si>
    <t>images/M05.png</t>
  </si>
  <si>
    <t>M05-HOT-ONE</t>
  </si>
  <si>
    <t>플랫화이트, HOT / 음료 1잔, 대표 AI 연출 이미지</t>
  </si>
  <si>
    <t>고운 거품</t>
  </si>
  <si>
    <t>M06</t>
  </si>
  <si>
    <t>바닐라 라떼</t>
  </si>
  <si>
    <t>Vanilla Latte</t>
  </si>
  <si>
    <t>바닐라라떼, 바라, 디카페인 바닐라라떼, Vanilla Latte</t>
  </si>
  <si>
    <t>바닐라 향과 우유의 부드러움이 어우러지는 달콤한 라떼입니다. 덜 달게 드시려면 시럽을 절반으로 선택할 수 있습니다.</t>
  </si>
  <si>
    <t>커피 원두, 물, 우유, 바닐라 시럽(설탕·물·바닐라향, 알코올 무첨가 설정)</t>
  </si>
  <si>
    <t>달콤함, 바닐라</t>
  </si>
  <si>
    <t>91, 113</t>
  </si>
  <si>
    <t>디카페인 바닐라라떼 →  B03</t>
  </si>
  <si>
    <t>images/M06.png</t>
  </si>
  <si>
    <t>M06-ICED-S</t>
  </si>
  <si>
    <t>바닐라 라떼, ICED / 음료 1잔, 대표 AI 연출 이미지</t>
  </si>
  <si>
    <t>부드럽고 달콤함</t>
  </si>
  <si>
    <t>M07</t>
  </si>
  <si>
    <t>고운결 크림 라떼</t>
  </si>
  <si>
    <t>Goungyeol Cream Latte</t>
  </si>
  <si>
    <t>고운결 라떼, 크림 라떼, 디카페인 고운결 라떼, Goungyeol Cream Latte</t>
  </si>
  <si>
    <t>작은 잔에 담은 달콤한 크림과 진한 커피를 함께 즐기는 시그니처 라떼입니다.</t>
  </si>
  <si>
    <t>커피 원두, 물, 우유, 생크림(우유), 설탕</t>
  </si>
  <si>
    <t>크림, 시그니처</t>
  </si>
  <si>
    <t>15, 108</t>
  </si>
  <si>
    <t>디카페인 고운결 라떼 →  B03</t>
  </si>
  <si>
    <t>images/M07.png</t>
  </si>
  <si>
    <t>M07-ICED-ONE</t>
  </si>
  <si>
    <t>고운결 크림 라떼, ICED / 음료 1잔, 대표 AI 연출 이미지</t>
  </si>
  <si>
    <t>진하고 크리미함</t>
  </si>
  <si>
    <t>M08</t>
  </si>
  <si>
    <t>다크 카페 모카</t>
  </si>
  <si>
    <t>Dark Caffe Mocha</t>
  </si>
  <si>
    <t>카페모카, 모카, 디카페인 카페모카, Dark Caffe Mocha</t>
  </si>
  <si>
    <t>카카오의 쌉싸름한 맛과 에스프레소가 어우러지는 진한 모카입니다.</t>
  </si>
  <si>
    <t>커피 원두, 물, 우유, 초콜릿 소스(코코아·설탕·대두레시틴)</t>
  </si>
  <si>
    <t>우유, 대두</t>
  </si>
  <si>
    <t>초콜릿, 달콤함</t>
  </si>
  <si>
    <t>93, 115</t>
  </si>
  <si>
    <t>디카페인 카페모카 →  B03</t>
  </si>
  <si>
    <t>images/M08.png</t>
  </si>
  <si>
    <t>M08-HOT-ONE</t>
  </si>
  <si>
    <t>다크 카페 모카, HOT / 음료 1잔, 대표 AI 연출 이미지</t>
  </si>
  <si>
    <t>진한 초콜릿 풍미</t>
  </si>
  <si>
    <t>M09</t>
  </si>
  <si>
    <t>콜드브루</t>
  </si>
  <si>
    <t>Cold Brew</t>
  </si>
  <si>
    <t>콜드 브루, 더치커피, Cold Brew</t>
  </si>
  <si>
    <t>하우스 원두로 미리 추출한 부드러운 풍미의 차가운 블랙커피입니다.</t>
  </si>
  <si>
    <t>차가움, 블랙커피</t>
  </si>
  <si>
    <t>M18, M21</t>
  </si>
  <si>
    <t>R2, R3</t>
  </si>
  <si>
    <t>기본 레시피 기준</t>
  </si>
  <si>
    <t>images/M09.png</t>
  </si>
  <si>
    <t>M09-ICED-ONE</t>
  </si>
  <si>
    <t>콜드브루, ICED / 음료 1잔, 대표 AI 연출 이미지</t>
  </si>
  <si>
    <t>부드럽고 깔끔함</t>
  </si>
  <si>
    <t>M10</t>
  </si>
  <si>
    <t>콜드브루 라떼</t>
  </si>
  <si>
    <t>Cold Brew Latte</t>
  </si>
  <si>
    <t>콜드브루라떼, 콜드 브루 라떼, Cold Brew Latte</t>
  </si>
  <si>
    <t>하우스 콜드브루에 우유를 더한 부드러운 아이스 커피입니다.</t>
  </si>
  <si>
    <t>차가움, 부드러움</t>
  </si>
  <si>
    <t>98</t>
  </si>
  <si>
    <t>R2</t>
  </si>
  <si>
    <t>images/M10.png</t>
  </si>
  <si>
    <t>M10-ICED-ONE</t>
  </si>
  <si>
    <t>콜드브루 라떼, ICED / 음료 1잔, 대표 AI 연출 이미지</t>
  </si>
  <si>
    <t>부드러운 우유 질감</t>
  </si>
  <si>
    <t>M11</t>
  </si>
  <si>
    <t>에티오피아 필터커피</t>
  </si>
  <si>
    <t>Ethiopia Filter Coffee</t>
  </si>
  <si>
    <t>드립커피, 핸드드립, 산미 커피, 에티오피아, Ethiopia Filter Coffee</t>
  </si>
  <si>
    <t>감귤과 꽃을 떠올리게 하는 향, 산뜻한 산미가 특징인 필터커피입니다.</t>
  </si>
  <si>
    <t>산뜻함, 필터커피</t>
  </si>
  <si>
    <t>R3, R5</t>
  </si>
  <si>
    <t>images/M11.png</t>
  </si>
  <si>
    <t>M11-HOT-ONE</t>
  </si>
  <si>
    <t>에티오피아 필터커피, HOT / 음료 1잔, 대표 AI 연출 이미지</t>
  </si>
  <si>
    <t>맑고 가벼움</t>
  </si>
  <si>
    <t>M12</t>
  </si>
  <si>
    <t>디카페인 필터커피</t>
  </si>
  <si>
    <t>Decaf Filter Coffee</t>
  </si>
  <si>
    <t>디카페인 드립, 디카페인 핸드드립, Decaf Filter Coffee</t>
  </si>
  <si>
    <t>캐러멜을 떠올리게 하는 향과 부드러운 여운의 콜롬비아 디카페인 필터커피입니다.</t>
  </si>
  <si>
    <t>디카페인 커피 원두, 물</t>
  </si>
  <si>
    <t>디카페인, 필터커피</t>
  </si>
  <si>
    <t>M18, M29</t>
  </si>
  <si>
    <t>R4, R5</t>
  </si>
  <si>
    <t>images/M12.png</t>
  </si>
  <si>
    <t>M12-HOT-ONE</t>
  </si>
  <si>
    <t>디카페인 필터커피, HOT / 음료 1잔, 대표 AI 연출 이미지</t>
  </si>
  <si>
    <t>맑고 부드러움</t>
  </si>
  <si>
    <t>M13</t>
  </si>
  <si>
    <t>말차 라떼</t>
  </si>
  <si>
    <t>차/논커피</t>
  </si>
  <si>
    <t>Matcha Latte</t>
  </si>
  <si>
    <t>말차라떼, 녹차라떼, Matcha Latte</t>
  </si>
  <si>
    <t>말차의 쌉싸름한 맛과 우유의 부드러움이 어우러지는 음료입니다.</t>
  </si>
  <si>
    <t>말차 분말, 우유, 설탕</t>
  </si>
  <si>
    <t>말차, 논커피</t>
  </si>
  <si>
    <t>132</t>
  </si>
  <si>
    <t>images/M13.png</t>
  </si>
  <si>
    <t>M13-ICED-ONE</t>
  </si>
  <si>
    <t>말차 라떼, ICED / 음료 1잔, 대표 AI 연출 이미지</t>
  </si>
  <si>
    <t>부드럽고 쌉싸름함</t>
  </si>
  <si>
    <t>M14</t>
  </si>
  <si>
    <t>초코 라떼</t>
  </si>
  <si>
    <t>Chocolate Latte</t>
  </si>
  <si>
    <t>초코라떼, 핫초코, 코코아, Chocolate Latte, hot chocolate</t>
  </si>
  <si>
    <t>진한 코코아 풍미를 담은 달콤한 우유 음료입니다.</t>
  </si>
  <si>
    <t>우유, 초콜릿 소스(코코아·설탕·대두레시틴)</t>
  </si>
  <si>
    <t>초콜릿, 논커피</t>
  </si>
  <si>
    <t>134</t>
  </si>
  <si>
    <t>핫초코 → HOT 
hot chocolate → HOT</t>
  </si>
  <si>
    <t>images/M14.png</t>
  </si>
  <si>
    <t>M14-HOT-ONE</t>
  </si>
  <si>
    <t>초코 라떼, HOT / 음료 1잔, 대표 AI 연출 이미지</t>
  </si>
  <si>
    <t>진하고 부드러움</t>
  </si>
  <si>
    <t>M15</t>
  </si>
  <si>
    <t>보성 홍차 밀크티</t>
  </si>
  <si>
    <t>Boseong Black Milk Tea</t>
  </si>
  <si>
    <t>밀크티, 홍차라떼, 보성 밀크티, Boseong Black Milk Tea</t>
  </si>
  <si>
    <t>보성 홍차의 향과 우유의 부드러움을 함께 즐기는 밀크티입니다.</t>
  </si>
  <si>
    <t>보성산 홍차, 물, 우유, 설탕</t>
  </si>
  <si>
    <t>홍차, 논커피</t>
  </si>
  <si>
    <t>136</t>
  </si>
  <si>
    <t>images/M15.png</t>
  </si>
  <si>
    <t>M15-ICED-ONE</t>
  </si>
  <si>
    <t>보성 홍차 밀크티, ICED / 음료 1잔, 대표 AI 연출 이미지</t>
  </si>
  <si>
    <t>부드럽고 향긋함</t>
  </si>
  <si>
    <t>M16</t>
  </si>
  <si>
    <t>유자티</t>
  </si>
  <si>
    <t>Yuja Tea — Korean Citrus</t>
  </si>
  <si>
    <t>유자차, 유자 티, Yuja Tea — Korean Citrus, Yuja Tea, yuja tea, yuzu tea</t>
  </si>
  <si>
    <t>유자청을 풀어 만든 새콤달콤한 음료입니다. 찻잎과 커피는 넣지 않습니다.</t>
  </si>
  <si>
    <t>유자청(유자·설탕), 물</t>
  </si>
  <si>
    <t>새콤달콤함, 유자</t>
  </si>
  <si>
    <t>R5</t>
  </si>
  <si>
    <t>images/M16.png</t>
  </si>
  <si>
    <t>M16-ICED-ONE</t>
  </si>
  <si>
    <t>유자티, ICED / 음료 1잔, 대표 AI 연출 이미지</t>
  </si>
  <si>
    <t>새콤달콤한 과육감</t>
  </si>
  <si>
    <t>M17</t>
  </si>
  <si>
    <t>루이보스티</t>
  </si>
  <si>
    <t>Rooibos Tea</t>
  </si>
  <si>
    <t>루이보스, 루이보스 차, 허브티, Rooibos Tea</t>
  </si>
  <si>
    <t>루이보스 잎을 우려 만든 담백한 차입니다. 시럽과 우유는 넣지 않습니다.</t>
  </si>
  <si>
    <t>루이보스 잎, 물</t>
  </si>
  <si>
    <t>무가당, 담백함</t>
  </si>
  <si>
    <t>images/M17.png</t>
  </si>
  <si>
    <t>M17-HOT-ONE</t>
  </si>
  <si>
    <t>루이보스티, HOT / 음료 1잔, 대표 AI 연출 이미지</t>
  </si>
  <si>
    <t>맑고 담백함</t>
  </si>
  <si>
    <t>M26</t>
  </si>
  <si>
    <t>오미자차</t>
  </si>
  <si>
    <t>Omija Tea — Five-Flavor Berry</t>
  </si>
  <si>
    <t>오미자차, omija tea, five flavor berry tea, Omija Tea — Five-Flavor Berry, Omija Tea, iced omija tea</t>
  </si>
  <si>
    <t>오미자청을 물에 풀어 만든 새콤달콤한 차입니다. 붉은 빛과 산뜻한 과일 향을 즐길 수 있습니다.</t>
  </si>
  <si>
    <t>오미자청(오미자·설탕), 물</t>
  </si>
  <si>
    <t>R6</t>
  </si>
  <si>
    <t>iced omija tea → ICED</t>
  </si>
  <si>
    <t>images/M26.png</t>
  </si>
  <si>
    <t>M26-ICED-ONE</t>
  </si>
  <si>
    <t>오미자차, ICED / 음료 1잔, 대표 AI 연출 이미지</t>
  </si>
  <si>
    <t>M27</t>
  </si>
  <si>
    <t>대추생강차</t>
  </si>
  <si>
    <t>Daechu Saenggang Tea — Jujube &amp; Ginger</t>
  </si>
  <si>
    <t>대추차, 생강차, 대추생강차, jujube ginger tea, Daechu Saenggang Tea — Jujube &amp; Ginger, Daechu Saenggang Tea</t>
  </si>
  <si>
    <t>대추의 은은한 단맛에 생강의 알싸한 향을 더한 차입니다. 얇게 썬 대추 두 조각을 띄워 제공합니다.</t>
  </si>
  <si>
    <t>대추, 생강, 꿀, 물</t>
  </si>
  <si>
    <t>은은하게 진함</t>
  </si>
  <si>
    <t>M28, M18</t>
  </si>
  <si>
    <t>images/M27.png</t>
  </si>
  <si>
    <t>M27-HOT-ONE</t>
  </si>
  <si>
    <t>대추생강차, HOT / 음료 1잔, 대표 AI 연출 이미지</t>
  </si>
  <si>
    <t>M18</t>
  </si>
  <si>
    <t>버터 소금빵</t>
  </si>
  <si>
    <t>디저트</t>
  </si>
  <si>
    <t>Butter Salt Bread</t>
  </si>
  <si>
    <t>소금빵, 버터소금빵, Butter Salt Bread</t>
  </si>
  <si>
    <t>고소한 버터 향과 짭짤한 맛이 어우러지는 소금빵 한 개입니다. 따뜻하게 데워 드릴 수 있습니다.</t>
  </si>
  <si>
    <t>밀가루, 버터(우유), 우유, 설탕, 효모, 소금</t>
  </si>
  <si>
    <t>밀, 우유</t>
  </si>
  <si>
    <t>짭짤함, 베이커리</t>
  </si>
  <si>
    <t>M02, M03</t>
  </si>
  <si>
    <t>70</t>
  </si>
  <si>
    <t>images/M18.png</t>
  </si>
  <si>
    <t>M18-NA-ONE</t>
  </si>
  <si>
    <t>버터 소금빵, 빵 1개, 대표 AI 연출 이미지</t>
  </si>
  <si>
    <t>빵 1개</t>
  </si>
  <si>
    <t>부드러운 속과 얇은 껍질</t>
  </si>
  <si>
    <t>M20</t>
  </si>
  <si>
    <t>바스크 치즈케이크</t>
  </si>
  <si>
    <t>Basque Cheesecake</t>
  </si>
  <si>
    <t>치즈케이크, 바스크 치즈, Basque Cheesecake</t>
  </si>
  <si>
    <t>겉면을 진하게 구워 고소한 향과 부드러운 치즈 풍미를 살린 케이크 한 조각입니다.</t>
  </si>
  <si>
    <t>크림치즈(우유), 생크림(우유), 계란, 설탕, 밀가루</t>
  </si>
  <si>
    <t>우유, 계란, 밀</t>
  </si>
  <si>
    <t>치즈, 진한 디저트</t>
  </si>
  <si>
    <t>M02, M11</t>
  </si>
  <si>
    <t>52</t>
  </si>
  <si>
    <t>images/M20.png</t>
  </si>
  <si>
    <t>M20-NA-ONE</t>
  </si>
  <si>
    <t>바스크 치즈케이크, 케이크 1조각, 대표 AI 연출 이미지</t>
  </si>
  <si>
    <t>케이크 1조각</t>
  </si>
  <si>
    <t>M21</t>
  </si>
  <si>
    <t>티라미수 컵</t>
  </si>
  <si>
    <t>Tiramisu Cup</t>
  </si>
  <si>
    <t>티라미수, 티라미수 컵, Tiramisu Cup</t>
  </si>
  <si>
    <t>마스카르포네 크림과 커피에 적신 시트를 층층이 담은 개인용 컵 디저트입니다. 이 레시피에는 술을 넣지 않습니다.</t>
  </si>
  <si>
    <t>마스카르포네(우유), 생크림(우유), 계란, 밀가루, 설탕, 커피, 코코아</t>
  </si>
  <si>
    <t>커피 디저트, 컵 디저트</t>
  </si>
  <si>
    <t>M09, M02</t>
  </si>
  <si>
    <t>53</t>
  </si>
  <si>
    <t>images/M21.png</t>
  </si>
  <si>
    <t>M21-NA-ONE</t>
  </si>
  <si>
    <t>티라미수 컵, 디저트 1컵, 대표 AI 연출 이미지</t>
  </si>
  <si>
    <t>디저트 1컵</t>
  </si>
  <si>
    <t>촉촉한 시트와 크림</t>
  </si>
  <si>
    <t>M28</t>
  </si>
  <si>
    <t>약과 2개</t>
  </si>
  <si>
    <t>Yakgwa — Honey Cookies (2 pcs)</t>
  </si>
  <si>
    <t>약과, yakgwa, Korean honey cookies, Yakgwa — Honey Cookies (2 pcs), Yakgwa</t>
  </si>
  <si>
    <t>꿀과 조청의 달콤함을 담은 작은 약과 두 개입니다. 꽃 모양의 과자는 겉이 윤기 있고 속은 촉촉하고 쫀득합니다.</t>
  </si>
  <si>
    <t>밀가루, 조청(쌀·보리 엿기름), 꿀, 참기름, 식용유, 생강즙</t>
  </si>
  <si>
    <t>밀, 보리, 참깨</t>
  </si>
  <si>
    <t>촉촉하고 쫀득함</t>
  </si>
  <si>
    <t>M01, M26, M27</t>
  </si>
  <si>
    <t>images/M28.png</t>
  </si>
  <si>
    <t>M28-NA-ONE</t>
  </si>
  <si>
    <t>약과 2개, 약과 2개 1접시, 대표 AI 연출 이미지</t>
  </si>
  <si>
    <t>약과 2개 1접시</t>
  </si>
  <si>
    <t>M29</t>
  </si>
  <si>
    <t>쑥인절미 4개</t>
  </si>
  <si>
    <t>Ssuk Injeolmi — Mugwort Rice Cakes (4 pcs)</t>
  </si>
  <si>
    <t>쑥떡, 인절미, ssuk injeolmi, mugwort rice cakes, Ssuk Injeolmi — Mugwort Rice Cakes (4 pcs), Ssuk Injeolmi</t>
  </si>
  <si>
    <t>쑥을 넣은 찹쌀떡에 볶은 콩가루를 묻힌 인절미 네 개입니다. 쑥의 풀 향과 고소한 콩가루, 쫀득한 식감이 어우러집니다.</t>
  </si>
  <si>
    <t>찹쌀, 쑥, 볶은 콩가루(대두), 설탕, 소금</t>
  </si>
  <si>
    <t>대두</t>
  </si>
  <si>
    <t>부드럽고 쫀득함</t>
  </si>
  <si>
    <t>M12, M26, M15</t>
  </si>
  <si>
    <t>images/M29.png</t>
  </si>
  <si>
    <t>M29-NA-ONE</t>
  </si>
  <si>
    <t>쑥인절미 4개, 떡 4개 1접시, 대표 AI 연출 이미지</t>
  </si>
  <si>
    <t>떡 4개 1접시</t>
  </si>
  <si>
    <t>M32</t>
  </si>
  <si>
    <t>유자 소주 하이볼</t>
  </si>
  <si>
    <t>주류</t>
  </si>
  <si>
    <t>Yuja Soju Highball</t>
  </si>
  <si>
    <t>유자 하이볼, 유자 소주 하이볼, yuja soju highball, yuzu soju highball, Yuja Soju Highball, 하이볼, highball</t>
  </si>
  <si>
    <t>유자청과 소주에 탄산수를 더한 산뜻한 칵테일입니다. 가는 유자 껍질과 얼음이 함께 들어갑니다. 주류가 포함됩니다.</t>
  </si>
  <si>
    <t>소주(쌀 증류주·물, 20%), 유자청(유자·설탕), 탄산수, 얼음</t>
  </si>
  <si>
    <t>가벼운 탄산</t>
  </si>
  <si>
    <t>R8</t>
  </si>
  <si>
    <t>images/M32.png</t>
  </si>
  <si>
    <t>M32-ICED-ONE</t>
  </si>
  <si>
    <t>유자 소주 하이볼, ICED / 음료 1잔, 대표 AI 연출 이미지</t>
  </si>
  <si>
    <t>주류 포함</t>
  </si>
  <si>
    <t>필요</t>
  </si>
  <si>
    <t>M33</t>
  </si>
  <si>
    <t>오미자 소주 스프리츠</t>
  </si>
  <si>
    <t>Omija Soju Spritz</t>
  </si>
  <si>
    <t>오미자 칵테일, 오미자 스프리츠, omija soju spritz, omija cocktail, Omija Soju Spritz</t>
  </si>
  <si>
    <t>오미자청과 소주에 탄산수를 더한 붉은빛 칵테일입니다. 새콤달콤한 맛과 가벼운 탄산을 즐길 수 있습니다. 주류가 포함됩니다.</t>
  </si>
  <si>
    <t>소주(쌀 증류주·물, 20%), 오미자청(오미자·설탕), 탄산수, 얼음</t>
  </si>
  <si>
    <t>산뜻한 탄산</t>
  </si>
  <si>
    <t>images/M33.png</t>
  </si>
  <si>
    <t>M33-ICED-ONE</t>
  </si>
  <si>
    <t>오미자 소주 스프리츠, ICED / 음료 1잔, 대표 AI 연출 이미지</t>
  </si>
  <si>
    <t>M34</t>
  </si>
  <si>
    <t>위스키 하이볼</t>
  </si>
  <si>
    <t>Whisky Highball</t>
  </si>
  <si>
    <t>하이볼, 위스키 하이볼, whisky highball, whiskey highball, highball</t>
  </si>
  <si>
    <t>위스키의 은은한 오크 향과 탄산을 즐기는 드라이한 하이볼입니다. 레몬 껍질을 곁들이며 얼음과 함께 제공합니다.</t>
  </si>
  <si>
    <t>위스키(40% 설정), 탄산수, 레몬 껍질, 얼음</t>
  </si>
  <si>
    <t>가볍고 청량함</t>
  </si>
  <si>
    <t>images/M34.png</t>
  </si>
  <si>
    <t>M34-ICED-ONE</t>
  </si>
  <si>
    <t>위스키 하이볼, ICED / 얼음 포함 300ml 잔, 대표 AI 연출 이미지</t>
  </si>
  <si>
    <t>얼음 포함 300ml 잔</t>
  </si>
  <si>
    <t>M35</t>
  </si>
  <si>
    <t>에스프레소 마티니</t>
  </si>
  <si>
    <t>Espresso Martini</t>
  </si>
  <si>
    <t>에스프레소 마티니, 커피 칵테일, espresso martini, coffee cocktail</t>
  </si>
  <si>
    <t>에스프레소에 보드카와 커피 리큐르를 더한 진한 커피 칵테일입니다. 차갑게 흔든 뒤 얼음을 걸러 내고 커피 원두 3알을 올립니다. 알코올과 카페인이 모두 들어 있습니다.</t>
  </si>
  <si>
    <t>보드카(40% 설정), 커피 리큐르(20% 설정; 커피·설탕·주정·물), 하우스 에스프레소, 설탕 시럽, 물(셰이킹 희석분), 장식용 커피 원두 3알</t>
  </si>
  <si>
    <t>진한 커피와 부드러운 거품</t>
  </si>
  <si>
    <t>R11</t>
  </si>
  <si>
    <t>images/M35.png</t>
  </si>
  <si>
    <t>M35-ICED-ONE</t>
  </si>
  <si>
    <t>에스프레소 마티니, ICED / 차갑게, 얼음 없이 120ml 1잔, 대표 AI 연출 이미지</t>
  </si>
  <si>
    <t>차갑게, 얼음 없이 120ml 1잔</t>
  </si>
  <si>
    <t>M36</t>
  </si>
  <si>
    <t>라거 맥주</t>
  </si>
  <si>
    <t>Lager Beer</t>
  </si>
  <si>
    <t>맥주, 라거, 라거 맥주, beer, lager, lager beer</t>
  </si>
  <si>
    <t>깔끔한 몰트 풍미와 가벼운 쌉쌀함의 라거입니다. 330ml를 차갑게 잔에 담아 얼음 없이 제공합니다.</t>
  </si>
  <si>
    <t>물, 보리 맥아, 홉, 효모</t>
  </si>
  <si>
    <t>보리</t>
  </si>
  <si>
    <t>가볍고 탄산감 있음</t>
  </si>
  <si>
    <t>images/M36.png</t>
  </si>
  <si>
    <t>M36-ICED-ONE</t>
  </si>
  <si>
    <t>라거 맥주, ICED / 차갑게, 얼음 없이 330ml 1잔, 대표 AI 연출 이미지</t>
  </si>
  <si>
    <t>차갑게, 얼음 없이 330ml 1잔</t>
  </si>
  <si>
    <t>M37</t>
  </si>
  <si>
    <t>하우스 레드와인</t>
  </si>
  <si>
    <t>House Red Wine</t>
  </si>
  <si>
    <t>레드와인, 와인, 하우스 와인, red wine, house red wine, wine</t>
  </si>
  <si>
    <t>붉은 과일 향과 부드러운 떫은맛이 있는 드라이 레드와인입니다. 150ml 잔 단위로 제공하며 얼음이나 온도 변경 옵션은 없습니다.</t>
  </si>
  <si>
    <t>적포도 발효액, 아황산류(보존제)</t>
  </si>
  <si>
    <t>아황산류</t>
  </si>
  <si>
    <t>부드러운 바디와 가벼운 떫은맛</t>
  </si>
  <si>
    <t>images/M37.png</t>
  </si>
  <si>
    <t>M37-NA-ONE</t>
  </si>
  <si>
    <t>하우스 레드와인, 얼음 없이 150ml 1잔, 대표 AI 연출 이미지</t>
  </si>
  <si>
    <t>얼음 없이 150ml 1잔</t>
  </si>
  <si>
    <t>M23</t>
  </si>
  <si>
    <t>하우스 원두 200g</t>
  </si>
  <si>
    <t>원두</t>
  </si>
  <si>
    <t>House Blend Beans 200g</t>
  </si>
  <si>
    <t>하우스 원두, 고소한 원두, House Blend Beans 200g</t>
  </si>
  <si>
    <t>고소한 하우스 블렌드를 집에서도 즐길 수 있는 200g 홀빈 상품입니다. 분쇄하지 않은 원두로 제공합니다.</t>
  </si>
  <si>
    <t>볶은 커피 원두</t>
  </si>
  <si>
    <t>원두, 홀빈</t>
  </si>
  <si>
    <t>원두를 추출했을 때의 향미 참고값</t>
  </si>
  <si>
    <t>images/M23.png</t>
  </si>
  <si>
    <t>M23-NA-PACK</t>
  </si>
  <si>
    <t>하우스 원두 200g, 200g 1봉, 대표 AI 연출 이미지</t>
  </si>
  <si>
    <t>200g 1봉</t>
  </si>
  <si>
    <t>홀빈 상품</t>
  </si>
  <si>
    <t>M24</t>
  </si>
  <si>
    <t>에티오피아 원두 200g</t>
  </si>
  <si>
    <t>Ethiopia Beans 200g</t>
  </si>
  <si>
    <t>싱글오리진 원두, 산미 있는 원두, Ethiopia Beans 200g</t>
  </si>
  <si>
    <t>에티오피아 필터커피에 사용하는 원두의 200g 홀빈 상품입니다. 분쇄하지 않은 원두로 제공합니다.</t>
  </si>
  <si>
    <t>images/M24.png</t>
  </si>
  <si>
    <t>M24-NA-PACK</t>
  </si>
  <si>
    <t>에티오피아 원두 200g, 200g 1봉, 대표 AI 연출 이미지</t>
  </si>
  <si>
    <t>M25</t>
  </si>
  <si>
    <t>디카페인 원두 200g</t>
  </si>
  <si>
    <t>Decaf Beans 200g</t>
  </si>
  <si>
    <t>디카페인 원두, 콜롬비아 원두, Decaf Beans 200g</t>
  </si>
  <si>
    <t>디카페인 커피에 사용하는 콜롬비아 원두의 200g 홀빈 상품입니다. 분쇄하지 않은 원두로 제공합니다.</t>
  </si>
  <si>
    <t>볶은 디카페인 커피 원두</t>
  </si>
  <si>
    <t>images/M25.png</t>
  </si>
  <si>
    <t>M25-NA-PACK</t>
  </si>
  <si>
    <t>디카페인 원두 200g, 200g 1봉, 대표 AI 연출 이미지</t>
  </si>
  <si>
    <t>가격영양</t>
  </si>
  <si>
    <t>52개 주문 단위 · 모든 주류 열량에 에탄올 포함 · 원액 2종과 희석 기준 구분</t>
  </si>
  <si>
    <t>주문 단위 ID</t>
  </si>
  <si>
    <t>온도</t>
  </si>
  <si>
    <t>크기</t>
  </si>
  <si>
    <t>제공량(표준 구성)</t>
  </si>
  <si>
    <t>단위</t>
  </si>
  <si>
    <t>가격(원)</t>
  </si>
  <si>
    <t>열량(kcal)</t>
  </si>
  <si>
    <t>탄수화물(g)</t>
  </si>
  <si>
    <t>단백질(g)</t>
  </si>
  <si>
    <t>지방(g)</t>
  </si>
  <si>
    <t>당류(g)</t>
  </si>
  <si>
    <t>나트륨(mg)</t>
  </si>
  <si>
    <t>카페인(mg)</t>
  </si>
  <si>
    <t>기본 샷</t>
  </si>
  <si>
    <t>에스프레소 외 카페인(mg)</t>
  </si>
  <si>
    <t>원두 ID</t>
  </si>
  <si>
    <t>영양 기준</t>
  </si>
  <si>
    <t>에탄올(g)</t>
  </si>
  <si>
    <t>도수(계산 기준)</t>
  </si>
  <si>
    <t>계산 액체량(ml)</t>
  </si>
  <si>
    <t>주류 원액1(ml)</t>
  </si>
  <si>
    <t>원액1 도수</t>
  </si>
  <si>
    <t>배합 기준</t>
  </si>
  <si>
    <t>주류 원액2(ml)</t>
  </si>
  <si>
    <t>원액2 도수</t>
  </si>
  <si>
    <t>HOT</t>
  </si>
  <si>
    <t>ONE</t>
  </si>
  <si>
    <t>ml</t>
  </si>
  <si>
    <t>B01</t>
  </si>
  <si>
    <t>가상 매장 시연용 설정. 실측·실제 브랜드 영양정보 아님</t>
  </si>
  <si>
    <t>M02-HOT-S</t>
  </si>
  <si>
    <t>S</t>
  </si>
  <si>
    <t>M02-HOT-L</t>
  </si>
  <si>
    <t>L</t>
  </si>
  <si>
    <t>ICED</t>
  </si>
  <si>
    <t>M02-ICED-L</t>
  </si>
  <si>
    <t>M03-HOT-L</t>
  </si>
  <si>
    <t>M03-ICED-S</t>
  </si>
  <si>
    <t>M03-ICED-L</t>
  </si>
  <si>
    <t>M06-HOT-S</t>
  </si>
  <si>
    <t>M06-HOT-L</t>
  </si>
  <si>
    <t>M06-ICED-L</t>
  </si>
  <si>
    <t>M08-ICED-ONE</t>
  </si>
  <si>
    <t>B02</t>
  </si>
  <si>
    <t>M11-ICED-ONE</t>
  </si>
  <si>
    <t>B03</t>
  </si>
  <si>
    <t>M12-ICED-ONE</t>
  </si>
  <si>
    <t>M13-HOT-ONE</t>
  </si>
  <si>
    <t>M14-ICED-ONE</t>
  </si>
  <si>
    <t>M15-HOT-ONE</t>
  </si>
  <si>
    <t>M16-HOT-ONE</t>
  </si>
  <si>
    <t>M17-ICED-ONE</t>
  </si>
  <si>
    <t>M26-HOT-ONE</t>
  </si>
  <si>
    <t>M27-ICED-ONE</t>
  </si>
  <si>
    <t>NA</t>
  </si>
  <si>
    <t>g</t>
  </si>
  <si>
    <t>소주 50ml + 유자청 30ml + 탄산수 110ml; 얼음 별도</t>
  </si>
  <si>
    <t>소주 50ml + 오미자청 40ml + 탄산수 110ml; 얼음 별도</t>
  </si>
  <si>
    <t>위스키 45ml(40%)+탄산수 135ml=180ml. 레몬 껍질·얼음 별도. 추가 얼음 희석 전 계산</t>
  </si>
  <si>
    <t>보드카 40ml(40%)+커피 리큐르 20ml(20%)+에스프레소 30ml+시럽 10ml+셰이킹 희석수 20ml=120ml. 얼음을 걸러 제공. 희석량은 가상값</t>
  </si>
  <si>
    <t>5.0%로 설정한 가상 라거 330ml. 얼음·다른 재료·희석수 없음</t>
  </si>
  <si>
    <t>13.0%로 설정한 가상 레드와인 150ml. 얼음·다른 재료·희석수 없음</t>
  </si>
  <si>
    <t>PACK</t>
  </si>
  <si>
    <t>음용 전 원두 상품. 1잔 영양값 해당 없음</t>
  </si>
  <si>
    <t>원두 3종 · 산지·공정·맛·카페인은 모키의 시연용 설정</t>
  </si>
  <si>
    <t>원두명</t>
  </si>
  <si>
    <t>산지 설정</t>
  </si>
  <si>
    <t>가공 설정</t>
  </si>
  <si>
    <t>로스팅</t>
  </si>
  <si>
    <t>맛 노트(재료 아님)</t>
  </si>
  <si>
    <t>디카페인</t>
  </si>
  <si>
    <t>카페인(mg/샷)</t>
  </si>
  <si>
    <t>판매 메뉴 ID</t>
  </si>
  <si>
    <t>모키 하우스 블렌드</t>
  </si>
  <si>
    <t>브라질 70%, 콜롬비아 30%</t>
  </si>
  <si>
    <t>내추럴·워시드 혼합</t>
  </si>
  <si>
    <t>미디엄 다크</t>
  </si>
  <si>
    <t>다크초콜릿, 구운 견과</t>
  </si>
  <si>
    <t>아니오</t>
  </si>
  <si>
    <t>모키 에티오피아 싱글오리진</t>
  </si>
  <si>
    <t>에티오피아</t>
  </si>
  <si>
    <t>워시드</t>
  </si>
  <si>
    <t>미디엄 라이트</t>
  </si>
  <si>
    <t>감귤, 꽃, 홍차</t>
  </si>
  <si>
    <t>모키 콜롬비아 디카페인</t>
  </si>
  <si>
    <t>콜롬비아</t>
  </si>
  <si>
    <t>워시드 후 EA 디카페인 공정</t>
  </si>
  <si>
    <t>미디엄</t>
  </si>
  <si>
    <t>캐러멜, 코코아</t>
  </si>
  <si>
    <t>예</t>
  </si>
  <si>
    <t>옵션규칙</t>
  </si>
  <si>
    <t>허용 목록만 적용 · 모든 주류는 고정 레시피·제공 방식 · 옵션 이름과 설명 한영 제공</t>
  </si>
  <si>
    <t>옵션 ID</t>
  </si>
  <si>
    <t>옵션명</t>
  </si>
  <si>
    <t>적용 메뉴 ID</t>
  </si>
  <si>
    <t>입력 형식</t>
  </si>
  <si>
    <t>선택값과 추가금</t>
  </si>
  <si>
    <t>기본값</t>
  </si>
  <si>
    <t>제한</t>
  </si>
  <si>
    <t>변경 처리</t>
  </si>
  <si>
    <t>주요 영양 재산정</t>
  </si>
  <si>
    <t>적용 조건</t>
  </si>
  <si>
    <t>English name</t>
  </si>
  <si>
    <t>English choices</t>
  </si>
  <si>
    <t>English restrictions</t>
  </si>
  <si>
    <t>English effects</t>
  </si>
  <si>
    <t>bean</t>
  </si>
  <si>
    <t>원두 선택</t>
  </si>
  <si>
    <t>M01, M02, M03, M04, M05, M06, M07, M08</t>
  </si>
  <si>
    <t>choice</t>
  </si>
  <si>
    <t>B01: 하우스 +0원
B02: 에티오피아 싱글오리진 +1000원
B03: 콜롬비아 디카페인 +700원</t>
  </si>
  <si>
    <t>필터커피와 콜드브루는 원두가 고정되어 있다. 원두 선택은 1종만 가능하며 추가금은 한 잔 기준이다.</t>
  </si>
  <si>
    <t>선택 원두의 샷당 카페인 × (기본 샷 + 추가 샷) + 커피 외 카페인. 모카의 카카오 카페인은 유지</t>
  </si>
  <si>
    <t>기본값과 다른 선택 시 미산정</t>
  </si>
  <si>
    <t>적용 메뉴 확인</t>
  </si>
  <si>
    <t>Coffee bean</t>
  </si>
  <si>
    <t>B01: House blend +0 KRW
B02: Ethiopian single origin +1000 KRW
B03: Colombian decaf +700 KRW</t>
  </si>
  <si>
    <t>Choose one bean. Surcharge is per cup. Filter coffee and cold brew use fixed beans.</t>
  </si>
  <si>
    <t>Caffeine = selected bean caffeine per shot × total shots + caffeine from other sources.</t>
  </si>
  <si>
    <t>extra_shots</t>
  </si>
  <si>
    <t>샷 추가</t>
  </si>
  <si>
    <t>integer</t>
  </si>
  <si>
    <t>0~2, 회당 600원</t>
  </si>
  <si>
    <t>0</t>
  </si>
  <si>
    <t>콜드브루·필터·논커피·디저트 불가. 추가 샷도 선택한 원두 사용</t>
  </si>
  <si>
    <t>추가금과 카페인을 횟수만큼 반영</t>
  </si>
  <si>
    <t>Extra espresso shots</t>
  </si>
  <si>
    <t>0–2, 600 KRW each</t>
  </si>
  <si>
    <t>0 to 2 extra shots, for supported espresso drinks only.</t>
  </si>
  <si>
    <t>600 KRW per extra shot; the selected bean is also used for extra shots.</t>
  </si>
  <si>
    <t>milk</t>
  </si>
  <si>
    <t>우유 변경</t>
  </si>
  <si>
    <t>M03, M04, M05, M06, M10, M13, M15</t>
  </si>
  <si>
    <t>dairy: 일반 우유 +0원
lowfat: 저지방 우유 +0원
oat: 오트 음료 +500원
soy: 두유 +500원</t>
  </si>
  <si>
    <t>dairy</t>
  </si>
  <si>
    <t>크림 라떼·모카·초코는 고정 레시피로 우유 변경 미지원. 우유 없음 요청은 별도 비유제품 메뉴 제안</t>
  </si>
  <si>
    <t>원재료 중 우유만 선택한 음료로 바꾸고, 알레르기 목록에서도 우유만 해당 재료로 교체한다. 저지방: 우유 유지, 오트: 귀리, 두유: 대두. 다른 성분과 공용기구 안내는 유지한다.</t>
  </si>
  <si>
    <t>Milk choice</t>
  </si>
  <si>
    <t>dairy: Regular milk +0 KRW
lowfat: Low-fat milk +0 KRW
oat: Oat drink +500 KRW
soy: Soy drink +500 KRW</t>
  </si>
  <si>
    <t>Available only for listed menus. Cream latte, mocha and chocolate have fixed recipes.</t>
  </si>
  <si>
    <t>Replace only milk and its allergen entry. Retain other ingredients and the shared-equipment notice.</t>
  </si>
  <si>
    <t>sweetness</t>
  </si>
  <si>
    <t>시럽·유자청 양</t>
  </si>
  <si>
    <t>M06, M16</t>
  </si>
  <si>
    <t>normal: 기본 +0원
less: 절반 +0원</t>
  </si>
  <si>
    <t>normal</t>
  </si>
  <si>
    <t>바닐라 시럽 또는 유자청을 절반으로 줄인다. 단맛과 당류가 정확히 절반이 되거나 무당·제로가 되는 것은 아니다. 다른 음료는 고정 레시피다.</t>
  </si>
  <si>
    <t>열량·당류의 변경 후 정확값 미산정. 기본 레시피 영양값을 변경 후 수치로 재사용하지 않음</t>
  </si>
  <si>
    <t>Syrup amount</t>
  </si>
  <si>
    <t>normal: Regular +0 KRW
less: Half syrup +0 KRW</t>
  </si>
  <si>
    <t>Only vanilla latte and yuja tea. Half syrup does not mean half of all sugar.</t>
  </si>
  <si>
    <t>Modified nutrition is not calculated.</t>
  </si>
  <si>
    <t>ice</t>
  </si>
  <si>
    <t>얼음 양</t>
  </si>
  <si>
    <t>M02, M03, M06, M07, M08, M09, M10, M11, M12, M13, M14, M15, M16, M17, M26, M27</t>
  </si>
  <si>
    <t>normal: 기본 +0원
less: 적게 +0원</t>
  </si>
  <si>
    <t>ICED 주문 단위의 적용 메뉴만 허용. 모든 주류·얼음 없음·얼음 종류 변경은 미지원</t>
  </si>
  <si>
    <t>얼음을 줄여도 우유·물·커피를 더 채우지 않는다. 컵에 담기는 전체 부피만 줄어들며, 기본 레시피의 주요 영양과 카페인은 유지한다.</t>
  </si>
  <si>
    <t>기본값 유지</t>
  </si>
  <si>
    <t>ICED만</t>
  </si>
  <si>
    <t>Ice amount</t>
  </si>
  <si>
    <t>normal: Regular ice +0 KRW
less: Less ice +0 KRW</t>
  </si>
  <si>
    <t>ICED variants of listed non-alcohol menus only. Alcoholic drinks have fixed serving conditions.</t>
  </si>
  <si>
    <t>Less ice does not add more drink. Base nutrition stays the same.</t>
  </si>
  <si>
    <t>warming</t>
  </si>
  <si>
    <t>데우기</t>
  </si>
  <si>
    <t>room: 기본 +0원
warm: 따뜻하게 +0원</t>
  </si>
  <si>
    <t>room</t>
  </si>
  <si>
    <t>버터 소금빵만 선택 가능. 다른 디저트는 고정 제공 방식</t>
  </si>
  <si>
    <t>추가 요금 없음. 기본 레시피의 주요 영양값은 유지한다.</t>
  </si>
  <si>
    <t>Warm the bread</t>
  </si>
  <si>
    <t>room: As served +0 KRW
warm: Warmed +0 KRW</t>
  </si>
  <si>
    <t>Only the butter salt bread. Other food has fixed serving conditions.</t>
  </si>
  <si>
    <t>No surcharge; base nutrition stays the same.</t>
  </si>
  <si>
    <t>매장정책</t>
  </si>
  <si>
    <t>주류 확인·언어 전환을 포함한 19개 시연 규칙 · 실제 앱 구현 완료 아님</t>
  </si>
  <si>
    <t>정책 ID</t>
  </si>
  <si>
    <t>주제</t>
  </si>
  <si>
    <t>구분</t>
  </si>
  <si>
    <t>내용</t>
  </si>
  <si>
    <t>English policy</t>
  </si>
  <si>
    <t>P01</t>
  </si>
  <si>
    <t>컨셉</t>
  </si>
  <si>
    <t>시연 설정</t>
  </si>
  <si>
    <t>취향과 언어에 맞춰 커피·차·디저트·주류를 선택하는 테이블 주문 커피바. 한국 재료 메뉴도 일반 분류에 통합한다. 언어와 취향은 따로 확인한다. 실제 브랜드와 제휴하지 않은 가상 매장이다.</t>
  </si>
  <si>
    <t>Moki is a fictional table-order coffee bar offering coffee, tea, desserts and alcoholic drinks. Korean ingredients appear within the regular categories. Ask language and taste preferences separately. No brand affiliation.</t>
  </si>
  <si>
    <t>P02</t>
  </si>
  <si>
    <t>좌석</t>
  </si>
  <si>
    <t>개발 연동 규칙</t>
  </si>
  <si>
    <t>시연용 좌석 번호는 1~12다. 설정된 좌석을 화면에서 확인하고 주문에 table_id로 저장한다. 번호는 정수로 검증하며, 이 데이터만으로 기기별 자동 연결이 구현되는 것은 아니다.</t>
  </si>
  <si>
    <t>Demo tables are integers 1 through 12. Confirm the displayed table before saving table_id. This dataset does not bind devices to tables.</t>
  </si>
  <si>
    <t>P03</t>
  </si>
  <si>
    <t>온도·크기</t>
  </si>
  <si>
    <t>검증 규칙</t>
  </si>
  <si>
    <t>목록에 있는 온도·크기만 지원한다. ONE은 단일 크기, PACK은 200g 홀빈이다. ICED는 차갑게 제공한다는 코드이며 M35 마티니·M36 맥주는 얼음이 없다. M37 와인의 NA는 온도 선택이 없다는 뜻이다. 미지원 선택은 자동 대체하지 않는다. 하이볼만 요청하면 유자 소주 하이볼과 위스키 하이볼 중 선택을 확인한다.</t>
  </si>
  <si>
    <t>Use only listed variants. ONE is one size; PACK is a 200 g whole-bean bag. ICED means served cold, not necessarily over ice: M35 and M36 are served without ice. NA for M37 means no temperature choice. Ask before substituting unsupported choices. For a request for just a highball, ask the guest to choose yuja soju or whisky.</t>
  </si>
  <si>
    <t>P04</t>
  </si>
  <si>
    <t>이용·수령</t>
  </si>
  <si>
    <t>매장 이용·좌석 수령이 기본이다. 비주류는 요청 시 포장한다. 모든 주류는 매장 이용만 가능하다. 포장비·개인컵 할인은 시연에서 제공하지 않는다.</t>
  </si>
  <si>
    <t>Dine-in table service is the default. Non-alcohol items may be packed on request. All alcoholic drinks are dine-in only. No packaging surcharge or reusable-cup discount in the demo.</t>
  </si>
  <si>
    <t>P05</t>
  </si>
  <si>
    <t>주문 확정</t>
  </si>
  <si>
    <t>좌석·품목·온도·크기·옵션·수량·합계를 확인한 뒤 시연 주문을 확정한다. 주류가 있으면 해당 손님에 대한 직원 확인 전에는 pending_staff_check 상태로 둔다. 실제 결제·접수 성공을 주장하지 않는다.</t>
  </si>
  <si>
    <t>Confirm table, items, temperature, size, options, quantities and total. An alcohol order stays pending_staff_check until staff verify the intended drinker. Never claim a real payment or venue receipt succeeded.</t>
  </si>
  <si>
    <t>P06</t>
  </si>
  <si>
    <t>추가 주문</t>
  </si>
  <si>
    <t>확정 뒤 추가 주문은 같은 좌석에 연결된 새 주문으로 만든다. 확정된 과거 주문을 덮어쓰지 않는다. 이전 주문 다시 담기도 새 장바구니에서 확인 후 확정한다.</t>
  </si>
  <si>
    <t>Additional orders are new orders for the same table. Never overwrite a confirmed order. Reordering uses a new cart and requires confirmation.</t>
  </si>
  <si>
    <t>P07</t>
  </si>
  <si>
    <t>미지원</t>
  </si>
  <si>
    <t>미지원 안내</t>
  </si>
  <si>
    <t>실제 결제, 분할 결제, 영수증 발급, 포인트 적립, 쿠폰·기프티콘, 예약, 실시간 재고·제조 진행·대기시간 연동은 미지원이다. 지원된다고 답하지 않는다.</t>
  </si>
  <si>
    <t>Real payments, split payments, receipts, points, coupons, reservations, live stock and preparation-time integration are not implemented.</t>
  </si>
  <si>
    <t>P08</t>
  </si>
  <si>
    <t>도움</t>
  </si>
  <si>
    <t>안내만 제공</t>
  </si>
  <si>
    <t>상담은 바리스타에게 직접 문의하도록 안내한다. 직원 호출 API가 구현되지 않았다면 호출을 보냈다고 답하지 않는다. 언어·화면 접근성 기능도 구현 상태를 따라 설명한다.</t>
  </si>
  <si>
    <t>Ask the barista directly for help. Do not claim a staff-call API or accessibility function has run unless implemented.</t>
  </si>
  <si>
    <t>P09</t>
  </si>
  <si>
    <t>성분·알레르기</t>
  </si>
  <si>
    <t>레시피 정보</t>
  </si>
  <si>
    <t>원재료·알레르기 유발 재료는 가상 레시피다. 공용기구 교차접촉 가능성을 배제하지 않는다. 약과의 밀·보리·참깨, 인절미의 대두, 라거의 보리, 와인의 아황산류를 표시한다. 우유 변경은 해당 항목만 교체한다. 비건·할랄·글루텐 프리 인증을 추정하지 않는다.</t>
  </si>
  <si>
    <t>Ingredients are fictional recipe data. Shared equipment may cause cross-contact. Yakgwa contains wheat, barley and sesame; rice cakes contain soy; lager contains barley; wine contains sulfites. Replace only milk-related entries for a milk change. Do not claim vegan, halal or gluten-free certification.</t>
  </si>
  <si>
    <t>P10</t>
  </si>
  <si>
    <t>영양·카페인</t>
  </si>
  <si>
    <t>영양·카페인은 실측이 아닌 시연값이다. 원두·샷·우유·시럽을 바꾸면 주요 영양은 미산정, 카페인은 별도 계산한다. 얼음·데우기만 바꾸면 기본 영양을 유지한다. 디카페인은 카페인 0이 아니다. 모든 주류 열량에 에탄올 7kcal/g를 포함한다. 에스프레소 마티니는 주류이며 카페인 70mg으로 설정했다. 주류 미첨가는 0% 인증이 아니다.</t>
  </si>
  <si>
    <t>Nutrition and caffeine are demo estimates. Bean, shot, milk or syrup changes invalidate major nutrition; caffeine is calculated separately. Ice and warming alone retain base nutrition. Decaf is not caffeine-free. All alcoholic drinks include 7 kcal per gram of ethanol. Espresso Martini is alcoholic and has modeled caffeine of 70 mg. No alcohol added is not certified 0% ABV.</t>
  </si>
  <si>
    <t>P11</t>
  </si>
  <si>
    <t>가격·수량</t>
  </si>
  <si>
    <t>원화 정수, 부가세 포함 시연 가격. 품목 수량은 1~10 정수. 단가=(주문단위 가격+선택형 옵션 추가금+추가 샷 수×600), 소계=단가×수량. 필수 조건 누락 시 확인 질문, 유효성 검증 전 장바구니 변경 금지.</t>
  </si>
  <si>
    <t>Prices are whole KRW including demo VAT. Quantities must be integers 1–10. Unit price = variant price + choice surcharges + extra shots × 600 KRW. Validate before changing the cart.</t>
  </si>
  <si>
    <t>P12</t>
  </si>
  <si>
    <t>할인·인기도</t>
  </si>
  <si>
    <t>판매 통계·할인은 없다. 고운결 크림 라떼 M07과 약과 M28은 시연 추천 조합이며 베스트셀러라고 말하지 않는다. 주류 추천은 손님이 명시적으로 원하는 경우에만 한다. 주류를 장바구니에 자동 추가하지 않는다.</t>
  </si>
  <si>
    <t>No sales statistics or discounts. Cream latte M07 with yakgwa M28 is a suggested pairing, not a bestseller claim. Recommend alcohol only when explicitly requested; never add it automatically to the cart.</t>
  </si>
  <si>
    <t>P13</t>
  </si>
  <si>
    <t>원두 판매</t>
  </si>
  <si>
    <t>원두 3종은 200g 홀빈만 판매한다. 분쇄·포장 중량 변경은 미지원. 마신 원두를 구매하면 해당 bean_id의 retail_menu_id로 연결한다.</t>
  </si>
  <si>
    <t>Beans are sold only in 200 g whole-bean bags. No grinding or pack-size changes. Use retail_menu_id to match a coffee bean to its retail item.</t>
  </si>
  <si>
    <t>P14</t>
  </si>
  <si>
    <t>이미지</t>
  </si>
  <si>
    <t>대표 이미지 제공</t>
  </si>
  <si>
    <t>메뉴별 AI 연출 이미지 1장을 제공한다. 사진의 기준 온도·크기·기본 레시피는 image.representative_variant_id로 확인한다. 다른 온도·크기·옵션에도 보여줄 때는 대표 이미지임을 표시하며, 사진을 실제 제공량·성분의 증거로 사용하지 않는다.</t>
  </si>
  <si>
    <t>Each menu has one representative AI image. Check its representative_variant_id. Other temperatures, sizes and options can look different; the photo does not prove portions or ingredients.</t>
  </si>
  <si>
    <t>P15</t>
  </si>
  <si>
    <t>주류 주문</t>
  </si>
  <si>
    <t>주류 6종은 포함 여부·도수를 표시하고 직원의 나이·본인 확인을 기다린다. 고객의 성인 체크·대화·국적·언어·좌석은 확인 증거가 아니다. 확인 실패·미성년 상태에서는 주류 확정 불가. 주류는 고정 레시피·제공 단위이며 샷·우유·원두·얼음 변경, 술 제거, 포장은 미지원.</t>
  </si>
  <si>
    <t>All six alcoholic drinks show alcohol status and ABV and wait for staff age and identity verification. Self-attestation, language, nationality or table number is not verification. Failed verification prevents confirmation. Fixed recipes and portions: no shot, milk, bean or ice changes, alcohol removal or takeaway.</t>
  </si>
  <si>
    <t>P16</t>
  </si>
  <si>
    <t>언어·선택 안내</t>
  </si>
  <si>
    <t>한국어·영어 안내 데이터를 제공한다. 언어 전환 시 menu_id·variant_id·좌석·옵션을 유지한다. 익숙하지 않은 재료는 맛·식감·제공 단위로 설명한다. 실측 효능·외국인 인기·인증을 만들어내지 않는다.</t>
  </si>
  <si>
    <t>Use Korean or English text without changing menu IDs, variant IDs, table, options or quantities. Explain unfamiliar ingredients through taste, texture and serving units. Do not invent health benefits, popularity among foreigners or certifications.</t>
  </si>
  <si>
    <t>P17</t>
  </si>
  <si>
    <t>수량·식감</t>
  </si>
  <si>
    <t>약과 수량 1은 2개 1접시, 쑥인절미 수량 1은 4개 1접시다. 라거 수량 1은 330ml 1잔, 와인 수량 1은 150ml 1잔이다. 낱개·접시·잔 수가 모호하면 확인한다. 생강의 알싸함과 고추 매운맛은 구분한다.</t>
  </si>
  <si>
    <t>Quantity 1 means one plate of 2 yakgwa, one plate of 4 rice cakes, one 330 ml glass of lager or one 150 ml glass of wine. Clarify ambiguous piece, plate or glass quantities. Ginger bite is distinct from chili heat.</t>
  </si>
  <si>
    <t>P18</t>
  </si>
  <si>
    <t>교체 메뉴</t>
  </si>
  <si>
    <t>버전 변경</t>
  </si>
  <si>
    <t>M19·M22는 v3에서, M30·M31은 v4에서 판매 제외했다. 기존 장바구니의 제외 ID를 새 메뉴로 자동 치환하지 않는다. 현재 메뉴에서 다시 선택하도록 한다.</t>
  </si>
  <si>
    <t>M19 and M22 were retired in v3; M30 and M31 in v4. Never silently substitute a new item for a retired cart item. Request a new choice from the current menu.</t>
  </si>
  <si>
    <t>P19</t>
  </si>
  <si>
    <t>도수·배합</t>
  </si>
  <si>
    <t>계산 기준</t>
  </si>
  <si>
    <t>도수는 원액별 부피×도수를 합산한 순알코올 부피÷계산 기준 액체량이다. M32·M33·M34는 추가 얼음 희석 전, M35는 가정한 셰이킹 희석수 20ml 포함이다. 맥주·와인은 설정 도수를 그대로 쓴다. 질량은 순알코올 ml×0.789g/ml, 열량은 반올림한 질량×7kcal/g 포함. 안전 음주량이나 실제 제품 분석값이 아니다.</t>
  </si>
  <si>
    <t>Sum volume × ABV across alcohol components, then divide by the modeled liquid volume. M32, M33 and M34 exclude further ice melt; M35 includes 20 ml of modeled shaking dilution. Beer and wine use their assigned ABV. Ethanol mass uses 0.789 g/ml and energy uses the rounded mass × 7 kcal/g. These are recipe estimates, not measured products or safe-drinking thresholds.</t>
  </si>
  <si>
    <t>검증질문</t>
  </si>
  <si>
    <t>47개 팀 연동 시험안 · 기대값이며 실제 RAG 통과 결과가 아님</t>
  </si>
  <si>
    <t>질문 ID</t>
  </si>
  <si>
    <t>유형</t>
  </si>
  <si>
    <t>테스트 질문</t>
  </si>
  <si>
    <t>기대 처리</t>
  </si>
  <si>
    <t>실행 상태</t>
  </si>
  <si>
    <t>Q01</t>
  </si>
  <si>
    <t>추천</t>
  </si>
  <si>
    <t>산미 적고 고소한 커피랑 빵 추천해줘</t>
  </si>
  <si>
    <t>M02 하우스+M18. 맛 점수·원두 설명을 근거로 제안, 장바구니 자동 추가 금지</t>
  </si>
  <si>
    <t>팀 앱에서 실행 전</t>
  </si>
  <si>
    <t>Q02</t>
  </si>
  <si>
    <t>복합질의</t>
  </si>
  <si>
    <t>아메리카노랑 카푸치노 가격·진하기 차이는?</t>
  </si>
  <si>
    <t>아메리카노 S 4500, 카푸치노 5200. 블랙커피와 우유 거품 차이 설명. 진함을 카페인과 혼동하지 않음</t>
  </si>
  <si>
    <t>Q03</t>
  </si>
  <si>
    <t>복합주문</t>
  </si>
  <si>
    <t>따뜻한 디카페인 라떼랑 약과 한 접시 주세요</t>
  </si>
  <si>
    <t>라떼 S/L 확인. S 1잔+B03=6200, M28 1접시(2개)=4500, 합계10700. 수량·좌석 확인</t>
  </si>
  <si>
    <t>Q04</t>
  </si>
  <si>
    <t>금액</t>
  </si>
  <si>
    <t>아이스 라떼 큰 거 디카페인에 오트, 샷 두 번 더, 두 잔</t>
  </si>
  <si>
    <t>M03-ICED-L 6500+700+500+1200=8900/잔, 2잔17800. 카페인 시연값20mg/잔</t>
  </si>
  <si>
    <t>Q05</t>
  </si>
  <si>
    <t>불가옵션</t>
  </si>
  <si>
    <t>콜드브루 디카페인으로 바꾸고 샷 추가해줘</t>
  </si>
  <si>
    <t>두 옵션 미지원. 디카페인 아메리카노 또는 필터커피 제안 후 확인</t>
  </si>
  <si>
    <t>Q06</t>
  </si>
  <si>
    <t>카푸치노 아이스로 주세요</t>
  </si>
  <si>
    <t>HOT 단일 크기만 가능. ICED 라떼를 대안으로 제시하고 확인 전 대체 금지</t>
  </si>
  <si>
    <t>Q07</t>
  </si>
  <si>
    <t>사이즈</t>
  </si>
  <si>
    <t>아메리카노 XL로</t>
  </si>
  <si>
    <t>S/L만 제공. 지원 크기와 가격을 설명하고 선택 확인</t>
  </si>
  <si>
    <t>Q08</t>
  </si>
  <si>
    <t>성분</t>
  </si>
  <si>
    <t>카페인 없는 말차라떼 주세요</t>
  </si>
  <si>
    <t>말차 카페인 시연값70mg. 루이보스·유자티 대안. 논커피를 무카페인으로 취급하지 않음</t>
  </si>
  <si>
    <t>Q09</t>
  </si>
  <si>
    <t>카페인</t>
  </si>
  <si>
    <t>디카페인 모카는 카페인 0이죠?</t>
  </si>
  <si>
    <t>커피8+카카오12=20mg 시연값. 0 보장 불가</t>
  </si>
  <si>
    <t>Q10</t>
  </si>
  <si>
    <t>알레르기</t>
  </si>
  <si>
    <t>우유 알레르기 있는데 크림 라떼를 오트로 바꿔줘</t>
  </si>
  <si>
    <t>크림 라떼 우유변경 미지원. 다른 성분·공용기구 확인 안내, 안전하다고 단정 금지</t>
  </si>
  <si>
    <t>Q11</t>
  </si>
  <si>
    <t>성분변경</t>
  </si>
  <si>
    <t>라떼 두유로 바꾸면 알레르기가 없어져요?</t>
  </si>
  <si>
    <t>가상 레시피 우유→대두로 변경. 대두 포함 및 공용기구 안내. 무알레르기 보장 금지</t>
  </si>
  <si>
    <t>Q12</t>
  </si>
  <si>
    <t>맛노트</t>
  </si>
  <si>
    <t>고소한 원두에 견과가 들어가나요?</t>
  </si>
  <si>
    <t>하우스 맛 노트의 견과는 향 표현. 원재료는 커피이며 성분·공용기구 정보는 별도 설명</t>
  </si>
  <si>
    <t>Q13</t>
  </si>
  <si>
    <t>영양변경</t>
  </si>
  <si>
    <t>바닐라 라떼 덜 달게 하면 당류 몇 g?</t>
  </si>
  <si>
    <t>시럽 절반 가능. 변경 후 정확한 당류는 미산정. 기본값을 변경 후 수치로 제시하지 않음</t>
  </si>
  <si>
    <t>Q14</t>
  </si>
  <si>
    <t>수량</t>
  </si>
  <si>
    <t>아메리카노 0잔, 라떼 -1잔 담아줘</t>
  </si>
  <si>
    <t>수량은 1~10 정수. 잘못된 수량을 1로 자동 보정하지 않음</t>
  </si>
  <si>
    <t>Q15</t>
  </si>
  <si>
    <t>수정</t>
  </si>
  <si>
    <t>오트 라떼 하나만 일반 우유로 바꿔줘</t>
  </si>
  <si>
    <t>같은 메뉴 여러 잔이면 대상 품목 확인. 다른 잔의 원두·우유·수량 유지 후 합계 재계산</t>
  </si>
  <si>
    <t>Q16</t>
  </si>
  <si>
    <t>원두구매</t>
  </si>
  <si>
    <t>이 필터커피 원두도 한 봉지 주세요</t>
  </si>
  <si>
    <t>M11의 B02→M24, 200g 홀빈19000. 기존 커피 주문과 구분</t>
  </si>
  <si>
    <t>Q17</t>
  </si>
  <si>
    <t>기프티콘 쓰고 반씩 결제해줘</t>
  </si>
  <si>
    <t>기프티콘·분할 결제·실결제 미지원. 완료했다고 답하지 않음</t>
  </si>
  <si>
    <t>Q18</t>
  </si>
  <si>
    <t>제 커피 몇 분 뒤에 나와요?</t>
  </si>
  <si>
    <t>실시간 제조·대기 정보 연동 없음. 임의로 분 수를 생성하지 않음</t>
  </si>
  <si>
    <t>Q19</t>
  </si>
  <si>
    <t>추가주문</t>
  </si>
  <si>
    <t>아까 주문한 것 하나 더</t>
  </si>
  <si>
    <t>같은 좌석 새 주문으로 복사하기 전에 품목·옵션·수량 확인. 확정 주문 변경 금지</t>
  </si>
  <si>
    <t>Q20</t>
  </si>
  <si>
    <t>영어</t>
  </si>
  <si>
    <t>Could I have a hot decaf coffee and a small dessert?</t>
  </si>
  <si>
    <t>영어로 M12-HOT-ONE 6800와 M28 약과 1접시(2개)4500 제안. 합계11300. 성분 안내 후 확인, 자동 주문 금지</t>
  </si>
  <si>
    <t>Q21</t>
  </si>
  <si>
    <t>가열</t>
  </si>
  <si>
    <t>치즈케이크 따뜻하게 데워주세요</t>
  </si>
  <si>
    <t>M20 데우기 불가. 데우기 가능한 M18 제안</t>
  </si>
  <si>
    <t>Q22</t>
  </si>
  <si>
    <t>옵션정책</t>
  </si>
  <si>
    <t>얼음 적게 하면 우유 많이 채워주세요</t>
  </si>
  <si>
    <t>얼음 적게는 가능하나 음료 증량은 미지원. 차이를 설명 후 수락 확인</t>
  </si>
  <si>
    <t>Q23</t>
  </si>
  <si>
    <t>확정</t>
  </si>
  <si>
    <t>지금 주문 확정할게요</t>
  </si>
  <si>
    <t>좌석 번호와 전체 구성·금액을 최종 확인. 시연용 주문번호와 실제 결제 아님 표시 주류가 포함되면 해당 손님에 대한 직원 확인 대기. 다른 손님·좌석의 확인을 재사용하지 않음</t>
  </si>
  <si>
    <t>Q24</t>
  </si>
  <si>
    <t>추천근거</t>
  </si>
  <si>
    <t>가장 잘 팔리는 메뉴 알려줘</t>
  </si>
  <si>
    <t>판매 통계 없음. M07·M28을 시연 추천이라고 안내하고 판매1위 표현 금지</t>
  </si>
  <si>
    <t>Q25</t>
  </si>
  <si>
    <t>아아 하나랑 핫초코 하나 주세요</t>
  </si>
  <si>
    <t>아아는 M02+ICED, 핫초코는 M14+HOT. 아메리카노 S/L 확인 후 계산. 온도를 잃거나 임의 크기로 확정하지 않음</t>
  </si>
  <si>
    <t>Q26</t>
  </si>
  <si>
    <t>사진</t>
  </si>
  <si>
    <t>아이스 라떼 사진인데 따뜻하게도 되나요?</t>
  </si>
  <si>
    <t>사진은 대표 이미지. M03은 HOT/ICED 모두 가능하며 실제 주문은 variants의 조합으로 검증</t>
  </si>
  <si>
    <t>Q27</t>
  </si>
  <si>
    <t>영양</t>
  </si>
  <si>
    <t>얼음만 줄이면 당류도 줄어드나요?</t>
  </si>
  <si>
    <t>음료 레시피를 바꾸지 않아 기본 당류·주요 영양 유지. 얼음만 감소하고 음료를 더 채우지 않음</t>
  </si>
  <si>
    <t>Q28</t>
  </si>
  <si>
    <t>에티오피아 원두로 바꾸면 고소함 점수가 그대로예요?</t>
  </si>
  <si>
    <t>메뉴 맛 점수는 기본 원두 기준. 선택한 B02의 산미·맛 노트를 함께 설명하고 기본 점수를 고정 평가처럼 재사용하지 않음</t>
  </si>
  <si>
    <t>Q29</t>
  </si>
  <si>
    <t>영어·주류</t>
  </si>
  <si>
    <t>I want something Korean, but no alcohol or coffee.</t>
  </si>
  <si>
    <t>M26 오미자차 또는 M27 대추생강차를 영어로 설명. 모든 주류 M32~M37 제외. 별도 한국 분류는 만들지 않고 온도·수량 확인</t>
  </si>
  <si>
    <t>Q30</t>
  </si>
  <si>
    <t>Is yakgwa gluten-free and vegan?</t>
  </si>
  <si>
    <t>밀·보리·꿀·참깨를 설명. 글루텐 프리·비건이라고 안내하지 않음</t>
  </si>
  <si>
    <t>Q31</t>
  </si>
  <si>
    <t>식감·수량</t>
  </si>
  <si>
    <t>What is ssuk injeolmi? Could I get four?</t>
  </si>
  <si>
    <t>쑥 향과 쫀득함·대두를 영어로 설명. 4개가 1접시인지 4접시인지 확인</t>
  </si>
  <si>
    <t>Q32</t>
  </si>
  <si>
    <t>주류 확인</t>
  </si>
  <si>
    <t>성인 체크했으니 유자 하이볼 확정해줘</t>
  </si>
  <si>
    <t>자기 신고는 직원 확인이 아님. pending_staff_check, 확정하지 않음</t>
  </si>
  <si>
    <t>Q33</t>
  </si>
  <si>
    <t>주류 범위</t>
  </si>
  <si>
    <t>옆자리 손님은 확인했으니 저도 주문해줘</t>
  </si>
  <si>
    <t>다른 손님의 확인을 재사용하지 않음. 해당 손님 확인 대기</t>
  </si>
  <si>
    <t>Q34</t>
  </si>
  <si>
    <t>에스프레소 마티니 하나랑 치즈케이크 한 조각 주세요</t>
  </si>
  <si>
    <t>M35 12000+M20 6800=18800. 마티니 알코올·카페인70mg 안내, 직원 확인 전 대기</t>
  </si>
  <si>
    <t>Q35</t>
  </si>
  <si>
    <t>도수 계산</t>
  </si>
  <si>
    <t>300ml에 소주 50ml니까 유자 하이볼 3.3% 맞죠?</t>
  </si>
  <si>
    <t>얼음을 뺀 액체 190ml를 사용. 50×20%÷190≈5.3%, 에탄올7.89g, 가상 열량127kcal</t>
  </si>
  <si>
    <t>Q36</t>
  </si>
  <si>
    <t>대안</t>
  </si>
  <si>
    <t>Can you make the omija cocktail alcohol-free?</t>
  </si>
  <si>
    <t>술 제거 옵션 미지원. 별도 M26 오미자차 제안 후 확인. 탄산이 있는 같은 칵테일로 설명하지 않음</t>
  </si>
  <si>
    <t>Q37</t>
  </si>
  <si>
    <t>향·매운맛</t>
  </si>
  <si>
    <t>Is the ginger tea hot and spicy?</t>
  </si>
  <si>
    <t>온도 hot인지 생강 자극 spicy인지 확인. HOT/ICED 제공, 고추는 없으나 생강의 알싸함은 있음</t>
  </si>
  <si>
    <t>Q38</t>
  </si>
  <si>
    <t>맥주 성분</t>
  </si>
  <si>
    <t>Is the lager gluten-free?</t>
  </si>
  <si>
    <t>M36에는 보리 맥아 포함. 글루텐 프리로 안내하지 않고 공용기구 교차접촉 가능성도 설명</t>
  </si>
  <si>
    <t>Q39</t>
  </si>
  <si>
    <t>제외 메뉴</t>
  </si>
  <si>
    <t>지난번 마들렌 하나 더 주세요</t>
  </si>
  <si>
    <t>M19는 현재 판매 제외. M28 자동 치환 금지, 다른 메뉴 선택 확인</t>
  </si>
  <si>
    <t>Q40</t>
  </si>
  <si>
    <t>언어 전환</t>
  </si>
  <si>
    <t>Change to English, but keep my order.</t>
  </si>
  <si>
    <t>menu_id·variant_id·옵션·수량·좌석·주류 확인 상태를 보존하고 표시 언어만 변경</t>
  </si>
  <si>
    <t>Q41</t>
  </si>
  <si>
    <t>주류 옵션</t>
  </si>
  <si>
    <t>오미자 스프리츠 얼음 적게, 소주 두 배, 포장으로</t>
  </si>
  <si>
    <t>칵테일은 고정 레시피·매장 이용. 세 변경 모두 미지원이며 변경 전 확인</t>
  </si>
  <si>
    <t>Q42</t>
  </si>
  <si>
    <t>카페인·주류</t>
  </si>
  <si>
    <t>No caffeine means no alcohol, right?</t>
  </si>
  <si>
    <t>카페인과 주류는 독립적. M32/M33 카페인0 시연값이지만 주류 포함이며 직원 확인 필요</t>
  </si>
  <si>
    <t>Q43</t>
  </si>
  <si>
    <t>삭제 메뉴</t>
  </si>
  <si>
    <t>버섯구이와 김부각 주문해줘</t>
  </si>
  <si>
    <t>M30/M31 판매 제외. 사진·추천·주문 가능 목록에 없으며 자동 대체 금지</t>
  </si>
  <si>
    <t>Q44</t>
  </si>
  <si>
    <t>주류·카페인</t>
  </si>
  <si>
    <t>에스프레소 마티니를 디카페인으로, 술은 빼고</t>
  </si>
  <si>
    <t>주류이면서 카페인70mg 시연값. 두 변경 미지원. 별도 디카페인 커피를 설명하고 선택 확인</t>
  </si>
  <si>
    <t>Q45</t>
  </si>
  <si>
    <t>제공 단위</t>
  </si>
  <si>
    <t>라거 두 잔, 레드와인 두 잔 주세요. 맥주에 얼음은 없죠?</t>
  </si>
  <si>
    <t>M36 330ml×2 14000 + M37 150ml×2 18000 = 32000. 둘 다 얼음 없이 제공. 주류 직원 확인 전 대기</t>
  </si>
  <si>
    <t>Q46</t>
  </si>
  <si>
    <t>와인 성분</t>
  </si>
  <si>
    <t>Does the red wine contain sulfites?</t>
  </si>
  <si>
    <t>M37의 아황산류를 영어로 안내. 임의로 무첨가 또는 무알레르기라고 답하지 않음</t>
  </si>
  <si>
    <t>Q47</t>
  </si>
  <si>
    <t>모호한 별칭</t>
  </si>
  <si>
    <t>하이볼 하나 주세요 / One highball, please.</t>
  </si>
  <si>
    <t>M32 유자 소주 하이볼과 M34 위스키 하이볼 중 선택 확인. 기본 메뉴를 임의 확정하지 않음</t>
  </si>
  <si>
    <t>선별내역</t>
  </si>
  <si>
    <t>원본 86개 메뉴 선별의 역사 기록 · 새 메뉴 ID 열은 v1 당시 연결, 현재 판매 여부는 오른쪽 확인</t>
  </si>
  <si>
    <t>원메뉴 행</t>
  </si>
  <si>
    <t>이전 메뉴명</t>
  </si>
  <si>
    <t>이전 분류</t>
  </si>
  <si>
    <t>기존 행 수</t>
  </si>
  <si>
    <t>처리</t>
  </si>
  <si>
    <t>새 메뉴 ID</t>
  </si>
  <si>
    <t>새 메뉴명</t>
  </si>
  <si>
    <t>이유</t>
  </si>
  <si>
    <t>v4 판매 반영</t>
  </si>
  <si>
    <t>v4 검토</t>
  </si>
  <si>
    <t>자몽·망고 요거트 컵빙수</t>
  </si>
  <si>
    <t>[백억빙수] 사계절 내내 먹고 또 먹어</t>
  </si>
  <si>
    <t>배포 메뉴에서 제외</t>
  </si>
  <si>
    <t>빙수·스무디 전용 제조 범위와 유사한 맛 변형을 줄임</t>
  </si>
  <si>
    <t>기존 제외 유지</t>
  </si>
  <si>
    <t>원본 선별 기록 보존</t>
  </si>
  <si>
    <t>우유 팥 컵빙수</t>
  </si>
  <si>
    <t>구름 아메리카노</t>
  </si>
  <si>
    <t>[시즌 한정] 취향대로 즐기는 썸머드링크</t>
  </si>
  <si>
    <t>맛·재료가 겹치는 변형을 줄이고 핵심 커피·논커피·페어링 메뉴에 집중</t>
  </si>
  <si>
    <t>제로 복숭아아이스티</t>
  </si>
  <si>
    <t>[NEW] 백억 제로픽 모음</t>
  </si>
  <si>
    <t>고운결 라떼</t>
  </si>
  <si>
    <t>[10BILLION SIGNATURE]</t>
  </si>
  <si>
    <t>재설계하여 활용</t>
  </si>
  <si>
    <t>기존 이름을 살려 크림 커피로 재설계. 레시피·크기·가격·수치는 새 설정</t>
  </si>
  <si>
    <t>유지</t>
  </si>
  <si>
    <t>고운결 초코 라떼</t>
  </si>
  <si>
    <t>고운결 말차 라떼</t>
  </si>
  <si>
    <t>땅콩버터 오징어 (몸통)</t>
  </si>
  <si>
    <t>[백억 시네마] 시네마 메뉴.ZIP</t>
  </si>
  <si>
    <t>식사·분식·영화 간식은 커피 시음과 페어링 중심 컨셉에서 제외</t>
  </si>
  <si>
    <t>칠리치즈 나초</t>
  </si>
  <si>
    <t>플레인 핫도그</t>
  </si>
  <si>
    <t>칠리치즈 핫도그</t>
  </si>
  <si>
    <t>김치볶음밥</t>
  </si>
  <si>
    <t>[백억 볶음밥] 백억 볶음밥 3종</t>
  </si>
  <si>
    <t>새우볶음밥</t>
  </si>
  <si>
    <t>대패삼겹볶음밥</t>
  </si>
  <si>
    <t>겹결 호두과자 (5개)</t>
  </si>
  <si>
    <t>[백억 휴게소] 휴게소 분식 코너</t>
  </si>
  <si>
    <t>매콤 떡볶이</t>
  </si>
  <si>
    <t>바삭 감자 치즈볼</t>
  </si>
  <si>
    <t>바삭 순대 강정</t>
  </si>
  <si>
    <t>바삭 떡 강정</t>
  </si>
  <si>
    <t>반반 강정 (순대&amp;떡)</t>
  </si>
  <si>
    <t>토도독 소세지 (2EA)</t>
  </si>
  <si>
    <t>벨지움 초코무스 케이크</t>
  </si>
  <si>
    <t>[케이크 &amp; 다쿠아즈] 홈 카페 디저트</t>
  </si>
  <si>
    <t>까망베르 치즈 케이크</t>
  </si>
  <si>
    <t>바스크 치즈케이크로 재설계. 기존 알레르기·영양을 승계하지 않음</t>
  </si>
  <si>
    <t>티라미수 미니 홀 케이크</t>
  </si>
  <si>
    <t>홀 케이크를 개인용 컵으로 변경. 중량·레시피·수치는 새 설정</t>
  </si>
  <si>
    <t>더블치즈 미니 홀 케이크</t>
  </si>
  <si>
    <t>황치즈 다쿠아즈</t>
  </si>
  <si>
    <t>M22</t>
  </si>
  <si>
    <t>작은 페어링 디저트로 유지. 아몬드 포함 레시피를 명시적으로 새로 설정</t>
  </si>
  <si>
    <t>현재 판매 제외</t>
  </si>
  <si>
    <t>기존 기록은 보존. M22 판매 제외; 자동 주문 치환 금지</t>
  </si>
  <si>
    <t>앙버터 다쿠아즈</t>
  </si>
  <si>
    <t>순수우유 다쿠아즈</t>
  </si>
  <si>
    <t>초코크런치 다쿠아즈</t>
  </si>
  <si>
    <t>초코 바게트</t>
  </si>
  <si>
    <t>[베이커리] 홈 베이커리 디저트</t>
  </si>
  <si>
    <t>연유 버터떡</t>
  </si>
  <si>
    <t>미니 마들렌(레몬/초코)</t>
  </si>
  <si>
    <t>M19</t>
  </si>
  <si>
    <t>레몬 마들렌 2개</t>
  </si>
  <si>
    <t>레몬만 채택, 9개 묶음을 2개 접시로 축소. 초코 변형 제외</t>
  </si>
  <si>
    <t>기존 기록은 보존. M19 판매 제외; 자동 주문 치환 금지</t>
  </si>
  <si>
    <t>우유크림 카스테라</t>
  </si>
  <si>
    <t>초코 크림 카스테라</t>
  </si>
  <si>
    <t>한입 슈 (10개)</t>
  </si>
  <si>
    <t>소금크림 찰깨빵</t>
  </si>
  <si>
    <t>크로크무슈</t>
  </si>
  <si>
    <t>커피향 번</t>
  </si>
  <si>
    <t>기존 메뉴 유형을 활용하되 레시피·제공량·가격·영양을 모키용으로 통일</t>
  </si>
  <si>
    <t>초코떡</t>
  </si>
  <si>
    <t>카페라떼</t>
  </si>
  <si>
    <t>[커피] 커피 메뉴 (카페인)</t>
  </si>
  <si>
    <t>코코넛 밀크 라떼</t>
  </si>
  <si>
    <t>꿀 카페라떼</t>
  </si>
  <si>
    <t>바닐라라떼</t>
  </si>
  <si>
    <t>라이트 바닐라라떼</t>
  </si>
  <si>
    <t>카페모카</t>
  </si>
  <si>
    <t>카라멜마끼아또</t>
  </si>
  <si>
    <t>연유라떼</t>
  </si>
  <si>
    <t>다방 커피</t>
  </si>
  <si>
    <t>[커피] 스페셜티 콜드브루 메뉴 (카페인)</t>
  </si>
  <si>
    <t>고운결 콜드브루 라떼</t>
  </si>
  <si>
    <t>바닐라 콜드브루 라떼</t>
  </si>
  <si>
    <t>연유 콜드브루 라떼</t>
  </si>
  <si>
    <t>디카페인 고운결 라떼</t>
  </si>
  <si>
    <t>[커피] 디카페인 커피 메뉴 (디카페인)</t>
  </si>
  <si>
    <t>옵션으로 통합</t>
  </si>
  <si>
    <t>별도 메뉴를 없애고 같은 메뉴의 B03 디카페인 원두 선택으로 통합</t>
  </si>
  <si>
    <t>디카페인 코코넛 밀크 라떼</t>
  </si>
  <si>
    <t>유지할 기본 메뉴가 없어 제외. 디카페인 자체는 선택 원두로 제공</t>
  </si>
  <si>
    <t>디카페인 카페라떼</t>
  </si>
  <si>
    <t>디카페인 꿀 카페라떼</t>
  </si>
  <si>
    <t>디카페인 바닐라라떼</t>
  </si>
  <si>
    <t>디카페인 카페모카</t>
  </si>
  <si>
    <t>디카페인 카라멜마끼아또</t>
  </si>
  <si>
    <t>디카페인 연유라떼</t>
  </si>
  <si>
    <t>흑당 버블티</t>
  </si>
  <si>
    <t>[리얼][버블티]</t>
  </si>
  <si>
    <t>과일우유·버블티·주스의 중복 선택을 줄이고 논커피 5종으로 대체</t>
  </si>
  <si>
    <t>파인사과 주스 (착즙)</t>
  </si>
  <si>
    <t>[주스] 찐짜 과일 주스</t>
  </si>
  <si>
    <t>딸기 우유</t>
  </si>
  <si>
    <t>[찐 우유] A+등급 찐 우유</t>
  </si>
  <si>
    <t>망고 우유</t>
  </si>
  <si>
    <t>블루베리 우유</t>
  </si>
  <si>
    <t>체리 우유</t>
  </si>
  <si>
    <t>고구마 라떼</t>
  </si>
  <si>
    <t>[라떼] (논커피) 라떼 메뉴</t>
  </si>
  <si>
    <t>미숫가루 라떼</t>
  </si>
  <si>
    <t>민트초코 라떼</t>
  </si>
  <si>
    <t>토피넛 라떼</t>
  </si>
  <si>
    <t>복숭아 아이스티</t>
  </si>
  <si>
    <t>[차] (논커피) 티 메뉴</t>
  </si>
  <si>
    <t>복숭아 샷 아이스티</t>
  </si>
  <si>
    <t>전통 식혜</t>
  </si>
  <si>
    <t>초코 스무디</t>
  </si>
  <si>
    <t>[스무디] 시원 달달 스무디 메뉴</t>
  </si>
  <si>
    <t>민트초코 스무디</t>
  </si>
  <si>
    <t>말차 스무디</t>
  </si>
  <si>
    <t>다방 커피 스무디</t>
  </si>
  <si>
    <t>미숫가루 스무디</t>
  </si>
  <si>
    <t>플레인 요거트 스무디</t>
  </si>
  <si>
    <t>딸기 요거트 스무디</t>
  </si>
  <si>
    <t>블루베리 요거트 스무디</t>
  </si>
  <si>
    <t>망고 요거트 스무디</t>
  </si>
  <si>
    <t>설계근거</t>
  </si>
  <si>
    <t>참고처 11개 · IBA 칵테일 구조 참고 추가 · 배합·영양·가격은 별도 시연값</t>
  </si>
  <si>
    <t>참고 ID</t>
  </si>
  <si>
    <t>참고처</t>
  </si>
  <si>
    <t>공식 URL</t>
  </si>
  <si>
    <t>확인한 구성·사실</t>
  </si>
  <si>
    <t>모키에 적용한 점</t>
  </si>
  <si>
    <t>출처의 한계</t>
  </si>
  <si>
    <t>확인일</t>
  </si>
  <si>
    <t>리사르</t>
  </si>
  <si>
    <t>https://leesarcoffee.com/category/introduce/</t>
  </si>
  <si>
    <t>에이미 원두를 쓰는 에스프레소·블랙·플랫화이트·라떼 소개</t>
  </si>
  <si>
    <t>기본 에스프레소 메뉴를 작게 구성</t>
  </si>
  <si>
    <t>공식 검색 색인 확인. 개별 글 직접 열기는 403. 현재 가격·영양은 채택하지 않음</t>
  </si>
  <si>
    <t>2026-10-14</t>
  </si>
  <si>
    <t>프릳츠</t>
  </si>
  <si>
    <t>https://fritz.co.kr/product/list.html?cate_no=25</t>
  </si>
  <si>
    <t>산미가 다른 블렌드 3종과 200g 원두 판매</t>
  </si>
  <si>
    <t>고소한 하우스와 산뜻한 원두를 비교하고 소매 원두로 연결</t>
  </si>
  <si>
    <t>공식 페이지 직접 확인. 브랜드명·상품명·가격을 모키에 복사하지 않음</t>
  </si>
  <si>
    <t>R3</t>
  </si>
  <si>
    <t>펠트</t>
  </si>
  <si>
    <t>https://feltcoffee.com/</t>
  </si>
  <si>
    <t>싱글오리진의 산지·가공·로스팅과 디카페인 구분</t>
  </si>
  <si>
    <t>원두 설명 필드를 정하고 디카페인을 원두 옵션으로 관리</t>
  </si>
  <si>
    <t>공식 페이지 직접 확인. 원두 세부 설정은 새로 작성</t>
  </si>
  <si>
    <t>R4</t>
  </si>
  <si>
    <t>커피리브레</t>
  </si>
  <si>
    <t>https://coffeelibre.kr/product/list.html?cate_no=60</t>
  </si>
  <si>
    <t>중약배전부터 강배전, 디카페인 블렌드의 구분</t>
  </si>
  <si>
    <t>산미·쓴맛·바디감과 디카페인을 별개 속성으로 관리</t>
  </si>
  <si>
    <t>공식 페이지 직접 확인. 실제 상품 재고·판매 상태를 모키에 적용하지 않음</t>
  </si>
  <si>
    <t>나무사이로</t>
  </si>
  <si>
    <t>https://namusairo.com/</t>
  </si>
  <si>
    <t>원산지·맛 노트·디카프 상품 정보</t>
  </si>
  <si>
    <t>필터커피의 원두 설명과 음용 후 원두 구매 연결</t>
  </si>
  <si>
    <t>공식 페이지 직접 확인. 맛 노트의 과일·견과 표현은 원재료가 아님</t>
  </si>
  <si>
    <t>뜰안 / 한국관광공사</t>
  </si>
  <si>
    <t>https://english.visitkorea.or.kr/svc/contents/contentsView.do?vcontsId=186462</t>
  </si>
  <si>
    <t>전통차·쑥떡 등 다과와 커피를 함께 소개</t>
  </si>
  <si>
    <t>커피와 함께 차·다과를 선택하는 구성. 차/논커피·디저트로 통합</t>
  </si>
  <si>
    <t>관광 소개의 구성만 참고. 효능·레시피·가격을 채택하지 않음</t>
  </si>
  <si>
    <t>R7</t>
  </si>
  <si>
    <t>오설록</t>
  </si>
  <si>
    <t>https://www.osulloc.com/kr/ko/shop/item/teahouse</t>
  </si>
  <si>
    <t>차·티라떼·차 기반 아이스 음료·디저트 구성</t>
  </si>
  <si>
    <t>차/논커피 분류 안의 차·티라떼 선택지</t>
  </si>
  <si>
    <t>공식 메뉴 구조 참고. 브랜드 제품·사진·가격은 복사하지 않음</t>
  </si>
  <si>
    <t>바 참 / 서울관광재단</t>
  </si>
  <si>
    <t>https://english.visitseoul.net/partners-en/luxurytour/KoreanCocktailKocktail/ENN033260</t>
  </si>
  <si>
    <t>한국 술과 지역 재료를 활용한 칵테일 소개</t>
  </si>
  <si>
    <t>유자·오미자 칵테일의 재료 활용 영감. 주류 전체는 클래식 칵테일·맥주·와인으로 확장</t>
  </si>
  <si>
    <t>2020년 소개. 현재 판매 메뉴·가격·레시피 근거가 아님</t>
  </si>
  <si>
    <t>R9</t>
  </si>
  <si>
    <t>국가법령정보센터</t>
  </si>
  <si>
    <t>https://www.law.go.kr/lsInfoP.do?lsId=000815</t>
  </si>
  <si>
    <t>청소년 보호법 제2조·제28조의 청소년 판매 금지 및 나이·본인 확인</t>
  </si>
  <si>
    <t>직원 확인 대기 상태를 주문 규칙에 반영</t>
  </si>
  <si>
    <t>영업 인허가·매장별 운영 적법성 전체 검토 아님. 자동 신원 확인을 구현한 것이 아님</t>
  </si>
  <si>
    <t>R10</t>
  </si>
  <si>
    <t>European Commission</t>
  </si>
  <si>
    <t>https://knowledge-for-policy.ec.europa.eu/alcoholic-beverages_en</t>
  </si>
  <si>
    <t>에탄올 에너지 환산 7kcal/g</t>
  </si>
  <si>
    <t>칵테일 열량에 알코올 에너지 포함</t>
  </si>
  <si>
    <t>레시피 수치는 가상값. 에탄올 밀도 0.789g/ml는 시연 근삿값</t>
  </si>
  <si>
    <t>International Bartenders Association</t>
  </si>
  <si>
    <t>https://iba-world.com/iba-cocktail/espresso-martini/</t>
  </si>
  <si>
    <t>보드카·커피 리큐르·시럽·에스프레소를 흔들어 거르고 커피 원두로 장식</t>
  </si>
  <si>
    <t>커피바와 주류를 연결하는 에스프레소 마티니. 재료 역할과 제공 방식 참고</t>
  </si>
  <si>
    <t>IBA의 정확한 비율을 재현하지 않음. 모키의 40/20/30/10ml 배합·희석수·도수·카페인·가격은 별도 가상 설정. 브랜드·사진 복사 없음</t>
  </si>
  <si>
    <t>모키 · 커피와 술을 함께 고르는 커피바</t>
  </si>
  <si>
    <t>MOKI  /  Coffee, tea, desserts &amp; drinks</t>
  </si>
  <si>
    <t>커피 · 차/논커피 · 디저트 · 주류 · 원두  /  33 menus · AI representative images</t>
  </si>
  <si>
    <t>one cup</t>
  </si>
  <si>
    <t>사진 / Photo: HOT / one size</t>
  </si>
  <si>
    <t>사진 / Photo: ICED / S</t>
  </si>
  <si>
    <t>사진 / Photo: HOT / S</t>
  </si>
  <si>
    <t>사진 / Photo: ICED / one size</t>
  </si>
  <si>
    <t>one bread roll</t>
  </si>
  <si>
    <t>one slice</t>
  </si>
  <si>
    <t>사진 / Photo: 빵 1개</t>
  </si>
  <si>
    <t>사진 / Photo: 케이크 1조각</t>
  </si>
  <si>
    <t>one dessert cup</t>
  </si>
  <si>
    <t>one plate of 2 cookies</t>
  </si>
  <si>
    <t>one plate of 4 rice cakes</t>
  </si>
  <si>
    <t>사진 / Photo: 디저트 1컵</t>
  </si>
  <si>
    <t>사진 / Photo: 약과 2개 1접시</t>
  </si>
  <si>
    <t>사진 / Photo: 떡 4개 1접시</t>
  </si>
  <si>
    <t>사진 / Photo: 120 ml · no ice</t>
  </si>
  <si>
    <t>사진 / Photo: 330 ml · no ice</t>
  </si>
  <si>
    <t>사진 / Photo: 150 ml · no ice</t>
  </si>
  <si>
    <t>200g whole beans</t>
  </si>
  <si>
    <t>사진 / Photo: 200g 1봉</t>
  </si>
  <si>
    <t>* 도수는 가상 레시피 계산값 / Modeled ABV. Fixed servings. Staff verification required.</t>
  </si>
  <si>
    <t>한영 메뉴 안내 / Bilingual Menu Guide</t>
  </si>
  <si>
    <t>영어로 맛·식감·성분·판매 단위 설명 · 41행 아래 재료 용어집</t>
  </si>
  <si>
    <t>한국어 이름</t>
  </si>
  <si>
    <t>English description</t>
  </si>
  <si>
    <t>Ingredients</t>
  </si>
  <si>
    <t>Allergen ingredients</t>
  </si>
  <si>
    <t>Texture</t>
  </si>
  <si>
    <t>Culture note</t>
  </si>
  <si>
    <t>Order unit</t>
  </si>
  <si>
    <t>Alcohol status</t>
  </si>
  <si>
    <t>Image alt text</t>
  </si>
  <si>
    <t>A double espresso served in a small cup, with a bold aroma and lingering finish.</t>
  </si>
  <si>
    <t>coffee beans, water</t>
  </si>
  <si>
    <t>None specified; cross-contact possible</t>
  </si>
  <si>
    <t>Short and intense</t>
  </si>
  <si>
    <t>No alcohol added in recipe</t>
  </si>
  <si>
    <t>Espresso, HOT / one cup, representative AI-generated image</t>
  </si>
  <si>
    <t>Espresso diluted with water for a clean black coffee. Choose a bean for your preferred flavor.</t>
  </si>
  <si>
    <t>Clean and light</t>
  </si>
  <si>
    <t>Americano, ICED / one cup, representative AI-generated image</t>
  </si>
  <si>
    <t>Espresso and milk in a smooth, balanced latte.</t>
  </si>
  <si>
    <t>coffee beans, water, milk</t>
  </si>
  <si>
    <t>Smooth and milky</t>
  </si>
  <si>
    <t>Caffe Latte, HOT / one cup, representative AI-generated image</t>
  </si>
  <si>
    <t>A warm espresso drink with less milk than a latte and a generous layer of milk foam.</t>
  </si>
  <si>
    <t>Foamy</t>
  </si>
  <si>
    <t>Cappuccino, HOT / one cup, representative AI-generated image</t>
  </si>
  <si>
    <t>Espresso with finely textured milk in a small cup, for a more pronounced coffee taste.</t>
  </si>
  <si>
    <t>Silky</t>
  </si>
  <si>
    <t>Flat White, HOT / one cup, representative AI-generated image</t>
  </si>
  <si>
    <t>A sweet latte with vanilla syrup and milk. The half-syrup option reduces syrup, not all sugar by half.</t>
  </si>
  <si>
    <t>coffee beans, water, milk, vanilla syrup (sugar, water, vanilla flavor; no alcohol added in this recipe)</t>
  </si>
  <si>
    <t>Smooth and sweet</t>
  </si>
  <si>
    <t>Vanilla Latte, ICED / one cup, representative AI-generated image</t>
  </si>
  <si>
    <t>Our signature small iced latte with sweet cream on top and a bold coffee flavor. Goungyeol is its house name.</t>
  </si>
  <si>
    <t>coffee beans, water, milk, cream (milk), sugar</t>
  </si>
  <si>
    <t>Rich and creamy</t>
  </si>
  <si>
    <t>Goungyeol Cream Latte, ICED / one cup, representative AI-generated image</t>
  </si>
  <si>
    <t>Espresso, milk and chocolate sauce with a rich cocoa flavor. Contains both coffee and cocoa caffeine.</t>
  </si>
  <si>
    <t>coffee beans, water, milk, chocolate sauce (cocoa, sugar, soy lecithin)</t>
  </si>
  <si>
    <t>milk, soy</t>
  </si>
  <si>
    <t>Rich and chocolatey</t>
  </si>
  <si>
    <t>Dark Caffe Mocha, HOT / one cup, representative AI-generated image</t>
  </si>
  <si>
    <t>A smooth chilled black coffee brewed in advance with the house blend.</t>
  </si>
  <si>
    <t>Smooth and clean</t>
  </si>
  <si>
    <t>Cold Brew, ICED / one cup, representative AI-generated image</t>
  </si>
  <si>
    <t>House cold brew mixed with milk for a smooth iced coffee.</t>
  </si>
  <si>
    <t>Cold Brew Latte, ICED / one cup, representative AI-generated image</t>
  </si>
  <si>
    <t>A filter coffee with citrus-like and floral aromas and bright acidity. These tasting notes are not added ingredients.</t>
  </si>
  <si>
    <t>Light and clear</t>
  </si>
  <si>
    <t>Ethiopia Filter Coffee, HOT / one cup, representative AI-generated image</t>
  </si>
  <si>
    <t>A Colombian decaf filter coffee with caramel-like aroma and a gentle finish. Decaf still contains some caffeine.</t>
  </si>
  <si>
    <t>decaf coffee beans, water</t>
  </si>
  <si>
    <t>Clear and mellow</t>
  </si>
  <si>
    <t>Decaf Filter Coffee, HOT / one cup, representative AI-generated image</t>
  </si>
  <si>
    <t>A sweetened milk drink with the pleasantly bitter flavor of powdered green tea. Contains caffeine.</t>
  </si>
  <si>
    <t>matcha powder, milk, sugar</t>
  </si>
  <si>
    <t>Creamy and gently bitter</t>
  </si>
  <si>
    <t>Matcha Latte, ICED / one cup, representative AI-generated image</t>
  </si>
  <si>
    <t>A sweet milk drink with rich cocoa flavor and no coffee added. Cocoa contributes some caffeine.</t>
  </si>
  <si>
    <t>milk, chocolate sauce (cocoa, sugar, soy lecithin)</t>
  </si>
  <si>
    <t>Rich and smooth</t>
  </si>
  <si>
    <t>Chocolate Latte, HOT / one cup, representative AI-generated image</t>
  </si>
  <si>
    <t>Black tea from Boseong blended with milk and sugar. Contains caffeine.</t>
  </si>
  <si>
    <t>black tea from Boseong, water, milk, sugar</t>
  </si>
  <si>
    <t>Milky and aromatic</t>
  </si>
  <si>
    <t>Boseong Black Milk Tea, ICED / one cup, representative AI-generated image</t>
  </si>
  <si>
    <t>A sweet-tart drink made with yuja citrus preserves and water. No tea leaves or coffee are added.</t>
  </si>
  <si>
    <t>yuja citrus preserves (yuja, sugar), water</t>
  </si>
  <si>
    <t>Sweet-tart with citrus peel</t>
  </si>
  <si>
    <t>Yuja Tea — Korean Citrus, ICED / one cup, representative AI-generated image</t>
  </si>
  <si>
    <t>A rooibos herbal infusion with no syrup or milk added.</t>
  </si>
  <si>
    <t>rooibos leaves, water</t>
  </si>
  <si>
    <t>Clear and gentle</t>
  </si>
  <si>
    <t>Rooibos Tea, HOT / one cup, representative AI-generated image</t>
  </si>
  <si>
    <t>A sweet-tart drink made with omija berry syrup and water. Bright red, fruity and refreshing, with no tea leaves or alcohol added.</t>
  </si>
  <si>
    <t>omija berry syrup (omija berries, sugar), water</t>
  </si>
  <si>
    <t>Omija means five flavors. This recipe emphasizes its sweet-tart berry taste.</t>
  </si>
  <si>
    <t>Omija Tea — Five-Flavor Berry, ICED / one cup, representative AI-generated image</t>
  </si>
  <si>
    <t>A mellow jujube and ginger infusion with a little honey, topped with two thin jujube slices. Ginger adds a warming bite; it contains no chili or tea leaves.</t>
  </si>
  <si>
    <t>jujube, ginger, honey, water</t>
  </si>
  <si>
    <t>Mellow with a ginger bite</t>
  </si>
  <si>
    <t>Jujube is a small red fruit often dried for Korean tea and cooking. It is different from a date-palm fruit.</t>
  </si>
  <si>
    <t>Daechu Saenggang Tea — Jujube &amp; Ginger, HOT / one cup, representative AI-generated image</t>
  </si>
  <si>
    <t>One buttery bread roll with a lightly salted crust. Warming is available.</t>
  </si>
  <si>
    <t>wheat flour, butter (milk), milk, sugar, yeast, salt</t>
  </si>
  <si>
    <t>wheat, milk</t>
  </si>
  <si>
    <t>Soft center and light crust</t>
  </si>
  <si>
    <t>Butter Salt Bread, one bread roll, representative AI-generated image</t>
  </si>
  <si>
    <t>One slice of creamy cheesecake with a deeply browned top.</t>
  </si>
  <si>
    <t>cream cheese (milk), cream (milk), egg, sugar, wheat flour</t>
  </si>
  <si>
    <t>milk, egg, wheat</t>
  </si>
  <si>
    <t>Basque Cheesecake, one slice, representative AI-generated image</t>
  </si>
  <si>
    <t>An individual cup of mascarpone cream and coffee-soaked cake, dusted with cocoa. This recipe uses no alcohol.</t>
  </si>
  <si>
    <t>mascarpone (milk), cream (milk), egg, wheat flour, sugar, coffee, cocoa</t>
  </si>
  <si>
    <t>Soft cake and cream</t>
  </si>
  <si>
    <t>Tiramisu Cup, one dessert cup, representative AI-generated image</t>
  </si>
  <si>
    <t>Two small flower-shaped Korean honey cookies, glazed with honey and grain syrup. Moist and chewy rather than crisp. This recipe uses no alcohol.</t>
  </si>
  <si>
    <t>wheat flour, grain syrup (rice, barley malt), honey, sesame oil, vegetable oil, ginger juice</t>
  </si>
  <si>
    <t>wheat, barley, sesame</t>
  </si>
  <si>
    <t>Moist and chewy</t>
  </si>
  <si>
    <t>Yakgwa is a Korean sweet made with grain flour, oil and syrup. Ingredients vary by recipe.</t>
  </si>
  <si>
    <t>Yakgwa — Honey Cookies (2 pcs), one plate of 2 cookies, representative AI-generated image</t>
  </si>
  <si>
    <t>Four chewy glutinous-rice cakes flavored with mugwort and coated in roasted soybean powder. Earthy and gently sweet. Contains soy.</t>
  </si>
  <si>
    <t>glutinous rice, mugwort, roasted soybean powder (soy), sugar, salt</t>
  </si>
  <si>
    <t>soy</t>
  </si>
  <si>
    <t>Soft and chewy</t>
  </si>
  <si>
    <t>Mugwort gives the cakes an earthy herbal aroma. Glutinous describes sticky rice; it is not a gluten-free certification.</t>
  </si>
  <si>
    <t>Ssuk Injeolmi — Mugwort Rice Cakes (4 pcs), one plate of 4 rice cakes, representative AI-generated image</t>
  </si>
  <si>
    <t>A sparkling cocktail of soju, yuja citrus syrup and soda water, served over ice with fine yuja peel. Contains alcohol; approximately 5.3% ABV before ice melts.</t>
  </si>
  <si>
    <t>soju (rice distillate, water; 20% ABV), yuja citrus preserves (yuja, sugar), soda water, ice</t>
  </si>
  <si>
    <t>Light and sparkling</t>
  </si>
  <si>
    <t>A modern cocktail inspired by Korean yuja and soju. It is not presented as a historical cocktail or a certified traditional-liquor product.</t>
  </si>
  <si>
    <t>Contains alcohol · staff check</t>
  </si>
  <si>
    <t>Yuja Soju Highball, ICED / one cup, representative AI-generated image</t>
  </si>
  <si>
    <t>A ruby-red cocktail of soju, omija berry syrup and soda water over ice. Sweet-tart and sparkling. Contains alcohol; approximately 5.0% ABV before ice melts.</t>
  </si>
  <si>
    <t>soju (rice distillate, water; 20% ABV), omija berry syrup (omija berries, sugar), soda water, ice</t>
  </si>
  <si>
    <t>Tart and sparkling</t>
  </si>
  <si>
    <t>A modern cocktail using the berry found in omija tea. The tea is a separate menu item with no alcohol added.</t>
  </si>
  <si>
    <t>Omija Soju Spritz, ICED / one cup, representative AI-generated image</t>
  </si>
  <si>
    <t>A dry, sparkling whisky highball with gentle oak notes and a lemon peel garnish. Served over ice.</t>
  </si>
  <si>
    <t>Whisky (modeled 40% ABV), Sparkling water, Lemon peel, Ice</t>
  </si>
  <si>
    <t>one 300 ml glass including ice</t>
  </si>
  <si>
    <t>Whisky Highball, ICED / one 300 ml glass including ice, representative AI-generated image</t>
  </si>
  <si>
    <t>A rich coffee cocktail with espresso, vodka and coffee liqueur. Shaken, strained and served cold without ice, with three coffee beans. Contains both alcohol and caffeine.</t>
  </si>
  <si>
    <t>Vodka (modeled 40% ABV), Coffee liqueur (modeled 20% ABV; coffee, sugar, ethanol and water), House espresso, Sugar syrup, Water from modeled shaking dilution, Three coffee beans for garnish</t>
  </si>
  <si>
    <t>Rich coffee with a smooth foam</t>
  </si>
  <si>
    <t>one 120 ml cocktail, cold without ice</t>
  </si>
  <si>
    <t>Espresso Martini, ICED / one 120 ml cocktail, cold without ice, representative AI-generated image</t>
  </si>
  <si>
    <t>A crisp lager with a light malt flavor and gentle bitterness. A 330 ml serving poured into a glass, chilled without ice.</t>
  </si>
  <si>
    <t>Water, Barley malt, Hops, Yeast</t>
  </si>
  <si>
    <t>Barley</t>
  </si>
  <si>
    <t>Light and carbonated</t>
  </si>
  <si>
    <t>one 330 ml glass, chilled without ice</t>
  </si>
  <si>
    <t>Lager Beer, ICED / one 330 ml glass, chilled without ice, representative AI-generated image</t>
  </si>
  <si>
    <t>A dry red wine with red-fruit aromas and gentle tannins. Served by the 150 ml glass without ice; no temperature options.</t>
  </si>
  <si>
    <t>Fermented red grape juice, Sulfites (preservative)</t>
  </si>
  <si>
    <t>Sulfites</t>
  </si>
  <si>
    <t>Smooth body with gentle tannins</t>
  </si>
  <si>
    <t>one 150 ml glass, without ice</t>
  </si>
  <si>
    <t>House Red Wine, one 150 ml glass, without ice, representative AI-generated image</t>
  </si>
  <si>
    <t>A 200 g bag of the nutty house blend, supplied as whole beans. Grinding is not available.</t>
  </si>
  <si>
    <t>roasted coffee beans</t>
  </si>
  <si>
    <t>Whole beans</t>
  </si>
  <si>
    <t>one 200 g bag</t>
  </si>
  <si>
    <t>Not applicable</t>
  </si>
  <si>
    <t>House Blend Beans 200g, one 200 g bag, representative AI-generated image</t>
  </si>
  <si>
    <t>A 200 g bag of the beans used for our Ethiopian filter coffee, supplied as whole beans.</t>
  </si>
  <si>
    <t>Ethiopia Beans 200g, one 200 g bag, representative AI-generated image</t>
  </si>
  <si>
    <t>A 200 g bag of the Colombian beans used for our decaf coffee, supplied as whole beans.</t>
  </si>
  <si>
    <t>roasted decaf coffee beans</t>
  </si>
  <si>
    <t>Decaf Beans 200g, one 200 g bag, representative AI-generated image</t>
  </si>
  <si>
    <t>재료 용어집 / Ingredient guide</t>
  </si>
  <si>
    <t>용어 ID</t>
  </si>
  <si>
    <t>한국어</t>
  </si>
  <si>
    <t>English</t>
  </si>
  <si>
    <t>한국어 설명</t>
  </si>
  <si>
    <t>English explanation</t>
  </si>
  <si>
    <t>G01</t>
  </si>
  <si>
    <t>유자</t>
  </si>
  <si>
    <t>Yuja</t>
  </si>
  <si>
    <t>향이 강한 감귤류 과일로, 이 메뉴에서는 설탕에 절인 청을 사용합니다.</t>
  </si>
  <si>
    <t>A fragrant citrus fruit, also known as yuzu. Our recipe uses sweetened preserves.</t>
  </si>
  <si>
    <t>M16, M32</t>
  </si>
  <si>
    <t>G02</t>
  </si>
  <si>
    <t>오미자</t>
  </si>
  <si>
    <t>Omija</t>
  </si>
  <si>
    <t>다섯 가지 맛을 뜻하는 이름의 붉은 열매입니다. 이 레시피에서는 새콤달콤한 맛을 냅니다.</t>
  </si>
  <si>
    <t>A red berry whose name means five flavors. These recipes highlight its sweet-tart taste.</t>
  </si>
  <si>
    <t>M26, M33</t>
  </si>
  <si>
    <t>G03</t>
  </si>
  <si>
    <t>대추</t>
  </si>
  <si>
    <t>Jujube</t>
  </si>
  <si>
    <t>말려 차와 음식에 쓰는 붉은 열매로, 대추야자와 다릅니다.</t>
  </si>
  <si>
    <t>A small red fruit often dried for tea and cooking, different from a date-palm fruit.</t>
  </si>
  <si>
    <t>G04</t>
  </si>
  <si>
    <t>약과</t>
  </si>
  <si>
    <t>Yakgwa</t>
  </si>
  <si>
    <t>꿀·기름·곡물로 만드는 촉촉하고 쫀득한 한국 과자입니다.</t>
  </si>
  <si>
    <t>A moist, chewy Korean sweet made with grain flour, oil and syrup.</t>
  </si>
  <si>
    <t>G05</t>
  </si>
  <si>
    <t>쑥인절미</t>
  </si>
  <si>
    <t>Ssuk injeolmi</t>
  </si>
  <si>
    <t>쑥을 넣은 찹쌀떡에 콩가루를 묻힌 음식입니다. 쑥의 풀 향과 쫀득함이 특징입니다.</t>
  </si>
  <si>
    <t>Chewy mugwort rice cakes coated in soybean powder, with an earthy herbal aroma.</t>
  </si>
  <si>
    <t>G07</t>
  </si>
  <si>
    <t>소주</t>
  </si>
  <si>
    <t>Soju</t>
  </si>
  <si>
    <t>한국에서 즐겨 마시는 증류주 계열의 술입니다. 이 시연 레시피는 20% 쌀 증류주·물 배합으로 설정합니다.</t>
  </si>
  <si>
    <t>A Korean spirit. These demo recipes use a fictional 20% ABV blend of rice distillate and water.</t>
  </si>
  <si>
    <t>M32, M33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</si>
</sst>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9" formatCode="0.0%"/>
    <numFmt numFmtId="180" formatCode="#,##0&quot; KRW&quot;"/>
    <numFmt numFmtId="181" formatCode="#,##0&quot; KRW+&quot;"/>
  </numFmts>
  <fonts count="12">
    <font>
      <sz val="11"/>
      <name val="Carlito"/>
    </font>
    <font>
      <b/>
      <sz val="11"/>
      <color rgb="FFFFFFFF"/>
      <name val="Arial"/>
      <family val="2"/>
    </font>
    <font>
      <sz val="11"/>
      <color rgb="FF352D28"/>
      <name val="Arial"/>
      <family val="2"/>
    </font>
    <font>
      <b/>
      <sz val="16"/>
      <color rgb="FF3E3028"/>
      <name val="Arial"/>
      <family val="2"/>
    </font>
    <font>
      <sz val="11"/>
      <color rgb="FF746354"/>
      <name val="Arial"/>
      <family val="2"/>
    </font>
    <font>
      <b/>
      <sz val="17"/>
      <color rgb="FF3E3028"/>
      <name val="Arial"/>
      <family val="2"/>
    </font>
    <font>
      <b/>
      <sz val="12"/>
      <color rgb="FF3E3028"/>
      <name val="Arial"/>
      <family val="2"/>
    </font>
    <font>
      <b/>
      <sz val="14"/>
      <color rgb="FF3E3028"/>
      <name val="Arial"/>
      <family val="2"/>
    </font>
    <font>
      <sz val="10"/>
      <color rgb="FF746354"/>
      <name val="Arial"/>
      <family val="2"/>
    </font>
    <font>
      <sz val="10"/>
      <color rgb="FF934A32"/>
      <name val="Arial"/>
      <family val="2"/>
    </font>
    <font>
      <sz val="11"/>
      <name val="Carlito"/>
    </font>
    <font>
      <sz val="8"/>
      <name val="나눔명조"/>
      <family val="3"/>
      <charset val="129"/>
    </font>
  </fonts>
  <fills count="10">
    <fill>
      <patternFill patternType="none"/>
    </fill>
    <fill>
      <patternFill patternType="gray125"/>
    </fill>
    <fill>
      <patternFill patternType="solid">
        <fgColor rgb="FFFFFFFF"/>
      </patternFill>
    </fill>
    <fill>
      <patternFill patternType="solid">
        <fgColor rgb="FF3E3028"/>
      </patternFill>
    </fill>
    <fill>
      <patternFill patternType="solid">
        <fgColor rgb="FFF8F3EB"/>
      </patternFill>
    </fill>
    <fill>
      <patternFill patternType="solid">
        <fgColor rgb="FFF8F3EB"/>
      </patternFill>
    </fill>
    <fill>
      <patternFill patternType="solid">
        <fgColor rgb="FFFFFFFF"/>
      </patternFill>
    </fill>
    <fill>
      <patternFill patternType="solid">
        <fgColor rgb="FF3E3028"/>
      </patternFill>
    </fill>
    <fill>
      <patternFill patternType="solid">
        <fgColor rgb="FFF8F3EB"/>
      </patternFill>
    </fill>
    <fill>
      <patternFill patternType="solid">
        <fgColor rgb="FFFAF7F1"/>
      </patternFill>
    </fill>
  </fills>
  <borders count="1">
    <border>
      <left/>
      <right/>
      <top/>
      <bottom/>
      <diagonal/>
    </border>
  </borders>
  <cellStyleXfs count="2">
    <xf numFmtId="0" fontId="0" fillId="0" borderId="0"/>
    <xf numFmtId="0" fontId="10" fillId="0" borderId="0"/>
  </cellStyleXfs>
  <cellXfs count="37">
    <xf numFmtId="0" fontId="0" fillId="0" borderId="0" xfId="0"/>
    <xf numFmtId="0" fontId="2" fillId="2" borderId="0" xfId="1" applyFont="1" applyFill="1" applyAlignment="1">
      <alignment vertical="center"/>
    </xf>
    <xf numFmtId="0" fontId="2" fillId="2" borderId="0" xfId="1" applyFont="1" applyFill="1" applyAlignment="1">
      <alignment vertical="center" wrapText="1"/>
    </xf>
    <xf numFmtId="0" fontId="3" fillId="2" borderId="0" xfId="1" applyFont="1" applyFill="1" applyAlignment="1">
      <alignment vertical="center"/>
    </xf>
    <xf numFmtId="0" fontId="4" fillId="2" borderId="0" xfId="1" applyFont="1" applyFill="1" applyAlignment="1">
      <alignment vertical="center"/>
    </xf>
    <xf numFmtId="0" fontId="1" fillId="3" borderId="0" xfId="1" applyFont="1" applyFill="1" applyAlignment="1">
      <alignment horizontal="center" vertical="center" wrapText="1"/>
    </xf>
    <xf numFmtId="0" fontId="2" fillId="4" borderId="0" xfId="1" applyFont="1" applyFill="1" applyAlignment="1">
      <alignment vertical="center" wrapText="1"/>
    </xf>
    <xf numFmtId="0" fontId="2" fillId="5" borderId="0" xfId="1" applyFont="1" applyFill="1" applyAlignment="1">
      <alignment vertical="center" wrapText="1"/>
    </xf>
    <xf numFmtId="0" fontId="7" fillId="0" borderId="0" xfId="1" applyFont="1"/>
    <xf numFmtId="0" fontId="2" fillId="6" borderId="0" xfId="1" applyFont="1" applyFill="1" applyAlignment="1">
      <alignment vertical="center"/>
    </xf>
    <xf numFmtId="0" fontId="2" fillId="6" borderId="0" xfId="1" applyFont="1" applyFill="1" applyAlignment="1">
      <alignment vertical="center" wrapText="1"/>
    </xf>
    <xf numFmtId="0" fontId="3" fillId="6" borderId="0" xfId="1" applyFont="1" applyFill="1" applyAlignment="1">
      <alignment vertical="center"/>
    </xf>
    <xf numFmtId="0" fontId="4" fillId="6" borderId="0" xfId="1" applyFont="1" applyFill="1" applyAlignment="1">
      <alignment vertical="center"/>
    </xf>
    <xf numFmtId="0" fontId="1" fillId="7" borderId="0" xfId="1" applyFont="1" applyFill="1" applyAlignment="1">
      <alignment horizontal="center" vertical="center" wrapText="1"/>
    </xf>
    <xf numFmtId="0" fontId="2" fillId="8" borderId="0" xfId="1" applyFont="1" applyFill="1" applyAlignment="1">
      <alignment vertical="center" wrapText="1"/>
    </xf>
    <xf numFmtId="3" fontId="2" fillId="6" borderId="0" xfId="1" applyNumberFormat="1" applyFont="1" applyFill="1" applyAlignment="1">
      <alignment vertical="center" wrapText="1"/>
    </xf>
    <xf numFmtId="176" fontId="2" fillId="6" borderId="0" xfId="1" applyNumberFormat="1" applyFont="1" applyFill="1" applyAlignment="1">
      <alignment vertical="center" wrapText="1"/>
    </xf>
    <xf numFmtId="176" fontId="2" fillId="6" borderId="0" xfId="1" applyNumberFormat="1" applyFont="1" applyFill="1" applyAlignment="1">
      <alignment horizontal="center" vertical="center" wrapText="1"/>
    </xf>
    <xf numFmtId="2" fontId="2" fillId="6" borderId="0" xfId="1" applyNumberFormat="1" applyFont="1" applyFill="1" applyAlignment="1">
      <alignment vertical="center" wrapText="1"/>
    </xf>
    <xf numFmtId="179" fontId="2" fillId="6" borderId="0" xfId="1" applyNumberFormat="1" applyFont="1" applyFill="1" applyAlignment="1">
      <alignment vertical="center" wrapText="1"/>
    </xf>
    <xf numFmtId="1" fontId="2" fillId="6" borderId="0" xfId="1" applyNumberFormat="1" applyFont="1" applyFill="1" applyAlignment="1">
      <alignment vertical="center" wrapText="1"/>
    </xf>
    <xf numFmtId="3" fontId="2" fillId="8" borderId="0" xfId="1" applyNumberFormat="1" applyFont="1" applyFill="1" applyAlignment="1">
      <alignment vertical="center" wrapText="1"/>
    </xf>
    <xf numFmtId="176" fontId="2" fillId="8" borderId="0" xfId="1" applyNumberFormat="1" applyFont="1" applyFill="1" applyAlignment="1">
      <alignment vertical="center" wrapText="1"/>
    </xf>
    <xf numFmtId="176" fontId="2" fillId="8" borderId="0" xfId="1" applyNumberFormat="1" applyFont="1" applyFill="1" applyAlignment="1">
      <alignment horizontal="center" vertical="center" wrapText="1"/>
    </xf>
    <xf numFmtId="2" fontId="2" fillId="8" borderId="0" xfId="1" applyNumberFormat="1" applyFont="1" applyFill="1" applyAlignment="1">
      <alignment vertical="center" wrapText="1"/>
    </xf>
    <xf numFmtId="179" fontId="2" fillId="8" borderId="0" xfId="1" applyNumberFormat="1" applyFont="1" applyFill="1" applyAlignment="1">
      <alignment vertical="center" wrapText="1"/>
    </xf>
    <xf numFmtId="1" fontId="2" fillId="8" borderId="0" xfId="1" applyNumberFormat="1" applyFont="1" applyFill="1" applyAlignment="1">
      <alignment vertical="center" wrapText="1"/>
    </xf>
    <xf numFmtId="0" fontId="1" fillId="7" borderId="0" xfId="1" applyFont="1" applyFill="1" applyAlignment="1">
      <alignment wrapText="1"/>
    </xf>
    <xf numFmtId="0" fontId="2" fillId="9" borderId="0" xfId="1" applyFont="1" applyFill="1" applyAlignment="1">
      <alignment vertical="center"/>
    </xf>
    <xf numFmtId="0" fontId="5" fillId="9" borderId="0" xfId="1" applyFont="1" applyFill="1" applyAlignment="1">
      <alignment vertical="center"/>
    </xf>
    <xf numFmtId="0" fontId="6" fillId="6" borderId="0" xfId="1" applyFont="1" applyFill="1" applyAlignment="1">
      <alignment vertical="center"/>
    </xf>
    <xf numFmtId="0" fontId="4" fillId="6" borderId="0" xfId="1" applyFont="1" applyFill="1" applyAlignment="1">
      <alignment vertical="center" wrapText="1"/>
    </xf>
    <xf numFmtId="180" fontId="2" fillId="6" borderId="0" xfId="1" applyNumberFormat="1" applyFont="1" applyFill="1" applyAlignment="1">
      <alignment horizontal="left" vertical="center"/>
    </xf>
    <xf numFmtId="0" fontId="2" fillId="6" borderId="0" xfId="1" applyFont="1" applyFill="1" applyAlignment="1">
      <alignment horizontal="right" vertical="center"/>
    </xf>
    <xf numFmtId="0" fontId="8" fillId="6" borderId="0" xfId="1" applyFont="1" applyFill="1" applyAlignment="1">
      <alignment vertical="center"/>
    </xf>
    <xf numFmtId="181" fontId="2" fillId="6" borderId="0" xfId="1" applyNumberFormat="1" applyFont="1" applyFill="1" applyAlignment="1">
      <alignment horizontal="left" vertical="center"/>
    </xf>
    <xf numFmtId="0" fontId="9" fillId="6" borderId="0" xfId="1" applyFont="1" applyFill="1" applyAlignment="1">
      <alignment vertical="center"/>
    </xf>
  </cellXfs>
  <cellStyles count="2">
    <cellStyle name="표준" xfId="0" builtinId="0"/>
    <cellStyle name="Normal"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jpg"/><Relationship Id="rId18" Type="http://schemas.openxmlformats.org/officeDocument/2006/relationships/image" Target="../media/image18.jpg"/><Relationship Id="rId26" Type="http://schemas.openxmlformats.org/officeDocument/2006/relationships/image" Target="../media/image26.jpg"/><Relationship Id="rId3" Type="http://schemas.openxmlformats.org/officeDocument/2006/relationships/image" Target="../media/image3.jpg"/><Relationship Id="rId21" Type="http://schemas.openxmlformats.org/officeDocument/2006/relationships/image" Target="../media/image21.jpg"/><Relationship Id="rId7" Type="http://schemas.openxmlformats.org/officeDocument/2006/relationships/image" Target="../media/image7.jpg"/><Relationship Id="rId12" Type="http://schemas.openxmlformats.org/officeDocument/2006/relationships/image" Target="../media/image12.jpg"/><Relationship Id="rId17" Type="http://schemas.openxmlformats.org/officeDocument/2006/relationships/image" Target="../media/image17.jpg"/><Relationship Id="rId25" Type="http://schemas.openxmlformats.org/officeDocument/2006/relationships/image" Target="../media/image25.jpg"/><Relationship Id="rId33" Type="http://schemas.openxmlformats.org/officeDocument/2006/relationships/image" Target="../media/image33.jpg"/><Relationship Id="rId2" Type="http://schemas.openxmlformats.org/officeDocument/2006/relationships/image" Target="../media/image2.jpg"/><Relationship Id="rId16" Type="http://schemas.openxmlformats.org/officeDocument/2006/relationships/image" Target="../media/image16.jpg"/><Relationship Id="rId20" Type="http://schemas.openxmlformats.org/officeDocument/2006/relationships/image" Target="../media/image20.jpg"/><Relationship Id="rId29" Type="http://schemas.openxmlformats.org/officeDocument/2006/relationships/image" Target="../media/image29.jpg"/><Relationship Id="rId1" Type="http://schemas.openxmlformats.org/officeDocument/2006/relationships/image" Target="../media/image1.jpg"/><Relationship Id="rId6" Type="http://schemas.openxmlformats.org/officeDocument/2006/relationships/image" Target="../media/image6.jpg"/><Relationship Id="rId11" Type="http://schemas.openxmlformats.org/officeDocument/2006/relationships/image" Target="../media/image11.jpg"/><Relationship Id="rId24" Type="http://schemas.openxmlformats.org/officeDocument/2006/relationships/image" Target="../media/image24.jpg"/><Relationship Id="rId32" Type="http://schemas.openxmlformats.org/officeDocument/2006/relationships/image" Target="../media/image32.jpg"/><Relationship Id="rId5" Type="http://schemas.openxmlformats.org/officeDocument/2006/relationships/image" Target="../media/image5.jpg"/><Relationship Id="rId15" Type="http://schemas.openxmlformats.org/officeDocument/2006/relationships/image" Target="../media/image15.jpg"/><Relationship Id="rId23" Type="http://schemas.openxmlformats.org/officeDocument/2006/relationships/image" Target="../media/image23.jpg"/><Relationship Id="rId28" Type="http://schemas.openxmlformats.org/officeDocument/2006/relationships/image" Target="../media/image28.jpg"/><Relationship Id="rId10" Type="http://schemas.openxmlformats.org/officeDocument/2006/relationships/image" Target="../media/image10.jpg"/><Relationship Id="rId19" Type="http://schemas.openxmlformats.org/officeDocument/2006/relationships/image" Target="../media/image19.jpg"/><Relationship Id="rId31" Type="http://schemas.openxmlformats.org/officeDocument/2006/relationships/image" Target="../media/image31.jpg"/><Relationship Id="rId4" Type="http://schemas.openxmlformats.org/officeDocument/2006/relationships/image" Target="../media/image4.jpg"/><Relationship Id="rId9" Type="http://schemas.openxmlformats.org/officeDocument/2006/relationships/image" Target="../media/image9.jpg"/><Relationship Id="rId14" Type="http://schemas.openxmlformats.org/officeDocument/2006/relationships/image" Target="../media/image14.jpg"/><Relationship Id="rId22" Type="http://schemas.openxmlformats.org/officeDocument/2006/relationships/image" Target="../media/image22.jpg"/><Relationship Id="rId27" Type="http://schemas.openxmlformats.org/officeDocument/2006/relationships/image" Target="../media/image27.jpg"/><Relationship Id="rId30" Type="http://schemas.openxmlformats.org/officeDocument/2006/relationships/image" Target="../media/image30.jpg"/><Relationship Id="rId8" Type="http://schemas.openxmlformats.org/officeDocument/2006/relationships/image" Target="../media/image8.jpg"/></Relationships>
</file>

<file path=xl/drawings/drawing1.xml><?xml version="1.0" encoding="utf-8"?>
<xdr:wsDr xmlns:xdr="http://schemas.openxmlformats.org/drawingml/2006/spreadsheetDrawing" xmlns:a="http://schemas.openxmlformats.org/drawingml/2006/main">
  <xdr:oneCellAnchor>
    <xdr:from>
      <xdr:col>1</xdr:col>
      <xdr:colOff>228600</xdr:colOff>
      <xdr:row>7</xdr:row>
      <xdr:rowOff>0</xdr:rowOff>
    </xdr:from>
    <xdr:ext cx="2590800" cy="2590800"/>
    <xdr:pic>
      <xdr:nvPicPr>
        <xdr:cNvPr id="2" name="d03010a9-1ead-49f0-b5a2-f515ee187b66">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oneCellAnchor>
    <xdr:from>
      <xdr:col>6</xdr:col>
      <xdr:colOff>228600</xdr:colOff>
      <xdr:row>7</xdr:row>
      <xdr:rowOff>0</xdr:rowOff>
    </xdr:from>
    <xdr:ext cx="2590800" cy="2590800"/>
    <xdr:pic>
      <xdr:nvPicPr>
        <xdr:cNvPr id="3" name="80e2b38b-7b66-4f78-978b-4e4807dae267">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oneCellAnchor>
  <xdr:oneCellAnchor>
    <xdr:from>
      <xdr:col>11</xdr:col>
      <xdr:colOff>228600</xdr:colOff>
      <xdr:row>7</xdr:row>
      <xdr:rowOff>0</xdr:rowOff>
    </xdr:from>
    <xdr:ext cx="2590800" cy="2590800"/>
    <xdr:pic>
      <xdr:nvPicPr>
        <xdr:cNvPr id="4" name="dee91845-0d78-4445-85f1-adeb4112faee">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prstGeom prst="rect">
          <a:avLst/>
        </a:prstGeom>
      </xdr:spPr>
    </xdr:pic>
    <xdr:clientData/>
  </xdr:oneCellAnchor>
  <xdr:oneCellAnchor>
    <xdr:from>
      <xdr:col>1</xdr:col>
      <xdr:colOff>228600</xdr:colOff>
      <xdr:row>27</xdr:row>
      <xdr:rowOff>0</xdr:rowOff>
    </xdr:from>
    <xdr:ext cx="2590800" cy="2590800"/>
    <xdr:pic>
      <xdr:nvPicPr>
        <xdr:cNvPr id="5" name="9eba1b6a-9c5a-47fd-a68f-9c57d506e623">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4"/>
        <a:stretch>
          <a:fillRect/>
        </a:stretch>
      </xdr:blipFill>
      <xdr:spPr>
        <a:prstGeom prst="rect">
          <a:avLst/>
        </a:prstGeom>
      </xdr:spPr>
    </xdr:pic>
    <xdr:clientData/>
  </xdr:oneCellAnchor>
  <xdr:oneCellAnchor>
    <xdr:from>
      <xdr:col>6</xdr:col>
      <xdr:colOff>228600</xdr:colOff>
      <xdr:row>27</xdr:row>
      <xdr:rowOff>0</xdr:rowOff>
    </xdr:from>
    <xdr:ext cx="2590800" cy="2590800"/>
    <xdr:pic>
      <xdr:nvPicPr>
        <xdr:cNvPr id="6" name="84eec8e1-251d-439c-bc86-1e3373551972">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5"/>
        <a:stretch>
          <a:fillRect/>
        </a:stretch>
      </xdr:blipFill>
      <xdr:spPr>
        <a:prstGeom prst="rect">
          <a:avLst/>
        </a:prstGeom>
      </xdr:spPr>
    </xdr:pic>
    <xdr:clientData/>
  </xdr:oneCellAnchor>
  <xdr:oneCellAnchor>
    <xdr:from>
      <xdr:col>11</xdr:col>
      <xdr:colOff>228600</xdr:colOff>
      <xdr:row>27</xdr:row>
      <xdr:rowOff>0</xdr:rowOff>
    </xdr:from>
    <xdr:ext cx="2590800" cy="2590800"/>
    <xdr:pic>
      <xdr:nvPicPr>
        <xdr:cNvPr id="7" name="cc831a7d-ada6-4d2f-829e-ac4520a44ab9">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6"/>
        <a:stretch>
          <a:fillRect/>
        </a:stretch>
      </xdr:blipFill>
      <xdr:spPr>
        <a:prstGeom prst="rect">
          <a:avLst/>
        </a:prstGeom>
      </xdr:spPr>
    </xdr:pic>
    <xdr:clientData/>
  </xdr:oneCellAnchor>
  <xdr:oneCellAnchor>
    <xdr:from>
      <xdr:col>1</xdr:col>
      <xdr:colOff>228600</xdr:colOff>
      <xdr:row>47</xdr:row>
      <xdr:rowOff>0</xdr:rowOff>
    </xdr:from>
    <xdr:ext cx="2590800" cy="2590800"/>
    <xdr:pic>
      <xdr:nvPicPr>
        <xdr:cNvPr id="8" name="6242cca0-a2e2-460d-bc56-0cdd08155d3a">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7"/>
        <a:stretch>
          <a:fillRect/>
        </a:stretch>
      </xdr:blipFill>
      <xdr:spPr>
        <a:prstGeom prst="rect">
          <a:avLst/>
        </a:prstGeom>
      </xdr:spPr>
    </xdr:pic>
    <xdr:clientData/>
  </xdr:oneCellAnchor>
  <xdr:oneCellAnchor>
    <xdr:from>
      <xdr:col>6</xdr:col>
      <xdr:colOff>228600</xdr:colOff>
      <xdr:row>47</xdr:row>
      <xdr:rowOff>0</xdr:rowOff>
    </xdr:from>
    <xdr:ext cx="2590800" cy="2590800"/>
    <xdr:pic>
      <xdr:nvPicPr>
        <xdr:cNvPr id="9" name="260e1836-89b8-49ee-9fd5-5442f4d0c468">
          <a:extLst>
            <a:ext uri="{FF2B5EF4-FFF2-40B4-BE49-F238E27FC236}">
              <a16:creationId xmlns:a16="http://schemas.microsoft.com/office/drawing/2014/main" id="{00000000-0008-0000-0800-000009000000}"/>
            </a:ext>
          </a:extLst>
        </xdr:cNvPr>
        <xdr:cNvPicPr>
          <a:picLocks noChangeAspect="1"/>
        </xdr:cNvPicPr>
      </xdr:nvPicPr>
      <xdr:blipFill>
        <a:blip xmlns:r="http://schemas.openxmlformats.org/officeDocument/2006/relationships" r:embed="rId8"/>
        <a:stretch>
          <a:fillRect/>
        </a:stretch>
      </xdr:blipFill>
      <xdr:spPr>
        <a:prstGeom prst="rect">
          <a:avLst/>
        </a:prstGeom>
      </xdr:spPr>
    </xdr:pic>
    <xdr:clientData/>
  </xdr:oneCellAnchor>
  <xdr:oneCellAnchor>
    <xdr:from>
      <xdr:col>11</xdr:col>
      <xdr:colOff>228600</xdr:colOff>
      <xdr:row>47</xdr:row>
      <xdr:rowOff>0</xdr:rowOff>
    </xdr:from>
    <xdr:ext cx="2590800" cy="2590800"/>
    <xdr:pic>
      <xdr:nvPicPr>
        <xdr:cNvPr id="10" name="9157feb2-f3a5-4f46-9eb3-d851bee5fe7c">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9"/>
        <a:stretch>
          <a:fillRect/>
        </a:stretch>
      </xdr:blipFill>
      <xdr:spPr>
        <a:prstGeom prst="rect">
          <a:avLst/>
        </a:prstGeom>
      </xdr:spPr>
    </xdr:pic>
    <xdr:clientData/>
  </xdr:oneCellAnchor>
  <xdr:oneCellAnchor>
    <xdr:from>
      <xdr:col>1</xdr:col>
      <xdr:colOff>228600</xdr:colOff>
      <xdr:row>67</xdr:row>
      <xdr:rowOff>0</xdr:rowOff>
    </xdr:from>
    <xdr:ext cx="2590800" cy="2590800"/>
    <xdr:pic>
      <xdr:nvPicPr>
        <xdr:cNvPr id="11" name="5fd60df4-2e29-4824-8a9d-df795a887c2b">
          <a:extLst>
            <a:ext uri="{FF2B5EF4-FFF2-40B4-BE49-F238E27FC236}">
              <a16:creationId xmlns:a16="http://schemas.microsoft.com/office/drawing/2014/main" id="{00000000-0008-0000-0800-00000B000000}"/>
            </a:ext>
          </a:extLst>
        </xdr:cNvPr>
        <xdr:cNvPicPr>
          <a:picLocks noChangeAspect="1"/>
        </xdr:cNvPicPr>
      </xdr:nvPicPr>
      <xdr:blipFill>
        <a:blip xmlns:r="http://schemas.openxmlformats.org/officeDocument/2006/relationships" r:embed="rId10"/>
        <a:stretch>
          <a:fillRect/>
        </a:stretch>
      </xdr:blipFill>
      <xdr:spPr>
        <a:prstGeom prst="rect">
          <a:avLst/>
        </a:prstGeom>
      </xdr:spPr>
    </xdr:pic>
    <xdr:clientData/>
  </xdr:oneCellAnchor>
  <xdr:oneCellAnchor>
    <xdr:from>
      <xdr:col>6</xdr:col>
      <xdr:colOff>228600</xdr:colOff>
      <xdr:row>67</xdr:row>
      <xdr:rowOff>0</xdr:rowOff>
    </xdr:from>
    <xdr:ext cx="2590800" cy="2590800"/>
    <xdr:pic>
      <xdr:nvPicPr>
        <xdr:cNvPr id="12" name="244bedbc-ff2b-4ccb-b543-c0d530418819">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embed="rId11"/>
        <a:stretch>
          <a:fillRect/>
        </a:stretch>
      </xdr:blipFill>
      <xdr:spPr>
        <a:prstGeom prst="rect">
          <a:avLst/>
        </a:prstGeom>
      </xdr:spPr>
    </xdr:pic>
    <xdr:clientData/>
  </xdr:oneCellAnchor>
  <xdr:oneCellAnchor>
    <xdr:from>
      <xdr:col>11</xdr:col>
      <xdr:colOff>228600</xdr:colOff>
      <xdr:row>67</xdr:row>
      <xdr:rowOff>0</xdr:rowOff>
    </xdr:from>
    <xdr:ext cx="2590800" cy="2590800"/>
    <xdr:pic>
      <xdr:nvPicPr>
        <xdr:cNvPr id="13" name="f38a5b0c-809a-4901-ba52-bf787cce86dd">
          <a:extLst>
            <a:ext uri="{FF2B5EF4-FFF2-40B4-BE49-F238E27FC236}">
              <a16:creationId xmlns:a16="http://schemas.microsoft.com/office/drawing/2014/main" id="{00000000-0008-0000-0800-00000D000000}"/>
            </a:ext>
          </a:extLst>
        </xdr:cNvPr>
        <xdr:cNvPicPr>
          <a:picLocks noChangeAspect="1"/>
        </xdr:cNvPicPr>
      </xdr:nvPicPr>
      <xdr:blipFill>
        <a:blip xmlns:r="http://schemas.openxmlformats.org/officeDocument/2006/relationships" r:embed="rId12"/>
        <a:stretch>
          <a:fillRect/>
        </a:stretch>
      </xdr:blipFill>
      <xdr:spPr>
        <a:prstGeom prst="rect">
          <a:avLst/>
        </a:prstGeom>
      </xdr:spPr>
    </xdr:pic>
    <xdr:clientData/>
  </xdr:oneCellAnchor>
  <xdr:oneCellAnchor>
    <xdr:from>
      <xdr:col>1</xdr:col>
      <xdr:colOff>228600</xdr:colOff>
      <xdr:row>87</xdr:row>
      <xdr:rowOff>0</xdr:rowOff>
    </xdr:from>
    <xdr:ext cx="2590800" cy="2590800"/>
    <xdr:pic>
      <xdr:nvPicPr>
        <xdr:cNvPr id="14" name="3c911c5d-1fc4-4238-90ab-b5e3196e3592">
          <a:extLst>
            <a:ext uri="{FF2B5EF4-FFF2-40B4-BE49-F238E27FC236}">
              <a16:creationId xmlns:a16="http://schemas.microsoft.com/office/drawing/2014/main" id="{00000000-0008-0000-0800-00000E000000}"/>
            </a:ext>
          </a:extLst>
        </xdr:cNvPr>
        <xdr:cNvPicPr>
          <a:picLocks noChangeAspect="1"/>
        </xdr:cNvPicPr>
      </xdr:nvPicPr>
      <xdr:blipFill>
        <a:blip xmlns:r="http://schemas.openxmlformats.org/officeDocument/2006/relationships" r:embed="rId13"/>
        <a:stretch>
          <a:fillRect/>
        </a:stretch>
      </xdr:blipFill>
      <xdr:spPr>
        <a:prstGeom prst="rect">
          <a:avLst/>
        </a:prstGeom>
      </xdr:spPr>
    </xdr:pic>
    <xdr:clientData/>
  </xdr:oneCellAnchor>
  <xdr:oneCellAnchor>
    <xdr:from>
      <xdr:col>6</xdr:col>
      <xdr:colOff>228600</xdr:colOff>
      <xdr:row>87</xdr:row>
      <xdr:rowOff>0</xdr:rowOff>
    </xdr:from>
    <xdr:ext cx="2590800" cy="2590800"/>
    <xdr:pic>
      <xdr:nvPicPr>
        <xdr:cNvPr id="15" name="a8097270-3ec8-4a1b-8de0-ad1c81abf2e2">
          <a:extLst>
            <a:ext uri="{FF2B5EF4-FFF2-40B4-BE49-F238E27FC236}">
              <a16:creationId xmlns:a16="http://schemas.microsoft.com/office/drawing/2014/main" id="{00000000-0008-0000-0800-00000F000000}"/>
            </a:ext>
          </a:extLst>
        </xdr:cNvPr>
        <xdr:cNvPicPr>
          <a:picLocks noChangeAspect="1"/>
        </xdr:cNvPicPr>
      </xdr:nvPicPr>
      <xdr:blipFill>
        <a:blip xmlns:r="http://schemas.openxmlformats.org/officeDocument/2006/relationships" r:embed="rId14"/>
        <a:stretch>
          <a:fillRect/>
        </a:stretch>
      </xdr:blipFill>
      <xdr:spPr>
        <a:prstGeom prst="rect">
          <a:avLst/>
        </a:prstGeom>
      </xdr:spPr>
    </xdr:pic>
    <xdr:clientData/>
  </xdr:oneCellAnchor>
  <xdr:oneCellAnchor>
    <xdr:from>
      <xdr:col>11</xdr:col>
      <xdr:colOff>228600</xdr:colOff>
      <xdr:row>87</xdr:row>
      <xdr:rowOff>0</xdr:rowOff>
    </xdr:from>
    <xdr:ext cx="2590800" cy="2590800"/>
    <xdr:pic>
      <xdr:nvPicPr>
        <xdr:cNvPr id="16" name="47551e66-0463-424b-93e8-0a712c253fd6">
          <a:extLst>
            <a:ext uri="{FF2B5EF4-FFF2-40B4-BE49-F238E27FC236}">
              <a16:creationId xmlns:a16="http://schemas.microsoft.com/office/drawing/2014/main" id="{00000000-0008-0000-0800-000010000000}"/>
            </a:ext>
          </a:extLst>
        </xdr:cNvPr>
        <xdr:cNvPicPr>
          <a:picLocks noChangeAspect="1"/>
        </xdr:cNvPicPr>
      </xdr:nvPicPr>
      <xdr:blipFill>
        <a:blip xmlns:r="http://schemas.openxmlformats.org/officeDocument/2006/relationships" r:embed="rId15"/>
        <a:stretch>
          <a:fillRect/>
        </a:stretch>
      </xdr:blipFill>
      <xdr:spPr>
        <a:prstGeom prst="rect">
          <a:avLst/>
        </a:prstGeom>
      </xdr:spPr>
    </xdr:pic>
    <xdr:clientData/>
  </xdr:oneCellAnchor>
  <xdr:oneCellAnchor>
    <xdr:from>
      <xdr:col>1</xdr:col>
      <xdr:colOff>228600</xdr:colOff>
      <xdr:row>107</xdr:row>
      <xdr:rowOff>0</xdr:rowOff>
    </xdr:from>
    <xdr:ext cx="2590800" cy="2590800"/>
    <xdr:pic>
      <xdr:nvPicPr>
        <xdr:cNvPr id="17" name="655a3a59-7c41-480f-b2cb-f9d34b0c284b">
          <a:extLst>
            <a:ext uri="{FF2B5EF4-FFF2-40B4-BE49-F238E27FC236}">
              <a16:creationId xmlns:a16="http://schemas.microsoft.com/office/drawing/2014/main" id="{00000000-0008-0000-0800-000011000000}"/>
            </a:ext>
          </a:extLst>
        </xdr:cNvPr>
        <xdr:cNvPicPr>
          <a:picLocks noChangeAspect="1"/>
        </xdr:cNvPicPr>
      </xdr:nvPicPr>
      <xdr:blipFill>
        <a:blip xmlns:r="http://schemas.openxmlformats.org/officeDocument/2006/relationships" r:embed="rId16"/>
        <a:stretch>
          <a:fillRect/>
        </a:stretch>
      </xdr:blipFill>
      <xdr:spPr>
        <a:prstGeom prst="rect">
          <a:avLst/>
        </a:prstGeom>
      </xdr:spPr>
    </xdr:pic>
    <xdr:clientData/>
  </xdr:oneCellAnchor>
  <xdr:oneCellAnchor>
    <xdr:from>
      <xdr:col>6</xdr:col>
      <xdr:colOff>228600</xdr:colOff>
      <xdr:row>107</xdr:row>
      <xdr:rowOff>0</xdr:rowOff>
    </xdr:from>
    <xdr:ext cx="2590800" cy="2590800"/>
    <xdr:pic>
      <xdr:nvPicPr>
        <xdr:cNvPr id="18" name="5679885e-bef7-47d4-932d-3902c179cae6">
          <a:extLst>
            <a:ext uri="{FF2B5EF4-FFF2-40B4-BE49-F238E27FC236}">
              <a16:creationId xmlns:a16="http://schemas.microsoft.com/office/drawing/2014/main" id="{00000000-0008-0000-0800-000012000000}"/>
            </a:ext>
          </a:extLst>
        </xdr:cNvPr>
        <xdr:cNvPicPr>
          <a:picLocks noChangeAspect="1"/>
        </xdr:cNvPicPr>
      </xdr:nvPicPr>
      <xdr:blipFill>
        <a:blip xmlns:r="http://schemas.openxmlformats.org/officeDocument/2006/relationships" r:embed="rId17"/>
        <a:stretch>
          <a:fillRect/>
        </a:stretch>
      </xdr:blipFill>
      <xdr:spPr>
        <a:prstGeom prst="rect">
          <a:avLst/>
        </a:prstGeom>
      </xdr:spPr>
    </xdr:pic>
    <xdr:clientData/>
  </xdr:oneCellAnchor>
  <xdr:oneCellAnchor>
    <xdr:from>
      <xdr:col>11</xdr:col>
      <xdr:colOff>228600</xdr:colOff>
      <xdr:row>107</xdr:row>
      <xdr:rowOff>0</xdr:rowOff>
    </xdr:from>
    <xdr:ext cx="2590800" cy="2590800"/>
    <xdr:pic>
      <xdr:nvPicPr>
        <xdr:cNvPr id="19" name="e2fe07ce-b2c5-4f53-996f-11c1e28e5225">
          <a:extLst>
            <a:ext uri="{FF2B5EF4-FFF2-40B4-BE49-F238E27FC236}">
              <a16:creationId xmlns:a16="http://schemas.microsoft.com/office/drawing/2014/main" id="{00000000-0008-0000-0800-000013000000}"/>
            </a:ext>
          </a:extLst>
        </xdr:cNvPr>
        <xdr:cNvPicPr>
          <a:picLocks noChangeAspect="1"/>
        </xdr:cNvPicPr>
      </xdr:nvPicPr>
      <xdr:blipFill>
        <a:blip xmlns:r="http://schemas.openxmlformats.org/officeDocument/2006/relationships" r:embed="rId18"/>
        <a:stretch>
          <a:fillRect/>
        </a:stretch>
      </xdr:blipFill>
      <xdr:spPr>
        <a:prstGeom prst="rect">
          <a:avLst/>
        </a:prstGeom>
      </xdr:spPr>
    </xdr:pic>
    <xdr:clientData/>
  </xdr:oneCellAnchor>
  <xdr:oneCellAnchor>
    <xdr:from>
      <xdr:col>1</xdr:col>
      <xdr:colOff>228600</xdr:colOff>
      <xdr:row>127</xdr:row>
      <xdr:rowOff>0</xdr:rowOff>
    </xdr:from>
    <xdr:ext cx="2590800" cy="2590800"/>
    <xdr:pic>
      <xdr:nvPicPr>
        <xdr:cNvPr id="20" name="dd2680f7-809e-492c-84d7-ddd0aa93502a">
          <a:extLst>
            <a:ext uri="{FF2B5EF4-FFF2-40B4-BE49-F238E27FC236}">
              <a16:creationId xmlns:a16="http://schemas.microsoft.com/office/drawing/2014/main" id="{00000000-0008-0000-0800-000014000000}"/>
            </a:ext>
          </a:extLst>
        </xdr:cNvPr>
        <xdr:cNvPicPr>
          <a:picLocks noChangeAspect="1"/>
        </xdr:cNvPicPr>
      </xdr:nvPicPr>
      <xdr:blipFill>
        <a:blip xmlns:r="http://schemas.openxmlformats.org/officeDocument/2006/relationships" r:embed="rId19"/>
        <a:stretch>
          <a:fillRect/>
        </a:stretch>
      </xdr:blipFill>
      <xdr:spPr>
        <a:prstGeom prst="rect">
          <a:avLst/>
        </a:prstGeom>
      </xdr:spPr>
    </xdr:pic>
    <xdr:clientData/>
  </xdr:oneCellAnchor>
  <xdr:oneCellAnchor>
    <xdr:from>
      <xdr:col>6</xdr:col>
      <xdr:colOff>228600</xdr:colOff>
      <xdr:row>127</xdr:row>
      <xdr:rowOff>0</xdr:rowOff>
    </xdr:from>
    <xdr:ext cx="2590800" cy="2590800"/>
    <xdr:pic>
      <xdr:nvPicPr>
        <xdr:cNvPr id="21" name="fedaac3d-904c-4792-bafb-4688464bced2">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20"/>
        <a:stretch>
          <a:fillRect/>
        </a:stretch>
      </xdr:blipFill>
      <xdr:spPr>
        <a:prstGeom prst="rect">
          <a:avLst/>
        </a:prstGeom>
      </xdr:spPr>
    </xdr:pic>
    <xdr:clientData/>
  </xdr:oneCellAnchor>
  <xdr:oneCellAnchor>
    <xdr:from>
      <xdr:col>11</xdr:col>
      <xdr:colOff>228600</xdr:colOff>
      <xdr:row>127</xdr:row>
      <xdr:rowOff>0</xdr:rowOff>
    </xdr:from>
    <xdr:ext cx="2590800" cy="2590800"/>
    <xdr:pic>
      <xdr:nvPicPr>
        <xdr:cNvPr id="22" name="ae39fbd5-7ff9-4f64-96f9-310d7a364d3d">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21"/>
        <a:stretch>
          <a:fillRect/>
        </a:stretch>
      </xdr:blipFill>
      <xdr:spPr>
        <a:prstGeom prst="rect">
          <a:avLst/>
        </a:prstGeom>
      </xdr:spPr>
    </xdr:pic>
    <xdr:clientData/>
  </xdr:oneCellAnchor>
  <xdr:oneCellAnchor>
    <xdr:from>
      <xdr:col>1</xdr:col>
      <xdr:colOff>228600</xdr:colOff>
      <xdr:row>147</xdr:row>
      <xdr:rowOff>0</xdr:rowOff>
    </xdr:from>
    <xdr:ext cx="2590800" cy="2590800"/>
    <xdr:pic>
      <xdr:nvPicPr>
        <xdr:cNvPr id="23" name="819fceaa-7cce-41fd-8ba6-e2f86f325545">
          <a:extLst>
            <a:ext uri="{FF2B5EF4-FFF2-40B4-BE49-F238E27FC236}">
              <a16:creationId xmlns:a16="http://schemas.microsoft.com/office/drawing/2014/main" id="{00000000-0008-0000-0800-000017000000}"/>
            </a:ext>
          </a:extLst>
        </xdr:cNvPr>
        <xdr:cNvPicPr>
          <a:picLocks noChangeAspect="1"/>
        </xdr:cNvPicPr>
      </xdr:nvPicPr>
      <xdr:blipFill>
        <a:blip xmlns:r="http://schemas.openxmlformats.org/officeDocument/2006/relationships" r:embed="rId22"/>
        <a:stretch>
          <a:fillRect/>
        </a:stretch>
      </xdr:blipFill>
      <xdr:spPr>
        <a:prstGeom prst="rect">
          <a:avLst/>
        </a:prstGeom>
      </xdr:spPr>
    </xdr:pic>
    <xdr:clientData/>
  </xdr:oneCellAnchor>
  <xdr:oneCellAnchor>
    <xdr:from>
      <xdr:col>6</xdr:col>
      <xdr:colOff>228600</xdr:colOff>
      <xdr:row>147</xdr:row>
      <xdr:rowOff>0</xdr:rowOff>
    </xdr:from>
    <xdr:ext cx="2590800" cy="2590800"/>
    <xdr:pic>
      <xdr:nvPicPr>
        <xdr:cNvPr id="24" name="73f439ac-b00e-404d-8e81-6557f61674dd">
          <a:extLst>
            <a:ext uri="{FF2B5EF4-FFF2-40B4-BE49-F238E27FC236}">
              <a16:creationId xmlns:a16="http://schemas.microsoft.com/office/drawing/2014/main" id="{00000000-0008-0000-0800-000018000000}"/>
            </a:ext>
          </a:extLst>
        </xdr:cNvPr>
        <xdr:cNvPicPr>
          <a:picLocks noChangeAspect="1"/>
        </xdr:cNvPicPr>
      </xdr:nvPicPr>
      <xdr:blipFill>
        <a:blip xmlns:r="http://schemas.openxmlformats.org/officeDocument/2006/relationships" r:embed="rId23"/>
        <a:stretch>
          <a:fillRect/>
        </a:stretch>
      </xdr:blipFill>
      <xdr:spPr>
        <a:prstGeom prst="rect">
          <a:avLst/>
        </a:prstGeom>
      </xdr:spPr>
    </xdr:pic>
    <xdr:clientData/>
  </xdr:oneCellAnchor>
  <xdr:oneCellAnchor>
    <xdr:from>
      <xdr:col>11</xdr:col>
      <xdr:colOff>228600</xdr:colOff>
      <xdr:row>147</xdr:row>
      <xdr:rowOff>0</xdr:rowOff>
    </xdr:from>
    <xdr:ext cx="2590800" cy="2590800"/>
    <xdr:pic>
      <xdr:nvPicPr>
        <xdr:cNvPr id="25" name="b2a7c861-562a-4b08-8733-50fcca11f0fc">
          <a:extLst>
            <a:ext uri="{FF2B5EF4-FFF2-40B4-BE49-F238E27FC236}">
              <a16:creationId xmlns:a16="http://schemas.microsoft.com/office/drawing/2014/main" id="{00000000-0008-0000-0800-000019000000}"/>
            </a:ext>
          </a:extLst>
        </xdr:cNvPr>
        <xdr:cNvPicPr>
          <a:picLocks noChangeAspect="1"/>
        </xdr:cNvPicPr>
      </xdr:nvPicPr>
      <xdr:blipFill>
        <a:blip xmlns:r="http://schemas.openxmlformats.org/officeDocument/2006/relationships" r:embed="rId24"/>
        <a:stretch>
          <a:fillRect/>
        </a:stretch>
      </xdr:blipFill>
      <xdr:spPr>
        <a:prstGeom prst="rect">
          <a:avLst/>
        </a:prstGeom>
      </xdr:spPr>
    </xdr:pic>
    <xdr:clientData/>
  </xdr:oneCellAnchor>
  <xdr:oneCellAnchor>
    <xdr:from>
      <xdr:col>1</xdr:col>
      <xdr:colOff>228600</xdr:colOff>
      <xdr:row>167</xdr:row>
      <xdr:rowOff>0</xdr:rowOff>
    </xdr:from>
    <xdr:ext cx="2590800" cy="2590800"/>
    <xdr:pic>
      <xdr:nvPicPr>
        <xdr:cNvPr id="26" name="e5dadcdb-44c3-40f9-ba00-a5721e996e34">
          <a:extLst>
            <a:ext uri="{FF2B5EF4-FFF2-40B4-BE49-F238E27FC236}">
              <a16:creationId xmlns:a16="http://schemas.microsoft.com/office/drawing/2014/main" id="{00000000-0008-0000-0800-00001A000000}"/>
            </a:ext>
          </a:extLst>
        </xdr:cNvPr>
        <xdr:cNvPicPr>
          <a:picLocks noChangeAspect="1"/>
        </xdr:cNvPicPr>
      </xdr:nvPicPr>
      <xdr:blipFill>
        <a:blip xmlns:r="http://schemas.openxmlformats.org/officeDocument/2006/relationships" r:embed="rId25"/>
        <a:stretch>
          <a:fillRect/>
        </a:stretch>
      </xdr:blipFill>
      <xdr:spPr>
        <a:prstGeom prst="rect">
          <a:avLst/>
        </a:prstGeom>
      </xdr:spPr>
    </xdr:pic>
    <xdr:clientData/>
  </xdr:oneCellAnchor>
  <xdr:oneCellAnchor>
    <xdr:from>
      <xdr:col>6</xdr:col>
      <xdr:colOff>228600</xdr:colOff>
      <xdr:row>167</xdr:row>
      <xdr:rowOff>0</xdr:rowOff>
    </xdr:from>
    <xdr:ext cx="2590800" cy="2590800"/>
    <xdr:pic>
      <xdr:nvPicPr>
        <xdr:cNvPr id="27" name="3516c997-8951-44c3-b32e-60e25cff5386">
          <a:extLst>
            <a:ext uri="{FF2B5EF4-FFF2-40B4-BE49-F238E27FC236}">
              <a16:creationId xmlns:a16="http://schemas.microsoft.com/office/drawing/2014/main" id="{00000000-0008-0000-0800-00001B000000}"/>
            </a:ext>
          </a:extLst>
        </xdr:cNvPr>
        <xdr:cNvPicPr>
          <a:picLocks noChangeAspect="1"/>
        </xdr:cNvPicPr>
      </xdr:nvPicPr>
      <xdr:blipFill>
        <a:blip xmlns:r="http://schemas.openxmlformats.org/officeDocument/2006/relationships" r:embed="rId26"/>
        <a:stretch>
          <a:fillRect/>
        </a:stretch>
      </xdr:blipFill>
      <xdr:spPr>
        <a:prstGeom prst="rect">
          <a:avLst/>
        </a:prstGeom>
      </xdr:spPr>
    </xdr:pic>
    <xdr:clientData/>
  </xdr:oneCellAnchor>
  <xdr:oneCellAnchor>
    <xdr:from>
      <xdr:col>11</xdr:col>
      <xdr:colOff>228600</xdr:colOff>
      <xdr:row>167</xdr:row>
      <xdr:rowOff>0</xdr:rowOff>
    </xdr:from>
    <xdr:ext cx="2590800" cy="2590800"/>
    <xdr:pic>
      <xdr:nvPicPr>
        <xdr:cNvPr id="28" name="ac9793cb-66ce-4733-9e5f-eebad3781dc9">
          <a:extLst>
            <a:ext uri="{FF2B5EF4-FFF2-40B4-BE49-F238E27FC236}">
              <a16:creationId xmlns:a16="http://schemas.microsoft.com/office/drawing/2014/main" id="{00000000-0008-0000-0800-00001C000000}"/>
            </a:ext>
          </a:extLst>
        </xdr:cNvPr>
        <xdr:cNvPicPr>
          <a:picLocks noChangeAspect="1"/>
        </xdr:cNvPicPr>
      </xdr:nvPicPr>
      <xdr:blipFill>
        <a:blip xmlns:r="http://schemas.openxmlformats.org/officeDocument/2006/relationships" r:embed="rId27"/>
        <a:stretch>
          <a:fillRect/>
        </a:stretch>
      </xdr:blipFill>
      <xdr:spPr>
        <a:prstGeom prst="rect">
          <a:avLst/>
        </a:prstGeom>
      </xdr:spPr>
    </xdr:pic>
    <xdr:clientData/>
  </xdr:oneCellAnchor>
  <xdr:oneCellAnchor>
    <xdr:from>
      <xdr:col>1</xdr:col>
      <xdr:colOff>228600</xdr:colOff>
      <xdr:row>187</xdr:row>
      <xdr:rowOff>0</xdr:rowOff>
    </xdr:from>
    <xdr:ext cx="2590800" cy="2590800"/>
    <xdr:pic>
      <xdr:nvPicPr>
        <xdr:cNvPr id="29" name="d002faa0-eea5-474b-b0e4-ce8a0523e560">
          <a:extLst>
            <a:ext uri="{FF2B5EF4-FFF2-40B4-BE49-F238E27FC236}">
              <a16:creationId xmlns:a16="http://schemas.microsoft.com/office/drawing/2014/main" id="{00000000-0008-0000-0800-00001D000000}"/>
            </a:ext>
          </a:extLst>
        </xdr:cNvPr>
        <xdr:cNvPicPr>
          <a:picLocks noChangeAspect="1"/>
        </xdr:cNvPicPr>
      </xdr:nvPicPr>
      <xdr:blipFill>
        <a:blip xmlns:r="http://schemas.openxmlformats.org/officeDocument/2006/relationships" r:embed="rId28"/>
        <a:stretch>
          <a:fillRect/>
        </a:stretch>
      </xdr:blipFill>
      <xdr:spPr>
        <a:prstGeom prst="rect">
          <a:avLst/>
        </a:prstGeom>
      </xdr:spPr>
    </xdr:pic>
    <xdr:clientData/>
  </xdr:oneCellAnchor>
  <xdr:oneCellAnchor>
    <xdr:from>
      <xdr:col>6</xdr:col>
      <xdr:colOff>228600</xdr:colOff>
      <xdr:row>187</xdr:row>
      <xdr:rowOff>0</xdr:rowOff>
    </xdr:from>
    <xdr:ext cx="2590800" cy="2590800"/>
    <xdr:pic>
      <xdr:nvPicPr>
        <xdr:cNvPr id="30" name="7db5c3a2-0907-49ef-ac55-c7b98883ff15">
          <a:extLst>
            <a:ext uri="{FF2B5EF4-FFF2-40B4-BE49-F238E27FC236}">
              <a16:creationId xmlns:a16="http://schemas.microsoft.com/office/drawing/2014/main" id="{00000000-0008-0000-0800-00001E000000}"/>
            </a:ext>
          </a:extLst>
        </xdr:cNvPr>
        <xdr:cNvPicPr>
          <a:picLocks noChangeAspect="1"/>
        </xdr:cNvPicPr>
      </xdr:nvPicPr>
      <xdr:blipFill>
        <a:blip xmlns:r="http://schemas.openxmlformats.org/officeDocument/2006/relationships" r:embed="rId29"/>
        <a:stretch>
          <a:fillRect/>
        </a:stretch>
      </xdr:blipFill>
      <xdr:spPr>
        <a:prstGeom prst="rect">
          <a:avLst/>
        </a:prstGeom>
      </xdr:spPr>
    </xdr:pic>
    <xdr:clientData/>
  </xdr:oneCellAnchor>
  <xdr:oneCellAnchor>
    <xdr:from>
      <xdr:col>11</xdr:col>
      <xdr:colOff>228600</xdr:colOff>
      <xdr:row>187</xdr:row>
      <xdr:rowOff>0</xdr:rowOff>
    </xdr:from>
    <xdr:ext cx="2590800" cy="2590800"/>
    <xdr:pic>
      <xdr:nvPicPr>
        <xdr:cNvPr id="31" name="7dda74c7-b01f-4a24-a6df-e11483d86fd1">
          <a:extLst>
            <a:ext uri="{FF2B5EF4-FFF2-40B4-BE49-F238E27FC236}">
              <a16:creationId xmlns:a16="http://schemas.microsoft.com/office/drawing/2014/main" id="{00000000-0008-0000-0800-00001F000000}"/>
            </a:ext>
          </a:extLst>
        </xdr:cNvPr>
        <xdr:cNvPicPr>
          <a:picLocks noChangeAspect="1"/>
        </xdr:cNvPicPr>
      </xdr:nvPicPr>
      <xdr:blipFill>
        <a:blip xmlns:r="http://schemas.openxmlformats.org/officeDocument/2006/relationships" r:embed="rId30"/>
        <a:stretch>
          <a:fillRect/>
        </a:stretch>
      </xdr:blipFill>
      <xdr:spPr>
        <a:prstGeom prst="rect">
          <a:avLst/>
        </a:prstGeom>
      </xdr:spPr>
    </xdr:pic>
    <xdr:clientData/>
  </xdr:oneCellAnchor>
  <xdr:oneCellAnchor>
    <xdr:from>
      <xdr:col>1</xdr:col>
      <xdr:colOff>228600</xdr:colOff>
      <xdr:row>207</xdr:row>
      <xdr:rowOff>0</xdr:rowOff>
    </xdr:from>
    <xdr:ext cx="2590800" cy="2590800"/>
    <xdr:pic>
      <xdr:nvPicPr>
        <xdr:cNvPr id="32" name="42a25e8f-00fd-4268-8235-ea333a1c811d">
          <a:extLst>
            <a:ext uri="{FF2B5EF4-FFF2-40B4-BE49-F238E27FC236}">
              <a16:creationId xmlns:a16="http://schemas.microsoft.com/office/drawing/2014/main" id="{00000000-0008-0000-0800-000020000000}"/>
            </a:ext>
          </a:extLst>
        </xdr:cNvPr>
        <xdr:cNvPicPr>
          <a:picLocks noChangeAspect="1"/>
        </xdr:cNvPicPr>
      </xdr:nvPicPr>
      <xdr:blipFill>
        <a:blip xmlns:r="http://schemas.openxmlformats.org/officeDocument/2006/relationships" r:embed="rId31"/>
        <a:stretch>
          <a:fillRect/>
        </a:stretch>
      </xdr:blipFill>
      <xdr:spPr>
        <a:prstGeom prst="rect">
          <a:avLst/>
        </a:prstGeom>
      </xdr:spPr>
    </xdr:pic>
    <xdr:clientData/>
  </xdr:oneCellAnchor>
  <xdr:oneCellAnchor>
    <xdr:from>
      <xdr:col>6</xdr:col>
      <xdr:colOff>228600</xdr:colOff>
      <xdr:row>207</xdr:row>
      <xdr:rowOff>0</xdr:rowOff>
    </xdr:from>
    <xdr:ext cx="2590800" cy="2590800"/>
    <xdr:pic>
      <xdr:nvPicPr>
        <xdr:cNvPr id="33" name="d1dd8683-6bfa-4bca-b35c-a2c5fc8ea524">
          <a:extLst>
            <a:ext uri="{FF2B5EF4-FFF2-40B4-BE49-F238E27FC236}">
              <a16:creationId xmlns:a16="http://schemas.microsoft.com/office/drawing/2014/main" id="{00000000-0008-0000-0800-000021000000}"/>
            </a:ext>
          </a:extLst>
        </xdr:cNvPr>
        <xdr:cNvPicPr>
          <a:picLocks noChangeAspect="1"/>
        </xdr:cNvPicPr>
      </xdr:nvPicPr>
      <xdr:blipFill>
        <a:blip xmlns:r="http://schemas.openxmlformats.org/officeDocument/2006/relationships" r:embed="rId32"/>
        <a:stretch>
          <a:fillRect/>
        </a:stretch>
      </xdr:blipFill>
      <xdr:spPr>
        <a:prstGeom prst="rect">
          <a:avLst/>
        </a:prstGeom>
      </xdr:spPr>
    </xdr:pic>
    <xdr:clientData/>
  </xdr:oneCellAnchor>
  <xdr:oneCellAnchor>
    <xdr:from>
      <xdr:col>11</xdr:col>
      <xdr:colOff>228600</xdr:colOff>
      <xdr:row>207</xdr:row>
      <xdr:rowOff>0</xdr:rowOff>
    </xdr:from>
    <xdr:ext cx="2590800" cy="2590800"/>
    <xdr:pic>
      <xdr:nvPicPr>
        <xdr:cNvPr id="34" name="0b015ab9-0201-48bb-aa5b-978555a620c8">
          <a:extLst>
            <a:ext uri="{FF2B5EF4-FFF2-40B4-BE49-F238E27FC236}">
              <a16:creationId xmlns:a16="http://schemas.microsoft.com/office/drawing/2014/main" id="{00000000-0008-0000-0800-000022000000}"/>
            </a:ext>
          </a:extLst>
        </xdr:cNvPr>
        <xdr:cNvPicPr>
          <a:picLocks noChangeAspect="1"/>
        </xdr:cNvPicPr>
      </xdr:nvPicPr>
      <xdr:blipFill>
        <a:blip xmlns:r="http://schemas.openxmlformats.org/officeDocument/2006/relationships" r:embed="rId33"/>
        <a:stretch>
          <a:fillRect/>
        </a:stretch>
      </xdr:blipFill>
      <xdr:spPr>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0000000}" name="Table1" displayName="Table1" ref="A5:AA38" totalsRowShown="0">
  <autoFilter ref="A5:AA38" xr:uid="{00000000-0009-0000-0100-000015000000}"/>
  <tableColumns count="27">
    <tableColumn id="1" xr3:uid="{00000000-0010-0000-0000-000001000000}" name="메뉴 ID"/>
    <tableColumn id="2" xr3:uid="{00000000-0010-0000-0000-000002000000}" name="메뉴명"/>
    <tableColumn id="3" xr3:uid="{00000000-0010-0000-0000-000003000000}" name="분류"/>
    <tableColumn id="4" xr3:uid="{00000000-0010-0000-0000-000004000000}" name="영문명"/>
    <tableColumn id="5" xr3:uid="{00000000-0010-0000-0000-000005000000}" name="별칭"/>
    <tableColumn id="6" xr3:uid="{00000000-0010-0000-0000-000006000000}" name="설명"/>
    <tableColumn id="7" xr3:uid="{00000000-0010-0000-0000-000007000000}" name="원재료(가상 레시피)"/>
    <tableColumn id="8" xr3:uid="{00000000-0010-0000-0000-000008000000}" name="알레르기 유발 재료"/>
    <tableColumn id="9" xr3:uid="{00000000-0010-0000-0000-000009000000}" name="단맛 1~5"/>
    <tableColumn id="10" xr3:uid="{00000000-0010-0000-0000-00000A000000}" name="산미 1~5"/>
    <tableColumn id="11" xr3:uid="{00000000-0010-0000-0000-00000B000000}" name="쓴맛 1~5"/>
    <tableColumn id="12" xr3:uid="{00000000-0010-0000-0000-00000C000000}" name="바디 1~5"/>
    <tableColumn id="13" xr3:uid="{00000000-0010-0000-0000-00000D000000}" name="추천 태그"/>
    <tableColumn id="14" xr3:uid="{00000000-0010-0000-0000-00000E000000}" name="페어링 ID"/>
    <tableColumn id="15" xr3:uid="{00000000-0010-0000-0000-00000F000000}" name="참고 원메뉴 행"/>
    <tableColumn id="16" xr3:uid="{00000000-0010-0000-0000-000010000000}" name="설계 참고"/>
    <tableColumn id="17" xr3:uid="{00000000-0010-0000-0000-000011000000}" name="데이터 성격"/>
    <tableColumn id="18" xr3:uid="{00000000-0010-0000-0000-000012000000}" name="별칭에 포함된 요청"/>
    <tableColumn id="19" xr3:uid="{00000000-0010-0000-0000-000013000000}" name="맛 점수 기준"/>
    <tableColumn id="20" xr3:uid="{00000000-0010-0000-0000-000014000000}" name="대표 이미지 경로"/>
    <tableColumn id="21" xr3:uid="{00000000-0010-0000-0000-000015000000}" name="사진 기준 주문 단위"/>
    <tableColumn id="22" xr3:uid="{00000000-0010-0000-0000-000016000000}" name="사진 설명"/>
    <tableColumn id="23" xr3:uid="{00000000-0010-0000-0000-000017000000}" name="이미지 구분"/>
    <tableColumn id="24" xr3:uid="{00000000-0010-0000-0000-000018000000}" name="주류 구분"/>
    <tableColumn id="25" xr3:uid="{00000000-0010-0000-0000-000019000000}" name="직원 확인"/>
    <tableColumn id="26" xr3:uid="{00000000-0010-0000-0000-00001A000000}" name="판매 단위"/>
    <tableColumn id="27" xr3:uid="{00000000-0010-0000-0000-00001B000000}" name="식감"/>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1000000}" name="Table2" displayName="Table2" ref="A5:Z57" totalsRowShown="0">
  <autoFilter ref="A5:Z57" xr:uid="{00000000-0009-0000-0100-000016000000}"/>
  <tableColumns count="26">
    <tableColumn id="1" xr3:uid="{00000000-0010-0000-0100-000001000000}" name="주문 단위 ID"/>
    <tableColumn id="2" xr3:uid="{00000000-0010-0000-0100-000002000000}" name="메뉴명"/>
    <tableColumn id="3" xr3:uid="{00000000-0010-0000-0100-000003000000}" name="온도"/>
    <tableColumn id="4" xr3:uid="{00000000-0010-0000-0100-000004000000}" name="크기"/>
    <tableColumn id="5" xr3:uid="{00000000-0010-0000-0100-000005000000}" name="제공량(표준 구성)"/>
    <tableColumn id="6" xr3:uid="{00000000-0010-0000-0100-000006000000}" name="단위"/>
    <tableColumn id="7" xr3:uid="{00000000-0010-0000-0100-000007000000}" name="가격(원)"/>
    <tableColumn id="8" xr3:uid="{00000000-0010-0000-0100-000008000000}" name="열량(kcal)"/>
    <tableColumn id="9" xr3:uid="{00000000-0010-0000-0100-000009000000}" name="탄수화물(g)"/>
    <tableColumn id="10" xr3:uid="{00000000-0010-0000-0100-00000A000000}" name="단백질(g)"/>
    <tableColumn id="11" xr3:uid="{00000000-0010-0000-0100-00000B000000}" name="지방(g)"/>
    <tableColumn id="12" xr3:uid="{00000000-0010-0000-0100-00000C000000}" name="당류(g)"/>
    <tableColumn id="13" xr3:uid="{00000000-0010-0000-0100-00000D000000}" name="나트륨(mg)"/>
    <tableColumn id="14" xr3:uid="{00000000-0010-0000-0100-00000E000000}" name="카페인(mg)"/>
    <tableColumn id="15" xr3:uid="{00000000-0010-0000-0100-00000F000000}" name="기본 샷"/>
    <tableColumn id="16" xr3:uid="{00000000-0010-0000-0100-000010000000}" name="에스프레소 외 카페인(mg)"/>
    <tableColumn id="17" xr3:uid="{00000000-0010-0000-0100-000011000000}" name="원두 ID"/>
    <tableColumn id="18" xr3:uid="{00000000-0010-0000-0100-000012000000}" name="영양 기준"/>
    <tableColumn id="19" xr3:uid="{00000000-0010-0000-0100-000013000000}" name="에탄올(g)"/>
    <tableColumn id="20" xr3:uid="{00000000-0010-0000-0100-000014000000}" name="도수(계산 기준)"/>
    <tableColumn id="21" xr3:uid="{00000000-0010-0000-0100-000015000000}" name="계산 액체량(ml)"/>
    <tableColumn id="22" xr3:uid="{00000000-0010-0000-0100-000016000000}" name="주류 원액1(ml)"/>
    <tableColumn id="23" xr3:uid="{00000000-0010-0000-0100-000017000000}" name="원액1 도수"/>
    <tableColumn id="24" xr3:uid="{00000000-0010-0000-0100-000018000000}" name="배합 기준"/>
    <tableColumn id="25" xr3:uid="{00000000-0010-0000-0100-000019000000}" name="주류 원액2(ml)"/>
    <tableColumn id="26" xr3:uid="{00000000-0010-0000-0100-00001A000000}" name="원액2 도수"/>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5:L8" totalsRowShown="0">
  <autoFilter ref="A5:L8" xr:uid="{00000000-0009-0000-0100-000003000000}"/>
  <tableColumns count="12">
    <tableColumn id="1" xr3:uid="{00000000-0010-0000-0200-000001000000}" name="원두 ID"/>
    <tableColumn id="2" xr3:uid="{00000000-0010-0000-0200-000002000000}" name="원두명"/>
    <tableColumn id="3" xr3:uid="{00000000-0010-0000-0200-000003000000}" name="산지 설정"/>
    <tableColumn id="4" xr3:uid="{00000000-0010-0000-0200-000004000000}" name="가공 설정"/>
    <tableColumn id="5" xr3:uid="{00000000-0010-0000-0200-000005000000}" name="로스팅"/>
    <tableColumn id="6" xr3:uid="{00000000-0010-0000-0200-000006000000}" name="맛 노트(재료 아님)"/>
    <tableColumn id="7" xr3:uid="{00000000-0010-0000-0200-000007000000}" name="산미 1~5"/>
    <tableColumn id="8" xr3:uid="{00000000-0010-0000-0200-000008000000}" name="쓴맛 1~5"/>
    <tableColumn id="9" xr3:uid="{00000000-0010-0000-0200-000009000000}" name="바디 1~5"/>
    <tableColumn id="10" xr3:uid="{00000000-0010-0000-0200-00000A000000}" name="디카페인"/>
    <tableColumn id="11" xr3:uid="{00000000-0010-0000-0200-00000B000000}" name="카페인(mg/샷)"/>
    <tableColumn id="12" xr3:uid="{00000000-0010-0000-0200-00000C000000}" name="판매 메뉴 ID"/>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3000000}" name="Table4" displayName="Table4" ref="A5:N11" totalsRowShown="0">
  <autoFilter ref="A5:N11" xr:uid="{00000000-0009-0000-0100-000017000000}"/>
  <tableColumns count="14">
    <tableColumn id="1" xr3:uid="{00000000-0010-0000-0300-000001000000}" name="옵션 ID"/>
    <tableColumn id="2" xr3:uid="{00000000-0010-0000-0300-000002000000}" name="옵션명"/>
    <tableColumn id="3" xr3:uid="{00000000-0010-0000-0300-000003000000}" name="적용 메뉴 ID"/>
    <tableColumn id="4" xr3:uid="{00000000-0010-0000-0300-000004000000}" name="입력 형식"/>
    <tableColumn id="5" xr3:uid="{00000000-0010-0000-0300-000005000000}" name="선택값과 추가금"/>
    <tableColumn id="6" xr3:uid="{00000000-0010-0000-0300-000006000000}" name="기본값"/>
    <tableColumn id="7" xr3:uid="{00000000-0010-0000-0300-000007000000}" name="제한"/>
    <tableColumn id="8" xr3:uid="{00000000-0010-0000-0300-000008000000}" name="변경 처리"/>
    <tableColumn id="9" xr3:uid="{00000000-0010-0000-0300-000009000000}" name="주요 영양 재산정"/>
    <tableColumn id="10" xr3:uid="{00000000-0010-0000-0300-00000A000000}" name="적용 조건"/>
    <tableColumn id="11" xr3:uid="{00000000-0010-0000-0300-00000B000000}" name="English name"/>
    <tableColumn id="12" xr3:uid="{00000000-0010-0000-0300-00000C000000}" name="English choices"/>
    <tableColumn id="13" xr3:uid="{00000000-0010-0000-0300-00000D000000}" name="English restrictions"/>
    <tableColumn id="14" xr3:uid="{00000000-0010-0000-0300-00000E000000}" name="English effec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4000000}" name="Table5" displayName="Table5" ref="A5:E24" totalsRowShown="0">
  <autoFilter ref="A5:E24" xr:uid="{00000000-0009-0000-0100-000018000000}"/>
  <tableColumns count="5">
    <tableColumn id="1" xr3:uid="{00000000-0010-0000-0400-000001000000}" name="정책 ID"/>
    <tableColumn id="2" xr3:uid="{00000000-0010-0000-0400-000002000000}" name="주제"/>
    <tableColumn id="3" xr3:uid="{00000000-0010-0000-0400-000003000000}" name="구분"/>
    <tableColumn id="4" xr3:uid="{00000000-0010-0000-0400-000004000000}" name="내용"/>
    <tableColumn id="5" xr3:uid="{00000000-0010-0000-0400-000005000000}" name="English policy"/>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5000000}" name="Table6" displayName="Table6" ref="A5:E52" totalsRowShown="0">
  <autoFilter ref="A5:E52" xr:uid="{00000000-0009-0000-0100-000019000000}"/>
  <tableColumns count="5">
    <tableColumn id="1" xr3:uid="{00000000-0010-0000-0500-000001000000}" name="질문 ID"/>
    <tableColumn id="2" xr3:uid="{00000000-0010-0000-0500-000002000000}" name="유형"/>
    <tableColumn id="3" xr3:uid="{00000000-0010-0000-0500-000003000000}" name="테스트 질문"/>
    <tableColumn id="4" xr3:uid="{00000000-0010-0000-0500-000004000000}" name="기대 처리"/>
    <tableColumn id="5" xr3:uid="{00000000-0010-0000-0500-000005000000}" name="실행 상태"/>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06000000}" name="Table7" displayName="Table7" ref="A5:J91" totalsRowShown="0">
  <autoFilter ref="A5:J91" xr:uid="{00000000-0009-0000-0100-00001B000000}"/>
  <tableColumns count="10">
    <tableColumn id="1" xr3:uid="{00000000-0010-0000-0600-000001000000}" name="원메뉴 행"/>
    <tableColumn id="2" xr3:uid="{00000000-0010-0000-0600-000002000000}" name="이전 메뉴명"/>
    <tableColumn id="3" xr3:uid="{00000000-0010-0000-0600-000003000000}" name="이전 분류"/>
    <tableColumn id="4" xr3:uid="{00000000-0010-0000-0600-000004000000}" name="기존 행 수"/>
    <tableColumn id="5" xr3:uid="{00000000-0010-0000-0600-000005000000}" name="처리"/>
    <tableColumn id="6" xr3:uid="{00000000-0010-0000-0600-000006000000}" name="새 메뉴 ID"/>
    <tableColumn id="7" xr3:uid="{00000000-0010-0000-0600-000007000000}" name="새 메뉴명"/>
    <tableColumn id="8" xr3:uid="{00000000-0010-0000-0600-000008000000}" name="이유"/>
    <tableColumn id="9" xr3:uid="{00000000-0010-0000-0600-000009000000}" name="v4 판매 반영"/>
    <tableColumn id="10" xr3:uid="{00000000-0010-0000-0600-00000A000000}" name="v4 검토"/>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7000000}" name="Table8" displayName="Table8" ref="A5:G16" totalsRowShown="0">
  <autoFilter ref="A5:G16" xr:uid="{00000000-0009-0000-0100-00001A000000}"/>
  <tableColumns count="7">
    <tableColumn id="1" xr3:uid="{00000000-0010-0000-0700-000001000000}" name="참고 ID"/>
    <tableColumn id="2" xr3:uid="{00000000-0010-0000-0700-000002000000}" name="참고처"/>
    <tableColumn id="3" xr3:uid="{00000000-0010-0000-0700-000003000000}" name="공식 URL"/>
    <tableColumn id="4" xr3:uid="{00000000-0010-0000-0700-000004000000}" name="확인한 구성·사실"/>
    <tableColumn id="5" xr3:uid="{00000000-0010-0000-0700-000005000000}" name="모키에 적용한 점"/>
    <tableColumn id="6" xr3:uid="{00000000-0010-0000-0700-000006000000}" name="출처의 한계"/>
    <tableColumn id="7" xr3:uid="{00000000-0010-0000-0700-000007000000}" name="확인일"/>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08000000}" name="BilingualMenu" displayName="BilingualMenu" ref="A5:K38" totalsRowShown="0">
  <autoFilter ref="A5:K38" xr:uid="{00000000-0009-0000-0100-00001C000000}"/>
  <tableColumns count="11">
    <tableColumn id="1" xr3:uid="{00000000-0010-0000-0800-000001000000}" name="메뉴 ID"/>
    <tableColumn id="2" xr3:uid="{00000000-0010-0000-0800-000002000000}" name="한국어 이름"/>
    <tableColumn id="3" xr3:uid="{00000000-0010-0000-0800-000003000000}" name="English name"/>
    <tableColumn id="4" xr3:uid="{00000000-0010-0000-0800-000004000000}" name="English description"/>
    <tableColumn id="5" xr3:uid="{00000000-0010-0000-0800-000005000000}" name="Ingredients"/>
    <tableColumn id="6" xr3:uid="{00000000-0010-0000-0800-000006000000}" name="Allergen ingredients"/>
    <tableColumn id="7" xr3:uid="{00000000-0010-0000-0800-000007000000}" name="Texture"/>
    <tableColumn id="8" xr3:uid="{00000000-0010-0000-0800-000008000000}" name="Culture note"/>
    <tableColumn id="9" xr3:uid="{00000000-0010-0000-0800-000009000000}" name="Order unit"/>
    <tableColumn id="10" xr3:uid="{00000000-0010-0000-0800-00000A000000}" name="Alcohol status"/>
    <tableColumn id="11" xr3:uid="{00000000-0010-0000-0800-00000B000000}" name="Image alt tex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09000000}" name="IngredientGlossary" displayName="IngredientGlossary" ref="A43:F49" totalsRowShown="0">
  <autoFilter ref="A43:F49" xr:uid="{00000000-0009-0000-0100-00001D000000}"/>
  <tableColumns count="6">
    <tableColumn id="1" xr3:uid="{00000000-0010-0000-0900-000001000000}" name="용어 ID"/>
    <tableColumn id="2" xr3:uid="{00000000-0010-0000-0900-000002000000}" name="한국어"/>
    <tableColumn id="3" xr3:uid="{00000000-0010-0000-0900-000003000000}" name="English"/>
    <tableColumn id="4" xr3:uid="{00000000-0010-0000-0900-000004000000}" name="한국어 설명"/>
    <tableColumn id="5" xr3:uid="{00000000-0010-0000-0900-000005000000}" name="English explanation"/>
    <tableColumn id="6" xr3:uid="{00000000-0010-0000-0900-000006000000}" name="메뉴 ID"/>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E3028"/>
  </sheetPr>
  <dimension ref="A1:AA38"/>
  <sheetViews>
    <sheetView showGridLines="0" workbookViewId="0">
      <pane xSplit="2" ySplit="5" topLeftCell="C33" activePane="bottomRight" state="frozen"/>
      <selection pane="topRight"/>
      <selection pane="bottomLeft"/>
      <selection pane="bottomRight" activeCell="C6" sqref="C6"/>
    </sheetView>
  </sheetViews>
  <sheetFormatPr baseColWidth="10" defaultColWidth="8.83203125" defaultRowHeight="14"/>
  <cols>
    <col min="1" max="1" width="12" customWidth="1"/>
    <col min="2" max="2" width="27" customWidth="1"/>
    <col min="3" max="3" width="22" customWidth="1"/>
    <col min="4" max="4" width="48" customWidth="1"/>
    <col min="5" max="5" width="55" customWidth="1"/>
    <col min="6" max="6" width="65" customWidth="1"/>
    <col min="7" max="7" width="66" customWidth="1"/>
    <col min="8" max="8" width="29" customWidth="1"/>
    <col min="9" max="12" width="12" customWidth="1"/>
    <col min="13" max="13" width="28" customWidth="1"/>
    <col min="14" max="14" width="23" customWidth="1"/>
    <col min="15" max="16" width="18" customWidth="1"/>
    <col min="17" max="17" width="23" customWidth="1"/>
    <col min="18" max="18" width="46" customWidth="1"/>
    <col min="19" max="19" width="55" customWidth="1"/>
    <col min="20" max="20" width="28" customWidth="1"/>
    <col min="21" max="21" width="27" customWidth="1"/>
    <col min="22" max="22" width="60" customWidth="1"/>
    <col min="23" max="23" width="22" customWidth="1"/>
    <col min="24" max="24" width="27" customWidth="1"/>
    <col min="25" max="25" width="16" customWidth="1"/>
    <col min="26" max="26" width="26" customWidth="1"/>
    <col min="27" max="27" width="30" customWidth="1"/>
  </cols>
  <sheetData>
    <row r="1" spans="1:27">
      <c r="A1" s="9"/>
      <c r="B1" s="9"/>
      <c r="C1" s="9"/>
      <c r="D1" s="9"/>
      <c r="E1" s="9"/>
      <c r="F1" s="9"/>
      <c r="G1" s="9"/>
      <c r="H1" s="9"/>
      <c r="I1" s="9"/>
      <c r="J1" s="9"/>
      <c r="K1" s="9"/>
      <c r="L1" s="9"/>
      <c r="M1" s="9"/>
      <c r="N1" s="9"/>
      <c r="O1" s="9"/>
      <c r="P1" s="9"/>
      <c r="Q1" s="9"/>
      <c r="R1" s="9"/>
      <c r="S1" s="9"/>
      <c r="T1" s="9"/>
      <c r="U1" s="9"/>
      <c r="V1" s="9"/>
      <c r="W1" s="9"/>
      <c r="X1" s="9"/>
      <c r="Y1" s="9"/>
      <c r="Z1" s="9"/>
      <c r="AA1" s="9"/>
    </row>
    <row r="2" spans="1:27" ht="27" customHeight="1">
      <c r="A2" s="11" t="s">
        <v>0</v>
      </c>
      <c r="B2" s="9"/>
      <c r="C2" s="9"/>
      <c r="D2" s="9"/>
      <c r="E2" s="9"/>
      <c r="F2" s="9"/>
      <c r="G2" s="9"/>
      <c r="H2" s="9"/>
      <c r="I2" s="9"/>
      <c r="J2" s="9"/>
      <c r="K2" s="9"/>
      <c r="L2" s="9"/>
      <c r="M2" s="9"/>
      <c r="N2" s="9"/>
      <c r="O2" s="9"/>
      <c r="P2" s="9"/>
      <c r="Q2" s="9"/>
      <c r="R2" s="9"/>
      <c r="S2" s="9"/>
      <c r="T2" s="9"/>
      <c r="U2" s="9"/>
      <c r="V2" s="9"/>
      <c r="W2" s="9"/>
      <c r="X2" s="9"/>
      <c r="Y2" s="9"/>
      <c r="Z2" s="9"/>
      <c r="AA2" s="9"/>
    </row>
    <row r="3" spans="1:27">
      <c r="A3" s="12" t="s">
        <v>1</v>
      </c>
      <c r="B3" s="9"/>
      <c r="C3" s="9"/>
      <c r="D3" s="9"/>
      <c r="E3" s="9"/>
      <c r="F3" s="9"/>
      <c r="G3" s="9"/>
      <c r="H3" s="9"/>
      <c r="I3" s="9"/>
      <c r="J3" s="9"/>
      <c r="K3" s="9"/>
      <c r="L3" s="9"/>
      <c r="M3" s="9"/>
      <c r="N3" s="9"/>
      <c r="O3" s="9"/>
      <c r="P3" s="9"/>
      <c r="Q3" s="9"/>
      <c r="R3" s="9"/>
      <c r="S3" s="9"/>
      <c r="T3" s="9"/>
      <c r="U3" s="9"/>
      <c r="V3" s="9"/>
      <c r="W3" s="9"/>
      <c r="X3" s="9"/>
      <c r="Y3" s="9"/>
      <c r="Z3" s="9"/>
      <c r="AA3" s="9"/>
    </row>
    <row r="4" spans="1:27">
      <c r="A4" s="9"/>
      <c r="B4" s="9"/>
      <c r="C4" s="9"/>
      <c r="D4" s="9"/>
      <c r="E4" s="9"/>
      <c r="F4" s="9"/>
      <c r="G4" s="9"/>
      <c r="H4" s="9"/>
      <c r="I4" s="9"/>
      <c r="J4" s="9"/>
      <c r="K4" s="9"/>
      <c r="L4" s="9"/>
      <c r="M4" s="9"/>
      <c r="N4" s="9"/>
      <c r="O4" s="9"/>
      <c r="P4" s="9"/>
      <c r="Q4" s="9"/>
      <c r="R4" s="9"/>
      <c r="S4" s="9"/>
      <c r="T4" s="9"/>
      <c r="U4" s="9"/>
      <c r="V4" s="9"/>
      <c r="W4" s="9"/>
      <c r="X4" s="9"/>
      <c r="Y4" s="9"/>
      <c r="Z4" s="9"/>
      <c r="AA4" s="9"/>
    </row>
    <row r="5" spans="1:27" ht="38" customHeight="1">
      <c r="A5" s="13" t="s">
        <v>2</v>
      </c>
      <c r="B5" s="13" t="s">
        <v>3</v>
      </c>
      <c r="C5" s="13" t="s">
        <v>4</v>
      </c>
      <c r="D5" s="13" t="s">
        <v>5</v>
      </c>
      <c r="E5" s="13" t="s">
        <v>6</v>
      </c>
      <c r="F5" s="13" t="s">
        <v>7</v>
      </c>
      <c r="G5" s="13" t="s">
        <v>8</v>
      </c>
      <c r="H5" s="13" t="s">
        <v>9</v>
      </c>
      <c r="I5" s="13" t="s">
        <v>10</v>
      </c>
      <c r="J5" s="13" t="s">
        <v>11</v>
      </c>
      <c r="K5" s="13" t="s">
        <v>12</v>
      </c>
      <c r="L5" s="13" t="s">
        <v>13</v>
      </c>
      <c r="M5" s="13" t="s">
        <v>14</v>
      </c>
      <c r="N5" s="13" t="s">
        <v>15</v>
      </c>
      <c r="O5" s="13" t="s">
        <v>16</v>
      </c>
      <c r="P5" s="13" t="s">
        <v>17</v>
      </c>
      <c r="Q5" s="13" t="s">
        <v>18</v>
      </c>
      <c r="R5" s="13" t="s">
        <v>19</v>
      </c>
      <c r="S5" s="13" t="s">
        <v>20</v>
      </c>
      <c r="T5" s="13" t="s">
        <v>21</v>
      </c>
      <c r="U5" s="13" t="s">
        <v>22</v>
      </c>
      <c r="V5" s="13" t="s">
        <v>23</v>
      </c>
      <c r="W5" s="13" t="s">
        <v>24</v>
      </c>
      <c r="X5" s="13" t="s">
        <v>25</v>
      </c>
      <c r="Y5" s="13" t="s">
        <v>26</v>
      </c>
      <c r="Z5" s="13" t="s">
        <v>27</v>
      </c>
      <c r="AA5" s="13" t="s">
        <v>28</v>
      </c>
    </row>
    <row r="6" spans="1:27" ht="64" customHeight="1">
      <c r="A6" s="14" t="s">
        <v>29</v>
      </c>
      <c r="B6" s="14" t="s">
        <v>30</v>
      </c>
      <c r="C6" s="14" t="s">
        <v>31</v>
      </c>
      <c r="D6" s="14" t="s">
        <v>32</v>
      </c>
      <c r="E6" s="14" t="s">
        <v>33</v>
      </c>
      <c r="F6" s="14" t="s">
        <v>34</v>
      </c>
      <c r="G6" s="14" t="s">
        <v>35</v>
      </c>
      <c r="H6" s="14" t="s">
        <v>36</v>
      </c>
      <c r="I6" s="14">
        <v>1</v>
      </c>
      <c r="J6" s="14">
        <v>1</v>
      </c>
      <c r="K6" s="14">
        <v>5</v>
      </c>
      <c r="L6" s="14">
        <v>5</v>
      </c>
      <c r="M6" s="14" t="s">
        <v>37</v>
      </c>
      <c r="N6" s="14" t="s">
        <v>38</v>
      </c>
      <c r="O6" s="14"/>
      <c r="P6" s="14" t="s">
        <v>39</v>
      </c>
      <c r="Q6" s="14" t="s">
        <v>40</v>
      </c>
      <c r="R6" s="14" t="s">
        <v>41</v>
      </c>
      <c r="S6" s="14" t="s">
        <v>42</v>
      </c>
      <c r="T6" s="14" t="s">
        <v>43</v>
      </c>
      <c r="U6" s="14" t="s">
        <v>44</v>
      </c>
      <c r="V6" s="14" t="s">
        <v>45</v>
      </c>
      <c r="W6" s="14" t="s">
        <v>46</v>
      </c>
      <c r="X6" s="14" t="s">
        <v>47</v>
      </c>
      <c r="Y6" s="14" t="s">
        <v>48</v>
      </c>
      <c r="Z6" s="14" t="s">
        <v>49</v>
      </c>
      <c r="AA6" s="14" t="s">
        <v>50</v>
      </c>
    </row>
    <row r="7" spans="1:27" ht="64" customHeight="1">
      <c r="A7" s="10" t="s">
        <v>51</v>
      </c>
      <c r="B7" s="10" t="s">
        <v>52</v>
      </c>
      <c r="C7" s="10" t="s">
        <v>31</v>
      </c>
      <c r="D7" s="10" t="s">
        <v>53</v>
      </c>
      <c r="E7" s="10" t="s">
        <v>54</v>
      </c>
      <c r="F7" s="10" t="s">
        <v>55</v>
      </c>
      <c r="G7" s="10" t="s">
        <v>35</v>
      </c>
      <c r="H7" s="10" t="s">
        <v>36</v>
      </c>
      <c r="I7" s="10">
        <v>1</v>
      </c>
      <c r="J7" s="10">
        <v>1</v>
      </c>
      <c r="K7" s="10">
        <v>3</v>
      </c>
      <c r="L7" s="10">
        <v>2</v>
      </c>
      <c r="M7" s="10" t="s">
        <v>56</v>
      </c>
      <c r="N7" s="10" t="s">
        <v>57</v>
      </c>
      <c r="O7" s="10"/>
      <c r="P7" s="10" t="s">
        <v>58</v>
      </c>
      <c r="Q7" s="10" t="s">
        <v>40</v>
      </c>
      <c r="R7" s="10" t="s">
        <v>59</v>
      </c>
      <c r="S7" s="10" t="s">
        <v>42</v>
      </c>
      <c r="T7" s="10" t="s">
        <v>60</v>
      </c>
      <c r="U7" s="10" t="s">
        <v>61</v>
      </c>
      <c r="V7" s="10" t="s">
        <v>62</v>
      </c>
      <c r="W7" s="10" t="s">
        <v>46</v>
      </c>
      <c r="X7" s="10" t="s">
        <v>47</v>
      </c>
      <c r="Y7" s="10" t="s">
        <v>48</v>
      </c>
      <c r="Z7" s="10" t="s">
        <v>49</v>
      </c>
      <c r="AA7" s="10" t="s">
        <v>63</v>
      </c>
    </row>
    <row r="8" spans="1:27" ht="64" customHeight="1">
      <c r="A8" s="14" t="s">
        <v>64</v>
      </c>
      <c r="B8" s="14" t="s">
        <v>65</v>
      </c>
      <c r="C8" s="14" t="s">
        <v>31</v>
      </c>
      <c r="D8" s="14" t="s">
        <v>66</v>
      </c>
      <c r="E8" s="14" t="s">
        <v>67</v>
      </c>
      <c r="F8" s="14" t="s">
        <v>68</v>
      </c>
      <c r="G8" s="14" t="s">
        <v>69</v>
      </c>
      <c r="H8" s="14" t="s">
        <v>70</v>
      </c>
      <c r="I8" s="14">
        <v>2</v>
      </c>
      <c r="J8" s="14">
        <v>1</v>
      </c>
      <c r="K8" s="14">
        <v>2</v>
      </c>
      <c r="L8" s="14">
        <v>3</v>
      </c>
      <c r="M8" s="14" t="s">
        <v>71</v>
      </c>
      <c r="N8" s="14" t="s">
        <v>38</v>
      </c>
      <c r="O8" s="14" t="s">
        <v>72</v>
      </c>
      <c r="P8" s="14" t="s">
        <v>39</v>
      </c>
      <c r="Q8" s="14" t="s">
        <v>40</v>
      </c>
      <c r="R8" s="14" t="s">
        <v>73</v>
      </c>
      <c r="S8" s="14" t="s">
        <v>42</v>
      </c>
      <c r="T8" s="14" t="s">
        <v>74</v>
      </c>
      <c r="U8" s="14" t="s">
        <v>75</v>
      </c>
      <c r="V8" s="14" t="s">
        <v>76</v>
      </c>
      <c r="W8" s="14" t="s">
        <v>46</v>
      </c>
      <c r="X8" s="14" t="s">
        <v>47</v>
      </c>
      <c r="Y8" s="14" t="s">
        <v>48</v>
      </c>
      <c r="Z8" s="14" t="s">
        <v>49</v>
      </c>
      <c r="AA8" s="14" t="s">
        <v>77</v>
      </c>
    </row>
    <row r="9" spans="1:27" ht="64" customHeight="1">
      <c r="A9" s="10" t="s">
        <v>78</v>
      </c>
      <c r="B9" s="10" t="s">
        <v>79</v>
      </c>
      <c r="C9" s="10" t="s">
        <v>31</v>
      </c>
      <c r="D9" s="10" t="s">
        <v>80</v>
      </c>
      <c r="E9" s="10" t="s">
        <v>81</v>
      </c>
      <c r="F9" s="10" t="s">
        <v>82</v>
      </c>
      <c r="G9" s="10" t="s">
        <v>69</v>
      </c>
      <c r="H9" s="10" t="s">
        <v>70</v>
      </c>
      <c r="I9" s="10">
        <v>2</v>
      </c>
      <c r="J9" s="10">
        <v>1</v>
      </c>
      <c r="K9" s="10">
        <v>3</v>
      </c>
      <c r="L9" s="10">
        <v>3</v>
      </c>
      <c r="M9" s="10" t="s">
        <v>83</v>
      </c>
      <c r="N9" s="10" t="s">
        <v>84</v>
      </c>
      <c r="O9" s="10"/>
      <c r="P9" s="10" t="s">
        <v>39</v>
      </c>
      <c r="Q9" s="10" t="s">
        <v>40</v>
      </c>
      <c r="R9" s="10" t="s">
        <v>41</v>
      </c>
      <c r="S9" s="10" t="s">
        <v>42</v>
      </c>
      <c r="T9" s="10" t="s">
        <v>85</v>
      </c>
      <c r="U9" s="10" t="s">
        <v>86</v>
      </c>
      <c r="V9" s="10" t="s">
        <v>87</v>
      </c>
      <c r="W9" s="10" t="s">
        <v>46</v>
      </c>
      <c r="X9" s="10" t="s">
        <v>47</v>
      </c>
      <c r="Y9" s="10" t="s">
        <v>48</v>
      </c>
      <c r="Z9" s="10" t="s">
        <v>49</v>
      </c>
      <c r="AA9" s="10" t="s">
        <v>88</v>
      </c>
    </row>
    <row r="10" spans="1:27" ht="64" customHeight="1">
      <c r="A10" s="14" t="s">
        <v>89</v>
      </c>
      <c r="B10" s="14" t="s">
        <v>90</v>
      </c>
      <c r="C10" s="14" t="s">
        <v>31</v>
      </c>
      <c r="D10" s="14" t="s">
        <v>91</v>
      </c>
      <c r="E10" s="14" t="s">
        <v>92</v>
      </c>
      <c r="F10" s="14" t="s">
        <v>93</v>
      </c>
      <c r="G10" s="14" t="s">
        <v>69</v>
      </c>
      <c r="H10" s="14" t="s">
        <v>70</v>
      </c>
      <c r="I10" s="14">
        <v>2</v>
      </c>
      <c r="J10" s="14">
        <v>1</v>
      </c>
      <c r="K10" s="14">
        <v>3</v>
      </c>
      <c r="L10" s="14">
        <v>4</v>
      </c>
      <c r="M10" s="14" t="s">
        <v>94</v>
      </c>
      <c r="N10" s="14" t="s">
        <v>95</v>
      </c>
      <c r="O10" s="14"/>
      <c r="P10" s="14" t="s">
        <v>39</v>
      </c>
      <c r="Q10" s="14" t="s">
        <v>40</v>
      </c>
      <c r="R10" s="14" t="s">
        <v>41</v>
      </c>
      <c r="S10" s="14" t="s">
        <v>42</v>
      </c>
      <c r="T10" s="14" t="s">
        <v>96</v>
      </c>
      <c r="U10" s="14" t="s">
        <v>97</v>
      </c>
      <c r="V10" s="14" t="s">
        <v>98</v>
      </c>
      <c r="W10" s="14" t="s">
        <v>46</v>
      </c>
      <c r="X10" s="14" t="s">
        <v>47</v>
      </c>
      <c r="Y10" s="14" t="s">
        <v>48</v>
      </c>
      <c r="Z10" s="14" t="s">
        <v>49</v>
      </c>
      <c r="AA10" s="14" t="s">
        <v>99</v>
      </c>
    </row>
    <row r="11" spans="1:27" ht="64" customHeight="1">
      <c r="A11" s="10" t="s">
        <v>100</v>
      </c>
      <c r="B11" s="10" t="s">
        <v>101</v>
      </c>
      <c r="C11" s="10" t="s">
        <v>31</v>
      </c>
      <c r="D11" s="10" t="s">
        <v>102</v>
      </c>
      <c r="E11" s="10" t="s">
        <v>103</v>
      </c>
      <c r="F11" s="10" t="s">
        <v>104</v>
      </c>
      <c r="G11" s="10" t="s">
        <v>105</v>
      </c>
      <c r="H11" s="10" t="s">
        <v>70</v>
      </c>
      <c r="I11" s="10">
        <v>4</v>
      </c>
      <c r="J11" s="10">
        <v>1</v>
      </c>
      <c r="K11" s="10">
        <v>2</v>
      </c>
      <c r="L11" s="10">
        <v>3</v>
      </c>
      <c r="M11" s="10" t="s">
        <v>106</v>
      </c>
      <c r="N11" s="10" t="s">
        <v>57</v>
      </c>
      <c r="O11" s="10" t="s">
        <v>107</v>
      </c>
      <c r="P11" s="10" t="s">
        <v>39</v>
      </c>
      <c r="Q11" s="10" t="s">
        <v>40</v>
      </c>
      <c r="R11" s="10" t="s">
        <v>108</v>
      </c>
      <c r="S11" s="10" t="s">
        <v>42</v>
      </c>
      <c r="T11" s="10" t="s">
        <v>109</v>
      </c>
      <c r="U11" s="10" t="s">
        <v>110</v>
      </c>
      <c r="V11" s="10" t="s">
        <v>111</v>
      </c>
      <c r="W11" s="10" t="s">
        <v>46</v>
      </c>
      <c r="X11" s="10" t="s">
        <v>47</v>
      </c>
      <c r="Y11" s="10" t="s">
        <v>48</v>
      </c>
      <c r="Z11" s="10" t="s">
        <v>49</v>
      </c>
      <c r="AA11" s="10" t="s">
        <v>112</v>
      </c>
    </row>
    <row r="12" spans="1:27" ht="64" customHeight="1">
      <c r="A12" s="14" t="s">
        <v>113</v>
      </c>
      <c r="B12" s="14" t="s">
        <v>114</v>
      </c>
      <c r="C12" s="14" t="s">
        <v>31</v>
      </c>
      <c r="D12" s="14" t="s">
        <v>115</v>
      </c>
      <c r="E12" s="14" t="s">
        <v>116</v>
      </c>
      <c r="F12" s="14" t="s">
        <v>117</v>
      </c>
      <c r="G12" s="14" t="s">
        <v>118</v>
      </c>
      <c r="H12" s="14" t="s">
        <v>70</v>
      </c>
      <c r="I12" s="14">
        <v>4</v>
      </c>
      <c r="J12" s="14">
        <v>1</v>
      </c>
      <c r="K12" s="14">
        <v>2</v>
      </c>
      <c r="L12" s="14">
        <v>5</v>
      </c>
      <c r="M12" s="14" t="s">
        <v>119</v>
      </c>
      <c r="N12" s="14" t="s">
        <v>84</v>
      </c>
      <c r="O12" s="14" t="s">
        <v>120</v>
      </c>
      <c r="P12" s="14" t="s">
        <v>39</v>
      </c>
      <c r="Q12" s="14" t="s">
        <v>40</v>
      </c>
      <c r="R12" s="14" t="s">
        <v>121</v>
      </c>
      <c r="S12" s="14" t="s">
        <v>42</v>
      </c>
      <c r="T12" s="14" t="s">
        <v>122</v>
      </c>
      <c r="U12" s="14" t="s">
        <v>123</v>
      </c>
      <c r="V12" s="14" t="s">
        <v>124</v>
      </c>
      <c r="W12" s="14" t="s">
        <v>46</v>
      </c>
      <c r="X12" s="14" t="s">
        <v>47</v>
      </c>
      <c r="Y12" s="14" t="s">
        <v>48</v>
      </c>
      <c r="Z12" s="14" t="s">
        <v>49</v>
      </c>
      <c r="AA12" s="14" t="s">
        <v>125</v>
      </c>
    </row>
    <row r="13" spans="1:27" ht="64" customHeight="1">
      <c r="A13" s="10" t="s">
        <v>126</v>
      </c>
      <c r="B13" s="10" t="s">
        <v>127</v>
      </c>
      <c r="C13" s="10" t="s">
        <v>31</v>
      </c>
      <c r="D13" s="10" t="s">
        <v>128</v>
      </c>
      <c r="E13" s="10" t="s">
        <v>129</v>
      </c>
      <c r="F13" s="10" t="s">
        <v>130</v>
      </c>
      <c r="G13" s="10" t="s">
        <v>131</v>
      </c>
      <c r="H13" s="10" t="s">
        <v>132</v>
      </c>
      <c r="I13" s="10">
        <v>4</v>
      </c>
      <c r="J13" s="10">
        <v>1</v>
      </c>
      <c r="K13" s="10">
        <v>3</v>
      </c>
      <c r="L13" s="10">
        <v>4</v>
      </c>
      <c r="M13" s="10" t="s">
        <v>133</v>
      </c>
      <c r="N13" s="10" t="s">
        <v>57</v>
      </c>
      <c r="O13" s="10" t="s">
        <v>134</v>
      </c>
      <c r="P13" s="10" t="s">
        <v>39</v>
      </c>
      <c r="Q13" s="10" t="s">
        <v>40</v>
      </c>
      <c r="R13" s="10" t="s">
        <v>135</v>
      </c>
      <c r="S13" s="10" t="s">
        <v>42</v>
      </c>
      <c r="T13" s="10" t="s">
        <v>136</v>
      </c>
      <c r="U13" s="10" t="s">
        <v>137</v>
      </c>
      <c r="V13" s="10" t="s">
        <v>138</v>
      </c>
      <c r="W13" s="10" t="s">
        <v>46</v>
      </c>
      <c r="X13" s="10" t="s">
        <v>47</v>
      </c>
      <c r="Y13" s="10" t="s">
        <v>48</v>
      </c>
      <c r="Z13" s="10" t="s">
        <v>49</v>
      </c>
      <c r="AA13" s="10" t="s">
        <v>139</v>
      </c>
    </row>
    <row r="14" spans="1:27" ht="64" customHeight="1">
      <c r="A14" s="14" t="s">
        <v>140</v>
      </c>
      <c r="B14" s="14" t="s">
        <v>141</v>
      </c>
      <c r="C14" s="14" t="s">
        <v>31</v>
      </c>
      <c r="D14" s="14" t="s">
        <v>142</v>
      </c>
      <c r="E14" s="14" t="s">
        <v>143</v>
      </c>
      <c r="F14" s="14" t="s">
        <v>144</v>
      </c>
      <c r="G14" s="14" t="s">
        <v>35</v>
      </c>
      <c r="H14" s="14" t="s">
        <v>36</v>
      </c>
      <c r="I14" s="14">
        <v>1</v>
      </c>
      <c r="J14" s="14">
        <v>1</v>
      </c>
      <c r="K14" s="14">
        <v>2</v>
      </c>
      <c r="L14" s="14">
        <v>3</v>
      </c>
      <c r="M14" s="14" t="s">
        <v>145</v>
      </c>
      <c r="N14" s="14" t="s">
        <v>146</v>
      </c>
      <c r="O14" s="14"/>
      <c r="P14" s="14" t="s">
        <v>147</v>
      </c>
      <c r="Q14" s="14" t="s">
        <v>40</v>
      </c>
      <c r="R14" s="14" t="s">
        <v>41</v>
      </c>
      <c r="S14" s="14" t="s">
        <v>148</v>
      </c>
      <c r="T14" s="14" t="s">
        <v>149</v>
      </c>
      <c r="U14" s="14" t="s">
        <v>150</v>
      </c>
      <c r="V14" s="14" t="s">
        <v>151</v>
      </c>
      <c r="W14" s="14" t="s">
        <v>46</v>
      </c>
      <c r="X14" s="14" t="s">
        <v>47</v>
      </c>
      <c r="Y14" s="14" t="s">
        <v>48</v>
      </c>
      <c r="Z14" s="14" t="s">
        <v>49</v>
      </c>
      <c r="AA14" s="14" t="s">
        <v>152</v>
      </c>
    </row>
    <row r="15" spans="1:27" ht="64" customHeight="1">
      <c r="A15" s="10" t="s">
        <v>153</v>
      </c>
      <c r="B15" s="10" t="s">
        <v>154</v>
      </c>
      <c r="C15" s="10" t="s">
        <v>31</v>
      </c>
      <c r="D15" s="10" t="s">
        <v>155</v>
      </c>
      <c r="E15" s="10" t="s">
        <v>156</v>
      </c>
      <c r="F15" s="10" t="s">
        <v>157</v>
      </c>
      <c r="G15" s="10" t="s">
        <v>69</v>
      </c>
      <c r="H15" s="10" t="s">
        <v>70</v>
      </c>
      <c r="I15" s="10">
        <v>2</v>
      </c>
      <c r="J15" s="10">
        <v>1</v>
      </c>
      <c r="K15" s="10">
        <v>2</v>
      </c>
      <c r="L15" s="10">
        <v>3</v>
      </c>
      <c r="M15" s="10" t="s">
        <v>158</v>
      </c>
      <c r="N15" s="10" t="s">
        <v>84</v>
      </c>
      <c r="O15" s="10" t="s">
        <v>159</v>
      </c>
      <c r="P15" s="10" t="s">
        <v>160</v>
      </c>
      <c r="Q15" s="10" t="s">
        <v>40</v>
      </c>
      <c r="R15" s="10" t="s">
        <v>41</v>
      </c>
      <c r="S15" s="10" t="s">
        <v>148</v>
      </c>
      <c r="T15" s="10" t="s">
        <v>161</v>
      </c>
      <c r="U15" s="10" t="s">
        <v>162</v>
      </c>
      <c r="V15" s="10" t="s">
        <v>163</v>
      </c>
      <c r="W15" s="10" t="s">
        <v>46</v>
      </c>
      <c r="X15" s="10" t="s">
        <v>47</v>
      </c>
      <c r="Y15" s="10" t="s">
        <v>48</v>
      </c>
      <c r="Z15" s="10" t="s">
        <v>49</v>
      </c>
      <c r="AA15" s="10" t="s">
        <v>164</v>
      </c>
    </row>
    <row r="16" spans="1:27" ht="64" customHeight="1">
      <c r="A16" s="14" t="s">
        <v>165</v>
      </c>
      <c r="B16" s="14" t="s">
        <v>166</v>
      </c>
      <c r="C16" s="14" t="s">
        <v>31</v>
      </c>
      <c r="D16" s="14" t="s">
        <v>167</v>
      </c>
      <c r="E16" s="14" t="s">
        <v>168</v>
      </c>
      <c r="F16" s="14" t="s">
        <v>169</v>
      </c>
      <c r="G16" s="14" t="s">
        <v>35</v>
      </c>
      <c r="H16" s="14" t="s">
        <v>36</v>
      </c>
      <c r="I16" s="14">
        <v>2</v>
      </c>
      <c r="J16" s="14">
        <v>4</v>
      </c>
      <c r="K16" s="14">
        <v>2</v>
      </c>
      <c r="L16" s="14">
        <v>2</v>
      </c>
      <c r="M16" s="14" t="s">
        <v>170</v>
      </c>
      <c r="N16" s="14" t="s">
        <v>95</v>
      </c>
      <c r="O16" s="14"/>
      <c r="P16" s="14" t="s">
        <v>171</v>
      </c>
      <c r="Q16" s="14" t="s">
        <v>40</v>
      </c>
      <c r="R16" s="14" t="s">
        <v>41</v>
      </c>
      <c r="S16" s="14" t="s">
        <v>148</v>
      </c>
      <c r="T16" s="14" t="s">
        <v>172</v>
      </c>
      <c r="U16" s="14" t="s">
        <v>173</v>
      </c>
      <c r="V16" s="14" t="s">
        <v>174</v>
      </c>
      <c r="W16" s="14" t="s">
        <v>46</v>
      </c>
      <c r="X16" s="14" t="s">
        <v>47</v>
      </c>
      <c r="Y16" s="14" t="s">
        <v>48</v>
      </c>
      <c r="Z16" s="14" t="s">
        <v>49</v>
      </c>
      <c r="AA16" s="14" t="s">
        <v>175</v>
      </c>
    </row>
    <row r="17" spans="1:27" ht="64" customHeight="1">
      <c r="A17" s="10" t="s">
        <v>176</v>
      </c>
      <c r="B17" s="10" t="s">
        <v>177</v>
      </c>
      <c r="C17" s="10" t="s">
        <v>31</v>
      </c>
      <c r="D17" s="10" t="s">
        <v>178</v>
      </c>
      <c r="E17" s="10" t="s">
        <v>179</v>
      </c>
      <c r="F17" s="10" t="s">
        <v>180</v>
      </c>
      <c r="G17" s="10" t="s">
        <v>181</v>
      </c>
      <c r="H17" s="10" t="s">
        <v>36</v>
      </c>
      <c r="I17" s="10">
        <v>2</v>
      </c>
      <c r="J17" s="10">
        <v>2</v>
      </c>
      <c r="K17" s="10">
        <v>2</v>
      </c>
      <c r="L17" s="10">
        <v>3</v>
      </c>
      <c r="M17" s="10" t="s">
        <v>182</v>
      </c>
      <c r="N17" s="10" t="s">
        <v>183</v>
      </c>
      <c r="O17" s="10"/>
      <c r="P17" s="10" t="s">
        <v>184</v>
      </c>
      <c r="Q17" s="10" t="s">
        <v>40</v>
      </c>
      <c r="R17" s="10" t="s">
        <v>41</v>
      </c>
      <c r="S17" s="10" t="s">
        <v>148</v>
      </c>
      <c r="T17" s="10" t="s">
        <v>185</v>
      </c>
      <c r="U17" s="10" t="s">
        <v>186</v>
      </c>
      <c r="V17" s="10" t="s">
        <v>187</v>
      </c>
      <c r="W17" s="10" t="s">
        <v>46</v>
      </c>
      <c r="X17" s="10" t="s">
        <v>47</v>
      </c>
      <c r="Y17" s="10" t="s">
        <v>48</v>
      </c>
      <c r="Z17" s="10" t="s">
        <v>49</v>
      </c>
      <c r="AA17" s="10" t="s">
        <v>188</v>
      </c>
    </row>
    <row r="18" spans="1:27" ht="64" customHeight="1">
      <c r="A18" s="14" t="s">
        <v>189</v>
      </c>
      <c r="B18" s="14" t="s">
        <v>190</v>
      </c>
      <c r="C18" s="14" t="s">
        <v>191</v>
      </c>
      <c r="D18" s="14" t="s">
        <v>192</v>
      </c>
      <c r="E18" s="14" t="s">
        <v>193</v>
      </c>
      <c r="F18" s="14" t="s">
        <v>194</v>
      </c>
      <c r="G18" s="14" t="s">
        <v>195</v>
      </c>
      <c r="H18" s="14" t="s">
        <v>70</v>
      </c>
      <c r="I18" s="14">
        <v>3</v>
      </c>
      <c r="J18" s="14">
        <v>1</v>
      </c>
      <c r="K18" s="14">
        <v>3</v>
      </c>
      <c r="L18" s="14">
        <v>3</v>
      </c>
      <c r="M18" s="14" t="s">
        <v>196</v>
      </c>
      <c r="N18" s="14" t="s">
        <v>95</v>
      </c>
      <c r="O18" s="14" t="s">
        <v>197</v>
      </c>
      <c r="P18" s="14" t="s">
        <v>39</v>
      </c>
      <c r="Q18" s="14" t="s">
        <v>40</v>
      </c>
      <c r="R18" s="14" t="s">
        <v>41</v>
      </c>
      <c r="S18" s="14" t="s">
        <v>148</v>
      </c>
      <c r="T18" s="14" t="s">
        <v>198</v>
      </c>
      <c r="U18" s="14" t="s">
        <v>199</v>
      </c>
      <c r="V18" s="14" t="s">
        <v>200</v>
      </c>
      <c r="W18" s="14" t="s">
        <v>46</v>
      </c>
      <c r="X18" s="14" t="s">
        <v>47</v>
      </c>
      <c r="Y18" s="14" t="s">
        <v>48</v>
      </c>
      <c r="Z18" s="14" t="s">
        <v>49</v>
      </c>
      <c r="AA18" s="14" t="s">
        <v>201</v>
      </c>
    </row>
    <row r="19" spans="1:27" ht="64" customHeight="1">
      <c r="A19" s="10" t="s">
        <v>202</v>
      </c>
      <c r="B19" s="10" t="s">
        <v>203</v>
      </c>
      <c r="C19" s="10" t="s">
        <v>191</v>
      </c>
      <c r="D19" s="10" t="s">
        <v>204</v>
      </c>
      <c r="E19" s="10" t="s">
        <v>205</v>
      </c>
      <c r="F19" s="10" t="s">
        <v>206</v>
      </c>
      <c r="G19" s="10" t="s">
        <v>207</v>
      </c>
      <c r="H19" s="10" t="s">
        <v>132</v>
      </c>
      <c r="I19" s="10">
        <v>4</v>
      </c>
      <c r="J19" s="10">
        <v>1</v>
      </c>
      <c r="K19" s="10">
        <v>2</v>
      </c>
      <c r="L19" s="10">
        <v>4</v>
      </c>
      <c r="M19" s="10" t="s">
        <v>208</v>
      </c>
      <c r="N19" s="10" t="s">
        <v>183</v>
      </c>
      <c r="O19" s="10" t="s">
        <v>209</v>
      </c>
      <c r="P19" s="10" t="s">
        <v>39</v>
      </c>
      <c r="Q19" s="10" t="s">
        <v>40</v>
      </c>
      <c r="R19" s="10" t="s">
        <v>210</v>
      </c>
      <c r="S19" s="10" t="s">
        <v>148</v>
      </c>
      <c r="T19" s="10" t="s">
        <v>211</v>
      </c>
      <c r="U19" s="10" t="s">
        <v>212</v>
      </c>
      <c r="V19" s="10" t="s">
        <v>213</v>
      </c>
      <c r="W19" s="10" t="s">
        <v>46</v>
      </c>
      <c r="X19" s="10" t="s">
        <v>47</v>
      </c>
      <c r="Y19" s="10" t="s">
        <v>48</v>
      </c>
      <c r="Z19" s="10" t="s">
        <v>49</v>
      </c>
      <c r="AA19" s="10" t="s">
        <v>214</v>
      </c>
    </row>
    <row r="20" spans="1:27" ht="64" customHeight="1">
      <c r="A20" s="14" t="s">
        <v>215</v>
      </c>
      <c r="B20" s="14" t="s">
        <v>216</v>
      </c>
      <c r="C20" s="14" t="s">
        <v>191</v>
      </c>
      <c r="D20" s="14" t="s">
        <v>217</v>
      </c>
      <c r="E20" s="14" t="s">
        <v>218</v>
      </c>
      <c r="F20" s="14" t="s">
        <v>219</v>
      </c>
      <c r="G20" s="14" t="s">
        <v>220</v>
      </c>
      <c r="H20" s="14" t="s">
        <v>70</v>
      </c>
      <c r="I20" s="14">
        <v>3</v>
      </c>
      <c r="J20" s="14">
        <v>2</v>
      </c>
      <c r="K20" s="14">
        <v>2</v>
      </c>
      <c r="L20" s="14">
        <v>3</v>
      </c>
      <c r="M20" s="14" t="s">
        <v>221</v>
      </c>
      <c r="N20" s="14" t="s">
        <v>95</v>
      </c>
      <c r="O20" s="14" t="s">
        <v>222</v>
      </c>
      <c r="P20" s="14" t="s">
        <v>39</v>
      </c>
      <c r="Q20" s="14" t="s">
        <v>40</v>
      </c>
      <c r="R20" s="14" t="s">
        <v>41</v>
      </c>
      <c r="S20" s="14" t="s">
        <v>148</v>
      </c>
      <c r="T20" s="14" t="s">
        <v>223</v>
      </c>
      <c r="U20" s="14" t="s">
        <v>224</v>
      </c>
      <c r="V20" s="14" t="s">
        <v>225</v>
      </c>
      <c r="W20" s="14" t="s">
        <v>46</v>
      </c>
      <c r="X20" s="14" t="s">
        <v>47</v>
      </c>
      <c r="Y20" s="14" t="s">
        <v>48</v>
      </c>
      <c r="Z20" s="14" t="s">
        <v>49</v>
      </c>
      <c r="AA20" s="14" t="s">
        <v>226</v>
      </c>
    </row>
    <row r="21" spans="1:27" ht="64" customHeight="1">
      <c r="A21" s="10" t="s">
        <v>227</v>
      </c>
      <c r="B21" s="10" t="s">
        <v>228</v>
      </c>
      <c r="C21" s="10" t="s">
        <v>191</v>
      </c>
      <c r="D21" s="10" t="s">
        <v>229</v>
      </c>
      <c r="E21" s="10" t="s">
        <v>230</v>
      </c>
      <c r="F21" s="10" t="s">
        <v>231</v>
      </c>
      <c r="G21" s="10" t="s">
        <v>232</v>
      </c>
      <c r="H21" s="10" t="s">
        <v>36</v>
      </c>
      <c r="I21" s="10">
        <v>4</v>
      </c>
      <c r="J21" s="10">
        <v>3</v>
      </c>
      <c r="K21" s="10">
        <v>1</v>
      </c>
      <c r="L21" s="10">
        <v>1</v>
      </c>
      <c r="M21" s="10" t="s">
        <v>233</v>
      </c>
      <c r="N21" s="10" t="s">
        <v>38</v>
      </c>
      <c r="O21" s="10"/>
      <c r="P21" s="10" t="s">
        <v>234</v>
      </c>
      <c r="Q21" s="10" t="s">
        <v>40</v>
      </c>
      <c r="R21" s="10" t="s">
        <v>41</v>
      </c>
      <c r="S21" s="10" t="s">
        <v>148</v>
      </c>
      <c r="T21" s="10" t="s">
        <v>235</v>
      </c>
      <c r="U21" s="10" t="s">
        <v>236</v>
      </c>
      <c r="V21" s="10" t="s">
        <v>237</v>
      </c>
      <c r="W21" s="10" t="s">
        <v>46</v>
      </c>
      <c r="X21" s="10" t="s">
        <v>47</v>
      </c>
      <c r="Y21" s="10" t="s">
        <v>48</v>
      </c>
      <c r="Z21" s="10" t="s">
        <v>49</v>
      </c>
      <c r="AA21" s="10" t="s">
        <v>238</v>
      </c>
    </row>
    <row r="22" spans="1:27" ht="64" customHeight="1">
      <c r="A22" s="14" t="s">
        <v>239</v>
      </c>
      <c r="B22" s="14" t="s">
        <v>240</v>
      </c>
      <c r="C22" s="14" t="s">
        <v>191</v>
      </c>
      <c r="D22" s="14" t="s">
        <v>241</v>
      </c>
      <c r="E22" s="14" t="s">
        <v>242</v>
      </c>
      <c r="F22" s="14" t="s">
        <v>243</v>
      </c>
      <c r="G22" s="14" t="s">
        <v>244</v>
      </c>
      <c r="H22" s="14" t="s">
        <v>36</v>
      </c>
      <c r="I22" s="14">
        <v>1</v>
      </c>
      <c r="J22" s="14">
        <v>1</v>
      </c>
      <c r="K22" s="14">
        <v>1</v>
      </c>
      <c r="L22" s="14">
        <v>1</v>
      </c>
      <c r="M22" s="14" t="s">
        <v>245</v>
      </c>
      <c r="N22" s="14" t="s">
        <v>84</v>
      </c>
      <c r="O22" s="14"/>
      <c r="P22" s="14" t="s">
        <v>234</v>
      </c>
      <c r="Q22" s="14" t="s">
        <v>40</v>
      </c>
      <c r="R22" s="14" t="s">
        <v>41</v>
      </c>
      <c r="S22" s="14" t="s">
        <v>148</v>
      </c>
      <c r="T22" s="14" t="s">
        <v>246</v>
      </c>
      <c r="U22" s="14" t="s">
        <v>247</v>
      </c>
      <c r="V22" s="14" t="s">
        <v>248</v>
      </c>
      <c r="W22" s="14" t="s">
        <v>46</v>
      </c>
      <c r="X22" s="14" t="s">
        <v>47</v>
      </c>
      <c r="Y22" s="14" t="s">
        <v>48</v>
      </c>
      <c r="Z22" s="14" t="s">
        <v>49</v>
      </c>
      <c r="AA22" s="14" t="s">
        <v>249</v>
      </c>
    </row>
    <row r="23" spans="1:27" ht="64" customHeight="1">
      <c r="A23" s="10" t="s">
        <v>250</v>
      </c>
      <c r="B23" s="10" t="s">
        <v>251</v>
      </c>
      <c r="C23" s="10" t="s">
        <v>191</v>
      </c>
      <c r="D23" s="10" t="s">
        <v>252</v>
      </c>
      <c r="E23" s="10" t="s">
        <v>253</v>
      </c>
      <c r="F23" s="10" t="s">
        <v>254</v>
      </c>
      <c r="G23" s="10" t="s">
        <v>255</v>
      </c>
      <c r="H23" s="10" t="s">
        <v>36</v>
      </c>
      <c r="I23" s="10">
        <v>3</v>
      </c>
      <c r="J23" s="10">
        <v>4</v>
      </c>
      <c r="K23" s="10">
        <v>1</v>
      </c>
      <c r="L23" s="10">
        <v>2</v>
      </c>
      <c r="M23" s="10" t="s">
        <v>175</v>
      </c>
      <c r="N23" s="10" t="s">
        <v>84</v>
      </c>
      <c r="O23" s="10"/>
      <c r="P23" s="10" t="s">
        <v>256</v>
      </c>
      <c r="Q23" s="10" t="s">
        <v>40</v>
      </c>
      <c r="R23" s="10" t="s">
        <v>257</v>
      </c>
      <c r="S23" s="10" t="s">
        <v>148</v>
      </c>
      <c r="T23" s="10" t="s">
        <v>258</v>
      </c>
      <c r="U23" s="10" t="s">
        <v>259</v>
      </c>
      <c r="V23" s="10" t="s">
        <v>260</v>
      </c>
      <c r="W23" s="10" t="s">
        <v>46</v>
      </c>
      <c r="X23" s="10" t="s">
        <v>47</v>
      </c>
      <c r="Y23" s="10" t="s">
        <v>48</v>
      </c>
      <c r="Z23" s="10" t="s">
        <v>49</v>
      </c>
      <c r="AA23" s="10" t="s">
        <v>175</v>
      </c>
    </row>
    <row r="24" spans="1:27" ht="64" customHeight="1">
      <c r="A24" s="14" t="s">
        <v>261</v>
      </c>
      <c r="B24" s="14" t="s">
        <v>262</v>
      </c>
      <c r="C24" s="14" t="s">
        <v>191</v>
      </c>
      <c r="D24" s="14" t="s">
        <v>263</v>
      </c>
      <c r="E24" s="14" t="s">
        <v>264</v>
      </c>
      <c r="F24" s="14" t="s">
        <v>265</v>
      </c>
      <c r="G24" s="14" t="s">
        <v>266</v>
      </c>
      <c r="H24" s="14" t="s">
        <v>36</v>
      </c>
      <c r="I24" s="14">
        <v>3</v>
      </c>
      <c r="J24" s="14">
        <v>1</v>
      </c>
      <c r="K24" s="14">
        <v>1</v>
      </c>
      <c r="L24" s="14">
        <v>3</v>
      </c>
      <c r="M24" s="14" t="s">
        <v>267</v>
      </c>
      <c r="N24" s="14" t="s">
        <v>268</v>
      </c>
      <c r="O24" s="14"/>
      <c r="P24" s="14" t="s">
        <v>256</v>
      </c>
      <c r="Q24" s="14" t="s">
        <v>40</v>
      </c>
      <c r="R24" s="14" t="s">
        <v>41</v>
      </c>
      <c r="S24" s="14" t="s">
        <v>148</v>
      </c>
      <c r="T24" s="14" t="s">
        <v>269</v>
      </c>
      <c r="U24" s="14" t="s">
        <v>270</v>
      </c>
      <c r="V24" s="14" t="s">
        <v>271</v>
      </c>
      <c r="W24" s="14" t="s">
        <v>46</v>
      </c>
      <c r="X24" s="14" t="s">
        <v>47</v>
      </c>
      <c r="Y24" s="14" t="s">
        <v>48</v>
      </c>
      <c r="Z24" s="14" t="s">
        <v>49</v>
      </c>
      <c r="AA24" s="14" t="s">
        <v>267</v>
      </c>
    </row>
    <row r="25" spans="1:27" ht="64" customHeight="1">
      <c r="A25" s="10" t="s">
        <v>272</v>
      </c>
      <c r="B25" s="10" t="s">
        <v>273</v>
      </c>
      <c r="C25" s="10" t="s">
        <v>274</v>
      </c>
      <c r="D25" s="10" t="s">
        <v>275</v>
      </c>
      <c r="E25" s="10" t="s">
        <v>276</v>
      </c>
      <c r="F25" s="10" t="s">
        <v>277</v>
      </c>
      <c r="G25" s="10" t="s">
        <v>278</v>
      </c>
      <c r="H25" s="10" t="s">
        <v>279</v>
      </c>
      <c r="I25" s="10">
        <v>2</v>
      </c>
      <c r="J25" s="10">
        <v>1</v>
      </c>
      <c r="K25" s="10">
        <v>1</v>
      </c>
      <c r="L25" s="10">
        <v>3</v>
      </c>
      <c r="M25" s="10" t="s">
        <v>280</v>
      </c>
      <c r="N25" s="10" t="s">
        <v>281</v>
      </c>
      <c r="O25" s="10" t="s">
        <v>282</v>
      </c>
      <c r="P25" s="10" t="s">
        <v>39</v>
      </c>
      <c r="Q25" s="10" t="s">
        <v>40</v>
      </c>
      <c r="R25" s="10" t="s">
        <v>41</v>
      </c>
      <c r="S25" s="10" t="s">
        <v>148</v>
      </c>
      <c r="T25" s="10" t="s">
        <v>283</v>
      </c>
      <c r="U25" s="10" t="s">
        <v>284</v>
      </c>
      <c r="V25" s="10" t="s">
        <v>285</v>
      </c>
      <c r="W25" s="10" t="s">
        <v>46</v>
      </c>
      <c r="X25" s="10" t="s">
        <v>47</v>
      </c>
      <c r="Y25" s="10" t="s">
        <v>48</v>
      </c>
      <c r="Z25" s="10" t="s">
        <v>286</v>
      </c>
      <c r="AA25" s="10" t="s">
        <v>287</v>
      </c>
    </row>
    <row r="26" spans="1:27" ht="64" customHeight="1">
      <c r="A26" s="14" t="s">
        <v>288</v>
      </c>
      <c r="B26" s="14" t="s">
        <v>289</v>
      </c>
      <c r="C26" s="14" t="s">
        <v>274</v>
      </c>
      <c r="D26" s="14" t="s">
        <v>290</v>
      </c>
      <c r="E26" s="14" t="s">
        <v>291</v>
      </c>
      <c r="F26" s="14" t="s">
        <v>292</v>
      </c>
      <c r="G26" s="14" t="s">
        <v>293</v>
      </c>
      <c r="H26" s="14" t="s">
        <v>294</v>
      </c>
      <c r="I26" s="14">
        <v>4</v>
      </c>
      <c r="J26" s="14">
        <v>2</v>
      </c>
      <c r="K26" s="14">
        <v>1</v>
      </c>
      <c r="L26" s="14">
        <v>5</v>
      </c>
      <c r="M26" s="14" t="s">
        <v>295</v>
      </c>
      <c r="N26" s="14" t="s">
        <v>296</v>
      </c>
      <c r="O26" s="14" t="s">
        <v>297</v>
      </c>
      <c r="P26" s="14" t="s">
        <v>39</v>
      </c>
      <c r="Q26" s="14" t="s">
        <v>40</v>
      </c>
      <c r="R26" s="14" t="s">
        <v>41</v>
      </c>
      <c r="S26" s="14" t="s">
        <v>148</v>
      </c>
      <c r="T26" s="14" t="s">
        <v>298</v>
      </c>
      <c r="U26" s="14" t="s">
        <v>299</v>
      </c>
      <c r="V26" s="14" t="s">
        <v>300</v>
      </c>
      <c r="W26" s="14" t="s">
        <v>46</v>
      </c>
      <c r="X26" s="14" t="s">
        <v>47</v>
      </c>
      <c r="Y26" s="14" t="s">
        <v>48</v>
      </c>
      <c r="Z26" s="14" t="s">
        <v>301</v>
      </c>
      <c r="AA26" s="14" t="s">
        <v>125</v>
      </c>
    </row>
    <row r="27" spans="1:27" ht="64" customHeight="1">
      <c r="A27" s="10" t="s">
        <v>302</v>
      </c>
      <c r="B27" s="10" t="s">
        <v>303</v>
      </c>
      <c r="C27" s="10" t="s">
        <v>274</v>
      </c>
      <c r="D27" s="10" t="s">
        <v>304</v>
      </c>
      <c r="E27" s="10" t="s">
        <v>305</v>
      </c>
      <c r="F27" s="10" t="s">
        <v>306</v>
      </c>
      <c r="G27" s="10" t="s">
        <v>307</v>
      </c>
      <c r="H27" s="10" t="s">
        <v>294</v>
      </c>
      <c r="I27" s="10">
        <v>4</v>
      </c>
      <c r="J27" s="10">
        <v>1</v>
      </c>
      <c r="K27" s="10">
        <v>2</v>
      </c>
      <c r="L27" s="10">
        <v>4</v>
      </c>
      <c r="M27" s="10" t="s">
        <v>308</v>
      </c>
      <c r="N27" s="10" t="s">
        <v>309</v>
      </c>
      <c r="O27" s="10" t="s">
        <v>310</v>
      </c>
      <c r="P27" s="10" t="s">
        <v>39</v>
      </c>
      <c r="Q27" s="10" t="s">
        <v>40</v>
      </c>
      <c r="R27" s="10" t="s">
        <v>41</v>
      </c>
      <c r="S27" s="10" t="s">
        <v>148</v>
      </c>
      <c r="T27" s="10" t="s">
        <v>311</v>
      </c>
      <c r="U27" s="10" t="s">
        <v>312</v>
      </c>
      <c r="V27" s="10" t="s">
        <v>313</v>
      </c>
      <c r="W27" s="10" t="s">
        <v>46</v>
      </c>
      <c r="X27" s="10" t="s">
        <v>47</v>
      </c>
      <c r="Y27" s="10" t="s">
        <v>48</v>
      </c>
      <c r="Z27" s="10" t="s">
        <v>314</v>
      </c>
      <c r="AA27" s="10" t="s">
        <v>315</v>
      </c>
    </row>
    <row r="28" spans="1:27" ht="64" customHeight="1">
      <c r="A28" s="14" t="s">
        <v>316</v>
      </c>
      <c r="B28" s="14" t="s">
        <v>317</v>
      </c>
      <c r="C28" s="14" t="s">
        <v>274</v>
      </c>
      <c r="D28" s="14" t="s">
        <v>318</v>
      </c>
      <c r="E28" s="14" t="s">
        <v>319</v>
      </c>
      <c r="F28" s="14" t="s">
        <v>320</v>
      </c>
      <c r="G28" s="14" t="s">
        <v>321</v>
      </c>
      <c r="H28" s="14" t="s">
        <v>322</v>
      </c>
      <c r="I28" s="14">
        <v>4</v>
      </c>
      <c r="J28" s="14">
        <v>1</v>
      </c>
      <c r="K28" s="14">
        <v>1</v>
      </c>
      <c r="L28" s="14">
        <v>4</v>
      </c>
      <c r="M28" s="14" t="s">
        <v>323</v>
      </c>
      <c r="N28" s="14" t="s">
        <v>324</v>
      </c>
      <c r="O28" s="14"/>
      <c r="P28" s="14" t="s">
        <v>256</v>
      </c>
      <c r="Q28" s="14" t="s">
        <v>40</v>
      </c>
      <c r="R28" s="14" t="s">
        <v>41</v>
      </c>
      <c r="S28" s="14" t="s">
        <v>148</v>
      </c>
      <c r="T28" s="14" t="s">
        <v>325</v>
      </c>
      <c r="U28" s="14" t="s">
        <v>326</v>
      </c>
      <c r="V28" s="14" t="s">
        <v>327</v>
      </c>
      <c r="W28" s="14" t="s">
        <v>46</v>
      </c>
      <c r="X28" s="14" t="s">
        <v>47</v>
      </c>
      <c r="Y28" s="14" t="s">
        <v>48</v>
      </c>
      <c r="Z28" s="14" t="s">
        <v>328</v>
      </c>
      <c r="AA28" s="14" t="s">
        <v>323</v>
      </c>
    </row>
    <row r="29" spans="1:27" ht="64" customHeight="1">
      <c r="A29" s="10" t="s">
        <v>329</v>
      </c>
      <c r="B29" s="10" t="s">
        <v>330</v>
      </c>
      <c r="C29" s="10" t="s">
        <v>274</v>
      </c>
      <c r="D29" s="10" t="s">
        <v>331</v>
      </c>
      <c r="E29" s="10" t="s">
        <v>332</v>
      </c>
      <c r="F29" s="10" t="s">
        <v>333</v>
      </c>
      <c r="G29" s="10" t="s">
        <v>334</v>
      </c>
      <c r="H29" s="10" t="s">
        <v>335</v>
      </c>
      <c r="I29" s="10">
        <v>2</v>
      </c>
      <c r="J29" s="10">
        <v>1</v>
      </c>
      <c r="K29" s="10">
        <v>2</v>
      </c>
      <c r="L29" s="10">
        <v>4</v>
      </c>
      <c r="M29" s="10" t="s">
        <v>336</v>
      </c>
      <c r="N29" s="10" t="s">
        <v>337</v>
      </c>
      <c r="O29" s="10"/>
      <c r="P29" s="10" t="s">
        <v>256</v>
      </c>
      <c r="Q29" s="10" t="s">
        <v>40</v>
      </c>
      <c r="R29" s="10" t="s">
        <v>41</v>
      </c>
      <c r="S29" s="10" t="s">
        <v>148</v>
      </c>
      <c r="T29" s="10" t="s">
        <v>338</v>
      </c>
      <c r="U29" s="10" t="s">
        <v>339</v>
      </c>
      <c r="V29" s="10" t="s">
        <v>340</v>
      </c>
      <c r="W29" s="10" t="s">
        <v>46</v>
      </c>
      <c r="X29" s="10" t="s">
        <v>47</v>
      </c>
      <c r="Y29" s="10" t="s">
        <v>48</v>
      </c>
      <c r="Z29" s="10" t="s">
        <v>341</v>
      </c>
      <c r="AA29" s="10" t="s">
        <v>336</v>
      </c>
    </row>
    <row r="30" spans="1:27" ht="64" customHeight="1">
      <c r="A30" s="14" t="s">
        <v>342</v>
      </c>
      <c r="B30" s="14" t="s">
        <v>343</v>
      </c>
      <c r="C30" s="14" t="s">
        <v>344</v>
      </c>
      <c r="D30" s="14" t="s">
        <v>345</v>
      </c>
      <c r="E30" s="14" t="s">
        <v>346</v>
      </c>
      <c r="F30" s="14" t="s">
        <v>347</v>
      </c>
      <c r="G30" s="14" t="s">
        <v>348</v>
      </c>
      <c r="H30" s="14" t="s">
        <v>36</v>
      </c>
      <c r="I30" s="14">
        <v>3</v>
      </c>
      <c r="J30" s="14">
        <v>3</v>
      </c>
      <c r="K30" s="14">
        <v>2</v>
      </c>
      <c r="L30" s="14">
        <v>2</v>
      </c>
      <c r="M30" s="14" t="s">
        <v>349</v>
      </c>
      <c r="N30" s="14"/>
      <c r="O30" s="14"/>
      <c r="P30" s="14" t="s">
        <v>350</v>
      </c>
      <c r="Q30" s="14" t="s">
        <v>40</v>
      </c>
      <c r="R30" s="14" t="s">
        <v>41</v>
      </c>
      <c r="S30" s="14" t="s">
        <v>148</v>
      </c>
      <c r="T30" s="14" t="s">
        <v>351</v>
      </c>
      <c r="U30" s="14" t="s">
        <v>352</v>
      </c>
      <c r="V30" s="14" t="s">
        <v>353</v>
      </c>
      <c r="W30" s="14" t="s">
        <v>46</v>
      </c>
      <c r="X30" s="14" t="s">
        <v>354</v>
      </c>
      <c r="Y30" s="14" t="s">
        <v>355</v>
      </c>
      <c r="Z30" s="14" t="s">
        <v>49</v>
      </c>
      <c r="AA30" s="14" t="s">
        <v>349</v>
      </c>
    </row>
    <row r="31" spans="1:27" ht="64" customHeight="1">
      <c r="A31" s="10" t="s">
        <v>356</v>
      </c>
      <c r="B31" s="10" t="s">
        <v>357</v>
      </c>
      <c r="C31" s="10" t="s">
        <v>344</v>
      </c>
      <c r="D31" s="10" t="s">
        <v>358</v>
      </c>
      <c r="E31" s="10" t="s">
        <v>359</v>
      </c>
      <c r="F31" s="10" t="s">
        <v>360</v>
      </c>
      <c r="G31" s="10" t="s">
        <v>361</v>
      </c>
      <c r="H31" s="10" t="s">
        <v>36</v>
      </c>
      <c r="I31" s="10">
        <v>3</v>
      </c>
      <c r="J31" s="10">
        <v>4</v>
      </c>
      <c r="K31" s="10">
        <v>2</v>
      </c>
      <c r="L31" s="10">
        <v>2</v>
      </c>
      <c r="M31" s="10" t="s">
        <v>362</v>
      </c>
      <c r="N31" s="10"/>
      <c r="O31" s="10"/>
      <c r="P31" s="10" t="s">
        <v>350</v>
      </c>
      <c r="Q31" s="10" t="s">
        <v>40</v>
      </c>
      <c r="R31" s="10" t="s">
        <v>41</v>
      </c>
      <c r="S31" s="10" t="s">
        <v>148</v>
      </c>
      <c r="T31" s="10" t="s">
        <v>363</v>
      </c>
      <c r="U31" s="10" t="s">
        <v>364</v>
      </c>
      <c r="V31" s="10" t="s">
        <v>365</v>
      </c>
      <c r="W31" s="10" t="s">
        <v>46</v>
      </c>
      <c r="X31" s="10" t="s">
        <v>354</v>
      </c>
      <c r="Y31" s="10" t="s">
        <v>355</v>
      </c>
      <c r="Z31" s="10" t="s">
        <v>49</v>
      </c>
      <c r="AA31" s="10" t="s">
        <v>362</v>
      </c>
    </row>
    <row r="32" spans="1:27" ht="64" customHeight="1">
      <c r="A32" s="14" t="s">
        <v>366</v>
      </c>
      <c r="B32" s="14" t="s">
        <v>367</v>
      </c>
      <c r="C32" s="14" t="s">
        <v>344</v>
      </c>
      <c r="D32" s="14" t="s">
        <v>368</v>
      </c>
      <c r="E32" s="14" t="s">
        <v>369</v>
      </c>
      <c r="F32" s="14" t="s">
        <v>370</v>
      </c>
      <c r="G32" s="14" t="s">
        <v>371</v>
      </c>
      <c r="H32" s="14" t="s">
        <v>36</v>
      </c>
      <c r="I32" s="14">
        <v>1</v>
      </c>
      <c r="J32" s="14">
        <v>1</v>
      </c>
      <c r="K32" s="14">
        <v>2</v>
      </c>
      <c r="L32" s="14">
        <v>2</v>
      </c>
      <c r="M32" s="14" t="s">
        <v>372</v>
      </c>
      <c r="N32" s="14" t="s">
        <v>272</v>
      </c>
      <c r="O32" s="14"/>
      <c r="P32" s="14"/>
      <c r="Q32" s="14" t="s">
        <v>40</v>
      </c>
      <c r="R32" s="14" t="s">
        <v>41</v>
      </c>
      <c r="S32" s="14" t="s">
        <v>148</v>
      </c>
      <c r="T32" s="14" t="s">
        <v>373</v>
      </c>
      <c r="U32" s="14" t="s">
        <v>374</v>
      </c>
      <c r="V32" s="14" t="s">
        <v>375</v>
      </c>
      <c r="W32" s="14" t="s">
        <v>46</v>
      </c>
      <c r="X32" s="14" t="s">
        <v>354</v>
      </c>
      <c r="Y32" s="14" t="s">
        <v>355</v>
      </c>
      <c r="Z32" s="14" t="s">
        <v>376</v>
      </c>
      <c r="AA32" s="14" t="s">
        <v>372</v>
      </c>
    </row>
    <row r="33" spans="1:27" ht="64" customHeight="1">
      <c r="A33" s="10" t="s">
        <v>377</v>
      </c>
      <c r="B33" s="10" t="s">
        <v>378</v>
      </c>
      <c r="C33" s="10" t="s">
        <v>344</v>
      </c>
      <c r="D33" s="10" t="s">
        <v>379</v>
      </c>
      <c r="E33" s="10" t="s">
        <v>380</v>
      </c>
      <c r="F33" s="10" t="s">
        <v>381</v>
      </c>
      <c r="G33" s="10" t="s">
        <v>382</v>
      </c>
      <c r="H33" s="10" t="s">
        <v>36</v>
      </c>
      <c r="I33" s="10">
        <v>3</v>
      </c>
      <c r="J33" s="10">
        <v>1</v>
      </c>
      <c r="K33" s="10">
        <v>3</v>
      </c>
      <c r="L33" s="10">
        <v>4</v>
      </c>
      <c r="M33" s="10" t="s">
        <v>383</v>
      </c>
      <c r="N33" s="10" t="s">
        <v>302</v>
      </c>
      <c r="O33" s="10"/>
      <c r="P33" s="10" t="s">
        <v>384</v>
      </c>
      <c r="Q33" s="10" t="s">
        <v>40</v>
      </c>
      <c r="R33" s="10" t="s">
        <v>41</v>
      </c>
      <c r="S33" s="10" t="s">
        <v>148</v>
      </c>
      <c r="T33" s="10" t="s">
        <v>385</v>
      </c>
      <c r="U33" s="10" t="s">
        <v>386</v>
      </c>
      <c r="V33" s="10" t="s">
        <v>387</v>
      </c>
      <c r="W33" s="10" t="s">
        <v>46</v>
      </c>
      <c r="X33" s="10" t="s">
        <v>354</v>
      </c>
      <c r="Y33" s="10" t="s">
        <v>355</v>
      </c>
      <c r="Z33" s="10" t="s">
        <v>388</v>
      </c>
      <c r="AA33" s="10" t="s">
        <v>383</v>
      </c>
    </row>
    <row r="34" spans="1:27" ht="64" customHeight="1">
      <c r="A34" s="14" t="s">
        <v>389</v>
      </c>
      <c r="B34" s="14" t="s">
        <v>390</v>
      </c>
      <c r="C34" s="14" t="s">
        <v>344</v>
      </c>
      <c r="D34" s="14" t="s">
        <v>391</v>
      </c>
      <c r="E34" s="14" t="s">
        <v>392</v>
      </c>
      <c r="F34" s="14" t="s">
        <v>393</v>
      </c>
      <c r="G34" s="14" t="s">
        <v>394</v>
      </c>
      <c r="H34" s="14" t="s">
        <v>395</v>
      </c>
      <c r="I34" s="14">
        <v>1</v>
      </c>
      <c r="J34" s="14">
        <v>1</v>
      </c>
      <c r="K34" s="14">
        <v>2</v>
      </c>
      <c r="L34" s="14">
        <v>2</v>
      </c>
      <c r="M34" s="14" t="s">
        <v>396</v>
      </c>
      <c r="N34" s="14" t="s">
        <v>272</v>
      </c>
      <c r="O34" s="14"/>
      <c r="P34" s="14"/>
      <c r="Q34" s="14" t="s">
        <v>40</v>
      </c>
      <c r="R34" s="14" t="s">
        <v>41</v>
      </c>
      <c r="S34" s="14" t="s">
        <v>148</v>
      </c>
      <c r="T34" s="14" t="s">
        <v>397</v>
      </c>
      <c r="U34" s="14" t="s">
        <v>398</v>
      </c>
      <c r="V34" s="14" t="s">
        <v>399</v>
      </c>
      <c r="W34" s="14" t="s">
        <v>46</v>
      </c>
      <c r="X34" s="14" t="s">
        <v>354</v>
      </c>
      <c r="Y34" s="14" t="s">
        <v>355</v>
      </c>
      <c r="Z34" s="14" t="s">
        <v>400</v>
      </c>
      <c r="AA34" s="14" t="s">
        <v>396</v>
      </c>
    </row>
    <row r="35" spans="1:27" ht="64" customHeight="1">
      <c r="A35" s="10" t="s">
        <v>401</v>
      </c>
      <c r="B35" s="10" t="s">
        <v>402</v>
      </c>
      <c r="C35" s="10" t="s">
        <v>344</v>
      </c>
      <c r="D35" s="10" t="s">
        <v>403</v>
      </c>
      <c r="E35" s="10" t="s">
        <v>404</v>
      </c>
      <c r="F35" s="10" t="s">
        <v>405</v>
      </c>
      <c r="G35" s="10" t="s">
        <v>406</v>
      </c>
      <c r="H35" s="10" t="s">
        <v>407</v>
      </c>
      <c r="I35" s="10">
        <v>1</v>
      </c>
      <c r="J35" s="10">
        <v>3</v>
      </c>
      <c r="K35" s="10">
        <v>2</v>
      </c>
      <c r="L35" s="10">
        <v>3</v>
      </c>
      <c r="M35" s="10" t="s">
        <v>408</v>
      </c>
      <c r="N35" s="10" t="s">
        <v>288</v>
      </c>
      <c r="O35" s="10"/>
      <c r="P35" s="10"/>
      <c r="Q35" s="10" t="s">
        <v>40</v>
      </c>
      <c r="R35" s="10" t="s">
        <v>41</v>
      </c>
      <c r="S35" s="10" t="s">
        <v>148</v>
      </c>
      <c r="T35" s="10" t="s">
        <v>409</v>
      </c>
      <c r="U35" s="10" t="s">
        <v>410</v>
      </c>
      <c r="V35" s="10" t="s">
        <v>411</v>
      </c>
      <c r="W35" s="10" t="s">
        <v>46</v>
      </c>
      <c r="X35" s="10" t="s">
        <v>354</v>
      </c>
      <c r="Y35" s="10" t="s">
        <v>355</v>
      </c>
      <c r="Z35" s="10" t="s">
        <v>412</v>
      </c>
      <c r="AA35" s="10" t="s">
        <v>408</v>
      </c>
    </row>
    <row r="36" spans="1:27" ht="64" customHeight="1">
      <c r="A36" s="14" t="s">
        <v>413</v>
      </c>
      <c r="B36" s="14" t="s">
        <v>414</v>
      </c>
      <c r="C36" s="14" t="s">
        <v>415</v>
      </c>
      <c r="D36" s="14" t="s">
        <v>416</v>
      </c>
      <c r="E36" s="14" t="s">
        <v>417</v>
      </c>
      <c r="F36" s="14" t="s">
        <v>418</v>
      </c>
      <c r="G36" s="14" t="s">
        <v>419</v>
      </c>
      <c r="H36" s="14" t="s">
        <v>36</v>
      </c>
      <c r="I36" s="14">
        <v>2</v>
      </c>
      <c r="J36" s="14">
        <v>1</v>
      </c>
      <c r="K36" s="14">
        <v>4</v>
      </c>
      <c r="L36" s="14">
        <v>4</v>
      </c>
      <c r="M36" s="14" t="s">
        <v>420</v>
      </c>
      <c r="N36" s="14"/>
      <c r="O36" s="14"/>
      <c r="P36" s="14" t="s">
        <v>160</v>
      </c>
      <c r="Q36" s="14" t="s">
        <v>40</v>
      </c>
      <c r="R36" s="14" t="s">
        <v>41</v>
      </c>
      <c r="S36" s="14" t="s">
        <v>421</v>
      </c>
      <c r="T36" s="14" t="s">
        <v>422</v>
      </c>
      <c r="U36" s="14" t="s">
        <v>423</v>
      </c>
      <c r="V36" s="14" t="s">
        <v>424</v>
      </c>
      <c r="W36" s="14" t="s">
        <v>46</v>
      </c>
      <c r="X36" s="14" t="s">
        <v>48</v>
      </c>
      <c r="Y36" s="14" t="s">
        <v>48</v>
      </c>
      <c r="Z36" s="14" t="s">
        <v>425</v>
      </c>
      <c r="AA36" s="14" t="s">
        <v>426</v>
      </c>
    </row>
    <row r="37" spans="1:27" ht="64" customHeight="1">
      <c r="A37" s="10" t="s">
        <v>427</v>
      </c>
      <c r="B37" s="10" t="s">
        <v>428</v>
      </c>
      <c r="C37" s="10" t="s">
        <v>415</v>
      </c>
      <c r="D37" s="10" t="s">
        <v>429</v>
      </c>
      <c r="E37" s="10" t="s">
        <v>430</v>
      </c>
      <c r="F37" s="10" t="s">
        <v>431</v>
      </c>
      <c r="G37" s="10" t="s">
        <v>419</v>
      </c>
      <c r="H37" s="10" t="s">
        <v>36</v>
      </c>
      <c r="I37" s="10">
        <v>2</v>
      </c>
      <c r="J37" s="10">
        <v>4</v>
      </c>
      <c r="K37" s="10">
        <v>2</v>
      </c>
      <c r="L37" s="10">
        <v>2</v>
      </c>
      <c r="M37" s="10" t="s">
        <v>420</v>
      </c>
      <c r="N37" s="10"/>
      <c r="O37" s="10"/>
      <c r="P37" s="10" t="s">
        <v>171</v>
      </c>
      <c r="Q37" s="10" t="s">
        <v>40</v>
      </c>
      <c r="R37" s="10" t="s">
        <v>41</v>
      </c>
      <c r="S37" s="10" t="s">
        <v>421</v>
      </c>
      <c r="T37" s="10" t="s">
        <v>432</v>
      </c>
      <c r="U37" s="10" t="s">
        <v>433</v>
      </c>
      <c r="V37" s="10" t="s">
        <v>434</v>
      </c>
      <c r="W37" s="10" t="s">
        <v>46</v>
      </c>
      <c r="X37" s="10" t="s">
        <v>48</v>
      </c>
      <c r="Y37" s="10" t="s">
        <v>48</v>
      </c>
      <c r="Z37" s="10" t="s">
        <v>425</v>
      </c>
      <c r="AA37" s="10" t="s">
        <v>426</v>
      </c>
    </row>
    <row r="38" spans="1:27" ht="64" customHeight="1">
      <c r="A38" s="14" t="s">
        <v>435</v>
      </c>
      <c r="B38" s="14" t="s">
        <v>436</v>
      </c>
      <c r="C38" s="14" t="s">
        <v>415</v>
      </c>
      <c r="D38" s="14" t="s">
        <v>437</v>
      </c>
      <c r="E38" s="14" t="s">
        <v>438</v>
      </c>
      <c r="F38" s="14" t="s">
        <v>439</v>
      </c>
      <c r="G38" s="14" t="s">
        <v>440</v>
      </c>
      <c r="H38" s="14" t="s">
        <v>36</v>
      </c>
      <c r="I38" s="14">
        <v>2</v>
      </c>
      <c r="J38" s="14">
        <v>2</v>
      </c>
      <c r="K38" s="14">
        <v>2</v>
      </c>
      <c r="L38" s="14">
        <v>3</v>
      </c>
      <c r="M38" s="14" t="s">
        <v>420</v>
      </c>
      <c r="N38" s="14"/>
      <c r="O38" s="14"/>
      <c r="P38" s="14" t="s">
        <v>184</v>
      </c>
      <c r="Q38" s="14" t="s">
        <v>40</v>
      </c>
      <c r="R38" s="14" t="s">
        <v>41</v>
      </c>
      <c r="S38" s="14" t="s">
        <v>421</v>
      </c>
      <c r="T38" s="14" t="s">
        <v>441</v>
      </c>
      <c r="U38" s="14" t="s">
        <v>442</v>
      </c>
      <c r="V38" s="14" t="s">
        <v>443</v>
      </c>
      <c r="W38" s="14" t="s">
        <v>46</v>
      </c>
      <c r="X38" s="14" t="s">
        <v>48</v>
      </c>
      <c r="Y38" s="14" t="s">
        <v>48</v>
      </c>
      <c r="Z38" s="14" t="s">
        <v>425</v>
      </c>
      <c r="AA38" s="14" t="s">
        <v>426</v>
      </c>
    </row>
  </sheetData>
  <phoneticPr fontId="1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B6F55"/>
  </sheetPr>
  <dimension ref="A1:Z57"/>
  <sheetViews>
    <sheetView showGridLines="0" workbookViewId="0">
      <pane xSplit="2" ySplit="5" topLeftCell="C16" activePane="bottomRight" state="frozen"/>
      <selection pane="topRight"/>
      <selection pane="bottomLeft"/>
      <selection pane="bottomRight" activeCell="C6" sqref="C6"/>
    </sheetView>
  </sheetViews>
  <sheetFormatPr baseColWidth="10" defaultColWidth="8.83203125" defaultRowHeight="14"/>
  <cols>
    <col min="1" max="1" width="25" customWidth="1"/>
    <col min="2" max="2" width="27" customWidth="1"/>
    <col min="3" max="4" width="12" customWidth="1"/>
    <col min="5" max="5" width="20" customWidth="1"/>
    <col min="6" max="6" width="10" customWidth="1"/>
    <col min="7" max="8" width="14" customWidth="1"/>
    <col min="9" max="9" width="16" customWidth="1"/>
    <col min="10" max="10" width="15" customWidth="1"/>
    <col min="11" max="12" width="13" customWidth="1"/>
    <col min="13" max="14" width="15" customWidth="1"/>
    <col min="15" max="15" width="12" customWidth="1"/>
    <col min="16" max="16" width="23" customWidth="1"/>
    <col min="17" max="17" width="14" customWidth="1"/>
    <col min="18" max="18" width="66" customWidth="1"/>
    <col min="19" max="19" width="15" customWidth="1"/>
    <col min="20" max="20" width="24" customWidth="1"/>
    <col min="21" max="21" width="25" customWidth="1"/>
    <col min="22" max="22" width="20" customWidth="1"/>
    <col min="23" max="23" width="19" customWidth="1"/>
    <col min="24" max="24" width="90" customWidth="1"/>
    <col min="25" max="25" width="20" customWidth="1"/>
    <col min="26" max="26" width="19" customWidth="1"/>
  </cols>
  <sheetData>
    <row r="1" spans="1:26">
      <c r="A1" s="9"/>
      <c r="B1" s="9"/>
      <c r="C1" s="9"/>
      <c r="D1" s="9"/>
      <c r="E1" s="9"/>
      <c r="F1" s="9"/>
      <c r="G1" s="9"/>
      <c r="H1" s="9"/>
      <c r="I1" s="9"/>
      <c r="J1" s="9"/>
      <c r="K1" s="9"/>
      <c r="L1" s="9"/>
      <c r="M1" s="9"/>
      <c r="N1" s="9"/>
      <c r="O1" s="9"/>
      <c r="P1" s="9"/>
      <c r="Q1" s="9"/>
      <c r="R1" s="9"/>
      <c r="S1" s="9"/>
      <c r="T1" s="9"/>
      <c r="U1" s="9"/>
      <c r="V1" s="9"/>
      <c r="W1" s="9"/>
      <c r="X1" s="9"/>
      <c r="Y1" s="9"/>
      <c r="Z1" s="9"/>
    </row>
    <row r="2" spans="1:26" ht="27" customHeight="1">
      <c r="A2" s="11" t="s">
        <v>444</v>
      </c>
      <c r="B2" s="9"/>
      <c r="C2" s="9"/>
      <c r="D2" s="9"/>
      <c r="E2" s="9"/>
      <c r="F2" s="9"/>
      <c r="G2" s="9"/>
      <c r="H2" s="9"/>
      <c r="I2" s="9"/>
      <c r="J2" s="9"/>
      <c r="K2" s="9"/>
      <c r="L2" s="9"/>
      <c r="M2" s="9"/>
      <c r="N2" s="9"/>
      <c r="O2" s="9"/>
      <c r="P2" s="9"/>
      <c r="Q2" s="9"/>
      <c r="R2" s="9"/>
      <c r="S2" s="9"/>
      <c r="T2" s="9"/>
      <c r="U2" s="9"/>
      <c r="V2" s="9"/>
      <c r="W2" s="9"/>
      <c r="X2" s="9"/>
      <c r="Y2" s="9"/>
      <c r="Z2" s="9"/>
    </row>
    <row r="3" spans="1:26">
      <c r="A3" s="12" t="s">
        <v>445</v>
      </c>
      <c r="B3" s="9"/>
      <c r="C3" s="9"/>
      <c r="D3" s="9"/>
      <c r="E3" s="9"/>
      <c r="F3" s="9"/>
      <c r="G3" s="9"/>
      <c r="H3" s="9"/>
      <c r="I3" s="9"/>
      <c r="J3" s="9"/>
      <c r="K3" s="9"/>
      <c r="L3" s="9"/>
      <c r="M3" s="9"/>
      <c r="N3" s="9"/>
      <c r="O3" s="9"/>
      <c r="P3" s="9"/>
      <c r="Q3" s="9"/>
      <c r="R3" s="9"/>
      <c r="S3" s="9"/>
      <c r="T3" s="9"/>
      <c r="U3" s="9"/>
      <c r="V3" s="9"/>
      <c r="W3" s="9"/>
      <c r="X3" s="9"/>
      <c r="Y3" s="9"/>
      <c r="Z3" s="9"/>
    </row>
    <row r="4" spans="1:26">
      <c r="A4" s="9"/>
      <c r="B4" s="9"/>
      <c r="C4" s="9"/>
      <c r="D4" s="9"/>
      <c r="E4" s="9"/>
      <c r="F4" s="9"/>
      <c r="G4" s="9"/>
      <c r="H4" s="9"/>
      <c r="I4" s="9"/>
      <c r="J4" s="9"/>
      <c r="K4" s="9"/>
      <c r="L4" s="9"/>
      <c r="M4" s="9"/>
      <c r="N4" s="9"/>
      <c r="O4" s="9"/>
      <c r="P4" s="9"/>
      <c r="Q4" s="9"/>
      <c r="R4" s="9"/>
      <c r="S4" s="9"/>
      <c r="T4" s="9"/>
      <c r="U4" s="9"/>
      <c r="V4" s="9"/>
      <c r="W4" s="9"/>
      <c r="X4" s="9"/>
      <c r="Y4" s="9"/>
      <c r="Z4" s="9"/>
    </row>
    <row r="5" spans="1:26" ht="38" customHeight="1">
      <c r="A5" s="13" t="s">
        <v>446</v>
      </c>
      <c r="B5" s="13" t="s">
        <v>3</v>
      </c>
      <c r="C5" s="13" t="s">
        <v>447</v>
      </c>
      <c r="D5" s="13" t="s">
        <v>448</v>
      </c>
      <c r="E5" s="13" t="s">
        <v>449</v>
      </c>
      <c r="F5" s="13" t="s">
        <v>450</v>
      </c>
      <c r="G5" s="13" t="s">
        <v>451</v>
      </c>
      <c r="H5" s="13" t="s">
        <v>452</v>
      </c>
      <c r="I5" s="13" t="s">
        <v>453</v>
      </c>
      <c r="J5" s="13" t="s">
        <v>454</v>
      </c>
      <c r="K5" s="13" t="s">
        <v>455</v>
      </c>
      <c r="L5" s="13" t="s">
        <v>456</v>
      </c>
      <c r="M5" s="13" t="s">
        <v>457</v>
      </c>
      <c r="N5" s="13" t="s">
        <v>458</v>
      </c>
      <c r="O5" s="13" t="s">
        <v>459</v>
      </c>
      <c r="P5" s="13" t="s">
        <v>460</v>
      </c>
      <c r="Q5" s="13" t="s">
        <v>461</v>
      </c>
      <c r="R5" s="13" t="s">
        <v>462</v>
      </c>
      <c r="S5" s="13" t="s">
        <v>463</v>
      </c>
      <c r="T5" s="13" t="s">
        <v>464</v>
      </c>
      <c r="U5" s="13" t="s">
        <v>465</v>
      </c>
      <c r="V5" s="13" t="s">
        <v>466</v>
      </c>
      <c r="W5" s="13" t="s">
        <v>467</v>
      </c>
      <c r="X5" s="13" t="s">
        <v>468</v>
      </c>
      <c r="Y5" s="13" t="s">
        <v>469</v>
      </c>
      <c r="Z5" s="13" t="s">
        <v>470</v>
      </c>
    </row>
    <row r="6" spans="1:26" ht="48" customHeight="1">
      <c r="A6" s="14" t="s">
        <v>44</v>
      </c>
      <c r="B6" s="14" t="s">
        <v>30</v>
      </c>
      <c r="C6" s="14" t="s">
        <v>471</v>
      </c>
      <c r="D6" s="14" t="s">
        <v>472</v>
      </c>
      <c r="E6" s="21">
        <v>60</v>
      </c>
      <c r="F6" s="22" t="s">
        <v>473</v>
      </c>
      <c r="G6" s="21">
        <v>3500</v>
      </c>
      <c r="H6" s="21">
        <f t="shared" ref="H6:H37" si="0">ROUND(I6*4+J6*4+K6*9+S6*7,0)</f>
        <v>6</v>
      </c>
      <c r="I6" s="22">
        <v>1</v>
      </c>
      <c r="J6" s="22">
        <v>0.5</v>
      </c>
      <c r="K6" s="22">
        <v>0</v>
      </c>
      <c r="L6" s="22">
        <v>0</v>
      </c>
      <c r="M6" s="21">
        <v>5</v>
      </c>
      <c r="N6" s="21">
        <v>120</v>
      </c>
      <c r="O6" s="21">
        <v>2</v>
      </c>
      <c r="P6" s="21">
        <v>0</v>
      </c>
      <c r="Q6" s="23" t="s">
        <v>474</v>
      </c>
      <c r="R6" s="22" t="s">
        <v>475</v>
      </c>
      <c r="S6" s="24">
        <v>0</v>
      </c>
      <c r="T6" s="25"/>
      <c r="U6" s="26"/>
      <c r="V6" s="26"/>
      <c r="W6" s="25"/>
      <c r="X6" s="14"/>
      <c r="Y6" s="26">
        <v>0</v>
      </c>
      <c r="Z6" s="25">
        <v>0</v>
      </c>
    </row>
    <row r="7" spans="1:26" ht="48" customHeight="1">
      <c r="A7" s="10" t="s">
        <v>476</v>
      </c>
      <c r="B7" s="10" t="s">
        <v>52</v>
      </c>
      <c r="C7" s="10" t="s">
        <v>471</v>
      </c>
      <c r="D7" s="10" t="s">
        <v>477</v>
      </c>
      <c r="E7" s="15">
        <v>300</v>
      </c>
      <c r="F7" s="16" t="s">
        <v>473</v>
      </c>
      <c r="G7" s="15">
        <v>4500</v>
      </c>
      <c r="H7" s="15">
        <f t="shared" si="0"/>
        <v>6</v>
      </c>
      <c r="I7" s="16">
        <v>1</v>
      </c>
      <c r="J7" s="16">
        <v>0.5</v>
      </c>
      <c r="K7" s="16">
        <v>0</v>
      </c>
      <c r="L7" s="16">
        <v>0</v>
      </c>
      <c r="M7" s="15">
        <v>5</v>
      </c>
      <c r="N7" s="15">
        <v>120</v>
      </c>
      <c r="O7" s="15">
        <v>2</v>
      </c>
      <c r="P7" s="15">
        <v>0</v>
      </c>
      <c r="Q7" s="17" t="s">
        <v>474</v>
      </c>
      <c r="R7" s="16" t="s">
        <v>475</v>
      </c>
      <c r="S7" s="18">
        <v>0</v>
      </c>
      <c r="T7" s="19"/>
      <c r="U7" s="20"/>
      <c r="V7" s="20"/>
      <c r="W7" s="19"/>
      <c r="X7" s="10"/>
      <c r="Y7" s="20">
        <v>0</v>
      </c>
      <c r="Z7" s="19">
        <v>0</v>
      </c>
    </row>
    <row r="8" spans="1:26" ht="48" customHeight="1">
      <c r="A8" s="14" t="s">
        <v>478</v>
      </c>
      <c r="B8" s="14" t="s">
        <v>52</v>
      </c>
      <c r="C8" s="14" t="s">
        <v>471</v>
      </c>
      <c r="D8" s="14" t="s">
        <v>479</v>
      </c>
      <c r="E8" s="21">
        <v>400</v>
      </c>
      <c r="F8" s="22" t="s">
        <v>473</v>
      </c>
      <c r="G8" s="21">
        <v>5500</v>
      </c>
      <c r="H8" s="21">
        <f t="shared" si="0"/>
        <v>9</v>
      </c>
      <c r="I8" s="22">
        <v>1.5</v>
      </c>
      <c r="J8" s="22">
        <v>0.8</v>
      </c>
      <c r="K8" s="22">
        <v>0</v>
      </c>
      <c r="L8" s="22">
        <v>0</v>
      </c>
      <c r="M8" s="21">
        <v>8</v>
      </c>
      <c r="N8" s="21">
        <v>180</v>
      </c>
      <c r="O8" s="21">
        <v>3</v>
      </c>
      <c r="P8" s="21">
        <v>0</v>
      </c>
      <c r="Q8" s="23" t="s">
        <v>474</v>
      </c>
      <c r="R8" s="22" t="s">
        <v>475</v>
      </c>
      <c r="S8" s="24">
        <v>0</v>
      </c>
      <c r="T8" s="25"/>
      <c r="U8" s="26"/>
      <c r="V8" s="26"/>
      <c r="W8" s="25"/>
      <c r="X8" s="14"/>
      <c r="Y8" s="26">
        <v>0</v>
      </c>
      <c r="Z8" s="25">
        <v>0</v>
      </c>
    </row>
    <row r="9" spans="1:26" ht="48" customHeight="1">
      <c r="A9" s="10" t="s">
        <v>61</v>
      </c>
      <c r="B9" s="10" t="s">
        <v>52</v>
      </c>
      <c r="C9" s="10" t="s">
        <v>480</v>
      </c>
      <c r="D9" s="10" t="s">
        <v>477</v>
      </c>
      <c r="E9" s="15">
        <v>400</v>
      </c>
      <c r="F9" s="16" t="s">
        <v>473</v>
      </c>
      <c r="G9" s="15">
        <v>4500</v>
      </c>
      <c r="H9" s="15">
        <f t="shared" si="0"/>
        <v>6</v>
      </c>
      <c r="I9" s="16">
        <v>1</v>
      </c>
      <c r="J9" s="16">
        <v>0.5</v>
      </c>
      <c r="K9" s="16">
        <v>0</v>
      </c>
      <c r="L9" s="16">
        <v>0</v>
      </c>
      <c r="M9" s="15">
        <v>5</v>
      </c>
      <c r="N9" s="15">
        <v>120</v>
      </c>
      <c r="O9" s="15">
        <v>2</v>
      </c>
      <c r="P9" s="15">
        <v>0</v>
      </c>
      <c r="Q9" s="17" t="s">
        <v>474</v>
      </c>
      <c r="R9" s="16" t="s">
        <v>475</v>
      </c>
      <c r="S9" s="18">
        <v>0</v>
      </c>
      <c r="T9" s="19"/>
      <c r="U9" s="20"/>
      <c r="V9" s="20"/>
      <c r="W9" s="19"/>
      <c r="X9" s="10"/>
      <c r="Y9" s="20">
        <v>0</v>
      </c>
      <c r="Z9" s="19">
        <v>0</v>
      </c>
    </row>
    <row r="10" spans="1:26" ht="48" customHeight="1">
      <c r="A10" s="14" t="s">
        <v>481</v>
      </c>
      <c r="B10" s="14" t="s">
        <v>52</v>
      </c>
      <c r="C10" s="14" t="s">
        <v>480</v>
      </c>
      <c r="D10" s="14" t="s">
        <v>479</v>
      </c>
      <c r="E10" s="21">
        <v>500</v>
      </c>
      <c r="F10" s="22" t="s">
        <v>473</v>
      </c>
      <c r="G10" s="21">
        <v>5500</v>
      </c>
      <c r="H10" s="21">
        <f t="shared" si="0"/>
        <v>9</v>
      </c>
      <c r="I10" s="22">
        <v>1.5</v>
      </c>
      <c r="J10" s="22">
        <v>0.8</v>
      </c>
      <c r="K10" s="22">
        <v>0</v>
      </c>
      <c r="L10" s="22">
        <v>0</v>
      </c>
      <c r="M10" s="21">
        <v>8</v>
      </c>
      <c r="N10" s="21">
        <v>180</v>
      </c>
      <c r="O10" s="21">
        <v>3</v>
      </c>
      <c r="P10" s="21">
        <v>0</v>
      </c>
      <c r="Q10" s="23" t="s">
        <v>474</v>
      </c>
      <c r="R10" s="22" t="s">
        <v>475</v>
      </c>
      <c r="S10" s="24">
        <v>0</v>
      </c>
      <c r="T10" s="25"/>
      <c r="U10" s="26"/>
      <c r="V10" s="26"/>
      <c r="W10" s="25"/>
      <c r="X10" s="14"/>
      <c r="Y10" s="26">
        <v>0</v>
      </c>
      <c r="Z10" s="25">
        <v>0</v>
      </c>
    </row>
    <row r="11" spans="1:26" ht="48" customHeight="1">
      <c r="A11" s="10" t="s">
        <v>75</v>
      </c>
      <c r="B11" s="10" t="s">
        <v>65</v>
      </c>
      <c r="C11" s="10" t="s">
        <v>471</v>
      </c>
      <c r="D11" s="10" t="s">
        <v>477</v>
      </c>
      <c r="E11" s="15">
        <v>240</v>
      </c>
      <c r="F11" s="16" t="s">
        <v>473</v>
      </c>
      <c r="G11" s="15">
        <v>5500</v>
      </c>
      <c r="H11" s="15">
        <f t="shared" si="0"/>
        <v>131</v>
      </c>
      <c r="I11" s="16">
        <v>10</v>
      </c>
      <c r="J11" s="16">
        <v>7</v>
      </c>
      <c r="K11" s="16">
        <v>7</v>
      </c>
      <c r="L11" s="16">
        <v>10</v>
      </c>
      <c r="M11" s="15">
        <v>90</v>
      </c>
      <c r="N11" s="15">
        <v>120</v>
      </c>
      <c r="O11" s="15">
        <v>2</v>
      </c>
      <c r="P11" s="15">
        <v>0</v>
      </c>
      <c r="Q11" s="17" t="s">
        <v>474</v>
      </c>
      <c r="R11" s="16" t="s">
        <v>475</v>
      </c>
      <c r="S11" s="18">
        <v>0</v>
      </c>
      <c r="T11" s="19"/>
      <c r="U11" s="20"/>
      <c r="V11" s="20"/>
      <c r="W11" s="19"/>
      <c r="X11" s="10"/>
      <c r="Y11" s="20">
        <v>0</v>
      </c>
      <c r="Z11" s="19">
        <v>0</v>
      </c>
    </row>
    <row r="12" spans="1:26" ht="48" customHeight="1">
      <c r="A12" s="14" t="s">
        <v>482</v>
      </c>
      <c r="B12" s="14" t="s">
        <v>65</v>
      </c>
      <c r="C12" s="14" t="s">
        <v>471</v>
      </c>
      <c r="D12" s="14" t="s">
        <v>479</v>
      </c>
      <c r="E12" s="21">
        <v>340</v>
      </c>
      <c r="F12" s="22" t="s">
        <v>473</v>
      </c>
      <c r="G12" s="21">
        <v>6500</v>
      </c>
      <c r="H12" s="21">
        <f t="shared" si="0"/>
        <v>190</v>
      </c>
      <c r="I12" s="22">
        <v>15</v>
      </c>
      <c r="J12" s="22">
        <v>10</v>
      </c>
      <c r="K12" s="22">
        <v>10</v>
      </c>
      <c r="L12" s="22">
        <v>15</v>
      </c>
      <c r="M12" s="21">
        <v>135</v>
      </c>
      <c r="N12" s="21">
        <v>180</v>
      </c>
      <c r="O12" s="21">
        <v>3</v>
      </c>
      <c r="P12" s="21">
        <v>0</v>
      </c>
      <c r="Q12" s="23" t="s">
        <v>474</v>
      </c>
      <c r="R12" s="22" t="s">
        <v>475</v>
      </c>
      <c r="S12" s="24">
        <v>0</v>
      </c>
      <c r="T12" s="25"/>
      <c r="U12" s="26"/>
      <c r="V12" s="26"/>
      <c r="W12" s="25"/>
      <c r="X12" s="14"/>
      <c r="Y12" s="26">
        <v>0</v>
      </c>
      <c r="Z12" s="25">
        <v>0</v>
      </c>
    </row>
    <row r="13" spans="1:26" ht="48" customHeight="1">
      <c r="A13" s="10" t="s">
        <v>483</v>
      </c>
      <c r="B13" s="10" t="s">
        <v>65</v>
      </c>
      <c r="C13" s="10" t="s">
        <v>480</v>
      </c>
      <c r="D13" s="10" t="s">
        <v>477</v>
      </c>
      <c r="E13" s="15">
        <v>360</v>
      </c>
      <c r="F13" s="16" t="s">
        <v>473</v>
      </c>
      <c r="G13" s="15">
        <v>5500</v>
      </c>
      <c r="H13" s="15">
        <f t="shared" si="0"/>
        <v>131</v>
      </c>
      <c r="I13" s="16">
        <v>10</v>
      </c>
      <c r="J13" s="16">
        <v>7</v>
      </c>
      <c r="K13" s="16">
        <v>7</v>
      </c>
      <c r="L13" s="16">
        <v>10</v>
      </c>
      <c r="M13" s="15">
        <v>90</v>
      </c>
      <c r="N13" s="15">
        <v>120</v>
      </c>
      <c r="O13" s="15">
        <v>2</v>
      </c>
      <c r="P13" s="15">
        <v>0</v>
      </c>
      <c r="Q13" s="17" t="s">
        <v>474</v>
      </c>
      <c r="R13" s="16" t="s">
        <v>475</v>
      </c>
      <c r="S13" s="18">
        <v>0</v>
      </c>
      <c r="T13" s="19"/>
      <c r="U13" s="20"/>
      <c r="V13" s="20"/>
      <c r="W13" s="19"/>
      <c r="X13" s="10"/>
      <c r="Y13" s="20">
        <v>0</v>
      </c>
      <c r="Z13" s="19">
        <v>0</v>
      </c>
    </row>
    <row r="14" spans="1:26" ht="48" customHeight="1">
      <c r="A14" s="14" t="s">
        <v>484</v>
      </c>
      <c r="B14" s="14" t="s">
        <v>65</v>
      </c>
      <c r="C14" s="14" t="s">
        <v>480</v>
      </c>
      <c r="D14" s="14" t="s">
        <v>479</v>
      </c>
      <c r="E14" s="21">
        <v>460</v>
      </c>
      <c r="F14" s="22" t="s">
        <v>473</v>
      </c>
      <c r="G14" s="21">
        <v>6500</v>
      </c>
      <c r="H14" s="21">
        <f t="shared" si="0"/>
        <v>190</v>
      </c>
      <c r="I14" s="22">
        <v>15</v>
      </c>
      <c r="J14" s="22">
        <v>10</v>
      </c>
      <c r="K14" s="22">
        <v>10</v>
      </c>
      <c r="L14" s="22">
        <v>15</v>
      </c>
      <c r="M14" s="21">
        <v>135</v>
      </c>
      <c r="N14" s="21">
        <v>180</v>
      </c>
      <c r="O14" s="21">
        <v>3</v>
      </c>
      <c r="P14" s="21">
        <v>0</v>
      </c>
      <c r="Q14" s="23" t="s">
        <v>474</v>
      </c>
      <c r="R14" s="22" t="s">
        <v>475</v>
      </c>
      <c r="S14" s="24">
        <v>0</v>
      </c>
      <c r="T14" s="25"/>
      <c r="U14" s="26"/>
      <c r="V14" s="26"/>
      <c r="W14" s="25"/>
      <c r="X14" s="14"/>
      <c r="Y14" s="26">
        <v>0</v>
      </c>
      <c r="Z14" s="25">
        <v>0</v>
      </c>
    </row>
    <row r="15" spans="1:26" ht="48" customHeight="1">
      <c r="A15" s="10" t="s">
        <v>86</v>
      </c>
      <c r="B15" s="10" t="s">
        <v>79</v>
      </c>
      <c r="C15" s="10" t="s">
        <v>471</v>
      </c>
      <c r="D15" s="10" t="s">
        <v>472</v>
      </c>
      <c r="E15" s="15">
        <v>180</v>
      </c>
      <c r="F15" s="16" t="s">
        <v>473</v>
      </c>
      <c r="G15" s="15">
        <v>5200</v>
      </c>
      <c r="H15" s="15">
        <f t="shared" si="0"/>
        <v>93</v>
      </c>
      <c r="I15" s="16">
        <v>7</v>
      </c>
      <c r="J15" s="16">
        <v>5</v>
      </c>
      <c r="K15" s="16">
        <v>5</v>
      </c>
      <c r="L15" s="16">
        <v>7</v>
      </c>
      <c r="M15" s="15">
        <v>65</v>
      </c>
      <c r="N15" s="15">
        <v>120</v>
      </c>
      <c r="O15" s="15">
        <v>2</v>
      </c>
      <c r="P15" s="15">
        <v>0</v>
      </c>
      <c r="Q15" s="17" t="s">
        <v>474</v>
      </c>
      <c r="R15" s="16" t="s">
        <v>475</v>
      </c>
      <c r="S15" s="18">
        <v>0</v>
      </c>
      <c r="T15" s="19"/>
      <c r="U15" s="20"/>
      <c r="V15" s="20"/>
      <c r="W15" s="19"/>
      <c r="X15" s="10"/>
      <c r="Y15" s="20">
        <v>0</v>
      </c>
      <c r="Z15" s="19">
        <v>0</v>
      </c>
    </row>
    <row r="16" spans="1:26" ht="48" customHeight="1">
      <c r="A16" s="14" t="s">
        <v>97</v>
      </c>
      <c r="B16" s="14" t="s">
        <v>90</v>
      </c>
      <c r="C16" s="14" t="s">
        <v>471</v>
      </c>
      <c r="D16" s="14" t="s">
        <v>472</v>
      </c>
      <c r="E16" s="21">
        <v>180</v>
      </c>
      <c r="F16" s="22" t="s">
        <v>473</v>
      </c>
      <c r="G16" s="21">
        <v>5500</v>
      </c>
      <c r="H16" s="21">
        <f t="shared" si="0"/>
        <v>93</v>
      </c>
      <c r="I16" s="22">
        <v>7</v>
      </c>
      <c r="J16" s="22">
        <v>5</v>
      </c>
      <c r="K16" s="22">
        <v>5</v>
      </c>
      <c r="L16" s="22">
        <v>7</v>
      </c>
      <c r="M16" s="21">
        <v>65</v>
      </c>
      <c r="N16" s="21">
        <v>120</v>
      </c>
      <c r="O16" s="21">
        <v>2</v>
      </c>
      <c r="P16" s="21">
        <v>0</v>
      </c>
      <c r="Q16" s="23" t="s">
        <v>474</v>
      </c>
      <c r="R16" s="22" t="s">
        <v>475</v>
      </c>
      <c r="S16" s="24">
        <v>0</v>
      </c>
      <c r="T16" s="25"/>
      <c r="U16" s="26"/>
      <c r="V16" s="26"/>
      <c r="W16" s="25"/>
      <c r="X16" s="14"/>
      <c r="Y16" s="26">
        <v>0</v>
      </c>
      <c r="Z16" s="25">
        <v>0</v>
      </c>
    </row>
    <row r="17" spans="1:26" ht="48" customHeight="1">
      <c r="A17" s="10" t="s">
        <v>485</v>
      </c>
      <c r="B17" s="10" t="s">
        <v>101</v>
      </c>
      <c r="C17" s="10" t="s">
        <v>471</v>
      </c>
      <c r="D17" s="10" t="s">
        <v>477</v>
      </c>
      <c r="E17" s="15">
        <v>240</v>
      </c>
      <c r="F17" s="16" t="s">
        <v>473</v>
      </c>
      <c r="G17" s="15">
        <v>6000</v>
      </c>
      <c r="H17" s="15">
        <f t="shared" si="0"/>
        <v>191</v>
      </c>
      <c r="I17" s="16">
        <v>25</v>
      </c>
      <c r="J17" s="16">
        <v>7</v>
      </c>
      <c r="K17" s="16">
        <v>7</v>
      </c>
      <c r="L17" s="16">
        <v>24</v>
      </c>
      <c r="M17" s="15">
        <v>90</v>
      </c>
      <c r="N17" s="15">
        <v>120</v>
      </c>
      <c r="O17" s="15">
        <v>2</v>
      </c>
      <c r="P17" s="15">
        <v>0</v>
      </c>
      <c r="Q17" s="17" t="s">
        <v>474</v>
      </c>
      <c r="R17" s="16" t="s">
        <v>475</v>
      </c>
      <c r="S17" s="18">
        <v>0</v>
      </c>
      <c r="T17" s="19"/>
      <c r="U17" s="20"/>
      <c r="V17" s="20"/>
      <c r="W17" s="19"/>
      <c r="X17" s="10"/>
      <c r="Y17" s="20">
        <v>0</v>
      </c>
      <c r="Z17" s="19">
        <v>0</v>
      </c>
    </row>
    <row r="18" spans="1:26" ht="48" customHeight="1">
      <c r="A18" s="14" t="s">
        <v>486</v>
      </c>
      <c r="B18" s="14" t="s">
        <v>101</v>
      </c>
      <c r="C18" s="14" t="s">
        <v>471</v>
      </c>
      <c r="D18" s="14" t="s">
        <v>479</v>
      </c>
      <c r="E18" s="21">
        <v>340</v>
      </c>
      <c r="F18" s="22" t="s">
        <v>473</v>
      </c>
      <c r="G18" s="21">
        <v>7000</v>
      </c>
      <c r="H18" s="21">
        <f t="shared" si="0"/>
        <v>250</v>
      </c>
      <c r="I18" s="22">
        <v>30</v>
      </c>
      <c r="J18" s="22">
        <v>10</v>
      </c>
      <c r="K18" s="22">
        <v>10</v>
      </c>
      <c r="L18" s="22">
        <v>29</v>
      </c>
      <c r="M18" s="21">
        <v>135</v>
      </c>
      <c r="N18" s="21">
        <v>180</v>
      </c>
      <c r="O18" s="21">
        <v>3</v>
      </c>
      <c r="P18" s="21">
        <v>0</v>
      </c>
      <c r="Q18" s="23" t="s">
        <v>474</v>
      </c>
      <c r="R18" s="22" t="s">
        <v>475</v>
      </c>
      <c r="S18" s="24">
        <v>0</v>
      </c>
      <c r="T18" s="25"/>
      <c r="U18" s="26"/>
      <c r="V18" s="26"/>
      <c r="W18" s="25"/>
      <c r="X18" s="14"/>
      <c r="Y18" s="26">
        <v>0</v>
      </c>
      <c r="Z18" s="25">
        <v>0</v>
      </c>
    </row>
    <row r="19" spans="1:26" ht="48" customHeight="1">
      <c r="A19" s="10" t="s">
        <v>110</v>
      </c>
      <c r="B19" s="10" t="s">
        <v>101</v>
      </c>
      <c r="C19" s="10" t="s">
        <v>480</v>
      </c>
      <c r="D19" s="10" t="s">
        <v>477</v>
      </c>
      <c r="E19" s="15">
        <v>360</v>
      </c>
      <c r="F19" s="16" t="s">
        <v>473</v>
      </c>
      <c r="G19" s="15">
        <v>6000</v>
      </c>
      <c r="H19" s="15">
        <f t="shared" si="0"/>
        <v>191</v>
      </c>
      <c r="I19" s="16">
        <v>25</v>
      </c>
      <c r="J19" s="16">
        <v>7</v>
      </c>
      <c r="K19" s="16">
        <v>7</v>
      </c>
      <c r="L19" s="16">
        <v>24</v>
      </c>
      <c r="M19" s="15">
        <v>90</v>
      </c>
      <c r="N19" s="15">
        <v>120</v>
      </c>
      <c r="O19" s="15">
        <v>2</v>
      </c>
      <c r="P19" s="15">
        <v>0</v>
      </c>
      <c r="Q19" s="17" t="s">
        <v>474</v>
      </c>
      <c r="R19" s="16" t="s">
        <v>475</v>
      </c>
      <c r="S19" s="18">
        <v>0</v>
      </c>
      <c r="T19" s="19"/>
      <c r="U19" s="20"/>
      <c r="V19" s="20"/>
      <c r="W19" s="19"/>
      <c r="X19" s="10"/>
      <c r="Y19" s="20">
        <v>0</v>
      </c>
      <c r="Z19" s="19">
        <v>0</v>
      </c>
    </row>
    <row r="20" spans="1:26" ht="48" customHeight="1">
      <c r="A20" s="14" t="s">
        <v>487</v>
      </c>
      <c r="B20" s="14" t="s">
        <v>101</v>
      </c>
      <c r="C20" s="14" t="s">
        <v>480</v>
      </c>
      <c r="D20" s="14" t="s">
        <v>479</v>
      </c>
      <c r="E20" s="21">
        <v>460</v>
      </c>
      <c r="F20" s="22" t="s">
        <v>473</v>
      </c>
      <c r="G20" s="21">
        <v>7000</v>
      </c>
      <c r="H20" s="21">
        <f t="shared" si="0"/>
        <v>250</v>
      </c>
      <c r="I20" s="22">
        <v>30</v>
      </c>
      <c r="J20" s="22">
        <v>10</v>
      </c>
      <c r="K20" s="22">
        <v>10</v>
      </c>
      <c r="L20" s="22">
        <v>29</v>
      </c>
      <c r="M20" s="21">
        <v>135</v>
      </c>
      <c r="N20" s="21">
        <v>180</v>
      </c>
      <c r="O20" s="21">
        <v>3</v>
      </c>
      <c r="P20" s="21">
        <v>0</v>
      </c>
      <c r="Q20" s="23" t="s">
        <v>474</v>
      </c>
      <c r="R20" s="22" t="s">
        <v>475</v>
      </c>
      <c r="S20" s="24">
        <v>0</v>
      </c>
      <c r="T20" s="25"/>
      <c r="U20" s="26"/>
      <c r="V20" s="26"/>
      <c r="W20" s="25"/>
      <c r="X20" s="14"/>
      <c r="Y20" s="26">
        <v>0</v>
      </c>
      <c r="Z20" s="25">
        <v>0</v>
      </c>
    </row>
    <row r="21" spans="1:26" ht="48" customHeight="1">
      <c r="A21" s="10" t="s">
        <v>123</v>
      </c>
      <c r="B21" s="10" t="s">
        <v>114</v>
      </c>
      <c r="C21" s="10" t="s">
        <v>480</v>
      </c>
      <c r="D21" s="10" t="s">
        <v>472</v>
      </c>
      <c r="E21" s="15">
        <v>240</v>
      </c>
      <c r="F21" s="16" t="s">
        <v>473</v>
      </c>
      <c r="G21" s="15">
        <v>6500</v>
      </c>
      <c r="H21" s="15">
        <f t="shared" si="0"/>
        <v>277</v>
      </c>
      <c r="I21" s="16">
        <v>26</v>
      </c>
      <c r="J21" s="16">
        <v>5</v>
      </c>
      <c r="K21" s="16">
        <v>17</v>
      </c>
      <c r="L21" s="16">
        <v>24</v>
      </c>
      <c r="M21" s="15">
        <v>75</v>
      </c>
      <c r="N21" s="15">
        <v>120</v>
      </c>
      <c r="O21" s="15">
        <v>2</v>
      </c>
      <c r="P21" s="15">
        <v>0</v>
      </c>
      <c r="Q21" s="17" t="s">
        <v>474</v>
      </c>
      <c r="R21" s="16" t="s">
        <v>475</v>
      </c>
      <c r="S21" s="18">
        <v>0</v>
      </c>
      <c r="T21" s="19"/>
      <c r="U21" s="20"/>
      <c r="V21" s="20"/>
      <c r="W21" s="19"/>
      <c r="X21" s="10"/>
      <c r="Y21" s="20">
        <v>0</v>
      </c>
      <c r="Z21" s="19">
        <v>0</v>
      </c>
    </row>
    <row r="22" spans="1:26" ht="48" customHeight="1">
      <c r="A22" s="14" t="s">
        <v>137</v>
      </c>
      <c r="B22" s="14" t="s">
        <v>127</v>
      </c>
      <c r="C22" s="14" t="s">
        <v>471</v>
      </c>
      <c r="D22" s="14" t="s">
        <v>472</v>
      </c>
      <c r="E22" s="21">
        <v>240</v>
      </c>
      <c r="F22" s="22" t="s">
        <v>473</v>
      </c>
      <c r="G22" s="21">
        <v>6200</v>
      </c>
      <c r="H22" s="21">
        <f t="shared" si="0"/>
        <v>229</v>
      </c>
      <c r="I22" s="22">
        <v>30</v>
      </c>
      <c r="J22" s="22">
        <v>7</v>
      </c>
      <c r="K22" s="22">
        <v>9</v>
      </c>
      <c r="L22" s="22">
        <v>26</v>
      </c>
      <c r="M22" s="21">
        <v>100</v>
      </c>
      <c r="N22" s="21">
        <v>132</v>
      </c>
      <c r="O22" s="21">
        <v>2</v>
      </c>
      <c r="P22" s="21">
        <v>12</v>
      </c>
      <c r="Q22" s="23" t="s">
        <v>474</v>
      </c>
      <c r="R22" s="22" t="s">
        <v>475</v>
      </c>
      <c r="S22" s="24">
        <v>0</v>
      </c>
      <c r="T22" s="25"/>
      <c r="U22" s="26"/>
      <c r="V22" s="26"/>
      <c r="W22" s="25"/>
      <c r="X22" s="14"/>
      <c r="Y22" s="26">
        <v>0</v>
      </c>
      <c r="Z22" s="25">
        <v>0</v>
      </c>
    </row>
    <row r="23" spans="1:26" ht="48" customHeight="1">
      <c r="A23" s="10" t="s">
        <v>488</v>
      </c>
      <c r="B23" s="10" t="s">
        <v>127</v>
      </c>
      <c r="C23" s="10" t="s">
        <v>480</v>
      </c>
      <c r="D23" s="10" t="s">
        <v>472</v>
      </c>
      <c r="E23" s="15">
        <v>360</v>
      </c>
      <c r="F23" s="16" t="s">
        <v>473</v>
      </c>
      <c r="G23" s="15">
        <v>6200</v>
      </c>
      <c r="H23" s="15">
        <f t="shared" si="0"/>
        <v>229</v>
      </c>
      <c r="I23" s="16">
        <v>30</v>
      </c>
      <c r="J23" s="16">
        <v>7</v>
      </c>
      <c r="K23" s="16">
        <v>9</v>
      </c>
      <c r="L23" s="16">
        <v>26</v>
      </c>
      <c r="M23" s="15">
        <v>100</v>
      </c>
      <c r="N23" s="15">
        <v>132</v>
      </c>
      <c r="O23" s="15">
        <v>2</v>
      </c>
      <c r="P23" s="15">
        <v>12</v>
      </c>
      <c r="Q23" s="17" t="s">
        <v>474</v>
      </c>
      <c r="R23" s="16" t="s">
        <v>475</v>
      </c>
      <c r="S23" s="18">
        <v>0</v>
      </c>
      <c r="T23" s="19"/>
      <c r="U23" s="20"/>
      <c r="V23" s="20"/>
      <c r="W23" s="19"/>
      <c r="X23" s="10"/>
      <c r="Y23" s="20">
        <v>0</v>
      </c>
      <c r="Z23" s="19">
        <v>0</v>
      </c>
    </row>
    <row r="24" spans="1:26" ht="48" customHeight="1">
      <c r="A24" s="14" t="s">
        <v>150</v>
      </c>
      <c r="B24" s="14" t="s">
        <v>141</v>
      </c>
      <c r="C24" s="14" t="s">
        <v>480</v>
      </c>
      <c r="D24" s="14" t="s">
        <v>472</v>
      </c>
      <c r="E24" s="21">
        <v>360</v>
      </c>
      <c r="F24" s="22" t="s">
        <v>473</v>
      </c>
      <c r="G24" s="21">
        <v>5200</v>
      </c>
      <c r="H24" s="21">
        <f t="shared" si="0"/>
        <v>6</v>
      </c>
      <c r="I24" s="22">
        <v>1</v>
      </c>
      <c r="J24" s="22">
        <v>0.5</v>
      </c>
      <c r="K24" s="22">
        <v>0</v>
      </c>
      <c r="L24" s="22">
        <v>0</v>
      </c>
      <c r="M24" s="21">
        <v>5</v>
      </c>
      <c r="N24" s="21">
        <v>150</v>
      </c>
      <c r="O24" s="21">
        <v>0</v>
      </c>
      <c r="P24" s="21">
        <v>0</v>
      </c>
      <c r="Q24" s="23" t="s">
        <v>474</v>
      </c>
      <c r="R24" s="22" t="s">
        <v>475</v>
      </c>
      <c r="S24" s="24">
        <v>0</v>
      </c>
      <c r="T24" s="25"/>
      <c r="U24" s="26"/>
      <c r="V24" s="26"/>
      <c r="W24" s="25"/>
      <c r="X24" s="14"/>
      <c r="Y24" s="26">
        <v>0</v>
      </c>
      <c r="Z24" s="25">
        <v>0</v>
      </c>
    </row>
    <row r="25" spans="1:26" ht="48" customHeight="1">
      <c r="A25" s="10" t="s">
        <v>162</v>
      </c>
      <c r="B25" s="10" t="s">
        <v>154</v>
      </c>
      <c r="C25" s="10" t="s">
        <v>480</v>
      </c>
      <c r="D25" s="10" t="s">
        <v>472</v>
      </c>
      <c r="E25" s="15">
        <v>360</v>
      </c>
      <c r="F25" s="16" t="s">
        <v>473</v>
      </c>
      <c r="G25" s="15">
        <v>6000</v>
      </c>
      <c r="H25" s="15">
        <f t="shared" si="0"/>
        <v>131</v>
      </c>
      <c r="I25" s="16">
        <v>10</v>
      </c>
      <c r="J25" s="16">
        <v>7</v>
      </c>
      <c r="K25" s="16">
        <v>7</v>
      </c>
      <c r="L25" s="16">
        <v>10</v>
      </c>
      <c r="M25" s="15">
        <v>90</v>
      </c>
      <c r="N25" s="15">
        <v>120</v>
      </c>
      <c r="O25" s="15">
        <v>0</v>
      </c>
      <c r="P25" s="15">
        <v>0</v>
      </c>
      <c r="Q25" s="17" t="s">
        <v>474</v>
      </c>
      <c r="R25" s="16" t="s">
        <v>475</v>
      </c>
      <c r="S25" s="18">
        <v>0</v>
      </c>
      <c r="T25" s="19"/>
      <c r="U25" s="20"/>
      <c r="V25" s="20"/>
      <c r="W25" s="19"/>
      <c r="X25" s="10"/>
      <c r="Y25" s="20">
        <v>0</v>
      </c>
      <c r="Z25" s="19">
        <v>0</v>
      </c>
    </row>
    <row r="26" spans="1:26" ht="48" customHeight="1">
      <c r="A26" s="14" t="s">
        <v>173</v>
      </c>
      <c r="B26" s="14" t="s">
        <v>166</v>
      </c>
      <c r="C26" s="14" t="s">
        <v>471</v>
      </c>
      <c r="D26" s="14" t="s">
        <v>472</v>
      </c>
      <c r="E26" s="21">
        <v>240</v>
      </c>
      <c r="F26" s="22" t="s">
        <v>473</v>
      </c>
      <c r="G26" s="21">
        <v>6500</v>
      </c>
      <c r="H26" s="21">
        <f t="shared" si="0"/>
        <v>6</v>
      </c>
      <c r="I26" s="22">
        <v>1</v>
      </c>
      <c r="J26" s="22">
        <v>0.5</v>
      </c>
      <c r="K26" s="22">
        <v>0</v>
      </c>
      <c r="L26" s="22">
        <v>0</v>
      </c>
      <c r="M26" s="21">
        <v>5</v>
      </c>
      <c r="N26" s="21">
        <v>140</v>
      </c>
      <c r="O26" s="21">
        <v>0</v>
      </c>
      <c r="P26" s="21">
        <v>0</v>
      </c>
      <c r="Q26" s="23" t="s">
        <v>489</v>
      </c>
      <c r="R26" s="22" t="s">
        <v>475</v>
      </c>
      <c r="S26" s="24">
        <v>0</v>
      </c>
      <c r="T26" s="25"/>
      <c r="U26" s="26"/>
      <c r="V26" s="26"/>
      <c r="W26" s="25"/>
      <c r="X26" s="14"/>
      <c r="Y26" s="26">
        <v>0</v>
      </c>
      <c r="Z26" s="25">
        <v>0</v>
      </c>
    </row>
    <row r="27" spans="1:26" ht="48" customHeight="1">
      <c r="A27" s="10" t="s">
        <v>490</v>
      </c>
      <c r="B27" s="10" t="s">
        <v>166</v>
      </c>
      <c r="C27" s="10" t="s">
        <v>480</v>
      </c>
      <c r="D27" s="10" t="s">
        <v>472</v>
      </c>
      <c r="E27" s="15">
        <v>300</v>
      </c>
      <c r="F27" s="16" t="s">
        <v>473</v>
      </c>
      <c r="G27" s="15">
        <v>6500</v>
      </c>
      <c r="H27" s="15">
        <f t="shared" si="0"/>
        <v>6</v>
      </c>
      <c r="I27" s="16">
        <v>1</v>
      </c>
      <c r="J27" s="16">
        <v>0.5</v>
      </c>
      <c r="K27" s="16">
        <v>0</v>
      </c>
      <c r="L27" s="16">
        <v>0</v>
      </c>
      <c r="M27" s="15">
        <v>5</v>
      </c>
      <c r="N27" s="15">
        <v>140</v>
      </c>
      <c r="O27" s="15">
        <v>0</v>
      </c>
      <c r="P27" s="15">
        <v>0</v>
      </c>
      <c r="Q27" s="17" t="s">
        <v>489</v>
      </c>
      <c r="R27" s="16" t="s">
        <v>475</v>
      </c>
      <c r="S27" s="18">
        <v>0</v>
      </c>
      <c r="T27" s="19"/>
      <c r="U27" s="20"/>
      <c r="V27" s="20"/>
      <c r="W27" s="19"/>
      <c r="X27" s="10"/>
      <c r="Y27" s="20">
        <v>0</v>
      </c>
      <c r="Z27" s="19">
        <v>0</v>
      </c>
    </row>
    <row r="28" spans="1:26" ht="48" customHeight="1">
      <c r="A28" s="14" t="s">
        <v>186</v>
      </c>
      <c r="B28" s="14" t="s">
        <v>177</v>
      </c>
      <c r="C28" s="14" t="s">
        <v>471</v>
      </c>
      <c r="D28" s="14" t="s">
        <v>472</v>
      </c>
      <c r="E28" s="21">
        <v>240</v>
      </c>
      <c r="F28" s="22" t="s">
        <v>473</v>
      </c>
      <c r="G28" s="21">
        <v>6800</v>
      </c>
      <c r="H28" s="21">
        <f t="shared" si="0"/>
        <v>6</v>
      </c>
      <c r="I28" s="22">
        <v>1</v>
      </c>
      <c r="J28" s="22">
        <v>0.5</v>
      </c>
      <c r="K28" s="22">
        <v>0</v>
      </c>
      <c r="L28" s="22">
        <v>0</v>
      </c>
      <c r="M28" s="21">
        <v>5</v>
      </c>
      <c r="N28" s="21">
        <v>8</v>
      </c>
      <c r="O28" s="21">
        <v>0</v>
      </c>
      <c r="P28" s="21">
        <v>0</v>
      </c>
      <c r="Q28" s="23" t="s">
        <v>491</v>
      </c>
      <c r="R28" s="22" t="s">
        <v>475</v>
      </c>
      <c r="S28" s="24">
        <v>0</v>
      </c>
      <c r="T28" s="25"/>
      <c r="U28" s="26"/>
      <c r="V28" s="26"/>
      <c r="W28" s="25"/>
      <c r="X28" s="14"/>
      <c r="Y28" s="26">
        <v>0</v>
      </c>
      <c r="Z28" s="25">
        <v>0</v>
      </c>
    </row>
    <row r="29" spans="1:26" ht="48" customHeight="1">
      <c r="A29" s="10" t="s">
        <v>492</v>
      </c>
      <c r="B29" s="10" t="s">
        <v>177</v>
      </c>
      <c r="C29" s="10" t="s">
        <v>480</v>
      </c>
      <c r="D29" s="10" t="s">
        <v>472</v>
      </c>
      <c r="E29" s="15">
        <v>300</v>
      </c>
      <c r="F29" s="16" t="s">
        <v>473</v>
      </c>
      <c r="G29" s="15">
        <v>6800</v>
      </c>
      <c r="H29" s="15">
        <f t="shared" si="0"/>
        <v>6</v>
      </c>
      <c r="I29" s="16">
        <v>1</v>
      </c>
      <c r="J29" s="16">
        <v>0.5</v>
      </c>
      <c r="K29" s="16">
        <v>0</v>
      </c>
      <c r="L29" s="16">
        <v>0</v>
      </c>
      <c r="M29" s="15">
        <v>5</v>
      </c>
      <c r="N29" s="15">
        <v>8</v>
      </c>
      <c r="O29" s="15">
        <v>0</v>
      </c>
      <c r="P29" s="15">
        <v>0</v>
      </c>
      <c r="Q29" s="17" t="s">
        <v>491</v>
      </c>
      <c r="R29" s="16" t="s">
        <v>475</v>
      </c>
      <c r="S29" s="18">
        <v>0</v>
      </c>
      <c r="T29" s="19"/>
      <c r="U29" s="20"/>
      <c r="V29" s="20"/>
      <c r="W29" s="19"/>
      <c r="X29" s="10"/>
      <c r="Y29" s="20">
        <v>0</v>
      </c>
      <c r="Z29" s="19">
        <v>0</v>
      </c>
    </row>
    <row r="30" spans="1:26" ht="48" customHeight="1">
      <c r="A30" s="14" t="s">
        <v>493</v>
      </c>
      <c r="B30" s="14" t="s">
        <v>190</v>
      </c>
      <c r="C30" s="14" t="s">
        <v>471</v>
      </c>
      <c r="D30" s="14" t="s">
        <v>472</v>
      </c>
      <c r="E30" s="21">
        <v>240</v>
      </c>
      <c r="F30" s="22" t="s">
        <v>473</v>
      </c>
      <c r="G30" s="21">
        <v>6000</v>
      </c>
      <c r="H30" s="21">
        <f t="shared" si="0"/>
        <v>191</v>
      </c>
      <c r="I30" s="22">
        <v>25</v>
      </c>
      <c r="J30" s="22">
        <v>7</v>
      </c>
      <c r="K30" s="22">
        <v>7</v>
      </c>
      <c r="L30" s="22">
        <v>22</v>
      </c>
      <c r="M30" s="21">
        <v>90</v>
      </c>
      <c r="N30" s="21">
        <v>70</v>
      </c>
      <c r="O30" s="21">
        <v>0</v>
      </c>
      <c r="P30" s="21">
        <v>70</v>
      </c>
      <c r="Q30" s="23"/>
      <c r="R30" s="22" t="s">
        <v>475</v>
      </c>
      <c r="S30" s="24">
        <v>0</v>
      </c>
      <c r="T30" s="25"/>
      <c r="U30" s="26"/>
      <c r="V30" s="26"/>
      <c r="W30" s="25"/>
      <c r="X30" s="14"/>
      <c r="Y30" s="26">
        <v>0</v>
      </c>
      <c r="Z30" s="25">
        <v>0</v>
      </c>
    </row>
    <row r="31" spans="1:26" ht="48" customHeight="1">
      <c r="A31" s="10" t="s">
        <v>199</v>
      </c>
      <c r="B31" s="10" t="s">
        <v>190</v>
      </c>
      <c r="C31" s="10" t="s">
        <v>480</v>
      </c>
      <c r="D31" s="10" t="s">
        <v>472</v>
      </c>
      <c r="E31" s="15">
        <v>360</v>
      </c>
      <c r="F31" s="16" t="s">
        <v>473</v>
      </c>
      <c r="G31" s="15">
        <v>6000</v>
      </c>
      <c r="H31" s="15">
        <f t="shared" si="0"/>
        <v>191</v>
      </c>
      <c r="I31" s="16">
        <v>25</v>
      </c>
      <c r="J31" s="16">
        <v>7</v>
      </c>
      <c r="K31" s="16">
        <v>7</v>
      </c>
      <c r="L31" s="16">
        <v>22</v>
      </c>
      <c r="M31" s="15">
        <v>90</v>
      </c>
      <c r="N31" s="15">
        <v>70</v>
      </c>
      <c r="O31" s="15">
        <v>0</v>
      </c>
      <c r="P31" s="15">
        <v>70</v>
      </c>
      <c r="Q31" s="17"/>
      <c r="R31" s="16" t="s">
        <v>475</v>
      </c>
      <c r="S31" s="18">
        <v>0</v>
      </c>
      <c r="T31" s="19"/>
      <c r="U31" s="20"/>
      <c r="V31" s="20"/>
      <c r="W31" s="19"/>
      <c r="X31" s="10"/>
      <c r="Y31" s="20">
        <v>0</v>
      </c>
      <c r="Z31" s="19">
        <v>0</v>
      </c>
    </row>
    <row r="32" spans="1:26" ht="48" customHeight="1">
      <c r="A32" s="14" t="s">
        <v>212</v>
      </c>
      <c r="B32" s="14" t="s">
        <v>203</v>
      </c>
      <c r="C32" s="14" t="s">
        <v>471</v>
      </c>
      <c r="D32" s="14" t="s">
        <v>472</v>
      </c>
      <c r="E32" s="21">
        <v>240</v>
      </c>
      <c r="F32" s="22" t="s">
        <v>473</v>
      </c>
      <c r="G32" s="21">
        <v>5800</v>
      </c>
      <c r="H32" s="21">
        <f t="shared" si="0"/>
        <v>229</v>
      </c>
      <c r="I32" s="22">
        <v>30</v>
      </c>
      <c r="J32" s="22">
        <v>7</v>
      </c>
      <c r="K32" s="22">
        <v>9</v>
      </c>
      <c r="L32" s="22">
        <v>26</v>
      </c>
      <c r="M32" s="21">
        <v>100</v>
      </c>
      <c r="N32" s="21">
        <v>12</v>
      </c>
      <c r="O32" s="21">
        <v>0</v>
      </c>
      <c r="P32" s="21">
        <v>12</v>
      </c>
      <c r="Q32" s="23"/>
      <c r="R32" s="22" t="s">
        <v>475</v>
      </c>
      <c r="S32" s="24">
        <v>0</v>
      </c>
      <c r="T32" s="25"/>
      <c r="U32" s="26"/>
      <c r="V32" s="26"/>
      <c r="W32" s="25"/>
      <c r="X32" s="14"/>
      <c r="Y32" s="26">
        <v>0</v>
      </c>
      <c r="Z32" s="25">
        <v>0</v>
      </c>
    </row>
    <row r="33" spans="1:26" ht="48" customHeight="1">
      <c r="A33" s="10" t="s">
        <v>494</v>
      </c>
      <c r="B33" s="10" t="s">
        <v>203</v>
      </c>
      <c r="C33" s="10" t="s">
        <v>480</v>
      </c>
      <c r="D33" s="10" t="s">
        <v>472</v>
      </c>
      <c r="E33" s="15">
        <v>360</v>
      </c>
      <c r="F33" s="16" t="s">
        <v>473</v>
      </c>
      <c r="G33" s="15">
        <v>5800</v>
      </c>
      <c r="H33" s="15">
        <f t="shared" si="0"/>
        <v>229</v>
      </c>
      <c r="I33" s="16">
        <v>30</v>
      </c>
      <c r="J33" s="16">
        <v>7</v>
      </c>
      <c r="K33" s="16">
        <v>9</v>
      </c>
      <c r="L33" s="16">
        <v>26</v>
      </c>
      <c r="M33" s="15">
        <v>100</v>
      </c>
      <c r="N33" s="15">
        <v>12</v>
      </c>
      <c r="O33" s="15">
        <v>0</v>
      </c>
      <c r="P33" s="15">
        <v>12</v>
      </c>
      <c r="Q33" s="17"/>
      <c r="R33" s="16" t="s">
        <v>475</v>
      </c>
      <c r="S33" s="18">
        <v>0</v>
      </c>
      <c r="T33" s="19"/>
      <c r="U33" s="20"/>
      <c r="V33" s="20"/>
      <c r="W33" s="19"/>
      <c r="X33" s="10"/>
      <c r="Y33" s="20">
        <v>0</v>
      </c>
      <c r="Z33" s="19">
        <v>0</v>
      </c>
    </row>
    <row r="34" spans="1:26" ht="48" customHeight="1">
      <c r="A34" s="14" t="s">
        <v>495</v>
      </c>
      <c r="B34" s="14" t="s">
        <v>216</v>
      </c>
      <c r="C34" s="14" t="s">
        <v>471</v>
      </c>
      <c r="D34" s="14" t="s">
        <v>472</v>
      </c>
      <c r="E34" s="21">
        <v>240</v>
      </c>
      <c r="F34" s="22" t="s">
        <v>473</v>
      </c>
      <c r="G34" s="21">
        <v>6000</v>
      </c>
      <c r="H34" s="21">
        <f t="shared" si="0"/>
        <v>174</v>
      </c>
      <c r="I34" s="22">
        <v>24</v>
      </c>
      <c r="J34" s="22">
        <v>6</v>
      </c>
      <c r="K34" s="22">
        <v>6</v>
      </c>
      <c r="L34" s="22">
        <v>22</v>
      </c>
      <c r="M34" s="21">
        <v>80</v>
      </c>
      <c r="N34" s="21">
        <v>45</v>
      </c>
      <c r="O34" s="21">
        <v>0</v>
      </c>
      <c r="P34" s="21">
        <v>45</v>
      </c>
      <c r="Q34" s="23"/>
      <c r="R34" s="22" t="s">
        <v>475</v>
      </c>
      <c r="S34" s="24">
        <v>0</v>
      </c>
      <c r="T34" s="25"/>
      <c r="U34" s="26"/>
      <c r="V34" s="26"/>
      <c r="W34" s="25"/>
      <c r="X34" s="14"/>
      <c r="Y34" s="26">
        <v>0</v>
      </c>
      <c r="Z34" s="25">
        <v>0</v>
      </c>
    </row>
    <row r="35" spans="1:26" ht="48" customHeight="1">
      <c r="A35" s="10" t="s">
        <v>224</v>
      </c>
      <c r="B35" s="10" t="s">
        <v>216</v>
      </c>
      <c r="C35" s="10" t="s">
        <v>480</v>
      </c>
      <c r="D35" s="10" t="s">
        <v>472</v>
      </c>
      <c r="E35" s="15">
        <v>360</v>
      </c>
      <c r="F35" s="16" t="s">
        <v>473</v>
      </c>
      <c r="G35" s="15">
        <v>6000</v>
      </c>
      <c r="H35" s="15">
        <f t="shared" si="0"/>
        <v>174</v>
      </c>
      <c r="I35" s="16">
        <v>24</v>
      </c>
      <c r="J35" s="16">
        <v>6</v>
      </c>
      <c r="K35" s="16">
        <v>6</v>
      </c>
      <c r="L35" s="16">
        <v>22</v>
      </c>
      <c r="M35" s="15">
        <v>80</v>
      </c>
      <c r="N35" s="15">
        <v>45</v>
      </c>
      <c r="O35" s="15">
        <v>0</v>
      </c>
      <c r="P35" s="15">
        <v>45</v>
      </c>
      <c r="Q35" s="17"/>
      <c r="R35" s="16" t="s">
        <v>475</v>
      </c>
      <c r="S35" s="18">
        <v>0</v>
      </c>
      <c r="T35" s="19"/>
      <c r="U35" s="20"/>
      <c r="V35" s="20"/>
      <c r="W35" s="19"/>
      <c r="X35" s="10"/>
      <c r="Y35" s="20">
        <v>0</v>
      </c>
      <c r="Z35" s="19">
        <v>0</v>
      </c>
    </row>
    <row r="36" spans="1:26" ht="48" customHeight="1">
      <c r="A36" s="14" t="s">
        <v>496</v>
      </c>
      <c r="B36" s="14" t="s">
        <v>228</v>
      </c>
      <c r="C36" s="14" t="s">
        <v>471</v>
      </c>
      <c r="D36" s="14" t="s">
        <v>472</v>
      </c>
      <c r="E36" s="21">
        <v>300</v>
      </c>
      <c r="F36" s="22" t="s">
        <v>473</v>
      </c>
      <c r="G36" s="21">
        <v>5500</v>
      </c>
      <c r="H36" s="21">
        <f t="shared" si="0"/>
        <v>120</v>
      </c>
      <c r="I36" s="22">
        <v>30</v>
      </c>
      <c r="J36" s="22">
        <v>0</v>
      </c>
      <c r="K36" s="22">
        <v>0</v>
      </c>
      <c r="L36" s="22">
        <v>28</v>
      </c>
      <c r="M36" s="21">
        <v>5</v>
      </c>
      <c r="N36" s="21">
        <v>0</v>
      </c>
      <c r="O36" s="21">
        <v>0</v>
      </c>
      <c r="P36" s="21">
        <v>0</v>
      </c>
      <c r="Q36" s="23"/>
      <c r="R36" s="22" t="s">
        <v>475</v>
      </c>
      <c r="S36" s="24">
        <v>0</v>
      </c>
      <c r="T36" s="25"/>
      <c r="U36" s="26"/>
      <c r="V36" s="26"/>
      <c r="W36" s="25"/>
      <c r="X36" s="14"/>
      <c r="Y36" s="26">
        <v>0</v>
      </c>
      <c r="Z36" s="25">
        <v>0</v>
      </c>
    </row>
    <row r="37" spans="1:26" ht="48" customHeight="1">
      <c r="A37" s="10" t="s">
        <v>236</v>
      </c>
      <c r="B37" s="10" t="s">
        <v>228</v>
      </c>
      <c r="C37" s="10" t="s">
        <v>480</v>
      </c>
      <c r="D37" s="10" t="s">
        <v>472</v>
      </c>
      <c r="E37" s="15">
        <v>400</v>
      </c>
      <c r="F37" s="16" t="s">
        <v>473</v>
      </c>
      <c r="G37" s="15">
        <v>5500</v>
      </c>
      <c r="H37" s="15">
        <f t="shared" si="0"/>
        <v>120</v>
      </c>
      <c r="I37" s="16">
        <v>30</v>
      </c>
      <c r="J37" s="16">
        <v>0</v>
      </c>
      <c r="K37" s="16">
        <v>0</v>
      </c>
      <c r="L37" s="16">
        <v>28</v>
      </c>
      <c r="M37" s="15">
        <v>5</v>
      </c>
      <c r="N37" s="15">
        <v>0</v>
      </c>
      <c r="O37" s="15">
        <v>0</v>
      </c>
      <c r="P37" s="15">
        <v>0</v>
      </c>
      <c r="Q37" s="17"/>
      <c r="R37" s="16" t="s">
        <v>475</v>
      </c>
      <c r="S37" s="18">
        <v>0</v>
      </c>
      <c r="T37" s="19"/>
      <c r="U37" s="20"/>
      <c r="V37" s="20"/>
      <c r="W37" s="19"/>
      <c r="X37" s="10"/>
      <c r="Y37" s="20">
        <v>0</v>
      </c>
      <c r="Z37" s="19">
        <v>0</v>
      </c>
    </row>
    <row r="38" spans="1:26" ht="48" customHeight="1">
      <c r="A38" s="14" t="s">
        <v>247</v>
      </c>
      <c r="B38" s="14" t="s">
        <v>240</v>
      </c>
      <c r="C38" s="14" t="s">
        <v>471</v>
      </c>
      <c r="D38" s="14" t="s">
        <v>472</v>
      </c>
      <c r="E38" s="21">
        <v>300</v>
      </c>
      <c r="F38" s="22" t="s">
        <v>473</v>
      </c>
      <c r="G38" s="21">
        <v>5000</v>
      </c>
      <c r="H38" s="21">
        <f t="shared" ref="H38:H69" si="1">ROUND(I38*4+J38*4+K38*9+S38*7,0)</f>
        <v>2</v>
      </c>
      <c r="I38" s="22">
        <v>0.5</v>
      </c>
      <c r="J38" s="22">
        <v>0</v>
      </c>
      <c r="K38" s="22">
        <v>0</v>
      </c>
      <c r="L38" s="22">
        <v>0</v>
      </c>
      <c r="M38" s="21">
        <v>3</v>
      </c>
      <c r="N38" s="21">
        <v>0</v>
      </c>
      <c r="O38" s="21">
        <v>0</v>
      </c>
      <c r="P38" s="21">
        <v>0</v>
      </c>
      <c r="Q38" s="23"/>
      <c r="R38" s="22" t="s">
        <v>475</v>
      </c>
      <c r="S38" s="24">
        <v>0</v>
      </c>
      <c r="T38" s="25"/>
      <c r="U38" s="26"/>
      <c r="V38" s="26"/>
      <c r="W38" s="25"/>
      <c r="X38" s="14"/>
      <c r="Y38" s="26">
        <v>0</v>
      </c>
      <c r="Z38" s="25">
        <v>0</v>
      </c>
    </row>
    <row r="39" spans="1:26" ht="48" customHeight="1">
      <c r="A39" s="10" t="s">
        <v>497</v>
      </c>
      <c r="B39" s="10" t="s">
        <v>240</v>
      </c>
      <c r="C39" s="10" t="s">
        <v>480</v>
      </c>
      <c r="D39" s="10" t="s">
        <v>472</v>
      </c>
      <c r="E39" s="15">
        <v>400</v>
      </c>
      <c r="F39" s="16" t="s">
        <v>473</v>
      </c>
      <c r="G39" s="15">
        <v>5000</v>
      </c>
      <c r="H39" s="15">
        <f t="shared" si="1"/>
        <v>2</v>
      </c>
      <c r="I39" s="16">
        <v>0.5</v>
      </c>
      <c r="J39" s="16">
        <v>0</v>
      </c>
      <c r="K39" s="16">
        <v>0</v>
      </c>
      <c r="L39" s="16">
        <v>0</v>
      </c>
      <c r="M39" s="15">
        <v>3</v>
      </c>
      <c r="N39" s="15">
        <v>0</v>
      </c>
      <c r="O39" s="15">
        <v>0</v>
      </c>
      <c r="P39" s="15">
        <v>0</v>
      </c>
      <c r="Q39" s="17"/>
      <c r="R39" s="16" t="s">
        <v>475</v>
      </c>
      <c r="S39" s="18">
        <v>0</v>
      </c>
      <c r="T39" s="19"/>
      <c r="U39" s="20"/>
      <c r="V39" s="20"/>
      <c r="W39" s="19"/>
      <c r="X39" s="10"/>
      <c r="Y39" s="20">
        <v>0</v>
      </c>
      <c r="Z39" s="19">
        <v>0</v>
      </c>
    </row>
    <row r="40" spans="1:26" ht="48" customHeight="1">
      <c r="A40" s="14" t="s">
        <v>498</v>
      </c>
      <c r="B40" s="14" t="s">
        <v>251</v>
      </c>
      <c r="C40" s="14" t="s">
        <v>471</v>
      </c>
      <c r="D40" s="14" t="s">
        <v>472</v>
      </c>
      <c r="E40" s="21">
        <v>300</v>
      </c>
      <c r="F40" s="22" t="s">
        <v>473</v>
      </c>
      <c r="G40" s="21">
        <v>6000</v>
      </c>
      <c r="H40" s="21">
        <f t="shared" si="1"/>
        <v>112</v>
      </c>
      <c r="I40" s="22">
        <v>28</v>
      </c>
      <c r="J40" s="22">
        <v>0</v>
      </c>
      <c r="K40" s="22">
        <v>0</v>
      </c>
      <c r="L40" s="22">
        <v>26</v>
      </c>
      <c r="M40" s="21">
        <v>5</v>
      </c>
      <c r="N40" s="21">
        <v>0</v>
      </c>
      <c r="O40" s="21">
        <v>0</v>
      </c>
      <c r="P40" s="21">
        <v>0</v>
      </c>
      <c r="Q40" s="23"/>
      <c r="R40" s="22" t="s">
        <v>475</v>
      </c>
      <c r="S40" s="24">
        <v>0</v>
      </c>
      <c r="T40" s="25"/>
      <c r="U40" s="26"/>
      <c r="V40" s="26"/>
      <c r="W40" s="25"/>
      <c r="X40" s="14"/>
      <c r="Y40" s="26">
        <v>0</v>
      </c>
      <c r="Z40" s="25">
        <v>0</v>
      </c>
    </row>
    <row r="41" spans="1:26" ht="48" customHeight="1">
      <c r="A41" s="10" t="s">
        <v>259</v>
      </c>
      <c r="B41" s="10" t="s">
        <v>251</v>
      </c>
      <c r="C41" s="10" t="s">
        <v>480</v>
      </c>
      <c r="D41" s="10" t="s">
        <v>472</v>
      </c>
      <c r="E41" s="15">
        <v>400</v>
      </c>
      <c r="F41" s="16" t="s">
        <v>473</v>
      </c>
      <c r="G41" s="15">
        <v>6000</v>
      </c>
      <c r="H41" s="15">
        <f t="shared" si="1"/>
        <v>112</v>
      </c>
      <c r="I41" s="16">
        <v>28</v>
      </c>
      <c r="J41" s="16">
        <v>0</v>
      </c>
      <c r="K41" s="16">
        <v>0</v>
      </c>
      <c r="L41" s="16">
        <v>26</v>
      </c>
      <c r="M41" s="15">
        <v>5</v>
      </c>
      <c r="N41" s="15">
        <v>0</v>
      </c>
      <c r="O41" s="15">
        <v>0</v>
      </c>
      <c r="P41" s="15">
        <v>0</v>
      </c>
      <c r="Q41" s="17"/>
      <c r="R41" s="16" t="s">
        <v>475</v>
      </c>
      <c r="S41" s="18">
        <v>0</v>
      </c>
      <c r="T41" s="19"/>
      <c r="U41" s="20"/>
      <c r="V41" s="20"/>
      <c r="W41" s="19"/>
      <c r="X41" s="10"/>
      <c r="Y41" s="20">
        <v>0</v>
      </c>
      <c r="Z41" s="19">
        <v>0</v>
      </c>
    </row>
    <row r="42" spans="1:26" ht="48" customHeight="1">
      <c r="A42" s="14" t="s">
        <v>270</v>
      </c>
      <c r="B42" s="14" t="s">
        <v>262</v>
      </c>
      <c r="C42" s="14" t="s">
        <v>471</v>
      </c>
      <c r="D42" s="14" t="s">
        <v>472</v>
      </c>
      <c r="E42" s="21">
        <v>300</v>
      </c>
      <c r="F42" s="22" t="s">
        <v>473</v>
      </c>
      <c r="G42" s="21">
        <v>6500</v>
      </c>
      <c r="H42" s="21">
        <f t="shared" si="1"/>
        <v>130</v>
      </c>
      <c r="I42" s="22">
        <v>32</v>
      </c>
      <c r="J42" s="22">
        <v>0.5</v>
      </c>
      <c r="K42" s="22">
        <v>0</v>
      </c>
      <c r="L42" s="22">
        <v>28</v>
      </c>
      <c r="M42" s="21">
        <v>10</v>
      </c>
      <c r="N42" s="21">
        <v>0</v>
      </c>
      <c r="O42" s="21">
        <v>0</v>
      </c>
      <c r="P42" s="21">
        <v>0</v>
      </c>
      <c r="Q42" s="23"/>
      <c r="R42" s="22" t="s">
        <v>475</v>
      </c>
      <c r="S42" s="24">
        <v>0</v>
      </c>
      <c r="T42" s="25"/>
      <c r="U42" s="26"/>
      <c r="V42" s="26"/>
      <c r="W42" s="25"/>
      <c r="X42" s="14"/>
      <c r="Y42" s="26">
        <v>0</v>
      </c>
      <c r="Z42" s="25">
        <v>0</v>
      </c>
    </row>
    <row r="43" spans="1:26" ht="48" customHeight="1">
      <c r="A43" s="10" t="s">
        <v>499</v>
      </c>
      <c r="B43" s="10" t="s">
        <v>262</v>
      </c>
      <c r="C43" s="10" t="s">
        <v>480</v>
      </c>
      <c r="D43" s="10" t="s">
        <v>472</v>
      </c>
      <c r="E43" s="15">
        <v>400</v>
      </c>
      <c r="F43" s="16" t="s">
        <v>473</v>
      </c>
      <c r="G43" s="15">
        <v>6500</v>
      </c>
      <c r="H43" s="15">
        <f t="shared" si="1"/>
        <v>130</v>
      </c>
      <c r="I43" s="16">
        <v>32</v>
      </c>
      <c r="J43" s="16">
        <v>0.5</v>
      </c>
      <c r="K43" s="16">
        <v>0</v>
      </c>
      <c r="L43" s="16">
        <v>28</v>
      </c>
      <c r="M43" s="15">
        <v>10</v>
      </c>
      <c r="N43" s="15">
        <v>0</v>
      </c>
      <c r="O43" s="15">
        <v>0</v>
      </c>
      <c r="P43" s="15">
        <v>0</v>
      </c>
      <c r="Q43" s="17"/>
      <c r="R43" s="16" t="s">
        <v>475</v>
      </c>
      <c r="S43" s="18">
        <v>0</v>
      </c>
      <c r="T43" s="19"/>
      <c r="U43" s="20"/>
      <c r="V43" s="20"/>
      <c r="W43" s="19"/>
      <c r="X43" s="10"/>
      <c r="Y43" s="20">
        <v>0</v>
      </c>
      <c r="Z43" s="19">
        <v>0</v>
      </c>
    </row>
    <row r="44" spans="1:26" ht="48" customHeight="1">
      <c r="A44" s="14" t="s">
        <v>284</v>
      </c>
      <c r="B44" s="14" t="s">
        <v>273</v>
      </c>
      <c r="C44" s="14" t="s">
        <v>500</v>
      </c>
      <c r="D44" s="14" t="s">
        <v>472</v>
      </c>
      <c r="E44" s="21">
        <v>75</v>
      </c>
      <c r="F44" s="22" t="s">
        <v>501</v>
      </c>
      <c r="G44" s="21">
        <v>3800</v>
      </c>
      <c r="H44" s="21">
        <f t="shared" si="1"/>
        <v>269</v>
      </c>
      <c r="I44" s="22">
        <v>32</v>
      </c>
      <c r="J44" s="22">
        <v>6</v>
      </c>
      <c r="K44" s="22">
        <v>13</v>
      </c>
      <c r="L44" s="22">
        <v>4</v>
      </c>
      <c r="M44" s="21">
        <v>420</v>
      </c>
      <c r="N44" s="21">
        <v>0</v>
      </c>
      <c r="O44" s="21">
        <v>0</v>
      </c>
      <c r="P44" s="21">
        <v>0</v>
      </c>
      <c r="Q44" s="23"/>
      <c r="R44" s="22" t="s">
        <v>475</v>
      </c>
      <c r="S44" s="24">
        <v>0</v>
      </c>
      <c r="T44" s="25"/>
      <c r="U44" s="26"/>
      <c r="V44" s="26"/>
      <c r="W44" s="25"/>
      <c r="X44" s="14"/>
      <c r="Y44" s="26">
        <v>0</v>
      </c>
      <c r="Z44" s="25">
        <v>0</v>
      </c>
    </row>
    <row r="45" spans="1:26" ht="48" customHeight="1">
      <c r="A45" s="10" t="s">
        <v>299</v>
      </c>
      <c r="B45" s="10" t="s">
        <v>289</v>
      </c>
      <c r="C45" s="10" t="s">
        <v>500</v>
      </c>
      <c r="D45" s="10" t="s">
        <v>472</v>
      </c>
      <c r="E45" s="15">
        <v>110</v>
      </c>
      <c r="F45" s="16" t="s">
        <v>501</v>
      </c>
      <c r="G45" s="15">
        <v>6800</v>
      </c>
      <c r="H45" s="15">
        <f t="shared" si="1"/>
        <v>353</v>
      </c>
      <c r="I45" s="16">
        <v>25</v>
      </c>
      <c r="J45" s="16">
        <v>7</v>
      </c>
      <c r="K45" s="16">
        <v>25</v>
      </c>
      <c r="L45" s="16">
        <v>22</v>
      </c>
      <c r="M45" s="15">
        <v>260</v>
      </c>
      <c r="N45" s="15">
        <v>0</v>
      </c>
      <c r="O45" s="15">
        <v>0</v>
      </c>
      <c r="P45" s="15">
        <v>0</v>
      </c>
      <c r="Q45" s="17"/>
      <c r="R45" s="16" t="s">
        <v>475</v>
      </c>
      <c r="S45" s="18">
        <v>0</v>
      </c>
      <c r="T45" s="19"/>
      <c r="U45" s="20"/>
      <c r="V45" s="20"/>
      <c r="W45" s="19"/>
      <c r="X45" s="10"/>
      <c r="Y45" s="20">
        <v>0</v>
      </c>
      <c r="Z45" s="19">
        <v>0</v>
      </c>
    </row>
    <row r="46" spans="1:26" ht="48" customHeight="1">
      <c r="A46" s="14" t="s">
        <v>312</v>
      </c>
      <c r="B46" s="14" t="s">
        <v>303</v>
      </c>
      <c r="C46" s="14" t="s">
        <v>500</v>
      </c>
      <c r="D46" s="14" t="s">
        <v>472</v>
      </c>
      <c r="E46" s="21">
        <v>100</v>
      </c>
      <c r="F46" s="22" t="s">
        <v>501</v>
      </c>
      <c r="G46" s="21">
        <v>6500</v>
      </c>
      <c r="H46" s="21">
        <f t="shared" si="1"/>
        <v>294</v>
      </c>
      <c r="I46" s="22">
        <v>28</v>
      </c>
      <c r="J46" s="22">
        <v>5</v>
      </c>
      <c r="K46" s="22">
        <v>18</v>
      </c>
      <c r="L46" s="22">
        <v>22</v>
      </c>
      <c r="M46" s="21">
        <v>100</v>
      </c>
      <c r="N46" s="21">
        <v>20</v>
      </c>
      <c r="O46" s="21">
        <v>0</v>
      </c>
      <c r="P46" s="21">
        <v>20</v>
      </c>
      <c r="Q46" s="23"/>
      <c r="R46" s="22" t="s">
        <v>475</v>
      </c>
      <c r="S46" s="24">
        <v>0</v>
      </c>
      <c r="T46" s="25"/>
      <c r="U46" s="26"/>
      <c r="V46" s="26"/>
      <c r="W46" s="25"/>
      <c r="X46" s="14"/>
      <c r="Y46" s="26">
        <v>0</v>
      </c>
      <c r="Z46" s="25">
        <v>0</v>
      </c>
    </row>
    <row r="47" spans="1:26" ht="48" customHeight="1">
      <c r="A47" s="10" t="s">
        <v>326</v>
      </c>
      <c r="B47" s="10" t="s">
        <v>317</v>
      </c>
      <c r="C47" s="10" t="s">
        <v>500</v>
      </c>
      <c r="D47" s="10" t="s">
        <v>472</v>
      </c>
      <c r="E47" s="15">
        <v>50</v>
      </c>
      <c r="F47" s="16" t="s">
        <v>501</v>
      </c>
      <c r="G47" s="15">
        <v>4500</v>
      </c>
      <c r="H47" s="15">
        <f t="shared" si="1"/>
        <v>226</v>
      </c>
      <c r="I47" s="16">
        <v>32</v>
      </c>
      <c r="J47" s="16">
        <v>2</v>
      </c>
      <c r="K47" s="16">
        <v>10</v>
      </c>
      <c r="L47" s="16">
        <v>14</v>
      </c>
      <c r="M47" s="15">
        <v>60</v>
      </c>
      <c r="N47" s="15">
        <v>0</v>
      </c>
      <c r="O47" s="15">
        <v>0</v>
      </c>
      <c r="P47" s="15">
        <v>0</v>
      </c>
      <c r="Q47" s="17"/>
      <c r="R47" s="16" t="s">
        <v>475</v>
      </c>
      <c r="S47" s="18">
        <v>0</v>
      </c>
      <c r="T47" s="19"/>
      <c r="U47" s="20"/>
      <c r="V47" s="20"/>
      <c r="W47" s="19"/>
      <c r="X47" s="10"/>
      <c r="Y47" s="20">
        <v>0</v>
      </c>
      <c r="Z47" s="19">
        <v>0</v>
      </c>
    </row>
    <row r="48" spans="1:26" ht="48" customHeight="1">
      <c r="A48" s="14" t="s">
        <v>339</v>
      </c>
      <c r="B48" s="14" t="s">
        <v>330</v>
      </c>
      <c r="C48" s="14" t="s">
        <v>500</v>
      </c>
      <c r="D48" s="14" t="s">
        <v>472</v>
      </c>
      <c r="E48" s="21">
        <v>80</v>
      </c>
      <c r="F48" s="22" t="s">
        <v>501</v>
      </c>
      <c r="G48" s="21">
        <v>5500</v>
      </c>
      <c r="H48" s="21">
        <f t="shared" si="1"/>
        <v>198</v>
      </c>
      <c r="I48" s="22">
        <v>40</v>
      </c>
      <c r="J48" s="22">
        <v>5</v>
      </c>
      <c r="K48" s="22">
        <v>2</v>
      </c>
      <c r="L48" s="22">
        <v>6</v>
      </c>
      <c r="M48" s="21">
        <v>60</v>
      </c>
      <c r="N48" s="21">
        <v>0</v>
      </c>
      <c r="O48" s="21">
        <v>0</v>
      </c>
      <c r="P48" s="21">
        <v>0</v>
      </c>
      <c r="Q48" s="23"/>
      <c r="R48" s="22" t="s">
        <v>475</v>
      </c>
      <c r="S48" s="24">
        <v>0</v>
      </c>
      <c r="T48" s="25"/>
      <c r="U48" s="26"/>
      <c r="V48" s="26"/>
      <c r="W48" s="25"/>
      <c r="X48" s="14"/>
      <c r="Y48" s="26">
        <v>0</v>
      </c>
      <c r="Z48" s="25">
        <v>0</v>
      </c>
    </row>
    <row r="49" spans="1:26" ht="48" customHeight="1">
      <c r="A49" s="10" t="s">
        <v>352</v>
      </c>
      <c r="B49" s="10" t="s">
        <v>343</v>
      </c>
      <c r="C49" s="10" t="s">
        <v>480</v>
      </c>
      <c r="D49" s="10" t="s">
        <v>472</v>
      </c>
      <c r="E49" s="15">
        <v>300</v>
      </c>
      <c r="F49" s="16" t="s">
        <v>473</v>
      </c>
      <c r="G49" s="15">
        <v>9500</v>
      </c>
      <c r="H49" s="15">
        <f t="shared" si="1"/>
        <v>127</v>
      </c>
      <c r="I49" s="16">
        <v>18</v>
      </c>
      <c r="J49" s="16">
        <v>0</v>
      </c>
      <c r="K49" s="16">
        <v>0</v>
      </c>
      <c r="L49" s="16">
        <v>17</v>
      </c>
      <c r="M49" s="15">
        <v>8</v>
      </c>
      <c r="N49" s="15">
        <v>0</v>
      </c>
      <c r="O49" s="15">
        <v>0</v>
      </c>
      <c r="P49" s="15">
        <v>0</v>
      </c>
      <c r="Q49" s="17"/>
      <c r="R49" s="16" t="s">
        <v>475</v>
      </c>
      <c r="S49" s="18">
        <f t="shared" ref="S49:S54" si="2">ROUND((V49*W49+Y49*Z49)*0.789,2)</f>
        <v>7.89</v>
      </c>
      <c r="T49" s="19">
        <f t="shared" ref="T49:T54" si="3">(V49*W49+Y49*Z49)/U49</f>
        <v>5.2631578947368418E-2</v>
      </c>
      <c r="U49" s="20">
        <v>190</v>
      </c>
      <c r="V49" s="20">
        <v>50</v>
      </c>
      <c r="W49" s="19">
        <v>0.2</v>
      </c>
      <c r="X49" s="10" t="s">
        <v>502</v>
      </c>
      <c r="Y49" s="20">
        <v>0</v>
      </c>
      <c r="Z49" s="19">
        <v>0</v>
      </c>
    </row>
    <row r="50" spans="1:26" ht="48" customHeight="1">
      <c r="A50" s="14" t="s">
        <v>364</v>
      </c>
      <c r="B50" s="14" t="s">
        <v>357</v>
      </c>
      <c r="C50" s="14" t="s">
        <v>480</v>
      </c>
      <c r="D50" s="14" t="s">
        <v>472</v>
      </c>
      <c r="E50" s="21">
        <v>300</v>
      </c>
      <c r="F50" s="22" t="s">
        <v>473</v>
      </c>
      <c r="G50" s="21">
        <v>10000</v>
      </c>
      <c r="H50" s="21">
        <f t="shared" si="1"/>
        <v>135</v>
      </c>
      <c r="I50" s="22">
        <v>20</v>
      </c>
      <c r="J50" s="22">
        <v>0</v>
      </c>
      <c r="K50" s="22">
        <v>0</v>
      </c>
      <c r="L50" s="22">
        <v>19</v>
      </c>
      <c r="M50" s="21">
        <v>8</v>
      </c>
      <c r="N50" s="21">
        <v>0</v>
      </c>
      <c r="O50" s="21">
        <v>0</v>
      </c>
      <c r="P50" s="21">
        <v>0</v>
      </c>
      <c r="Q50" s="23"/>
      <c r="R50" s="22" t="s">
        <v>475</v>
      </c>
      <c r="S50" s="24">
        <f t="shared" si="2"/>
        <v>7.89</v>
      </c>
      <c r="T50" s="25">
        <f t="shared" si="3"/>
        <v>0.05</v>
      </c>
      <c r="U50" s="26">
        <v>200</v>
      </c>
      <c r="V50" s="26">
        <v>50</v>
      </c>
      <c r="W50" s="25">
        <v>0.2</v>
      </c>
      <c r="X50" s="14" t="s">
        <v>503</v>
      </c>
      <c r="Y50" s="26">
        <v>0</v>
      </c>
      <c r="Z50" s="25">
        <v>0</v>
      </c>
    </row>
    <row r="51" spans="1:26" ht="48" customHeight="1">
      <c r="A51" s="10" t="s">
        <v>374</v>
      </c>
      <c r="B51" s="10" t="s">
        <v>367</v>
      </c>
      <c r="C51" s="10" t="s">
        <v>480</v>
      </c>
      <c r="D51" s="10" t="s">
        <v>472</v>
      </c>
      <c r="E51" s="15">
        <v>300</v>
      </c>
      <c r="F51" s="16" t="s">
        <v>473</v>
      </c>
      <c r="G51" s="15">
        <v>9000</v>
      </c>
      <c r="H51" s="15">
        <f t="shared" si="1"/>
        <v>101</v>
      </c>
      <c r="I51" s="16">
        <v>0.5</v>
      </c>
      <c r="J51" s="16">
        <v>0</v>
      </c>
      <c r="K51" s="16">
        <v>0</v>
      </c>
      <c r="L51" s="16">
        <v>0</v>
      </c>
      <c r="M51" s="15">
        <v>5</v>
      </c>
      <c r="N51" s="15">
        <v>0</v>
      </c>
      <c r="O51" s="15">
        <v>0</v>
      </c>
      <c r="P51" s="15">
        <v>0</v>
      </c>
      <c r="Q51" s="17"/>
      <c r="R51" s="16" t="s">
        <v>475</v>
      </c>
      <c r="S51" s="18">
        <f t="shared" si="2"/>
        <v>14.2</v>
      </c>
      <c r="T51" s="19">
        <f t="shared" si="3"/>
        <v>0.1</v>
      </c>
      <c r="U51" s="20">
        <v>180</v>
      </c>
      <c r="V51" s="20">
        <v>45</v>
      </c>
      <c r="W51" s="19">
        <v>0.4</v>
      </c>
      <c r="X51" s="10" t="s">
        <v>504</v>
      </c>
      <c r="Y51" s="20">
        <v>0</v>
      </c>
      <c r="Z51" s="19">
        <v>0</v>
      </c>
    </row>
    <row r="52" spans="1:26" ht="48" customHeight="1">
      <c r="A52" s="14" t="s">
        <v>386</v>
      </c>
      <c r="B52" s="14" t="s">
        <v>378</v>
      </c>
      <c r="C52" s="14" t="s">
        <v>480</v>
      </c>
      <c r="D52" s="14" t="s">
        <v>472</v>
      </c>
      <c r="E52" s="21">
        <v>120</v>
      </c>
      <c r="F52" s="22" t="s">
        <v>473</v>
      </c>
      <c r="G52" s="21">
        <v>12000</v>
      </c>
      <c r="H52" s="21">
        <f t="shared" si="1"/>
        <v>182</v>
      </c>
      <c r="I52" s="22">
        <v>18</v>
      </c>
      <c r="J52" s="22">
        <v>0</v>
      </c>
      <c r="K52" s="22">
        <v>0</v>
      </c>
      <c r="L52" s="22">
        <v>17</v>
      </c>
      <c r="M52" s="21">
        <v>8</v>
      </c>
      <c r="N52" s="21">
        <v>70</v>
      </c>
      <c r="O52" s="21">
        <v>1</v>
      </c>
      <c r="P52" s="21">
        <v>10</v>
      </c>
      <c r="Q52" s="23" t="s">
        <v>474</v>
      </c>
      <c r="R52" s="22" t="s">
        <v>475</v>
      </c>
      <c r="S52" s="24">
        <f t="shared" si="2"/>
        <v>15.78</v>
      </c>
      <c r="T52" s="25">
        <f t="shared" si="3"/>
        <v>0.16666666666666666</v>
      </c>
      <c r="U52" s="26">
        <v>120</v>
      </c>
      <c r="V52" s="26">
        <v>40</v>
      </c>
      <c r="W52" s="25">
        <v>0.4</v>
      </c>
      <c r="X52" s="14" t="s">
        <v>505</v>
      </c>
      <c r="Y52" s="26">
        <v>20</v>
      </c>
      <c r="Z52" s="25">
        <v>0.2</v>
      </c>
    </row>
    <row r="53" spans="1:26" ht="48" customHeight="1">
      <c r="A53" s="10" t="s">
        <v>398</v>
      </c>
      <c r="B53" s="10" t="s">
        <v>390</v>
      </c>
      <c r="C53" s="10" t="s">
        <v>480</v>
      </c>
      <c r="D53" s="10" t="s">
        <v>472</v>
      </c>
      <c r="E53" s="15">
        <v>330</v>
      </c>
      <c r="F53" s="16" t="s">
        <v>473</v>
      </c>
      <c r="G53" s="15">
        <v>7000</v>
      </c>
      <c r="H53" s="15">
        <f t="shared" si="1"/>
        <v>139</v>
      </c>
      <c r="I53" s="16">
        <v>11</v>
      </c>
      <c r="J53" s="16">
        <v>1</v>
      </c>
      <c r="K53" s="16">
        <v>0</v>
      </c>
      <c r="L53" s="16">
        <v>0.5</v>
      </c>
      <c r="M53" s="15">
        <v>13</v>
      </c>
      <c r="N53" s="15">
        <v>0</v>
      </c>
      <c r="O53" s="15">
        <v>0</v>
      </c>
      <c r="P53" s="15">
        <v>0</v>
      </c>
      <c r="Q53" s="17"/>
      <c r="R53" s="16" t="s">
        <v>475</v>
      </c>
      <c r="S53" s="18">
        <f t="shared" si="2"/>
        <v>13.02</v>
      </c>
      <c r="T53" s="19">
        <f t="shared" si="3"/>
        <v>0.05</v>
      </c>
      <c r="U53" s="20">
        <v>330</v>
      </c>
      <c r="V53" s="20">
        <v>330</v>
      </c>
      <c r="W53" s="19">
        <v>0.05</v>
      </c>
      <c r="X53" s="10" t="s">
        <v>506</v>
      </c>
      <c r="Y53" s="20">
        <v>0</v>
      </c>
      <c r="Z53" s="19">
        <v>0</v>
      </c>
    </row>
    <row r="54" spans="1:26" ht="48" customHeight="1">
      <c r="A54" s="14" t="s">
        <v>410</v>
      </c>
      <c r="B54" s="14" t="s">
        <v>402</v>
      </c>
      <c r="C54" s="14" t="s">
        <v>500</v>
      </c>
      <c r="D54" s="14" t="s">
        <v>472</v>
      </c>
      <c r="E54" s="21">
        <v>150</v>
      </c>
      <c r="F54" s="22" t="s">
        <v>473</v>
      </c>
      <c r="G54" s="21">
        <v>9000</v>
      </c>
      <c r="H54" s="21">
        <f t="shared" si="1"/>
        <v>126</v>
      </c>
      <c r="I54" s="22">
        <v>4.5</v>
      </c>
      <c r="J54" s="22">
        <v>0</v>
      </c>
      <c r="K54" s="22">
        <v>0</v>
      </c>
      <c r="L54" s="22">
        <v>1</v>
      </c>
      <c r="M54" s="21">
        <v>8</v>
      </c>
      <c r="N54" s="21">
        <v>0</v>
      </c>
      <c r="O54" s="21">
        <v>0</v>
      </c>
      <c r="P54" s="21">
        <v>0</v>
      </c>
      <c r="Q54" s="23"/>
      <c r="R54" s="22" t="s">
        <v>475</v>
      </c>
      <c r="S54" s="24">
        <f t="shared" si="2"/>
        <v>15.39</v>
      </c>
      <c r="T54" s="25">
        <f t="shared" si="3"/>
        <v>0.13</v>
      </c>
      <c r="U54" s="26">
        <v>150</v>
      </c>
      <c r="V54" s="26">
        <v>150</v>
      </c>
      <c r="W54" s="25">
        <v>0.13</v>
      </c>
      <c r="X54" s="14" t="s">
        <v>507</v>
      </c>
      <c r="Y54" s="26">
        <v>0</v>
      </c>
      <c r="Z54" s="25">
        <v>0</v>
      </c>
    </row>
    <row r="55" spans="1:26" ht="48" customHeight="1">
      <c r="A55" s="10" t="s">
        <v>423</v>
      </c>
      <c r="B55" s="10" t="s">
        <v>414</v>
      </c>
      <c r="C55" s="10" t="s">
        <v>500</v>
      </c>
      <c r="D55" s="10" t="s">
        <v>508</v>
      </c>
      <c r="E55" s="15">
        <v>200</v>
      </c>
      <c r="F55" s="16" t="s">
        <v>501</v>
      </c>
      <c r="G55" s="15">
        <v>16000</v>
      </c>
      <c r="H55" s="15"/>
      <c r="I55" s="16"/>
      <c r="J55" s="16"/>
      <c r="K55" s="16"/>
      <c r="L55" s="16"/>
      <c r="M55" s="15"/>
      <c r="N55" s="15"/>
      <c r="O55" s="15">
        <v>0</v>
      </c>
      <c r="P55" s="15">
        <v>0</v>
      </c>
      <c r="Q55" s="17" t="s">
        <v>474</v>
      </c>
      <c r="R55" s="16" t="s">
        <v>509</v>
      </c>
      <c r="S55" s="18"/>
      <c r="T55" s="19"/>
      <c r="U55" s="20"/>
      <c r="V55" s="20"/>
      <c r="W55" s="19"/>
      <c r="X55" s="10"/>
      <c r="Y55" s="20">
        <v>0</v>
      </c>
      <c r="Z55" s="19">
        <v>0</v>
      </c>
    </row>
    <row r="56" spans="1:26" ht="48" customHeight="1">
      <c r="A56" s="14" t="s">
        <v>433</v>
      </c>
      <c r="B56" s="14" t="s">
        <v>428</v>
      </c>
      <c r="C56" s="14" t="s">
        <v>500</v>
      </c>
      <c r="D56" s="14" t="s">
        <v>508</v>
      </c>
      <c r="E56" s="21">
        <v>200</v>
      </c>
      <c r="F56" s="22" t="s">
        <v>501</v>
      </c>
      <c r="G56" s="21">
        <v>19000</v>
      </c>
      <c r="H56" s="21"/>
      <c r="I56" s="22"/>
      <c r="J56" s="22"/>
      <c r="K56" s="22"/>
      <c r="L56" s="22"/>
      <c r="M56" s="21"/>
      <c r="N56" s="21"/>
      <c r="O56" s="21">
        <v>0</v>
      </c>
      <c r="P56" s="21">
        <v>0</v>
      </c>
      <c r="Q56" s="23" t="s">
        <v>489</v>
      </c>
      <c r="R56" s="22" t="s">
        <v>509</v>
      </c>
      <c r="S56" s="24"/>
      <c r="T56" s="25"/>
      <c r="U56" s="26"/>
      <c r="V56" s="26"/>
      <c r="W56" s="25"/>
      <c r="X56" s="14"/>
      <c r="Y56" s="26">
        <v>0</v>
      </c>
      <c r="Z56" s="25">
        <v>0</v>
      </c>
    </row>
    <row r="57" spans="1:26" ht="48" customHeight="1">
      <c r="A57" s="10" t="s">
        <v>442</v>
      </c>
      <c r="B57" s="10" t="s">
        <v>436</v>
      </c>
      <c r="C57" s="10" t="s">
        <v>500</v>
      </c>
      <c r="D57" s="10" t="s">
        <v>508</v>
      </c>
      <c r="E57" s="15">
        <v>200</v>
      </c>
      <c r="F57" s="16" t="s">
        <v>501</v>
      </c>
      <c r="G57" s="15">
        <v>18000</v>
      </c>
      <c r="H57" s="15"/>
      <c r="I57" s="16"/>
      <c r="J57" s="16"/>
      <c r="K57" s="16"/>
      <c r="L57" s="16"/>
      <c r="M57" s="15"/>
      <c r="N57" s="15"/>
      <c r="O57" s="15">
        <v>0</v>
      </c>
      <c r="P57" s="15">
        <v>0</v>
      </c>
      <c r="Q57" s="17" t="s">
        <v>491</v>
      </c>
      <c r="R57" s="16" t="s">
        <v>509</v>
      </c>
      <c r="S57" s="18"/>
      <c r="T57" s="19"/>
      <c r="U57" s="20"/>
      <c r="V57" s="20"/>
      <c r="W57" s="19"/>
      <c r="X57" s="10"/>
      <c r="Y57" s="20">
        <v>0</v>
      </c>
      <c r="Z57" s="19">
        <v>0</v>
      </c>
    </row>
  </sheetData>
  <phoneticPr fontId="1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5B29D"/>
  </sheetPr>
  <dimension ref="A1:L8"/>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12" customWidth="1"/>
    <col min="2" max="2" width="34" customWidth="1"/>
    <col min="3" max="3" width="33" customWidth="1"/>
    <col min="4" max="4" width="38" customWidth="1"/>
    <col min="5" max="5" width="19" customWidth="1"/>
    <col min="6" max="6" width="35" customWidth="1"/>
    <col min="7" max="9" width="12" customWidth="1"/>
    <col min="10" max="10" width="14" customWidth="1"/>
    <col min="11" max="12" width="18" customWidth="1"/>
  </cols>
  <sheetData>
    <row r="1" spans="1:12">
      <c r="A1" s="1"/>
      <c r="B1" s="1"/>
      <c r="C1" s="1"/>
      <c r="D1" s="1"/>
      <c r="E1" s="1"/>
      <c r="F1" s="1"/>
      <c r="G1" s="1"/>
      <c r="H1" s="1"/>
      <c r="I1" s="1"/>
      <c r="J1" s="1"/>
      <c r="K1" s="1"/>
      <c r="L1" s="1"/>
    </row>
    <row r="2" spans="1:12" ht="27" customHeight="1">
      <c r="A2" s="3" t="s">
        <v>415</v>
      </c>
      <c r="B2" s="1"/>
      <c r="C2" s="1"/>
      <c r="D2" s="1"/>
      <c r="E2" s="1"/>
      <c r="F2" s="1"/>
      <c r="G2" s="1"/>
      <c r="H2" s="1"/>
      <c r="I2" s="1"/>
      <c r="J2" s="1"/>
      <c r="K2" s="1"/>
      <c r="L2" s="1"/>
    </row>
    <row r="3" spans="1:12">
      <c r="A3" s="4" t="s">
        <v>510</v>
      </c>
      <c r="B3" s="1"/>
      <c r="C3" s="1"/>
      <c r="D3" s="1"/>
      <c r="E3" s="1"/>
      <c r="F3" s="1"/>
      <c r="G3" s="1"/>
      <c r="H3" s="1"/>
      <c r="I3" s="1"/>
      <c r="J3" s="1"/>
      <c r="K3" s="1"/>
      <c r="L3" s="1"/>
    </row>
    <row r="4" spans="1:12">
      <c r="A4" s="1"/>
      <c r="B4" s="1"/>
      <c r="C4" s="1"/>
      <c r="D4" s="1"/>
      <c r="E4" s="1"/>
      <c r="F4" s="1"/>
      <c r="G4" s="1"/>
      <c r="H4" s="1"/>
      <c r="I4" s="1"/>
      <c r="J4" s="1"/>
      <c r="K4" s="1"/>
      <c r="L4" s="1"/>
    </row>
    <row r="5" spans="1:12" ht="38" customHeight="1">
      <c r="A5" s="5" t="s">
        <v>461</v>
      </c>
      <c r="B5" s="5" t="s">
        <v>511</v>
      </c>
      <c r="C5" s="5" t="s">
        <v>512</v>
      </c>
      <c r="D5" s="5" t="s">
        <v>513</v>
      </c>
      <c r="E5" s="5" t="s">
        <v>514</v>
      </c>
      <c r="F5" s="5" t="s">
        <v>515</v>
      </c>
      <c r="G5" s="5" t="s">
        <v>11</v>
      </c>
      <c r="H5" s="5" t="s">
        <v>12</v>
      </c>
      <c r="I5" s="5" t="s">
        <v>13</v>
      </c>
      <c r="J5" s="5" t="s">
        <v>516</v>
      </c>
      <c r="K5" s="5" t="s">
        <v>517</v>
      </c>
      <c r="L5" s="5" t="s">
        <v>518</v>
      </c>
    </row>
    <row r="6" spans="1:12" ht="46" customHeight="1">
      <c r="A6" s="6" t="s">
        <v>474</v>
      </c>
      <c r="B6" s="6" t="s">
        <v>519</v>
      </c>
      <c r="C6" s="6" t="s">
        <v>520</v>
      </c>
      <c r="D6" s="6" t="s">
        <v>521</v>
      </c>
      <c r="E6" s="6" t="s">
        <v>522</v>
      </c>
      <c r="F6" s="6" t="s">
        <v>523</v>
      </c>
      <c r="G6" s="6">
        <v>1</v>
      </c>
      <c r="H6" s="6">
        <v>4</v>
      </c>
      <c r="I6" s="6">
        <v>4</v>
      </c>
      <c r="J6" s="6" t="s">
        <v>524</v>
      </c>
      <c r="K6" s="6">
        <v>60</v>
      </c>
      <c r="L6" s="6" t="s">
        <v>413</v>
      </c>
    </row>
    <row r="7" spans="1:12" ht="46" customHeight="1">
      <c r="A7" s="2" t="s">
        <v>489</v>
      </c>
      <c r="B7" s="2" t="s">
        <v>525</v>
      </c>
      <c r="C7" s="2" t="s">
        <v>526</v>
      </c>
      <c r="D7" s="2" t="s">
        <v>527</v>
      </c>
      <c r="E7" s="2" t="s">
        <v>528</v>
      </c>
      <c r="F7" s="2" t="s">
        <v>529</v>
      </c>
      <c r="G7" s="2">
        <v>4</v>
      </c>
      <c r="H7" s="2">
        <v>2</v>
      </c>
      <c r="I7" s="2">
        <v>2</v>
      </c>
      <c r="J7" s="2" t="s">
        <v>524</v>
      </c>
      <c r="K7" s="2">
        <v>60</v>
      </c>
      <c r="L7" s="2" t="s">
        <v>427</v>
      </c>
    </row>
    <row r="8" spans="1:12" ht="46" customHeight="1">
      <c r="A8" s="6" t="s">
        <v>491</v>
      </c>
      <c r="B8" s="6" t="s">
        <v>530</v>
      </c>
      <c r="C8" s="6" t="s">
        <v>531</v>
      </c>
      <c r="D8" s="6" t="s">
        <v>532</v>
      </c>
      <c r="E8" s="6" t="s">
        <v>533</v>
      </c>
      <c r="F8" s="6" t="s">
        <v>534</v>
      </c>
      <c r="G8" s="6">
        <v>2</v>
      </c>
      <c r="H8" s="6">
        <v>2</v>
      </c>
      <c r="I8" s="6">
        <v>3</v>
      </c>
      <c r="J8" s="6" t="s">
        <v>535</v>
      </c>
      <c r="K8" s="6">
        <v>4</v>
      </c>
      <c r="L8" s="6" t="s">
        <v>435</v>
      </c>
    </row>
  </sheetData>
  <phoneticPr fontId="1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5B29D"/>
  </sheetPr>
  <dimension ref="A1:N11"/>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18" customWidth="1"/>
    <col min="2" max="2" width="23" customWidth="1"/>
    <col min="3" max="3" width="48" customWidth="1"/>
    <col min="4" max="4" width="14" customWidth="1"/>
    <col min="5" max="5" width="49" customWidth="1"/>
    <col min="6" max="6" width="15" customWidth="1"/>
    <col min="7" max="7" width="64" customWidth="1"/>
    <col min="8" max="8" width="76" customWidth="1"/>
    <col min="9" max="9" width="29" customWidth="1"/>
    <col min="10" max="10" width="23" customWidth="1"/>
    <col min="11" max="11" width="30" customWidth="1"/>
    <col min="12" max="12" width="52" customWidth="1"/>
    <col min="13" max="13" width="75" customWidth="1"/>
    <col min="14" max="14" width="80" customWidth="1"/>
  </cols>
  <sheetData>
    <row r="1" spans="1:14">
      <c r="A1" s="9"/>
      <c r="B1" s="9"/>
      <c r="C1" s="9"/>
      <c r="D1" s="9"/>
      <c r="E1" s="9"/>
      <c r="F1" s="9"/>
      <c r="G1" s="9"/>
      <c r="H1" s="9"/>
      <c r="I1" s="9"/>
      <c r="J1" s="9"/>
      <c r="K1" s="9"/>
      <c r="L1" s="9"/>
      <c r="M1" s="9"/>
      <c r="N1" s="9"/>
    </row>
    <row r="2" spans="1:14" ht="27" customHeight="1">
      <c r="A2" s="11" t="s">
        <v>536</v>
      </c>
      <c r="B2" s="9"/>
      <c r="C2" s="9"/>
      <c r="D2" s="9"/>
      <c r="E2" s="9"/>
      <c r="F2" s="9"/>
      <c r="G2" s="9"/>
      <c r="H2" s="9"/>
      <c r="I2" s="9"/>
      <c r="J2" s="9"/>
      <c r="K2" s="9"/>
      <c r="L2" s="9"/>
      <c r="M2" s="9"/>
      <c r="N2" s="9"/>
    </row>
    <row r="3" spans="1:14">
      <c r="A3" s="12" t="s">
        <v>537</v>
      </c>
      <c r="B3" s="9"/>
      <c r="C3" s="9"/>
      <c r="D3" s="9"/>
      <c r="E3" s="9"/>
      <c r="F3" s="9"/>
      <c r="G3" s="9"/>
      <c r="H3" s="9"/>
      <c r="I3" s="9"/>
      <c r="J3" s="9"/>
      <c r="K3" s="9"/>
      <c r="L3" s="9"/>
      <c r="M3" s="9"/>
      <c r="N3" s="9"/>
    </row>
    <row r="4" spans="1:14">
      <c r="A4" s="9"/>
      <c r="B4" s="9"/>
      <c r="C4" s="9"/>
      <c r="D4" s="9"/>
      <c r="E4" s="9"/>
      <c r="F4" s="9"/>
      <c r="G4" s="9"/>
      <c r="H4" s="9"/>
      <c r="I4" s="9"/>
      <c r="J4" s="9"/>
      <c r="K4" s="9"/>
      <c r="L4" s="9"/>
      <c r="M4" s="9"/>
      <c r="N4" s="9"/>
    </row>
    <row r="5" spans="1:14" ht="38" customHeight="1">
      <c r="A5" s="13" t="s">
        <v>538</v>
      </c>
      <c r="B5" s="13" t="s">
        <v>539</v>
      </c>
      <c r="C5" s="13" t="s">
        <v>540</v>
      </c>
      <c r="D5" s="13" t="s">
        <v>541</v>
      </c>
      <c r="E5" s="13" t="s">
        <v>542</v>
      </c>
      <c r="F5" s="13" t="s">
        <v>543</v>
      </c>
      <c r="G5" s="13" t="s">
        <v>544</v>
      </c>
      <c r="H5" s="13" t="s">
        <v>545</v>
      </c>
      <c r="I5" s="13" t="s">
        <v>546</v>
      </c>
      <c r="J5" s="13" t="s">
        <v>547</v>
      </c>
      <c r="K5" s="13" t="s">
        <v>548</v>
      </c>
      <c r="L5" s="13" t="s">
        <v>549</v>
      </c>
      <c r="M5" s="13" t="s">
        <v>550</v>
      </c>
      <c r="N5" s="13" t="s">
        <v>551</v>
      </c>
    </row>
    <row r="6" spans="1:14" ht="115" customHeight="1">
      <c r="A6" s="14" t="s">
        <v>552</v>
      </c>
      <c r="B6" s="14" t="s">
        <v>553</v>
      </c>
      <c r="C6" s="14" t="s">
        <v>554</v>
      </c>
      <c r="D6" s="14" t="s">
        <v>555</v>
      </c>
      <c r="E6" s="14" t="s">
        <v>556</v>
      </c>
      <c r="F6" s="14" t="s">
        <v>474</v>
      </c>
      <c r="G6" s="14" t="s">
        <v>557</v>
      </c>
      <c r="H6" s="14" t="s">
        <v>558</v>
      </c>
      <c r="I6" s="14" t="s">
        <v>559</v>
      </c>
      <c r="J6" s="14" t="s">
        <v>560</v>
      </c>
      <c r="K6" s="14" t="s">
        <v>561</v>
      </c>
      <c r="L6" s="14" t="s">
        <v>562</v>
      </c>
      <c r="M6" s="14" t="s">
        <v>563</v>
      </c>
      <c r="N6" s="14" t="s">
        <v>564</v>
      </c>
    </row>
    <row r="7" spans="1:14" ht="115" customHeight="1">
      <c r="A7" s="10" t="s">
        <v>565</v>
      </c>
      <c r="B7" s="10" t="s">
        <v>566</v>
      </c>
      <c r="C7" s="10" t="s">
        <v>554</v>
      </c>
      <c r="D7" s="10" t="s">
        <v>567</v>
      </c>
      <c r="E7" s="10" t="s">
        <v>568</v>
      </c>
      <c r="F7" s="10" t="s">
        <v>569</v>
      </c>
      <c r="G7" s="10" t="s">
        <v>570</v>
      </c>
      <c r="H7" s="10" t="s">
        <v>571</v>
      </c>
      <c r="I7" s="10" t="s">
        <v>559</v>
      </c>
      <c r="J7" s="10" t="s">
        <v>560</v>
      </c>
      <c r="K7" s="10" t="s">
        <v>572</v>
      </c>
      <c r="L7" s="10" t="s">
        <v>573</v>
      </c>
      <c r="M7" s="10" t="s">
        <v>574</v>
      </c>
      <c r="N7" s="10" t="s">
        <v>575</v>
      </c>
    </row>
    <row r="8" spans="1:14" ht="115" customHeight="1">
      <c r="A8" s="14" t="s">
        <v>576</v>
      </c>
      <c r="B8" s="14" t="s">
        <v>577</v>
      </c>
      <c r="C8" s="14" t="s">
        <v>578</v>
      </c>
      <c r="D8" s="14" t="s">
        <v>555</v>
      </c>
      <c r="E8" s="14" t="s">
        <v>579</v>
      </c>
      <c r="F8" s="14" t="s">
        <v>580</v>
      </c>
      <c r="G8" s="14" t="s">
        <v>581</v>
      </c>
      <c r="H8" s="14" t="s">
        <v>582</v>
      </c>
      <c r="I8" s="14" t="s">
        <v>559</v>
      </c>
      <c r="J8" s="14" t="s">
        <v>560</v>
      </c>
      <c r="K8" s="14" t="s">
        <v>583</v>
      </c>
      <c r="L8" s="14" t="s">
        <v>584</v>
      </c>
      <c r="M8" s="14" t="s">
        <v>585</v>
      </c>
      <c r="N8" s="14" t="s">
        <v>586</v>
      </c>
    </row>
    <row r="9" spans="1:14" ht="115" customHeight="1">
      <c r="A9" s="10" t="s">
        <v>587</v>
      </c>
      <c r="B9" s="10" t="s">
        <v>588</v>
      </c>
      <c r="C9" s="10" t="s">
        <v>589</v>
      </c>
      <c r="D9" s="10" t="s">
        <v>555</v>
      </c>
      <c r="E9" s="10" t="s">
        <v>590</v>
      </c>
      <c r="F9" s="10" t="s">
        <v>591</v>
      </c>
      <c r="G9" s="10" t="s">
        <v>592</v>
      </c>
      <c r="H9" s="10" t="s">
        <v>593</v>
      </c>
      <c r="I9" s="10" t="s">
        <v>559</v>
      </c>
      <c r="J9" s="10" t="s">
        <v>560</v>
      </c>
      <c r="K9" s="10" t="s">
        <v>594</v>
      </c>
      <c r="L9" s="10" t="s">
        <v>595</v>
      </c>
      <c r="M9" s="10" t="s">
        <v>596</v>
      </c>
      <c r="N9" s="10" t="s">
        <v>597</v>
      </c>
    </row>
    <row r="10" spans="1:14" ht="115" customHeight="1">
      <c r="A10" s="14" t="s">
        <v>598</v>
      </c>
      <c r="B10" s="14" t="s">
        <v>599</v>
      </c>
      <c r="C10" s="14" t="s">
        <v>600</v>
      </c>
      <c r="D10" s="14" t="s">
        <v>555</v>
      </c>
      <c r="E10" s="14" t="s">
        <v>601</v>
      </c>
      <c r="F10" s="14" t="s">
        <v>591</v>
      </c>
      <c r="G10" s="14" t="s">
        <v>602</v>
      </c>
      <c r="H10" s="14" t="s">
        <v>603</v>
      </c>
      <c r="I10" s="14" t="s">
        <v>604</v>
      </c>
      <c r="J10" s="14" t="s">
        <v>605</v>
      </c>
      <c r="K10" s="14" t="s">
        <v>606</v>
      </c>
      <c r="L10" s="14" t="s">
        <v>607</v>
      </c>
      <c r="M10" s="14" t="s">
        <v>608</v>
      </c>
      <c r="N10" s="14" t="s">
        <v>609</v>
      </c>
    </row>
    <row r="11" spans="1:14" ht="115" customHeight="1">
      <c r="A11" s="10" t="s">
        <v>610</v>
      </c>
      <c r="B11" s="10" t="s">
        <v>611</v>
      </c>
      <c r="C11" s="10" t="s">
        <v>272</v>
      </c>
      <c r="D11" s="10" t="s">
        <v>555</v>
      </c>
      <c r="E11" s="10" t="s">
        <v>612</v>
      </c>
      <c r="F11" s="10" t="s">
        <v>613</v>
      </c>
      <c r="G11" s="10" t="s">
        <v>614</v>
      </c>
      <c r="H11" s="10" t="s">
        <v>615</v>
      </c>
      <c r="I11" s="10" t="s">
        <v>604</v>
      </c>
      <c r="J11" s="10" t="s">
        <v>560</v>
      </c>
      <c r="K11" s="10" t="s">
        <v>616</v>
      </c>
      <c r="L11" s="10" t="s">
        <v>617</v>
      </c>
      <c r="M11" s="10" t="s">
        <v>618</v>
      </c>
      <c r="N11" s="10" t="s">
        <v>619</v>
      </c>
    </row>
  </sheetData>
  <phoneticPr fontId="1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B29D"/>
  </sheetPr>
  <dimension ref="A1:E24"/>
  <sheetViews>
    <sheetView showGridLines="0" workbookViewId="0">
      <pane xSplit="1" ySplit="5" topLeftCell="B20" activePane="bottomRight" state="frozen"/>
      <selection pane="topRight"/>
      <selection pane="bottomLeft"/>
      <selection pane="bottomRight" activeCell="B6" sqref="B6"/>
    </sheetView>
  </sheetViews>
  <sheetFormatPr baseColWidth="10" defaultColWidth="8.83203125" defaultRowHeight="14"/>
  <cols>
    <col min="1" max="1" width="14" customWidth="1"/>
    <col min="2" max="2" width="23" customWidth="1"/>
    <col min="3" max="3" width="24" customWidth="1"/>
    <col min="4" max="4" width="110" customWidth="1"/>
    <col min="5" max="5" width="130" customWidth="1"/>
  </cols>
  <sheetData>
    <row r="1" spans="1:5">
      <c r="A1" s="9"/>
      <c r="B1" s="9"/>
      <c r="C1" s="9"/>
      <c r="D1" s="9"/>
      <c r="E1" s="9"/>
    </row>
    <row r="2" spans="1:5" ht="27" customHeight="1">
      <c r="A2" s="11" t="s">
        <v>620</v>
      </c>
      <c r="B2" s="9"/>
      <c r="C2" s="9"/>
      <c r="D2" s="9"/>
      <c r="E2" s="9"/>
    </row>
    <row r="3" spans="1:5">
      <c r="A3" s="12" t="s">
        <v>621</v>
      </c>
      <c r="B3" s="9"/>
      <c r="C3" s="9"/>
      <c r="D3" s="9"/>
      <c r="E3" s="9"/>
    </row>
    <row r="4" spans="1:5">
      <c r="A4" s="9"/>
      <c r="B4" s="9"/>
      <c r="C4" s="9"/>
      <c r="D4" s="9"/>
      <c r="E4" s="9"/>
    </row>
    <row r="5" spans="1:5" ht="38" customHeight="1">
      <c r="A5" s="13" t="s">
        <v>622</v>
      </c>
      <c r="B5" s="13" t="s">
        <v>623</v>
      </c>
      <c r="C5" s="13" t="s">
        <v>624</v>
      </c>
      <c r="D5" s="13" t="s">
        <v>625</v>
      </c>
      <c r="E5" s="13" t="s">
        <v>626</v>
      </c>
    </row>
    <row r="6" spans="1:5" ht="85" customHeight="1">
      <c r="A6" s="14" t="s">
        <v>627</v>
      </c>
      <c r="B6" s="14" t="s">
        <v>628</v>
      </c>
      <c r="C6" s="14" t="s">
        <v>629</v>
      </c>
      <c r="D6" s="14" t="s">
        <v>630</v>
      </c>
      <c r="E6" s="14" t="s">
        <v>631</v>
      </c>
    </row>
    <row r="7" spans="1:5" ht="85" customHeight="1">
      <c r="A7" s="10" t="s">
        <v>632</v>
      </c>
      <c r="B7" s="10" t="s">
        <v>633</v>
      </c>
      <c r="C7" s="10" t="s">
        <v>634</v>
      </c>
      <c r="D7" s="10" t="s">
        <v>635</v>
      </c>
      <c r="E7" s="10" t="s">
        <v>636</v>
      </c>
    </row>
    <row r="8" spans="1:5" ht="85" customHeight="1">
      <c r="A8" s="14" t="s">
        <v>637</v>
      </c>
      <c r="B8" s="14" t="s">
        <v>638</v>
      </c>
      <c r="C8" s="14" t="s">
        <v>639</v>
      </c>
      <c r="D8" s="14" t="s">
        <v>640</v>
      </c>
      <c r="E8" s="14" t="s">
        <v>641</v>
      </c>
    </row>
    <row r="9" spans="1:5" ht="85" customHeight="1">
      <c r="A9" s="10" t="s">
        <v>642</v>
      </c>
      <c r="B9" s="10" t="s">
        <v>643</v>
      </c>
      <c r="C9" s="10" t="s">
        <v>629</v>
      </c>
      <c r="D9" s="10" t="s">
        <v>644</v>
      </c>
      <c r="E9" s="10" t="s">
        <v>645</v>
      </c>
    </row>
    <row r="10" spans="1:5" ht="85" customHeight="1">
      <c r="A10" s="14" t="s">
        <v>646</v>
      </c>
      <c r="B10" s="14" t="s">
        <v>647</v>
      </c>
      <c r="C10" s="14" t="s">
        <v>634</v>
      </c>
      <c r="D10" s="14" t="s">
        <v>648</v>
      </c>
      <c r="E10" s="14" t="s">
        <v>649</v>
      </c>
    </row>
    <row r="11" spans="1:5" ht="85" customHeight="1">
      <c r="A11" s="10" t="s">
        <v>650</v>
      </c>
      <c r="B11" s="10" t="s">
        <v>651</v>
      </c>
      <c r="C11" s="10" t="s">
        <v>634</v>
      </c>
      <c r="D11" s="10" t="s">
        <v>652</v>
      </c>
      <c r="E11" s="10" t="s">
        <v>653</v>
      </c>
    </row>
    <row r="12" spans="1:5" ht="85" customHeight="1">
      <c r="A12" s="14" t="s">
        <v>654</v>
      </c>
      <c r="B12" s="14" t="s">
        <v>655</v>
      </c>
      <c r="C12" s="14" t="s">
        <v>656</v>
      </c>
      <c r="D12" s="14" t="s">
        <v>657</v>
      </c>
      <c r="E12" s="14" t="s">
        <v>658</v>
      </c>
    </row>
    <row r="13" spans="1:5" ht="85" customHeight="1">
      <c r="A13" s="10" t="s">
        <v>659</v>
      </c>
      <c r="B13" s="10" t="s">
        <v>660</v>
      </c>
      <c r="C13" s="10" t="s">
        <v>661</v>
      </c>
      <c r="D13" s="10" t="s">
        <v>662</v>
      </c>
      <c r="E13" s="10" t="s">
        <v>663</v>
      </c>
    </row>
    <row r="14" spans="1:5" ht="85" customHeight="1">
      <c r="A14" s="14" t="s">
        <v>664</v>
      </c>
      <c r="B14" s="14" t="s">
        <v>665</v>
      </c>
      <c r="C14" s="14" t="s">
        <v>666</v>
      </c>
      <c r="D14" s="14" t="s">
        <v>667</v>
      </c>
      <c r="E14" s="14" t="s">
        <v>668</v>
      </c>
    </row>
    <row r="15" spans="1:5" ht="85" customHeight="1">
      <c r="A15" s="10" t="s">
        <v>669</v>
      </c>
      <c r="B15" s="10" t="s">
        <v>670</v>
      </c>
      <c r="C15" s="10" t="s">
        <v>629</v>
      </c>
      <c r="D15" s="10" t="s">
        <v>671</v>
      </c>
      <c r="E15" s="10" t="s">
        <v>672</v>
      </c>
    </row>
    <row r="16" spans="1:5" ht="85" customHeight="1">
      <c r="A16" s="14" t="s">
        <v>673</v>
      </c>
      <c r="B16" s="14" t="s">
        <v>674</v>
      </c>
      <c r="C16" s="14" t="s">
        <v>634</v>
      </c>
      <c r="D16" s="14" t="s">
        <v>675</v>
      </c>
      <c r="E16" s="14" t="s">
        <v>676</v>
      </c>
    </row>
    <row r="17" spans="1:5" ht="85" customHeight="1">
      <c r="A17" s="10" t="s">
        <v>677</v>
      </c>
      <c r="B17" s="10" t="s">
        <v>678</v>
      </c>
      <c r="C17" s="10" t="s">
        <v>656</v>
      </c>
      <c r="D17" s="10" t="s">
        <v>679</v>
      </c>
      <c r="E17" s="10" t="s">
        <v>680</v>
      </c>
    </row>
    <row r="18" spans="1:5" ht="85" customHeight="1">
      <c r="A18" s="14" t="s">
        <v>681</v>
      </c>
      <c r="B18" s="14" t="s">
        <v>682</v>
      </c>
      <c r="C18" s="14" t="s">
        <v>629</v>
      </c>
      <c r="D18" s="14" t="s">
        <v>683</v>
      </c>
      <c r="E18" s="14" t="s">
        <v>684</v>
      </c>
    </row>
    <row r="19" spans="1:5" ht="85" customHeight="1">
      <c r="A19" s="10" t="s">
        <v>685</v>
      </c>
      <c r="B19" s="10" t="s">
        <v>686</v>
      </c>
      <c r="C19" s="10" t="s">
        <v>687</v>
      </c>
      <c r="D19" s="10" t="s">
        <v>688</v>
      </c>
      <c r="E19" s="10" t="s">
        <v>689</v>
      </c>
    </row>
    <row r="20" spans="1:5" ht="85" customHeight="1">
      <c r="A20" s="14" t="s">
        <v>690</v>
      </c>
      <c r="B20" s="14" t="s">
        <v>691</v>
      </c>
      <c r="C20" s="14" t="s">
        <v>634</v>
      </c>
      <c r="D20" s="14" t="s">
        <v>692</v>
      </c>
      <c r="E20" s="14" t="s">
        <v>693</v>
      </c>
    </row>
    <row r="21" spans="1:5" ht="85" customHeight="1">
      <c r="A21" s="10" t="s">
        <v>694</v>
      </c>
      <c r="B21" s="10" t="s">
        <v>695</v>
      </c>
      <c r="C21" s="10" t="s">
        <v>634</v>
      </c>
      <c r="D21" s="10" t="s">
        <v>696</v>
      </c>
      <c r="E21" s="10" t="s">
        <v>697</v>
      </c>
    </row>
    <row r="22" spans="1:5" ht="85" customHeight="1">
      <c r="A22" s="14" t="s">
        <v>698</v>
      </c>
      <c r="B22" s="14" t="s">
        <v>699</v>
      </c>
      <c r="C22" s="14" t="s">
        <v>629</v>
      </c>
      <c r="D22" s="14" t="s">
        <v>700</v>
      </c>
      <c r="E22" s="14" t="s">
        <v>701</v>
      </c>
    </row>
    <row r="23" spans="1:5" ht="85" customHeight="1">
      <c r="A23" s="10" t="s">
        <v>702</v>
      </c>
      <c r="B23" s="10" t="s">
        <v>703</v>
      </c>
      <c r="C23" s="10" t="s">
        <v>704</v>
      </c>
      <c r="D23" s="10" t="s">
        <v>705</v>
      </c>
      <c r="E23" s="10" t="s">
        <v>706</v>
      </c>
    </row>
    <row r="24" spans="1:5" ht="85" customHeight="1">
      <c r="A24" s="14" t="s">
        <v>707</v>
      </c>
      <c r="B24" s="14" t="s">
        <v>708</v>
      </c>
      <c r="C24" s="14" t="s">
        <v>709</v>
      </c>
      <c r="D24" s="14" t="s">
        <v>710</v>
      </c>
      <c r="E24" s="14" t="s">
        <v>711</v>
      </c>
    </row>
  </sheetData>
  <phoneticPr fontId="1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5B29D"/>
  </sheetPr>
  <dimension ref="A1:E52"/>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14" customWidth="1"/>
    <col min="2" max="2" width="22" customWidth="1"/>
    <col min="3" max="3" width="65" customWidth="1"/>
    <col min="4" max="4" width="110" customWidth="1"/>
    <col min="5" max="5" width="26" customWidth="1"/>
  </cols>
  <sheetData>
    <row r="1" spans="1:5">
      <c r="A1" s="9"/>
      <c r="B1" s="9"/>
      <c r="C1" s="9"/>
      <c r="D1" s="9"/>
      <c r="E1" s="9"/>
    </row>
    <row r="2" spans="1:5" ht="27" customHeight="1">
      <c r="A2" s="11" t="s">
        <v>712</v>
      </c>
      <c r="B2" s="9"/>
      <c r="C2" s="9"/>
      <c r="D2" s="9"/>
      <c r="E2" s="9"/>
    </row>
    <row r="3" spans="1:5">
      <c r="A3" s="12" t="s">
        <v>713</v>
      </c>
      <c r="B3" s="9"/>
      <c r="C3" s="9"/>
      <c r="D3" s="9"/>
      <c r="E3" s="9"/>
    </row>
    <row r="4" spans="1:5">
      <c r="A4" s="9"/>
      <c r="B4" s="9"/>
      <c r="C4" s="9"/>
      <c r="D4" s="9"/>
      <c r="E4" s="9"/>
    </row>
    <row r="5" spans="1:5" ht="38" customHeight="1">
      <c r="A5" s="13" t="s">
        <v>714</v>
      </c>
      <c r="B5" s="13" t="s">
        <v>715</v>
      </c>
      <c r="C5" s="13" t="s">
        <v>716</v>
      </c>
      <c r="D5" s="13" t="s">
        <v>717</v>
      </c>
      <c r="E5" s="13" t="s">
        <v>718</v>
      </c>
    </row>
    <row r="6" spans="1:5" ht="72" customHeight="1">
      <c r="A6" s="14" t="s">
        <v>719</v>
      </c>
      <c r="B6" s="14" t="s">
        <v>720</v>
      </c>
      <c r="C6" s="14" t="s">
        <v>721</v>
      </c>
      <c r="D6" s="14" t="s">
        <v>722</v>
      </c>
      <c r="E6" s="14" t="s">
        <v>723</v>
      </c>
    </row>
    <row r="7" spans="1:5" ht="72" customHeight="1">
      <c r="A7" s="10" t="s">
        <v>724</v>
      </c>
      <c r="B7" s="10" t="s">
        <v>725</v>
      </c>
      <c r="C7" s="10" t="s">
        <v>726</v>
      </c>
      <c r="D7" s="10" t="s">
        <v>727</v>
      </c>
      <c r="E7" s="10" t="s">
        <v>723</v>
      </c>
    </row>
    <row r="8" spans="1:5" ht="72" customHeight="1">
      <c r="A8" s="14" t="s">
        <v>728</v>
      </c>
      <c r="B8" s="14" t="s">
        <v>729</v>
      </c>
      <c r="C8" s="14" t="s">
        <v>730</v>
      </c>
      <c r="D8" s="14" t="s">
        <v>731</v>
      </c>
      <c r="E8" s="14" t="s">
        <v>723</v>
      </c>
    </row>
    <row r="9" spans="1:5" ht="72" customHeight="1">
      <c r="A9" s="10" t="s">
        <v>732</v>
      </c>
      <c r="B9" s="10" t="s">
        <v>733</v>
      </c>
      <c r="C9" s="10" t="s">
        <v>734</v>
      </c>
      <c r="D9" s="10" t="s">
        <v>735</v>
      </c>
      <c r="E9" s="10" t="s">
        <v>723</v>
      </c>
    </row>
    <row r="10" spans="1:5" ht="72" customHeight="1">
      <c r="A10" s="14" t="s">
        <v>736</v>
      </c>
      <c r="B10" s="14" t="s">
        <v>737</v>
      </c>
      <c r="C10" s="14" t="s">
        <v>738</v>
      </c>
      <c r="D10" s="14" t="s">
        <v>739</v>
      </c>
      <c r="E10" s="14" t="s">
        <v>723</v>
      </c>
    </row>
    <row r="11" spans="1:5" ht="72" customHeight="1">
      <c r="A11" s="10" t="s">
        <v>740</v>
      </c>
      <c r="B11" s="10" t="s">
        <v>447</v>
      </c>
      <c r="C11" s="10" t="s">
        <v>741</v>
      </c>
      <c r="D11" s="10" t="s">
        <v>742</v>
      </c>
      <c r="E11" s="10" t="s">
        <v>723</v>
      </c>
    </row>
    <row r="12" spans="1:5" ht="72" customHeight="1">
      <c r="A12" s="14" t="s">
        <v>743</v>
      </c>
      <c r="B12" s="14" t="s">
        <v>744</v>
      </c>
      <c r="C12" s="14" t="s">
        <v>745</v>
      </c>
      <c r="D12" s="14" t="s">
        <v>746</v>
      </c>
      <c r="E12" s="14" t="s">
        <v>723</v>
      </c>
    </row>
    <row r="13" spans="1:5" ht="72" customHeight="1">
      <c r="A13" s="10" t="s">
        <v>747</v>
      </c>
      <c r="B13" s="10" t="s">
        <v>748</v>
      </c>
      <c r="C13" s="10" t="s">
        <v>749</v>
      </c>
      <c r="D13" s="10" t="s">
        <v>750</v>
      </c>
      <c r="E13" s="10" t="s">
        <v>723</v>
      </c>
    </row>
    <row r="14" spans="1:5" ht="72" customHeight="1">
      <c r="A14" s="14" t="s">
        <v>751</v>
      </c>
      <c r="B14" s="14" t="s">
        <v>752</v>
      </c>
      <c r="C14" s="14" t="s">
        <v>753</v>
      </c>
      <c r="D14" s="14" t="s">
        <v>754</v>
      </c>
      <c r="E14" s="14" t="s">
        <v>723</v>
      </c>
    </row>
    <row r="15" spans="1:5" ht="72" customHeight="1">
      <c r="A15" s="10" t="s">
        <v>755</v>
      </c>
      <c r="B15" s="10" t="s">
        <v>756</v>
      </c>
      <c r="C15" s="10" t="s">
        <v>757</v>
      </c>
      <c r="D15" s="10" t="s">
        <v>758</v>
      </c>
      <c r="E15" s="10" t="s">
        <v>723</v>
      </c>
    </row>
    <row r="16" spans="1:5" ht="72" customHeight="1">
      <c r="A16" s="14" t="s">
        <v>759</v>
      </c>
      <c r="B16" s="14" t="s">
        <v>760</v>
      </c>
      <c r="C16" s="14" t="s">
        <v>761</v>
      </c>
      <c r="D16" s="14" t="s">
        <v>762</v>
      </c>
      <c r="E16" s="14" t="s">
        <v>723</v>
      </c>
    </row>
    <row r="17" spans="1:5" ht="72" customHeight="1">
      <c r="A17" s="10" t="s">
        <v>763</v>
      </c>
      <c r="B17" s="10" t="s">
        <v>764</v>
      </c>
      <c r="C17" s="10" t="s">
        <v>765</v>
      </c>
      <c r="D17" s="10" t="s">
        <v>766</v>
      </c>
      <c r="E17" s="10" t="s">
        <v>723</v>
      </c>
    </row>
    <row r="18" spans="1:5" ht="72" customHeight="1">
      <c r="A18" s="14" t="s">
        <v>767</v>
      </c>
      <c r="B18" s="14" t="s">
        <v>768</v>
      </c>
      <c r="C18" s="14" t="s">
        <v>769</v>
      </c>
      <c r="D18" s="14" t="s">
        <v>770</v>
      </c>
      <c r="E18" s="14" t="s">
        <v>723</v>
      </c>
    </row>
    <row r="19" spans="1:5" ht="72" customHeight="1">
      <c r="A19" s="10" t="s">
        <v>771</v>
      </c>
      <c r="B19" s="10" t="s">
        <v>772</v>
      </c>
      <c r="C19" s="10" t="s">
        <v>773</v>
      </c>
      <c r="D19" s="10" t="s">
        <v>774</v>
      </c>
      <c r="E19" s="10" t="s">
        <v>723</v>
      </c>
    </row>
    <row r="20" spans="1:5" ht="72" customHeight="1">
      <c r="A20" s="14" t="s">
        <v>775</v>
      </c>
      <c r="B20" s="14" t="s">
        <v>776</v>
      </c>
      <c r="C20" s="14" t="s">
        <v>777</v>
      </c>
      <c r="D20" s="14" t="s">
        <v>778</v>
      </c>
      <c r="E20" s="14" t="s">
        <v>723</v>
      </c>
    </row>
    <row r="21" spans="1:5" ht="72" customHeight="1">
      <c r="A21" s="10" t="s">
        <v>779</v>
      </c>
      <c r="B21" s="10" t="s">
        <v>780</v>
      </c>
      <c r="C21" s="10" t="s">
        <v>781</v>
      </c>
      <c r="D21" s="10" t="s">
        <v>782</v>
      </c>
      <c r="E21" s="10" t="s">
        <v>723</v>
      </c>
    </row>
    <row r="22" spans="1:5" ht="72" customHeight="1">
      <c r="A22" s="14" t="s">
        <v>783</v>
      </c>
      <c r="B22" s="14" t="s">
        <v>655</v>
      </c>
      <c r="C22" s="14" t="s">
        <v>784</v>
      </c>
      <c r="D22" s="14" t="s">
        <v>785</v>
      </c>
      <c r="E22" s="14" t="s">
        <v>723</v>
      </c>
    </row>
    <row r="23" spans="1:5" ht="72" customHeight="1">
      <c r="A23" s="10" t="s">
        <v>786</v>
      </c>
      <c r="B23" s="10" t="s">
        <v>655</v>
      </c>
      <c r="C23" s="10" t="s">
        <v>787</v>
      </c>
      <c r="D23" s="10" t="s">
        <v>788</v>
      </c>
      <c r="E23" s="10" t="s">
        <v>723</v>
      </c>
    </row>
    <row r="24" spans="1:5" ht="72" customHeight="1">
      <c r="A24" s="14" t="s">
        <v>789</v>
      </c>
      <c r="B24" s="14" t="s">
        <v>790</v>
      </c>
      <c r="C24" s="14" t="s">
        <v>791</v>
      </c>
      <c r="D24" s="14" t="s">
        <v>792</v>
      </c>
      <c r="E24" s="14" t="s">
        <v>723</v>
      </c>
    </row>
    <row r="25" spans="1:5" ht="72" customHeight="1">
      <c r="A25" s="10" t="s">
        <v>793</v>
      </c>
      <c r="B25" s="10" t="s">
        <v>794</v>
      </c>
      <c r="C25" s="10" t="s">
        <v>795</v>
      </c>
      <c r="D25" s="10" t="s">
        <v>796</v>
      </c>
      <c r="E25" s="10" t="s">
        <v>723</v>
      </c>
    </row>
    <row r="26" spans="1:5" ht="72" customHeight="1">
      <c r="A26" s="14" t="s">
        <v>797</v>
      </c>
      <c r="B26" s="14" t="s">
        <v>798</v>
      </c>
      <c r="C26" s="14" t="s">
        <v>799</v>
      </c>
      <c r="D26" s="14" t="s">
        <v>800</v>
      </c>
      <c r="E26" s="14" t="s">
        <v>723</v>
      </c>
    </row>
    <row r="27" spans="1:5" ht="72" customHeight="1">
      <c r="A27" s="10" t="s">
        <v>801</v>
      </c>
      <c r="B27" s="10" t="s">
        <v>802</v>
      </c>
      <c r="C27" s="10" t="s">
        <v>803</v>
      </c>
      <c r="D27" s="10" t="s">
        <v>804</v>
      </c>
      <c r="E27" s="10" t="s">
        <v>723</v>
      </c>
    </row>
    <row r="28" spans="1:5" ht="72" customHeight="1">
      <c r="A28" s="14" t="s">
        <v>805</v>
      </c>
      <c r="B28" s="14" t="s">
        <v>806</v>
      </c>
      <c r="C28" s="14" t="s">
        <v>807</v>
      </c>
      <c r="D28" s="14" t="s">
        <v>808</v>
      </c>
      <c r="E28" s="14" t="s">
        <v>723</v>
      </c>
    </row>
    <row r="29" spans="1:5" ht="72" customHeight="1">
      <c r="A29" s="10" t="s">
        <v>809</v>
      </c>
      <c r="B29" s="10" t="s">
        <v>810</v>
      </c>
      <c r="C29" s="10" t="s">
        <v>811</v>
      </c>
      <c r="D29" s="10" t="s">
        <v>812</v>
      </c>
      <c r="E29" s="10" t="s">
        <v>723</v>
      </c>
    </row>
    <row r="30" spans="1:5" ht="72" customHeight="1">
      <c r="A30" s="14" t="s">
        <v>813</v>
      </c>
      <c r="B30" s="14" t="s">
        <v>6</v>
      </c>
      <c r="C30" s="14" t="s">
        <v>814</v>
      </c>
      <c r="D30" s="14" t="s">
        <v>815</v>
      </c>
      <c r="E30" s="14" t="s">
        <v>723</v>
      </c>
    </row>
    <row r="31" spans="1:5" ht="72" customHeight="1">
      <c r="A31" s="10" t="s">
        <v>816</v>
      </c>
      <c r="B31" s="10" t="s">
        <v>817</v>
      </c>
      <c r="C31" s="10" t="s">
        <v>818</v>
      </c>
      <c r="D31" s="10" t="s">
        <v>819</v>
      </c>
      <c r="E31" s="10" t="s">
        <v>723</v>
      </c>
    </row>
    <row r="32" spans="1:5" ht="72" customHeight="1">
      <c r="A32" s="14" t="s">
        <v>820</v>
      </c>
      <c r="B32" s="14" t="s">
        <v>821</v>
      </c>
      <c r="C32" s="14" t="s">
        <v>822</v>
      </c>
      <c r="D32" s="14" t="s">
        <v>823</v>
      </c>
      <c r="E32" s="14" t="s">
        <v>723</v>
      </c>
    </row>
    <row r="33" spans="1:5" ht="72" customHeight="1">
      <c r="A33" s="10" t="s">
        <v>824</v>
      </c>
      <c r="B33" s="10" t="s">
        <v>720</v>
      </c>
      <c r="C33" s="10" t="s">
        <v>825</v>
      </c>
      <c r="D33" s="10" t="s">
        <v>826</v>
      </c>
      <c r="E33" s="10" t="s">
        <v>723</v>
      </c>
    </row>
    <row r="34" spans="1:5" ht="72" customHeight="1">
      <c r="A34" s="14" t="s">
        <v>827</v>
      </c>
      <c r="B34" s="14" t="s">
        <v>828</v>
      </c>
      <c r="C34" s="14" t="s">
        <v>829</v>
      </c>
      <c r="D34" s="14" t="s">
        <v>830</v>
      </c>
      <c r="E34" s="14" t="s">
        <v>723</v>
      </c>
    </row>
    <row r="35" spans="1:5" ht="72" customHeight="1">
      <c r="A35" s="10" t="s">
        <v>831</v>
      </c>
      <c r="B35" s="10" t="s">
        <v>748</v>
      </c>
      <c r="C35" s="10" t="s">
        <v>832</v>
      </c>
      <c r="D35" s="10" t="s">
        <v>833</v>
      </c>
      <c r="E35" s="10" t="s">
        <v>723</v>
      </c>
    </row>
    <row r="36" spans="1:5" ht="72" customHeight="1">
      <c r="A36" s="14" t="s">
        <v>834</v>
      </c>
      <c r="B36" s="14" t="s">
        <v>835</v>
      </c>
      <c r="C36" s="14" t="s">
        <v>836</v>
      </c>
      <c r="D36" s="14" t="s">
        <v>837</v>
      </c>
      <c r="E36" s="14" t="s">
        <v>723</v>
      </c>
    </row>
    <row r="37" spans="1:5" ht="72" customHeight="1">
      <c r="A37" s="10" t="s">
        <v>838</v>
      </c>
      <c r="B37" s="10" t="s">
        <v>839</v>
      </c>
      <c r="C37" s="10" t="s">
        <v>840</v>
      </c>
      <c r="D37" s="10" t="s">
        <v>841</v>
      </c>
      <c r="E37" s="10" t="s">
        <v>723</v>
      </c>
    </row>
    <row r="38" spans="1:5" ht="72" customHeight="1">
      <c r="A38" s="14" t="s">
        <v>842</v>
      </c>
      <c r="B38" s="14" t="s">
        <v>843</v>
      </c>
      <c r="C38" s="14" t="s">
        <v>844</v>
      </c>
      <c r="D38" s="14" t="s">
        <v>845</v>
      </c>
      <c r="E38" s="14" t="s">
        <v>723</v>
      </c>
    </row>
    <row r="39" spans="1:5" ht="72" customHeight="1">
      <c r="A39" s="10" t="s">
        <v>846</v>
      </c>
      <c r="B39" s="10" t="s">
        <v>729</v>
      </c>
      <c r="C39" s="10" t="s">
        <v>847</v>
      </c>
      <c r="D39" s="10" t="s">
        <v>848</v>
      </c>
      <c r="E39" s="10" t="s">
        <v>723</v>
      </c>
    </row>
    <row r="40" spans="1:5" ht="72" customHeight="1">
      <c r="A40" s="14" t="s">
        <v>849</v>
      </c>
      <c r="B40" s="14" t="s">
        <v>850</v>
      </c>
      <c r="C40" s="14" t="s">
        <v>851</v>
      </c>
      <c r="D40" s="14" t="s">
        <v>852</v>
      </c>
      <c r="E40" s="14" t="s">
        <v>723</v>
      </c>
    </row>
    <row r="41" spans="1:5" ht="72" customHeight="1">
      <c r="A41" s="10" t="s">
        <v>853</v>
      </c>
      <c r="B41" s="10" t="s">
        <v>854</v>
      </c>
      <c r="C41" s="10" t="s">
        <v>855</v>
      </c>
      <c r="D41" s="10" t="s">
        <v>856</v>
      </c>
      <c r="E41" s="10" t="s">
        <v>723</v>
      </c>
    </row>
    <row r="42" spans="1:5" ht="72" customHeight="1">
      <c r="A42" s="14" t="s">
        <v>857</v>
      </c>
      <c r="B42" s="14" t="s">
        <v>858</v>
      </c>
      <c r="C42" s="14" t="s">
        <v>859</v>
      </c>
      <c r="D42" s="14" t="s">
        <v>860</v>
      </c>
      <c r="E42" s="14" t="s">
        <v>723</v>
      </c>
    </row>
    <row r="43" spans="1:5" ht="72" customHeight="1">
      <c r="A43" s="10" t="s">
        <v>861</v>
      </c>
      <c r="B43" s="10" t="s">
        <v>862</v>
      </c>
      <c r="C43" s="10" t="s">
        <v>863</v>
      </c>
      <c r="D43" s="10" t="s">
        <v>864</v>
      </c>
      <c r="E43" s="10" t="s">
        <v>723</v>
      </c>
    </row>
    <row r="44" spans="1:5" ht="72" customHeight="1">
      <c r="A44" s="14" t="s">
        <v>865</v>
      </c>
      <c r="B44" s="14" t="s">
        <v>866</v>
      </c>
      <c r="C44" s="14" t="s">
        <v>867</v>
      </c>
      <c r="D44" s="14" t="s">
        <v>868</v>
      </c>
      <c r="E44" s="14" t="s">
        <v>723</v>
      </c>
    </row>
    <row r="45" spans="1:5" ht="72" customHeight="1">
      <c r="A45" s="10" t="s">
        <v>869</v>
      </c>
      <c r="B45" s="10" t="s">
        <v>870</v>
      </c>
      <c r="C45" s="10" t="s">
        <v>871</v>
      </c>
      <c r="D45" s="10" t="s">
        <v>872</v>
      </c>
      <c r="E45" s="10" t="s">
        <v>723</v>
      </c>
    </row>
    <row r="46" spans="1:5" ht="72" customHeight="1">
      <c r="A46" s="14" t="s">
        <v>873</v>
      </c>
      <c r="B46" s="14" t="s">
        <v>874</v>
      </c>
      <c r="C46" s="14" t="s">
        <v>875</v>
      </c>
      <c r="D46" s="14" t="s">
        <v>876</v>
      </c>
      <c r="E46" s="14" t="s">
        <v>723</v>
      </c>
    </row>
    <row r="47" spans="1:5" ht="72" customHeight="1">
      <c r="A47" s="10" t="s">
        <v>877</v>
      </c>
      <c r="B47" s="10" t="s">
        <v>878</v>
      </c>
      <c r="C47" s="10" t="s">
        <v>879</v>
      </c>
      <c r="D47" s="10" t="s">
        <v>880</v>
      </c>
      <c r="E47" s="10" t="s">
        <v>723</v>
      </c>
    </row>
    <row r="48" spans="1:5" ht="72" customHeight="1">
      <c r="A48" s="14" t="s">
        <v>881</v>
      </c>
      <c r="B48" s="14" t="s">
        <v>882</v>
      </c>
      <c r="C48" s="14" t="s">
        <v>883</v>
      </c>
      <c r="D48" s="14" t="s">
        <v>884</v>
      </c>
      <c r="E48" s="14" t="s">
        <v>723</v>
      </c>
    </row>
    <row r="49" spans="1:5" ht="72" customHeight="1">
      <c r="A49" s="10" t="s">
        <v>885</v>
      </c>
      <c r="B49" s="10" t="s">
        <v>886</v>
      </c>
      <c r="C49" s="10" t="s">
        <v>887</v>
      </c>
      <c r="D49" s="10" t="s">
        <v>888</v>
      </c>
      <c r="E49" s="10" t="s">
        <v>723</v>
      </c>
    </row>
    <row r="50" spans="1:5" ht="72" customHeight="1">
      <c r="A50" s="14" t="s">
        <v>889</v>
      </c>
      <c r="B50" s="14" t="s">
        <v>890</v>
      </c>
      <c r="C50" s="14" t="s">
        <v>891</v>
      </c>
      <c r="D50" s="14" t="s">
        <v>892</v>
      </c>
      <c r="E50" s="14" t="s">
        <v>723</v>
      </c>
    </row>
    <row r="51" spans="1:5" ht="72" customHeight="1">
      <c r="A51" s="10" t="s">
        <v>893</v>
      </c>
      <c r="B51" s="10" t="s">
        <v>894</v>
      </c>
      <c r="C51" s="10" t="s">
        <v>895</v>
      </c>
      <c r="D51" s="10" t="s">
        <v>896</v>
      </c>
      <c r="E51" s="10" t="s">
        <v>723</v>
      </c>
    </row>
    <row r="52" spans="1:5" ht="72" customHeight="1">
      <c r="A52" s="14" t="s">
        <v>897</v>
      </c>
      <c r="B52" s="14" t="s">
        <v>898</v>
      </c>
      <c r="C52" s="14" t="s">
        <v>899</v>
      </c>
      <c r="D52" s="14" t="s">
        <v>900</v>
      </c>
      <c r="E52" s="14" t="s">
        <v>723</v>
      </c>
    </row>
  </sheetData>
  <phoneticPr fontId="11"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5B29D"/>
  </sheetPr>
  <dimension ref="A1:J91"/>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15" customWidth="1"/>
    <col min="2" max="2" width="36" customWidth="1"/>
    <col min="3" max="3" width="40" customWidth="1"/>
    <col min="4" max="4" width="14" customWidth="1"/>
    <col min="5" max="5" width="25" customWidth="1"/>
    <col min="6" max="6" width="16" customWidth="1"/>
    <col min="7" max="7" width="29" customWidth="1"/>
    <col min="8" max="8" width="75" customWidth="1"/>
    <col min="9" max="9" width="25" customWidth="1"/>
    <col min="10" max="10" width="70" customWidth="1"/>
  </cols>
  <sheetData>
    <row r="1" spans="1:10">
      <c r="A1" s="9"/>
      <c r="B1" s="9"/>
      <c r="C1" s="9"/>
      <c r="D1" s="9"/>
      <c r="E1" s="9"/>
      <c r="F1" s="9"/>
      <c r="G1" s="9"/>
      <c r="H1" s="9"/>
      <c r="I1" s="9"/>
      <c r="J1" s="9"/>
    </row>
    <row r="2" spans="1:10" ht="27" customHeight="1">
      <c r="A2" s="11" t="s">
        <v>901</v>
      </c>
      <c r="B2" s="9"/>
      <c r="C2" s="9"/>
      <c r="D2" s="9"/>
      <c r="E2" s="9"/>
      <c r="F2" s="9"/>
      <c r="G2" s="9"/>
      <c r="H2" s="9"/>
      <c r="I2" s="9"/>
      <c r="J2" s="9"/>
    </row>
    <row r="3" spans="1:10">
      <c r="A3" s="12" t="s">
        <v>902</v>
      </c>
      <c r="B3" s="9"/>
      <c r="C3" s="9"/>
      <c r="D3" s="9"/>
      <c r="E3" s="9"/>
      <c r="F3" s="9"/>
      <c r="G3" s="9"/>
      <c r="H3" s="9"/>
      <c r="I3" s="9"/>
      <c r="J3" s="9"/>
    </row>
    <row r="4" spans="1:10">
      <c r="A4" s="9"/>
      <c r="B4" s="9"/>
      <c r="C4" s="9"/>
      <c r="D4" s="9"/>
      <c r="E4" s="9"/>
      <c r="F4" s="9"/>
      <c r="G4" s="9"/>
      <c r="H4" s="9"/>
      <c r="I4" s="9"/>
      <c r="J4" s="9"/>
    </row>
    <row r="5" spans="1:10" ht="38" customHeight="1">
      <c r="A5" s="13" t="s">
        <v>903</v>
      </c>
      <c r="B5" s="13" t="s">
        <v>904</v>
      </c>
      <c r="C5" s="13" t="s">
        <v>905</v>
      </c>
      <c r="D5" s="13" t="s">
        <v>906</v>
      </c>
      <c r="E5" s="13" t="s">
        <v>907</v>
      </c>
      <c r="F5" s="13" t="s">
        <v>908</v>
      </c>
      <c r="G5" s="13" t="s">
        <v>909</v>
      </c>
      <c r="H5" s="13" t="s">
        <v>910</v>
      </c>
      <c r="I5" s="13" t="s">
        <v>911</v>
      </c>
      <c r="J5" s="13" t="s">
        <v>912</v>
      </c>
    </row>
    <row r="6" spans="1:10" ht="60" customHeight="1">
      <c r="A6" s="14">
        <v>3</v>
      </c>
      <c r="B6" s="14" t="s">
        <v>913</v>
      </c>
      <c r="C6" s="14" t="s">
        <v>914</v>
      </c>
      <c r="D6" s="14">
        <v>1</v>
      </c>
      <c r="E6" s="14" t="s">
        <v>915</v>
      </c>
      <c r="F6" s="14"/>
      <c r="G6" s="14"/>
      <c r="H6" s="14" t="s">
        <v>916</v>
      </c>
      <c r="I6" s="14" t="s">
        <v>917</v>
      </c>
      <c r="J6" s="14" t="s">
        <v>918</v>
      </c>
    </row>
    <row r="7" spans="1:10" ht="60" customHeight="1">
      <c r="A7" s="10">
        <v>4</v>
      </c>
      <c r="B7" s="10" t="s">
        <v>919</v>
      </c>
      <c r="C7" s="10" t="s">
        <v>914</v>
      </c>
      <c r="D7" s="10">
        <v>1</v>
      </c>
      <c r="E7" s="10" t="s">
        <v>915</v>
      </c>
      <c r="F7" s="10"/>
      <c r="G7" s="10"/>
      <c r="H7" s="10" t="s">
        <v>916</v>
      </c>
      <c r="I7" s="10" t="s">
        <v>917</v>
      </c>
      <c r="J7" s="10" t="s">
        <v>918</v>
      </c>
    </row>
    <row r="8" spans="1:10" ht="60" customHeight="1">
      <c r="A8" s="14">
        <v>11</v>
      </c>
      <c r="B8" s="14" t="s">
        <v>920</v>
      </c>
      <c r="C8" s="14" t="s">
        <v>921</v>
      </c>
      <c r="D8" s="14">
        <v>1</v>
      </c>
      <c r="E8" s="14" t="s">
        <v>915</v>
      </c>
      <c r="F8" s="14"/>
      <c r="G8" s="14"/>
      <c r="H8" s="14" t="s">
        <v>922</v>
      </c>
      <c r="I8" s="14" t="s">
        <v>917</v>
      </c>
      <c r="J8" s="14" t="s">
        <v>918</v>
      </c>
    </row>
    <row r="9" spans="1:10" ht="60" customHeight="1">
      <c r="A9" s="10">
        <v>12</v>
      </c>
      <c r="B9" s="10" t="s">
        <v>923</v>
      </c>
      <c r="C9" s="10" t="s">
        <v>924</v>
      </c>
      <c r="D9" s="10">
        <v>1</v>
      </c>
      <c r="E9" s="10" t="s">
        <v>915</v>
      </c>
      <c r="F9" s="10"/>
      <c r="G9" s="10"/>
      <c r="H9" s="10" t="s">
        <v>922</v>
      </c>
      <c r="I9" s="10" t="s">
        <v>917</v>
      </c>
      <c r="J9" s="10" t="s">
        <v>918</v>
      </c>
    </row>
    <row r="10" spans="1:10" ht="60" customHeight="1">
      <c r="A10" s="14">
        <v>15</v>
      </c>
      <c r="B10" s="14" t="s">
        <v>925</v>
      </c>
      <c r="C10" s="14" t="s">
        <v>926</v>
      </c>
      <c r="D10" s="14">
        <v>2</v>
      </c>
      <c r="E10" s="14" t="s">
        <v>927</v>
      </c>
      <c r="F10" s="14" t="s">
        <v>113</v>
      </c>
      <c r="G10" s="14" t="s">
        <v>114</v>
      </c>
      <c r="H10" s="14" t="s">
        <v>928</v>
      </c>
      <c r="I10" s="14" t="s">
        <v>929</v>
      </c>
      <c r="J10" s="14" t="s">
        <v>918</v>
      </c>
    </row>
    <row r="11" spans="1:10" ht="60" customHeight="1">
      <c r="A11" s="10">
        <v>16</v>
      </c>
      <c r="B11" s="10" t="s">
        <v>930</v>
      </c>
      <c r="C11" s="10" t="s">
        <v>926</v>
      </c>
      <c r="D11" s="10">
        <v>2</v>
      </c>
      <c r="E11" s="10" t="s">
        <v>915</v>
      </c>
      <c r="F11" s="10"/>
      <c r="G11" s="10"/>
      <c r="H11" s="10" t="s">
        <v>922</v>
      </c>
      <c r="I11" s="10" t="s">
        <v>917</v>
      </c>
      <c r="J11" s="10" t="s">
        <v>918</v>
      </c>
    </row>
    <row r="12" spans="1:10" ht="60" customHeight="1">
      <c r="A12" s="14">
        <v>17</v>
      </c>
      <c r="B12" s="14" t="s">
        <v>931</v>
      </c>
      <c r="C12" s="14" t="s">
        <v>926</v>
      </c>
      <c r="D12" s="14">
        <v>2</v>
      </c>
      <c r="E12" s="14" t="s">
        <v>915</v>
      </c>
      <c r="F12" s="14"/>
      <c r="G12" s="14"/>
      <c r="H12" s="14" t="s">
        <v>922</v>
      </c>
      <c r="I12" s="14" t="s">
        <v>917</v>
      </c>
      <c r="J12" s="14" t="s">
        <v>918</v>
      </c>
    </row>
    <row r="13" spans="1:10" ht="60" customHeight="1">
      <c r="A13" s="10">
        <v>37</v>
      </c>
      <c r="B13" s="10" t="s">
        <v>932</v>
      </c>
      <c r="C13" s="10" t="s">
        <v>933</v>
      </c>
      <c r="D13" s="10">
        <v>1</v>
      </c>
      <c r="E13" s="10" t="s">
        <v>915</v>
      </c>
      <c r="F13" s="10"/>
      <c r="G13" s="10"/>
      <c r="H13" s="10" t="s">
        <v>934</v>
      </c>
      <c r="I13" s="10" t="s">
        <v>917</v>
      </c>
      <c r="J13" s="10" t="s">
        <v>918</v>
      </c>
    </row>
    <row r="14" spans="1:10" ht="60" customHeight="1">
      <c r="A14" s="14">
        <v>38</v>
      </c>
      <c r="B14" s="14" t="s">
        <v>935</v>
      </c>
      <c r="C14" s="14" t="s">
        <v>933</v>
      </c>
      <c r="D14" s="14">
        <v>1</v>
      </c>
      <c r="E14" s="14" t="s">
        <v>915</v>
      </c>
      <c r="F14" s="14"/>
      <c r="G14" s="14"/>
      <c r="H14" s="14" t="s">
        <v>934</v>
      </c>
      <c r="I14" s="14" t="s">
        <v>917</v>
      </c>
      <c r="J14" s="14" t="s">
        <v>918</v>
      </c>
    </row>
    <row r="15" spans="1:10" ht="60" customHeight="1">
      <c r="A15" s="10">
        <v>39</v>
      </c>
      <c r="B15" s="10" t="s">
        <v>936</v>
      </c>
      <c r="C15" s="10" t="s">
        <v>933</v>
      </c>
      <c r="D15" s="10">
        <v>1</v>
      </c>
      <c r="E15" s="10" t="s">
        <v>915</v>
      </c>
      <c r="F15" s="10"/>
      <c r="G15" s="10"/>
      <c r="H15" s="10" t="s">
        <v>934</v>
      </c>
      <c r="I15" s="10" t="s">
        <v>917</v>
      </c>
      <c r="J15" s="10" t="s">
        <v>918</v>
      </c>
    </row>
    <row r="16" spans="1:10" ht="60" customHeight="1">
      <c r="A16" s="14">
        <v>40</v>
      </c>
      <c r="B16" s="14" t="s">
        <v>937</v>
      </c>
      <c r="C16" s="14" t="s">
        <v>933</v>
      </c>
      <c r="D16" s="14">
        <v>1</v>
      </c>
      <c r="E16" s="14" t="s">
        <v>915</v>
      </c>
      <c r="F16" s="14"/>
      <c r="G16" s="14"/>
      <c r="H16" s="14" t="s">
        <v>934</v>
      </c>
      <c r="I16" s="14" t="s">
        <v>917</v>
      </c>
      <c r="J16" s="14" t="s">
        <v>918</v>
      </c>
    </row>
    <row r="17" spans="1:10" ht="60" customHeight="1">
      <c r="A17" s="10">
        <v>41</v>
      </c>
      <c r="B17" s="10" t="s">
        <v>938</v>
      </c>
      <c r="C17" s="10" t="s">
        <v>939</v>
      </c>
      <c r="D17" s="10">
        <v>1</v>
      </c>
      <c r="E17" s="10" t="s">
        <v>915</v>
      </c>
      <c r="F17" s="10"/>
      <c r="G17" s="10"/>
      <c r="H17" s="10" t="s">
        <v>934</v>
      </c>
      <c r="I17" s="10" t="s">
        <v>917</v>
      </c>
      <c r="J17" s="10" t="s">
        <v>918</v>
      </c>
    </row>
    <row r="18" spans="1:10" ht="60" customHeight="1">
      <c r="A18" s="14">
        <v>42</v>
      </c>
      <c r="B18" s="14" t="s">
        <v>940</v>
      </c>
      <c r="C18" s="14" t="s">
        <v>939</v>
      </c>
      <c r="D18" s="14">
        <v>1</v>
      </c>
      <c r="E18" s="14" t="s">
        <v>915</v>
      </c>
      <c r="F18" s="14"/>
      <c r="G18" s="14"/>
      <c r="H18" s="14" t="s">
        <v>934</v>
      </c>
      <c r="I18" s="14" t="s">
        <v>917</v>
      </c>
      <c r="J18" s="14" t="s">
        <v>918</v>
      </c>
    </row>
    <row r="19" spans="1:10" ht="60" customHeight="1">
      <c r="A19" s="10">
        <v>43</v>
      </c>
      <c r="B19" s="10" t="s">
        <v>941</v>
      </c>
      <c r="C19" s="10" t="s">
        <v>939</v>
      </c>
      <c r="D19" s="10">
        <v>1</v>
      </c>
      <c r="E19" s="10" t="s">
        <v>915</v>
      </c>
      <c r="F19" s="10"/>
      <c r="G19" s="10"/>
      <c r="H19" s="10" t="s">
        <v>934</v>
      </c>
      <c r="I19" s="10" t="s">
        <v>917</v>
      </c>
      <c r="J19" s="10" t="s">
        <v>918</v>
      </c>
    </row>
    <row r="20" spans="1:10" ht="60" customHeight="1">
      <c r="A20" s="14">
        <v>44</v>
      </c>
      <c r="B20" s="14" t="s">
        <v>942</v>
      </c>
      <c r="C20" s="14" t="s">
        <v>943</v>
      </c>
      <c r="D20" s="14">
        <v>1</v>
      </c>
      <c r="E20" s="14" t="s">
        <v>915</v>
      </c>
      <c r="F20" s="14"/>
      <c r="G20" s="14"/>
      <c r="H20" s="14" t="s">
        <v>934</v>
      </c>
      <c r="I20" s="14" t="s">
        <v>917</v>
      </c>
      <c r="J20" s="14" t="s">
        <v>918</v>
      </c>
    </row>
    <row r="21" spans="1:10" ht="60" customHeight="1">
      <c r="A21" s="10">
        <v>45</v>
      </c>
      <c r="B21" s="10" t="s">
        <v>944</v>
      </c>
      <c r="C21" s="10" t="s">
        <v>943</v>
      </c>
      <c r="D21" s="10">
        <v>1</v>
      </c>
      <c r="E21" s="10" t="s">
        <v>915</v>
      </c>
      <c r="F21" s="10"/>
      <c r="G21" s="10"/>
      <c r="H21" s="10" t="s">
        <v>934</v>
      </c>
      <c r="I21" s="10" t="s">
        <v>917</v>
      </c>
      <c r="J21" s="10" t="s">
        <v>918</v>
      </c>
    </row>
    <row r="22" spans="1:10" ht="60" customHeight="1">
      <c r="A22" s="14">
        <v>46</v>
      </c>
      <c r="B22" s="14" t="s">
        <v>945</v>
      </c>
      <c r="C22" s="14" t="s">
        <v>943</v>
      </c>
      <c r="D22" s="14">
        <v>1</v>
      </c>
      <c r="E22" s="14" t="s">
        <v>915</v>
      </c>
      <c r="F22" s="14"/>
      <c r="G22" s="14"/>
      <c r="H22" s="14" t="s">
        <v>934</v>
      </c>
      <c r="I22" s="14" t="s">
        <v>917</v>
      </c>
      <c r="J22" s="14" t="s">
        <v>918</v>
      </c>
    </row>
    <row r="23" spans="1:10" ht="60" customHeight="1">
      <c r="A23" s="10">
        <v>47</v>
      </c>
      <c r="B23" s="10" t="s">
        <v>946</v>
      </c>
      <c r="C23" s="10" t="s">
        <v>943</v>
      </c>
      <c r="D23" s="10">
        <v>1</v>
      </c>
      <c r="E23" s="10" t="s">
        <v>915</v>
      </c>
      <c r="F23" s="10"/>
      <c r="G23" s="10"/>
      <c r="H23" s="10" t="s">
        <v>934</v>
      </c>
      <c r="I23" s="10" t="s">
        <v>917</v>
      </c>
      <c r="J23" s="10" t="s">
        <v>918</v>
      </c>
    </row>
    <row r="24" spans="1:10" ht="60" customHeight="1">
      <c r="A24" s="14">
        <v>48</v>
      </c>
      <c r="B24" s="14" t="s">
        <v>947</v>
      </c>
      <c r="C24" s="14" t="s">
        <v>943</v>
      </c>
      <c r="D24" s="14">
        <v>1</v>
      </c>
      <c r="E24" s="14" t="s">
        <v>915</v>
      </c>
      <c r="F24" s="14"/>
      <c r="G24" s="14"/>
      <c r="H24" s="14" t="s">
        <v>934</v>
      </c>
      <c r="I24" s="14" t="s">
        <v>917</v>
      </c>
      <c r="J24" s="14" t="s">
        <v>918</v>
      </c>
    </row>
    <row r="25" spans="1:10" ht="60" customHeight="1">
      <c r="A25" s="10">
        <v>49</v>
      </c>
      <c r="B25" s="10" t="s">
        <v>948</v>
      </c>
      <c r="C25" s="10" t="s">
        <v>943</v>
      </c>
      <c r="D25" s="10">
        <v>1</v>
      </c>
      <c r="E25" s="10" t="s">
        <v>915</v>
      </c>
      <c r="F25" s="10"/>
      <c r="G25" s="10"/>
      <c r="H25" s="10" t="s">
        <v>934</v>
      </c>
      <c r="I25" s="10" t="s">
        <v>917</v>
      </c>
      <c r="J25" s="10" t="s">
        <v>918</v>
      </c>
    </row>
    <row r="26" spans="1:10" ht="60" customHeight="1">
      <c r="A26" s="14">
        <v>50</v>
      </c>
      <c r="B26" s="14" t="s">
        <v>949</v>
      </c>
      <c r="C26" s="14" t="s">
        <v>943</v>
      </c>
      <c r="D26" s="14">
        <v>1</v>
      </c>
      <c r="E26" s="14" t="s">
        <v>915</v>
      </c>
      <c r="F26" s="14"/>
      <c r="G26" s="14"/>
      <c r="H26" s="14" t="s">
        <v>934</v>
      </c>
      <c r="I26" s="14" t="s">
        <v>917</v>
      </c>
      <c r="J26" s="14" t="s">
        <v>918</v>
      </c>
    </row>
    <row r="27" spans="1:10" ht="60" customHeight="1">
      <c r="A27" s="10">
        <v>51</v>
      </c>
      <c r="B27" s="10" t="s">
        <v>950</v>
      </c>
      <c r="C27" s="10" t="s">
        <v>951</v>
      </c>
      <c r="D27" s="10">
        <v>1</v>
      </c>
      <c r="E27" s="10" t="s">
        <v>915</v>
      </c>
      <c r="F27" s="10"/>
      <c r="G27" s="10"/>
      <c r="H27" s="10" t="s">
        <v>922</v>
      </c>
      <c r="I27" s="10" t="s">
        <v>917</v>
      </c>
      <c r="J27" s="10" t="s">
        <v>918</v>
      </c>
    </row>
    <row r="28" spans="1:10" ht="60" customHeight="1">
      <c r="A28" s="14">
        <v>52</v>
      </c>
      <c r="B28" s="14" t="s">
        <v>952</v>
      </c>
      <c r="C28" s="14" t="s">
        <v>951</v>
      </c>
      <c r="D28" s="14">
        <v>1</v>
      </c>
      <c r="E28" s="14" t="s">
        <v>927</v>
      </c>
      <c r="F28" s="14" t="s">
        <v>288</v>
      </c>
      <c r="G28" s="14" t="s">
        <v>289</v>
      </c>
      <c r="H28" s="14" t="s">
        <v>953</v>
      </c>
      <c r="I28" s="14" t="s">
        <v>929</v>
      </c>
      <c r="J28" s="14" t="s">
        <v>918</v>
      </c>
    </row>
    <row r="29" spans="1:10" ht="60" customHeight="1">
      <c r="A29" s="10">
        <v>53</v>
      </c>
      <c r="B29" s="10" t="s">
        <v>954</v>
      </c>
      <c r="C29" s="10" t="s">
        <v>951</v>
      </c>
      <c r="D29" s="10">
        <v>1</v>
      </c>
      <c r="E29" s="10" t="s">
        <v>927</v>
      </c>
      <c r="F29" s="10" t="s">
        <v>302</v>
      </c>
      <c r="G29" s="10" t="s">
        <v>303</v>
      </c>
      <c r="H29" s="10" t="s">
        <v>955</v>
      </c>
      <c r="I29" s="10" t="s">
        <v>929</v>
      </c>
      <c r="J29" s="10" t="s">
        <v>918</v>
      </c>
    </row>
    <row r="30" spans="1:10" ht="60" customHeight="1">
      <c r="A30" s="14">
        <v>54</v>
      </c>
      <c r="B30" s="14" t="s">
        <v>956</v>
      </c>
      <c r="C30" s="14" t="s">
        <v>951</v>
      </c>
      <c r="D30" s="14">
        <v>1</v>
      </c>
      <c r="E30" s="14" t="s">
        <v>915</v>
      </c>
      <c r="F30" s="14"/>
      <c r="G30" s="14"/>
      <c r="H30" s="14" t="s">
        <v>922</v>
      </c>
      <c r="I30" s="14" t="s">
        <v>917</v>
      </c>
      <c r="J30" s="14" t="s">
        <v>918</v>
      </c>
    </row>
    <row r="31" spans="1:10" ht="60" customHeight="1">
      <c r="A31" s="10">
        <v>55</v>
      </c>
      <c r="B31" s="10" t="s">
        <v>957</v>
      </c>
      <c r="C31" s="10" t="s">
        <v>951</v>
      </c>
      <c r="D31" s="10">
        <v>1</v>
      </c>
      <c r="E31" s="10" t="s">
        <v>927</v>
      </c>
      <c r="F31" s="10" t="s">
        <v>958</v>
      </c>
      <c r="G31" s="10" t="s">
        <v>957</v>
      </c>
      <c r="H31" s="10" t="s">
        <v>959</v>
      </c>
      <c r="I31" s="10" t="s">
        <v>960</v>
      </c>
      <c r="J31" s="10" t="s">
        <v>961</v>
      </c>
    </row>
    <row r="32" spans="1:10" ht="60" customHeight="1">
      <c r="A32" s="14">
        <v>56</v>
      </c>
      <c r="B32" s="14" t="s">
        <v>962</v>
      </c>
      <c r="C32" s="14" t="s">
        <v>951</v>
      </c>
      <c r="D32" s="14">
        <v>1</v>
      </c>
      <c r="E32" s="14" t="s">
        <v>915</v>
      </c>
      <c r="F32" s="14"/>
      <c r="G32" s="14"/>
      <c r="H32" s="14" t="s">
        <v>922</v>
      </c>
      <c r="I32" s="14" t="s">
        <v>917</v>
      </c>
      <c r="J32" s="14" t="s">
        <v>918</v>
      </c>
    </row>
    <row r="33" spans="1:10" ht="60" customHeight="1">
      <c r="A33" s="10">
        <v>57</v>
      </c>
      <c r="B33" s="10" t="s">
        <v>963</v>
      </c>
      <c r="C33" s="10" t="s">
        <v>951</v>
      </c>
      <c r="D33" s="10">
        <v>1</v>
      </c>
      <c r="E33" s="10" t="s">
        <v>915</v>
      </c>
      <c r="F33" s="10"/>
      <c r="G33" s="10"/>
      <c r="H33" s="10" t="s">
        <v>922</v>
      </c>
      <c r="I33" s="10" t="s">
        <v>917</v>
      </c>
      <c r="J33" s="10" t="s">
        <v>918</v>
      </c>
    </row>
    <row r="34" spans="1:10" ht="60" customHeight="1">
      <c r="A34" s="14">
        <v>58</v>
      </c>
      <c r="B34" s="14" t="s">
        <v>964</v>
      </c>
      <c r="C34" s="14" t="s">
        <v>951</v>
      </c>
      <c r="D34" s="14">
        <v>1</v>
      </c>
      <c r="E34" s="14" t="s">
        <v>915</v>
      </c>
      <c r="F34" s="14"/>
      <c r="G34" s="14"/>
      <c r="H34" s="14" t="s">
        <v>922</v>
      </c>
      <c r="I34" s="14" t="s">
        <v>917</v>
      </c>
      <c r="J34" s="14" t="s">
        <v>918</v>
      </c>
    </row>
    <row r="35" spans="1:10" ht="60" customHeight="1">
      <c r="A35" s="10">
        <v>59</v>
      </c>
      <c r="B35" s="10" t="s">
        <v>965</v>
      </c>
      <c r="C35" s="10" t="s">
        <v>966</v>
      </c>
      <c r="D35" s="10">
        <v>1</v>
      </c>
      <c r="E35" s="10" t="s">
        <v>915</v>
      </c>
      <c r="F35" s="10"/>
      <c r="G35" s="10"/>
      <c r="H35" s="10" t="s">
        <v>922</v>
      </c>
      <c r="I35" s="10" t="s">
        <v>917</v>
      </c>
      <c r="J35" s="10" t="s">
        <v>918</v>
      </c>
    </row>
    <row r="36" spans="1:10" ht="60" customHeight="1">
      <c r="A36" s="14">
        <v>61</v>
      </c>
      <c r="B36" s="14" t="s">
        <v>967</v>
      </c>
      <c r="C36" s="14" t="s">
        <v>966</v>
      </c>
      <c r="D36" s="14">
        <v>2</v>
      </c>
      <c r="E36" s="14" t="s">
        <v>915</v>
      </c>
      <c r="F36" s="14"/>
      <c r="G36" s="14"/>
      <c r="H36" s="14" t="s">
        <v>922</v>
      </c>
      <c r="I36" s="14" t="s">
        <v>917</v>
      </c>
      <c r="J36" s="14" t="s">
        <v>918</v>
      </c>
    </row>
    <row r="37" spans="1:10" ht="60" customHeight="1">
      <c r="A37" s="10">
        <v>62</v>
      </c>
      <c r="B37" s="10" t="s">
        <v>968</v>
      </c>
      <c r="C37" s="10" t="s">
        <v>966</v>
      </c>
      <c r="D37" s="10">
        <v>2</v>
      </c>
      <c r="E37" s="10" t="s">
        <v>927</v>
      </c>
      <c r="F37" s="10" t="s">
        <v>969</v>
      </c>
      <c r="G37" s="10" t="s">
        <v>970</v>
      </c>
      <c r="H37" s="10" t="s">
        <v>971</v>
      </c>
      <c r="I37" s="10" t="s">
        <v>960</v>
      </c>
      <c r="J37" s="10" t="s">
        <v>972</v>
      </c>
    </row>
    <row r="38" spans="1:10" ht="60" customHeight="1">
      <c r="A38" s="14">
        <v>63</v>
      </c>
      <c r="B38" s="14" t="s">
        <v>973</v>
      </c>
      <c r="C38" s="14" t="s">
        <v>966</v>
      </c>
      <c r="D38" s="14">
        <v>1</v>
      </c>
      <c r="E38" s="14" t="s">
        <v>915</v>
      </c>
      <c r="F38" s="14"/>
      <c r="G38" s="14"/>
      <c r="H38" s="14" t="s">
        <v>922</v>
      </c>
      <c r="I38" s="14" t="s">
        <v>917</v>
      </c>
      <c r="J38" s="14" t="s">
        <v>918</v>
      </c>
    </row>
    <row r="39" spans="1:10" ht="60" customHeight="1">
      <c r="A39" s="10">
        <v>64</v>
      </c>
      <c r="B39" s="10" t="s">
        <v>974</v>
      </c>
      <c r="C39" s="10" t="s">
        <v>966</v>
      </c>
      <c r="D39" s="10">
        <v>1</v>
      </c>
      <c r="E39" s="10" t="s">
        <v>915</v>
      </c>
      <c r="F39" s="10"/>
      <c r="G39" s="10"/>
      <c r="H39" s="10" t="s">
        <v>922</v>
      </c>
      <c r="I39" s="10" t="s">
        <v>917</v>
      </c>
      <c r="J39" s="10" t="s">
        <v>918</v>
      </c>
    </row>
    <row r="40" spans="1:10" ht="60" customHeight="1">
      <c r="A40" s="14">
        <v>65</v>
      </c>
      <c r="B40" s="14" t="s">
        <v>975</v>
      </c>
      <c r="C40" s="14" t="s">
        <v>966</v>
      </c>
      <c r="D40" s="14">
        <v>1</v>
      </c>
      <c r="E40" s="14" t="s">
        <v>915</v>
      </c>
      <c r="F40" s="14"/>
      <c r="G40" s="14"/>
      <c r="H40" s="14" t="s">
        <v>922</v>
      </c>
      <c r="I40" s="14" t="s">
        <v>917</v>
      </c>
      <c r="J40" s="14" t="s">
        <v>918</v>
      </c>
    </row>
    <row r="41" spans="1:10" ht="60" customHeight="1">
      <c r="A41" s="10">
        <v>67</v>
      </c>
      <c r="B41" s="10" t="s">
        <v>976</v>
      </c>
      <c r="C41" s="10" t="s">
        <v>966</v>
      </c>
      <c r="D41" s="10">
        <v>1</v>
      </c>
      <c r="E41" s="10" t="s">
        <v>915</v>
      </c>
      <c r="F41" s="10"/>
      <c r="G41" s="10"/>
      <c r="H41" s="10" t="s">
        <v>922</v>
      </c>
      <c r="I41" s="10" t="s">
        <v>917</v>
      </c>
      <c r="J41" s="10" t="s">
        <v>918</v>
      </c>
    </row>
    <row r="42" spans="1:10" ht="60" customHeight="1">
      <c r="A42" s="14">
        <v>68</v>
      </c>
      <c r="B42" s="14" t="s">
        <v>977</v>
      </c>
      <c r="C42" s="14" t="s">
        <v>966</v>
      </c>
      <c r="D42" s="14">
        <v>1</v>
      </c>
      <c r="E42" s="14" t="s">
        <v>915</v>
      </c>
      <c r="F42" s="14"/>
      <c r="G42" s="14"/>
      <c r="H42" s="14" t="s">
        <v>922</v>
      </c>
      <c r="I42" s="14" t="s">
        <v>917</v>
      </c>
      <c r="J42" s="14" t="s">
        <v>918</v>
      </c>
    </row>
    <row r="43" spans="1:10" ht="60" customHeight="1">
      <c r="A43" s="10">
        <v>69</v>
      </c>
      <c r="B43" s="10" t="s">
        <v>978</v>
      </c>
      <c r="C43" s="10" t="s">
        <v>966</v>
      </c>
      <c r="D43" s="10">
        <v>1</v>
      </c>
      <c r="E43" s="10" t="s">
        <v>915</v>
      </c>
      <c r="F43" s="10"/>
      <c r="G43" s="10"/>
      <c r="H43" s="10" t="s">
        <v>922</v>
      </c>
      <c r="I43" s="10" t="s">
        <v>917</v>
      </c>
      <c r="J43" s="10" t="s">
        <v>918</v>
      </c>
    </row>
    <row r="44" spans="1:10" ht="60" customHeight="1">
      <c r="A44" s="14">
        <v>70</v>
      </c>
      <c r="B44" s="14" t="s">
        <v>273</v>
      </c>
      <c r="C44" s="14" t="s">
        <v>966</v>
      </c>
      <c r="D44" s="14">
        <v>1</v>
      </c>
      <c r="E44" s="14" t="s">
        <v>927</v>
      </c>
      <c r="F44" s="14" t="s">
        <v>272</v>
      </c>
      <c r="G44" s="14" t="s">
        <v>273</v>
      </c>
      <c r="H44" s="14" t="s">
        <v>979</v>
      </c>
      <c r="I44" s="14" t="s">
        <v>929</v>
      </c>
      <c r="J44" s="14" t="s">
        <v>918</v>
      </c>
    </row>
    <row r="45" spans="1:10" ht="60" customHeight="1">
      <c r="A45" s="10">
        <v>73</v>
      </c>
      <c r="B45" s="10" t="s">
        <v>980</v>
      </c>
      <c r="C45" s="10" t="s">
        <v>966</v>
      </c>
      <c r="D45" s="10">
        <v>1</v>
      </c>
      <c r="E45" s="10" t="s">
        <v>915</v>
      </c>
      <c r="F45" s="10"/>
      <c r="G45" s="10"/>
      <c r="H45" s="10" t="s">
        <v>922</v>
      </c>
      <c r="I45" s="10" t="s">
        <v>917</v>
      </c>
      <c r="J45" s="10" t="s">
        <v>918</v>
      </c>
    </row>
    <row r="46" spans="1:10" ht="60" customHeight="1">
      <c r="A46" s="14">
        <v>87</v>
      </c>
      <c r="B46" s="14" t="s">
        <v>981</v>
      </c>
      <c r="C46" s="14" t="s">
        <v>982</v>
      </c>
      <c r="D46" s="14">
        <v>2</v>
      </c>
      <c r="E46" s="14" t="s">
        <v>927</v>
      </c>
      <c r="F46" s="14" t="s">
        <v>64</v>
      </c>
      <c r="G46" s="14" t="s">
        <v>65</v>
      </c>
      <c r="H46" s="14" t="s">
        <v>979</v>
      </c>
      <c r="I46" s="14" t="s">
        <v>929</v>
      </c>
      <c r="J46" s="14" t="s">
        <v>918</v>
      </c>
    </row>
    <row r="47" spans="1:10" ht="60" customHeight="1">
      <c r="A47" s="10">
        <v>89</v>
      </c>
      <c r="B47" s="10" t="s">
        <v>983</v>
      </c>
      <c r="C47" s="10" t="s">
        <v>982</v>
      </c>
      <c r="D47" s="10">
        <v>2</v>
      </c>
      <c r="E47" s="10" t="s">
        <v>915</v>
      </c>
      <c r="F47" s="10"/>
      <c r="G47" s="10"/>
      <c r="H47" s="10" t="s">
        <v>922</v>
      </c>
      <c r="I47" s="10" t="s">
        <v>917</v>
      </c>
      <c r="J47" s="10" t="s">
        <v>918</v>
      </c>
    </row>
    <row r="48" spans="1:10" ht="60" customHeight="1">
      <c r="A48" s="14">
        <v>90</v>
      </c>
      <c r="B48" s="14" t="s">
        <v>984</v>
      </c>
      <c r="C48" s="14" t="s">
        <v>982</v>
      </c>
      <c r="D48" s="14">
        <v>2</v>
      </c>
      <c r="E48" s="14" t="s">
        <v>915</v>
      </c>
      <c r="F48" s="14"/>
      <c r="G48" s="14"/>
      <c r="H48" s="14" t="s">
        <v>922</v>
      </c>
      <c r="I48" s="14" t="s">
        <v>917</v>
      </c>
      <c r="J48" s="14" t="s">
        <v>918</v>
      </c>
    </row>
    <row r="49" spans="1:10" ht="60" customHeight="1">
      <c r="A49" s="10">
        <v>91</v>
      </c>
      <c r="B49" s="10" t="s">
        <v>985</v>
      </c>
      <c r="C49" s="10" t="s">
        <v>982</v>
      </c>
      <c r="D49" s="10">
        <v>2</v>
      </c>
      <c r="E49" s="10" t="s">
        <v>927</v>
      </c>
      <c r="F49" s="10" t="s">
        <v>100</v>
      </c>
      <c r="G49" s="10" t="s">
        <v>101</v>
      </c>
      <c r="H49" s="10" t="s">
        <v>979</v>
      </c>
      <c r="I49" s="10" t="s">
        <v>929</v>
      </c>
      <c r="J49" s="10" t="s">
        <v>918</v>
      </c>
    </row>
    <row r="50" spans="1:10" ht="60" customHeight="1">
      <c r="A50" s="14">
        <v>92</v>
      </c>
      <c r="B50" s="14" t="s">
        <v>986</v>
      </c>
      <c r="C50" s="14" t="s">
        <v>982</v>
      </c>
      <c r="D50" s="14">
        <v>2</v>
      </c>
      <c r="E50" s="14" t="s">
        <v>915</v>
      </c>
      <c r="F50" s="14"/>
      <c r="G50" s="14"/>
      <c r="H50" s="14" t="s">
        <v>922</v>
      </c>
      <c r="I50" s="14" t="s">
        <v>917</v>
      </c>
      <c r="J50" s="14" t="s">
        <v>918</v>
      </c>
    </row>
    <row r="51" spans="1:10" ht="60" customHeight="1">
      <c r="A51" s="10">
        <v>93</v>
      </c>
      <c r="B51" s="10" t="s">
        <v>987</v>
      </c>
      <c r="C51" s="10" t="s">
        <v>982</v>
      </c>
      <c r="D51" s="10">
        <v>2</v>
      </c>
      <c r="E51" s="10" t="s">
        <v>927</v>
      </c>
      <c r="F51" s="10" t="s">
        <v>126</v>
      </c>
      <c r="G51" s="10" t="s">
        <v>127</v>
      </c>
      <c r="H51" s="10" t="s">
        <v>979</v>
      </c>
      <c r="I51" s="10" t="s">
        <v>929</v>
      </c>
      <c r="J51" s="10" t="s">
        <v>918</v>
      </c>
    </row>
    <row r="52" spans="1:10" ht="60" customHeight="1">
      <c r="A52" s="14">
        <v>94</v>
      </c>
      <c r="B52" s="14" t="s">
        <v>988</v>
      </c>
      <c r="C52" s="14" t="s">
        <v>982</v>
      </c>
      <c r="D52" s="14">
        <v>2</v>
      </c>
      <c r="E52" s="14" t="s">
        <v>915</v>
      </c>
      <c r="F52" s="14"/>
      <c r="G52" s="14"/>
      <c r="H52" s="14" t="s">
        <v>922</v>
      </c>
      <c r="I52" s="14" t="s">
        <v>917</v>
      </c>
      <c r="J52" s="14" t="s">
        <v>918</v>
      </c>
    </row>
    <row r="53" spans="1:10" ht="60" customHeight="1">
      <c r="A53" s="10">
        <v>95</v>
      </c>
      <c r="B53" s="10" t="s">
        <v>989</v>
      </c>
      <c r="C53" s="10" t="s">
        <v>982</v>
      </c>
      <c r="D53" s="10">
        <v>2</v>
      </c>
      <c r="E53" s="10" t="s">
        <v>915</v>
      </c>
      <c r="F53" s="10"/>
      <c r="G53" s="10"/>
      <c r="H53" s="10" t="s">
        <v>922</v>
      </c>
      <c r="I53" s="10" t="s">
        <v>917</v>
      </c>
      <c r="J53" s="10" t="s">
        <v>918</v>
      </c>
    </row>
    <row r="54" spans="1:10" ht="60" customHeight="1">
      <c r="A54" s="14">
        <v>96</v>
      </c>
      <c r="B54" s="14" t="s">
        <v>990</v>
      </c>
      <c r="C54" s="14" t="s">
        <v>982</v>
      </c>
      <c r="D54" s="14">
        <v>2</v>
      </c>
      <c r="E54" s="14" t="s">
        <v>915</v>
      </c>
      <c r="F54" s="14"/>
      <c r="G54" s="14"/>
      <c r="H54" s="14" t="s">
        <v>922</v>
      </c>
      <c r="I54" s="14" t="s">
        <v>917</v>
      </c>
      <c r="J54" s="14" t="s">
        <v>918</v>
      </c>
    </row>
    <row r="55" spans="1:10" ht="60" customHeight="1">
      <c r="A55" s="10">
        <v>98</v>
      </c>
      <c r="B55" s="10" t="s">
        <v>154</v>
      </c>
      <c r="C55" s="10" t="s">
        <v>991</v>
      </c>
      <c r="D55" s="10">
        <v>1</v>
      </c>
      <c r="E55" s="10" t="s">
        <v>927</v>
      </c>
      <c r="F55" s="10" t="s">
        <v>153</v>
      </c>
      <c r="G55" s="10" t="s">
        <v>154</v>
      </c>
      <c r="H55" s="10" t="s">
        <v>979</v>
      </c>
      <c r="I55" s="10" t="s">
        <v>929</v>
      </c>
      <c r="J55" s="10" t="s">
        <v>918</v>
      </c>
    </row>
    <row r="56" spans="1:10" ht="60" customHeight="1">
      <c r="A56" s="14">
        <v>99</v>
      </c>
      <c r="B56" s="14" t="s">
        <v>992</v>
      </c>
      <c r="C56" s="14" t="s">
        <v>991</v>
      </c>
      <c r="D56" s="14">
        <v>1</v>
      </c>
      <c r="E56" s="14" t="s">
        <v>915</v>
      </c>
      <c r="F56" s="14"/>
      <c r="G56" s="14"/>
      <c r="H56" s="14" t="s">
        <v>922</v>
      </c>
      <c r="I56" s="14" t="s">
        <v>917</v>
      </c>
      <c r="J56" s="14" t="s">
        <v>918</v>
      </c>
    </row>
    <row r="57" spans="1:10" ht="60" customHeight="1">
      <c r="A57" s="10">
        <v>101</v>
      </c>
      <c r="B57" s="10" t="s">
        <v>993</v>
      </c>
      <c r="C57" s="10" t="s">
        <v>991</v>
      </c>
      <c r="D57" s="10">
        <v>1</v>
      </c>
      <c r="E57" s="10" t="s">
        <v>915</v>
      </c>
      <c r="F57" s="10"/>
      <c r="G57" s="10"/>
      <c r="H57" s="10" t="s">
        <v>922</v>
      </c>
      <c r="I57" s="10" t="s">
        <v>917</v>
      </c>
      <c r="J57" s="10" t="s">
        <v>918</v>
      </c>
    </row>
    <row r="58" spans="1:10" ht="60" customHeight="1">
      <c r="A58" s="14">
        <v>102</v>
      </c>
      <c r="B58" s="14" t="s">
        <v>994</v>
      </c>
      <c r="C58" s="14" t="s">
        <v>991</v>
      </c>
      <c r="D58" s="14">
        <v>1</v>
      </c>
      <c r="E58" s="14" t="s">
        <v>915</v>
      </c>
      <c r="F58" s="14"/>
      <c r="G58" s="14"/>
      <c r="H58" s="14" t="s">
        <v>922</v>
      </c>
      <c r="I58" s="14" t="s">
        <v>917</v>
      </c>
      <c r="J58" s="14" t="s">
        <v>918</v>
      </c>
    </row>
    <row r="59" spans="1:10" ht="60" customHeight="1">
      <c r="A59" s="10">
        <v>108</v>
      </c>
      <c r="B59" s="10" t="s">
        <v>995</v>
      </c>
      <c r="C59" s="10" t="s">
        <v>996</v>
      </c>
      <c r="D59" s="10">
        <v>2</v>
      </c>
      <c r="E59" s="10" t="s">
        <v>997</v>
      </c>
      <c r="F59" s="10" t="s">
        <v>113</v>
      </c>
      <c r="G59" s="10" t="s">
        <v>114</v>
      </c>
      <c r="H59" s="10" t="s">
        <v>998</v>
      </c>
      <c r="I59" s="10" t="s">
        <v>929</v>
      </c>
      <c r="J59" s="10" t="s">
        <v>918</v>
      </c>
    </row>
    <row r="60" spans="1:10" ht="60" customHeight="1">
      <c r="A60" s="14">
        <v>110</v>
      </c>
      <c r="B60" s="14" t="s">
        <v>999</v>
      </c>
      <c r="C60" s="14" t="s">
        <v>996</v>
      </c>
      <c r="D60" s="14">
        <v>2</v>
      </c>
      <c r="E60" s="14" t="s">
        <v>915</v>
      </c>
      <c r="F60" s="14"/>
      <c r="G60" s="14"/>
      <c r="H60" s="14" t="s">
        <v>1000</v>
      </c>
      <c r="I60" s="14" t="s">
        <v>917</v>
      </c>
      <c r="J60" s="14" t="s">
        <v>918</v>
      </c>
    </row>
    <row r="61" spans="1:10" ht="60" customHeight="1">
      <c r="A61" s="10">
        <v>111</v>
      </c>
      <c r="B61" s="10" t="s">
        <v>1001</v>
      </c>
      <c r="C61" s="10" t="s">
        <v>996</v>
      </c>
      <c r="D61" s="10">
        <v>2</v>
      </c>
      <c r="E61" s="10" t="s">
        <v>997</v>
      </c>
      <c r="F61" s="10" t="s">
        <v>64</v>
      </c>
      <c r="G61" s="10" t="s">
        <v>65</v>
      </c>
      <c r="H61" s="10" t="s">
        <v>998</v>
      </c>
      <c r="I61" s="10" t="s">
        <v>929</v>
      </c>
      <c r="J61" s="10" t="s">
        <v>918</v>
      </c>
    </row>
    <row r="62" spans="1:10" ht="60" customHeight="1">
      <c r="A62" s="14">
        <v>112</v>
      </c>
      <c r="B62" s="14" t="s">
        <v>1002</v>
      </c>
      <c r="C62" s="14" t="s">
        <v>996</v>
      </c>
      <c r="D62" s="14">
        <v>2</v>
      </c>
      <c r="E62" s="14" t="s">
        <v>915</v>
      </c>
      <c r="F62" s="14"/>
      <c r="G62" s="14"/>
      <c r="H62" s="14" t="s">
        <v>1000</v>
      </c>
      <c r="I62" s="14" t="s">
        <v>917</v>
      </c>
      <c r="J62" s="14" t="s">
        <v>918</v>
      </c>
    </row>
    <row r="63" spans="1:10" ht="60" customHeight="1">
      <c r="A63" s="10">
        <v>113</v>
      </c>
      <c r="B63" s="10" t="s">
        <v>1003</v>
      </c>
      <c r="C63" s="10" t="s">
        <v>996</v>
      </c>
      <c r="D63" s="10">
        <v>2</v>
      </c>
      <c r="E63" s="10" t="s">
        <v>997</v>
      </c>
      <c r="F63" s="10" t="s">
        <v>100</v>
      </c>
      <c r="G63" s="10" t="s">
        <v>101</v>
      </c>
      <c r="H63" s="10" t="s">
        <v>998</v>
      </c>
      <c r="I63" s="10" t="s">
        <v>929</v>
      </c>
      <c r="J63" s="10" t="s">
        <v>918</v>
      </c>
    </row>
    <row r="64" spans="1:10" ht="60" customHeight="1">
      <c r="A64" s="14">
        <v>115</v>
      </c>
      <c r="B64" s="14" t="s">
        <v>1004</v>
      </c>
      <c r="C64" s="14" t="s">
        <v>996</v>
      </c>
      <c r="D64" s="14">
        <v>2</v>
      </c>
      <c r="E64" s="14" t="s">
        <v>997</v>
      </c>
      <c r="F64" s="14" t="s">
        <v>126</v>
      </c>
      <c r="G64" s="14" t="s">
        <v>127</v>
      </c>
      <c r="H64" s="14" t="s">
        <v>998</v>
      </c>
      <c r="I64" s="14" t="s">
        <v>929</v>
      </c>
      <c r="J64" s="14" t="s">
        <v>918</v>
      </c>
    </row>
    <row r="65" spans="1:10" ht="60" customHeight="1">
      <c r="A65" s="10">
        <v>116</v>
      </c>
      <c r="B65" s="10" t="s">
        <v>1005</v>
      </c>
      <c r="C65" s="10" t="s">
        <v>996</v>
      </c>
      <c r="D65" s="10">
        <v>2</v>
      </c>
      <c r="E65" s="10" t="s">
        <v>915</v>
      </c>
      <c r="F65" s="10"/>
      <c r="G65" s="10"/>
      <c r="H65" s="10" t="s">
        <v>1000</v>
      </c>
      <c r="I65" s="10" t="s">
        <v>917</v>
      </c>
      <c r="J65" s="10" t="s">
        <v>918</v>
      </c>
    </row>
    <row r="66" spans="1:10" ht="60" customHeight="1">
      <c r="A66" s="14">
        <v>117</v>
      </c>
      <c r="B66" s="14" t="s">
        <v>1006</v>
      </c>
      <c r="C66" s="14" t="s">
        <v>996</v>
      </c>
      <c r="D66" s="14">
        <v>2</v>
      </c>
      <c r="E66" s="14" t="s">
        <v>915</v>
      </c>
      <c r="F66" s="14"/>
      <c r="G66" s="14"/>
      <c r="H66" s="14" t="s">
        <v>1000</v>
      </c>
      <c r="I66" s="14" t="s">
        <v>917</v>
      </c>
      <c r="J66" s="14" t="s">
        <v>918</v>
      </c>
    </row>
    <row r="67" spans="1:10" ht="60" customHeight="1">
      <c r="A67" s="10">
        <v>120</v>
      </c>
      <c r="B67" s="10" t="s">
        <v>1007</v>
      </c>
      <c r="C67" s="10" t="s">
        <v>1008</v>
      </c>
      <c r="D67" s="10">
        <v>1</v>
      </c>
      <c r="E67" s="10" t="s">
        <v>915</v>
      </c>
      <c r="F67" s="10"/>
      <c r="G67" s="10"/>
      <c r="H67" s="10" t="s">
        <v>1009</v>
      </c>
      <c r="I67" s="10" t="s">
        <v>917</v>
      </c>
      <c r="J67" s="10" t="s">
        <v>918</v>
      </c>
    </row>
    <row r="68" spans="1:10" ht="60" customHeight="1">
      <c r="A68" s="14">
        <v>125</v>
      </c>
      <c r="B68" s="14" t="s">
        <v>1010</v>
      </c>
      <c r="C68" s="14" t="s">
        <v>1011</v>
      </c>
      <c r="D68" s="14">
        <v>1</v>
      </c>
      <c r="E68" s="14" t="s">
        <v>915</v>
      </c>
      <c r="F68" s="14"/>
      <c r="G68" s="14"/>
      <c r="H68" s="14" t="s">
        <v>1009</v>
      </c>
      <c r="I68" s="14" t="s">
        <v>917</v>
      </c>
      <c r="J68" s="14" t="s">
        <v>918</v>
      </c>
    </row>
    <row r="69" spans="1:10" ht="60" customHeight="1">
      <c r="A69" s="10">
        <v>126</v>
      </c>
      <c r="B69" s="10" t="s">
        <v>1012</v>
      </c>
      <c r="C69" s="10" t="s">
        <v>1013</v>
      </c>
      <c r="D69" s="10">
        <v>1</v>
      </c>
      <c r="E69" s="10" t="s">
        <v>915</v>
      </c>
      <c r="F69" s="10"/>
      <c r="G69" s="10"/>
      <c r="H69" s="10" t="s">
        <v>1009</v>
      </c>
      <c r="I69" s="10" t="s">
        <v>917</v>
      </c>
      <c r="J69" s="10" t="s">
        <v>918</v>
      </c>
    </row>
    <row r="70" spans="1:10" ht="60" customHeight="1">
      <c r="A70" s="14">
        <v>127</v>
      </c>
      <c r="B70" s="14" t="s">
        <v>1014</v>
      </c>
      <c r="C70" s="14" t="s">
        <v>1013</v>
      </c>
      <c r="D70" s="14">
        <v>1</v>
      </c>
      <c r="E70" s="14" t="s">
        <v>915</v>
      </c>
      <c r="F70" s="14"/>
      <c r="G70" s="14"/>
      <c r="H70" s="14" t="s">
        <v>1009</v>
      </c>
      <c r="I70" s="14" t="s">
        <v>917</v>
      </c>
      <c r="J70" s="14" t="s">
        <v>918</v>
      </c>
    </row>
    <row r="71" spans="1:10" ht="60" customHeight="1">
      <c r="A71" s="10">
        <v>128</v>
      </c>
      <c r="B71" s="10" t="s">
        <v>1015</v>
      </c>
      <c r="C71" s="10" t="s">
        <v>1013</v>
      </c>
      <c r="D71" s="10">
        <v>1</v>
      </c>
      <c r="E71" s="10" t="s">
        <v>915</v>
      </c>
      <c r="F71" s="10"/>
      <c r="G71" s="10"/>
      <c r="H71" s="10" t="s">
        <v>1009</v>
      </c>
      <c r="I71" s="10" t="s">
        <v>917</v>
      </c>
      <c r="J71" s="10" t="s">
        <v>918</v>
      </c>
    </row>
    <row r="72" spans="1:10" ht="60" customHeight="1">
      <c r="A72" s="14">
        <v>129</v>
      </c>
      <c r="B72" s="14" t="s">
        <v>1016</v>
      </c>
      <c r="C72" s="14" t="s">
        <v>1013</v>
      </c>
      <c r="D72" s="14">
        <v>1</v>
      </c>
      <c r="E72" s="14" t="s">
        <v>915</v>
      </c>
      <c r="F72" s="14"/>
      <c r="G72" s="14"/>
      <c r="H72" s="14" t="s">
        <v>1009</v>
      </c>
      <c r="I72" s="14" t="s">
        <v>917</v>
      </c>
      <c r="J72" s="14" t="s">
        <v>918</v>
      </c>
    </row>
    <row r="73" spans="1:10" ht="60" customHeight="1">
      <c r="A73" s="10">
        <v>130</v>
      </c>
      <c r="B73" s="10" t="s">
        <v>1017</v>
      </c>
      <c r="C73" s="10" t="s">
        <v>1018</v>
      </c>
      <c r="D73" s="10">
        <v>2</v>
      </c>
      <c r="E73" s="10" t="s">
        <v>915</v>
      </c>
      <c r="F73" s="10"/>
      <c r="G73" s="10"/>
      <c r="H73" s="10" t="s">
        <v>922</v>
      </c>
      <c r="I73" s="10" t="s">
        <v>917</v>
      </c>
      <c r="J73" s="10" t="s">
        <v>918</v>
      </c>
    </row>
    <row r="74" spans="1:10" ht="60" customHeight="1">
      <c r="A74" s="14">
        <v>131</v>
      </c>
      <c r="B74" s="14" t="s">
        <v>1019</v>
      </c>
      <c r="C74" s="14" t="s">
        <v>1018</v>
      </c>
      <c r="D74" s="14">
        <v>2</v>
      </c>
      <c r="E74" s="14" t="s">
        <v>915</v>
      </c>
      <c r="F74" s="14"/>
      <c r="G74" s="14"/>
      <c r="H74" s="14" t="s">
        <v>922</v>
      </c>
      <c r="I74" s="14" t="s">
        <v>917</v>
      </c>
      <c r="J74" s="14" t="s">
        <v>918</v>
      </c>
    </row>
    <row r="75" spans="1:10" ht="60" customHeight="1">
      <c r="A75" s="10">
        <v>132</v>
      </c>
      <c r="B75" s="10" t="s">
        <v>190</v>
      </c>
      <c r="C75" s="10" t="s">
        <v>1018</v>
      </c>
      <c r="D75" s="10">
        <v>2</v>
      </c>
      <c r="E75" s="10" t="s">
        <v>927</v>
      </c>
      <c r="F75" s="10" t="s">
        <v>189</v>
      </c>
      <c r="G75" s="10" t="s">
        <v>190</v>
      </c>
      <c r="H75" s="10" t="s">
        <v>979</v>
      </c>
      <c r="I75" s="10" t="s">
        <v>929</v>
      </c>
      <c r="J75" s="10" t="s">
        <v>918</v>
      </c>
    </row>
    <row r="76" spans="1:10" ht="60" customHeight="1">
      <c r="A76" s="14">
        <v>133</v>
      </c>
      <c r="B76" s="14" t="s">
        <v>1020</v>
      </c>
      <c r="C76" s="14" t="s">
        <v>1018</v>
      </c>
      <c r="D76" s="14">
        <v>2</v>
      </c>
      <c r="E76" s="14" t="s">
        <v>915</v>
      </c>
      <c r="F76" s="14"/>
      <c r="G76" s="14"/>
      <c r="H76" s="14" t="s">
        <v>922</v>
      </c>
      <c r="I76" s="14" t="s">
        <v>917</v>
      </c>
      <c r="J76" s="14" t="s">
        <v>918</v>
      </c>
    </row>
    <row r="77" spans="1:10" ht="60" customHeight="1">
      <c r="A77" s="10">
        <v>134</v>
      </c>
      <c r="B77" s="10" t="s">
        <v>203</v>
      </c>
      <c r="C77" s="10" t="s">
        <v>1018</v>
      </c>
      <c r="D77" s="10">
        <v>2</v>
      </c>
      <c r="E77" s="10" t="s">
        <v>927</v>
      </c>
      <c r="F77" s="10" t="s">
        <v>202</v>
      </c>
      <c r="G77" s="10" t="s">
        <v>203</v>
      </c>
      <c r="H77" s="10" t="s">
        <v>979</v>
      </c>
      <c r="I77" s="10" t="s">
        <v>929</v>
      </c>
      <c r="J77" s="10" t="s">
        <v>918</v>
      </c>
    </row>
    <row r="78" spans="1:10" ht="60" customHeight="1">
      <c r="A78" s="14">
        <v>135</v>
      </c>
      <c r="B78" s="14" t="s">
        <v>1021</v>
      </c>
      <c r="C78" s="14" t="s">
        <v>1018</v>
      </c>
      <c r="D78" s="14">
        <v>2</v>
      </c>
      <c r="E78" s="14" t="s">
        <v>915</v>
      </c>
      <c r="F78" s="14"/>
      <c r="G78" s="14"/>
      <c r="H78" s="14" t="s">
        <v>922</v>
      </c>
      <c r="I78" s="14" t="s">
        <v>917</v>
      </c>
      <c r="J78" s="14" t="s">
        <v>918</v>
      </c>
    </row>
    <row r="79" spans="1:10" ht="60" customHeight="1">
      <c r="A79" s="10">
        <v>136</v>
      </c>
      <c r="B79" s="10" t="s">
        <v>216</v>
      </c>
      <c r="C79" s="10" t="s">
        <v>1018</v>
      </c>
      <c r="D79" s="10">
        <v>2</v>
      </c>
      <c r="E79" s="10" t="s">
        <v>927</v>
      </c>
      <c r="F79" s="10" t="s">
        <v>215</v>
      </c>
      <c r="G79" s="10" t="s">
        <v>216</v>
      </c>
      <c r="H79" s="10" t="s">
        <v>979</v>
      </c>
      <c r="I79" s="10" t="s">
        <v>929</v>
      </c>
      <c r="J79" s="10" t="s">
        <v>918</v>
      </c>
    </row>
    <row r="80" spans="1:10" ht="60" customHeight="1">
      <c r="A80" s="14">
        <v>137</v>
      </c>
      <c r="B80" s="14" t="s">
        <v>1022</v>
      </c>
      <c r="C80" s="14" t="s">
        <v>1023</v>
      </c>
      <c r="D80" s="14">
        <v>1</v>
      </c>
      <c r="E80" s="14" t="s">
        <v>915</v>
      </c>
      <c r="F80" s="14"/>
      <c r="G80" s="14"/>
      <c r="H80" s="14" t="s">
        <v>922</v>
      </c>
      <c r="I80" s="14" t="s">
        <v>917</v>
      </c>
      <c r="J80" s="14" t="s">
        <v>918</v>
      </c>
    </row>
    <row r="81" spans="1:10" ht="60" customHeight="1">
      <c r="A81" s="10">
        <v>138</v>
      </c>
      <c r="B81" s="10" t="s">
        <v>1024</v>
      </c>
      <c r="C81" s="10" t="s">
        <v>1023</v>
      </c>
      <c r="D81" s="10">
        <v>1</v>
      </c>
      <c r="E81" s="10" t="s">
        <v>915</v>
      </c>
      <c r="F81" s="10"/>
      <c r="G81" s="10"/>
      <c r="H81" s="10" t="s">
        <v>922</v>
      </c>
      <c r="I81" s="10" t="s">
        <v>917</v>
      </c>
      <c r="J81" s="10" t="s">
        <v>918</v>
      </c>
    </row>
    <row r="82" spans="1:10" ht="60" customHeight="1">
      <c r="A82" s="14">
        <v>144</v>
      </c>
      <c r="B82" s="14" t="s">
        <v>1025</v>
      </c>
      <c r="C82" s="14" t="s">
        <v>1023</v>
      </c>
      <c r="D82" s="14">
        <v>1</v>
      </c>
      <c r="E82" s="14" t="s">
        <v>915</v>
      </c>
      <c r="F82" s="14"/>
      <c r="G82" s="14"/>
      <c r="H82" s="14" t="s">
        <v>922</v>
      </c>
      <c r="I82" s="14" t="s">
        <v>917</v>
      </c>
      <c r="J82" s="14" t="s">
        <v>918</v>
      </c>
    </row>
    <row r="83" spans="1:10" ht="60" customHeight="1">
      <c r="A83" s="10">
        <v>151</v>
      </c>
      <c r="B83" s="10" t="s">
        <v>1026</v>
      </c>
      <c r="C83" s="10" t="s">
        <v>1027</v>
      </c>
      <c r="D83" s="10">
        <v>1</v>
      </c>
      <c r="E83" s="10" t="s">
        <v>915</v>
      </c>
      <c r="F83" s="10"/>
      <c r="G83" s="10"/>
      <c r="H83" s="10" t="s">
        <v>916</v>
      </c>
      <c r="I83" s="10" t="s">
        <v>917</v>
      </c>
      <c r="J83" s="10" t="s">
        <v>918</v>
      </c>
    </row>
    <row r="84" spans="1:10" ht="60" customHeight="1">
      <c r="A84" s="14">
        <v>152</v>
      </c>
      <c r="B84" s="14" t="s">
        <v>1028</v>
      </c>
      <c r="C84" s="14" t="s">
        <v>1027</v>
      </c>
      <c r="D84" s="14">
        <v>1</v>
      </c>
      <c r="E84" s="14" t="s">
        <v>915</v>
      </c>
      <c r="F84" s="14"/>
      <c r="G84" s="14"/>
      <c r="H84" s="14" t="s">
        <v>916</v>
      </c>
      <c r="I84" s="14" t="s">
        <v>917</v>
      </c>
      <c r="J84" s="14" t="s">
        <v>918</v>
      </c>
    </row>
    <row r="85" spans="1:10" ht="60" customHeight="1">
      <c r="A85" s="10">
        <v>153</v>
      </c>
      <c r="B85" s="10" t="s">
        <v>1029</v>
      </c>
      <c r="C85" s="10" t="s">
        <v>1027</v>
      </c>
      <c r="D85" s="10">
        <v>1</v>
      </c>
      <c r="E85" s="10" t="s">
        <v>915</v>
      </c>
      <c r="F85" s="10"/>
      <c r="G85" s="10"/>
      <c r="H85" s="10" t="s">
        <v>916</v>
      </c>
      <c r="I85" s="10" t="s">
        <v>917</v>
      </c>
      <c r="J85" s="10" t="s">
        <v>918</v>
      </c>
    </row>
    <row r="86" spans="1:10" ht="60" customHeight="1">
      <c r="A86" s="14">
        <v>154</v>
      </c>
      <c r="B86" s="14" t="s">
        <v>1030</v>
      </c>
      <c r="C86" s="14" t="s">
        <v>1027</v>
      </c>
      <c r="D86" s="14">
        <v>1</v>
      </c>
      <c r="E86" s="14" t="s">
        <v>915</v>
      </c>
      <c r="F86" s="14"/>
      <c r="G86" s="14"/>
      <c r="H86" s="14" t="s">
        <v>916</v>
      </c>
      <c r="I86" s="14" t="s">
        <v>917</v>
      </c>
      <c r="J86" s="14" t="s">
        <v>918</v>
      </c>
    </row>
    <row r="87" spans="1:10" ht="60" customHeight="1">
      <c r="A87" s="10">
        <v>155</v>
      </c>
      <c r="B87" s="10" t="s">
        <v>1031</v>
      </c>
      <c r="C87" s="10" t="s">
        <v>1027</v>
      </c>
      <c r="D87" s="10">
        <v>1</v>
      </c>
      <c r="E87" s="10" t="s">
        <v>915</v>
      </c>
      <c r="F87" s="10"/>
      <c r="G87" s="10"/>
      <c r="H87" s="10" t="s">
        <v>916</v>
      </c>
      <c r="I87" s="10" t="s">
        <v>917</v>
      </c>
      <c r="J87" s="10" t="s">
        <v>918</v>
      </c>
    </row>
    <row r="88" spans="1:10" ht="60" customHeight="1">
      <c r="A88" s="14">
        <v>161</v>
      </c>
      <c r="B88" s="14" t="s">
        <v>1032</v>
      </c>
      <c r="C88" s="14" t="s">
        <v>1027</v>
      </c>
      <c r="D88" s="14">
        <v>1</v>
      </c>
      <c r="E88" s="14" t="s">
        <v>915</v>
      </c>
      <c r="F88" s="14"/>
      <c r="G88" s="14"/>
      <c r="H88" s="14" t="s">
        <v>916</v>
      </c>
      <c r="I88" s="14" t="s">
        <v>917</v>
      </c>
      <c r="J88" s="14" t="s">
        <v>918</v>
      </c>
    </row>
    <row r="89" spans="1:10" ht="60" customHeight="1">
      <c r="A89" s="10">
        <v>162</v>
      </c>
      <c r="B89" s="10" t="s">
        <v>1033</v>
      </c>
      <c r="C89" s="10" t="s">
        <v>1027</v>
      </c>
      <c r="D89" s="10">
        <v>1</v>
      </c>
      <c r="E89" s="10" t="s">
        <v>915</v>
      </c>
      <c r="F89" s="10"/>
      <c r="G89" s="10"/>
      <c r="H89" s="10" t="s">
        <v>916</v>
      </c>
      <c r="I89" s="10" t="s">
        <v>917</v>
      </c>
      <c r="J89" s="10" t="s">
        <v>918</v>
      </c>
    </row>
    <row r="90" spans="1:10" ht="60" customHeight="1">
      <c r="A90" s="14">
        <v>163</v>
      </c>
      <c r="B90" s="14" t="s">
        <v>1034</v>
      </c>
      <c r="C90" s="14" t="s">
        <v>1027</v>
      </c>
      <c r="D90" s="14">
        <v>1</v>
      </c>
      <c r="E90" s="14" t="s">
        <v>915</v>
      </c>
      <c r="F90" s="14"/>
      <c r="G90" s="14"/>
      <c r="H90" s="14" t="s">
        <v>916</v>
      </c>
      <c r="I90" s="14" t="s">
        <v>917</v>
      </c>
      <c r="J90" s="14" t="s">
        <v>918</v>
      </c>
    </row>
    <row r="91" spans="1:10" ht="60" customHeight="1">
      <c r="A91" s="10">
        <v>164</v>
      </c>
      <c r="B91" s="10" t="s">
        <v>1035</v>
      </c>
      <c r="C91" s="10" t="s">
        <v>1027</v>
      </c>
      <c r="D91" s="10">
        <v>1</v>
      </c>
      <c r="E91" s="10" t="s">
        <v>915</v>
      </c>
      <c r="F91" s="10"/>
      <c r="G91" s="10"/>
      <c r="H91" s="10" t="s">
        <v>916</v>
      </c>
      <c r="I91" s="10" t="s">
        <v>917</v>
      </c>
      <c r="J91" s="10" t="s">
        <v>918</v>
      </c>
    </row>
  </sheetData>
  <phoneticPr fontId="1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5B29D"/>
  </sheetPr>
  <dimension ref="A1:G16"/>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14" customWidth="1"/>
    <col min="2" max="2" width="28" customWidth="1"/>
    <col min="3" max="3" width="65" customWidth="1"/>
    <col min="4" max="4" width="63" customWidth="1"/>
    <col min="5" max="5" width="60" customWidth="1"/>
    <col min="6" max="6" width="85" customWidth="1"/>
    <col min="7" max="7" width="19" customWidth="1"/>
  </cols>
  <sheetData>
    <row r="1" spans="1:7">
      <c r="A1" s="9"/>
      <c r="B1" s="9"/>
      <c r="C1" s="9"/>
      <c r="D1" s="9"/>
      <c r="E1" s="9"/>
      <c r="F1" s="9"/>
      <c r="G1" s="9"/>
    </row>
    <row r="2" spans="1:7" ht="27" customHeight="1">
      <c r="A2" s="11" t="s">
        <v>1036</v>
      </c>
      <c r="B2" s="9"/>
      <c r="C2" s="9"/>
      <c r="D2" s="9"/>
      <c r="E2" s="9"/>
      <c r="F2" s="9"/>
      <c r="G2" s="9"/>
    </row>
    <row r="3" spans="1:7">
      <c r="A3" s="12" t="s">
        <v>1037</v>
      </c>
      <c r="B3" s="9"/>
      <c r="C3" s="9"/>
      <c r="D3" s="9"/>
      <c r="E3" s="9"/>
      <c r="F3" s="9"/>
      <c r="G3" s="9"/>
    </row>
    <row r="4" spans="1:7">
      <c r="A4" s="9"/>
      <c r="B4" s="9"/>
      <c r="C4" s="9"/>
      <c r="D4" s="9"/>
      <c r="E4" s="9"/>
      <c r="F4" s="9"/>
      <c r="G4" s="9"/>
    </row>
    <row r="5" spans="1:7" ht="38" customHeight="1">
      <c r="A5" s="13" t="s">
        <v>1038</v>
      </c>
      <c r="B5" s="13" t="s">
        <v>1039</v>
      </c>
      <c r="C5" s="13" t="s">
        <v>1040</v>
      </c>
      <c r="D5" s="13" t="s">
        <v>1041</v>
      </c>
      <c r="E5" s="13" t="s">
        <v>1042</v>
      </c>
      <c r="F5" s="13" t="s">
        <v>1043</v>
      </c>
      <c r="G5" s="13" t="s">
        <v>1044</v>
      </c>
    </row>
    <row r="6" spans="1:7" ht="78" customHeight="1">
      <c r="A6" s="14" t="s">
        <v>39</v>
      </c>
      <c r="B6" s="14" t="s">
        <v>1045</v>
      </c>
      <c r="C6" s="14" t="s">
        <v>1046</v>
      </c>
      <c r="D6" s="14" t="s">
        <v>1047</v>
      </c>
      <c r="E6" s="14" t="s">
        <v>1048</v>
      </c>
      <c r="F6" s="14" t="s">
        <v>1049</v>
      </c>
      <c r="G6" s="14" t="s">
        <v>1050</v>
      </c>
    </row>
    <row r="7" spans="1:7" ht="78" customHeight="1">
      <c r="A7" s="10" t="s">
        <v>160</v>
      </c>
      <c r="B7" s="10" t="s">
        <v>1051</v>
      </c>
      <c r="C7" s="10" t="s">
        <v>1052</v>
      </c>
      <c r="D7" s="10" t="s">
        <v>1053</v>
      </c>
      <c r="E7" s="10" t="s">
        <v>1054</v>
      </c>
      <c r="F7" s="10" t="s">
        <v>1055</v>
      </c>
      <c r="G7" s="10" t="s">
        <v>1050</v>
      </c>
    </row>
    <row r="8" spans="1:7" ht="78" customHeight="1">
      <c r="A8" s="14" t="s">
        <v>1056</v>
      </c>
      <c r="B8" s="14" t="s">
        <v>1057</v>
      </c>
      <c r="C8" s="14" t="s">
        <v>1058</v>
      </c>
      <c r="D8" s="14" t="s">
        <v>1059</v>
      </c>
      <c r="E8" s="14" t="s">
        <v>1060</v>
      </c>
      <c r="F8" s="14" t="s">
        <v>1061</v>
      </c>
      <c r="G8" s="14" t="s">
        <v>1050</v>
      </c>
    </row>
    <row r="9" spans="1:7" ht="78" customHeight="1">
      <c r="A9" s="10" t="s">
        <v>1062</v>
      </c>
      <c r="B9" s="10" t="s">
        <v>1063</v>
      </c>
      <c r="C9" s="10" t="s">
        <v>1064</v>
      </c>
      <c r="D9" s="10" t="s">
        <v>1065</v>
      </c>
      <c r="E9" s="10" t="s">
        <v>1066</v>
      </c>
      <c r="F9" s="10" t="s">
        <v>1067</v>
      </c>
      <c r="G9" s="10" t="s">
        <v>1050</v>
      </c>
    </row>
    <row r="10" spans="1:7" ht="78" customHeight="1">
      <c r="A10" s="14" t="s">
        <v>234</v>
      </c>
      <c r="B10" s="14" t="s">
        <v>1068</v>
      </c>
      <c r="C10" s="14" t="s">
        <v>1069</v>
      </c>
      <c r="D10" s="14" t="s">
        <v>1070</v>
      </c>
      <c r="E10" s="14" t="s">
        <v>1071</v>
      </c>
      <c r="F10" s="14" t="s">
        <v>1072</v>
      </c>
      <c r="G10" s="14" t="s">
        <v>1050</v>
      </c>
    </row>
    <row r="11" spans="1:7" ht="78" customHeight="1">
      <c r="A11" s="10" t="s">
        <v>256</v>
      </c>
      <c r="B11" s="10" t="s">
        <v>1073</v>
      </c>
      <c r="C11" s="10" t="s">
        <v>1074</v>
      </c>
      <c r="D11" s="10" t="s">
        <v>1075</v>
      </c>
      <c r="E11" s="10" t="s">
        <v>1076</v>
      </c>
      <c r="F11" s="10" t="s">
        <v>1077</v>
      </c>
      <c r="G11" s="10" t="s">
        <v>1050</v>
      </c>
    </row>
    <row r="12" spans="1:7" ht="78" customHeight="1">
      <c r="A12" s="14" t="s">
        <v>1078</v>
      </c>
      <c r="B12" s="14" t="s">
        <v>1079</v>
      </c>
      <c r="C12" s="14" t="s">
        <v>1080</v>
      </c>
      <c r="D12" s="14" t="s">
        <v>1081</v>
      </c>
      <c r="E12" s="14" t="s">
        <v>1082</v>
      </c>
      <c r="F12" s="14" t="s">
        <v>1083</v>
      </c>
      <c r="G12" s="14" t="s">
        <v>1050</v>
      </c>
    </row>
    <row r="13" spans="1:7" ht="78" customHeight="1">
      <c r="A13" s="10" t="s">
        <v>350</v>
      </c>
      <c r="B13" s="10" t="s">
        <v>1084</v>
      </c>
      <c r="C13" s="10" t="s">
        <v>1085</v>
      </c>
      <c r="D13" s="10" t="s">
        <v>1086</v>
      </c>
      <c r="E13" s="10" t="s">
        <v>1087</v>
      </c>
      <c r="F13" s="10" t="s">
        <v>1088</v>
      </c>
      <c r="G13" s="10" t="s">
        <v>1050</v>
      </c>
    </row>
    <row r="14" spans="1:7" ht="78" customHeight="1">
      <c r="A14" s="14" t="s">
        <v>1089</v>
      </c>
      <c r="B14" s="14" t="s">
        <v>1090</v>
      </c>
      <c r="C14" s="14" t="s">
        <v>1091</v>
      </c>
      <c r="D14" s="14" t="s">
        <v>1092</v>
      </c>
      <c r="E14" s="14" t="s">
        <v>1093</v>
      </c>
      <c r="F14" s="14" t="s">
        <v>1094</v>
      </c>
      <c r="G14" s="14" t="s">
        <v>1050</v>
      </c>
    </row>
    <row r="15" spans="1:7" ht="78" customHeight="1">
      <c r="A15" s="10" t="s">
        <v>1095</v>
      </c>
      <c r="B15" s="10" t="s">
        <v>1096</v>
      </c>
      <c r="C15" s="10" t="s">
        <v>1097</v>
      </c>
      <c r="D15" s="10" t="s">
        <v>1098</v>
      </c>
      <c r="E15" s="10" t="s">
        <v>1099</v>
      </c>
      <c r="F15" s="10" t="s">
        <v>1100</v>
      </c>
      <c r="G15" s="10" t="s">
        <v>1050</v>
      </c>
    </row>
    <row r="16" spans="1:7" ht="78" customHeight="1">
      <c r="A16" s="14" t="s">
        <v>384</v>
      </c>
      <c r="B16" s="14" t="s">
        <v>1101</v>
      </c>
      <c r="C16" s="14" t="s">
        <v>1102</v>
      </c>
      <c r="D16" s="14" t="s">
        <v>1103</v>
      </c>
      <c r="E16" s="14" t="s">
        <v>1104</v>
      </c>
      <c r="F16" s="14" t="s">
        <v>1105</v>
      </c>
      <c r="G16" s="14" t="s">
        <v>1050</v>
      </c>
    </row>
  </sheetData>
  <phoneticPr fontId="1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E3028"/>
  </sheetPr>
  <dimension ref="A1:P229"/>
  <sheetViews>
    <sheetView showGridLines="0" workbookViewId="0"/>
  </sheetViews>
  <sheetFormatPr baseColWidth="10" defaultColWidth="8.83203125" defaultRowHeight="14"/>
  <cols>
    <col min="1" max="1" width="2.5" customWidth="1"/>
    <col min="2" max="5" width="8.83203125" customWidth="1"/>
    <col min="6" max="6" width="2.5" customWidth="1"/>
    <col min="7" max="10" width="8.83203125" customWidth="1"/>
    <col min="11" max="11" width="2.5" customWidth="1"/>
    <col min="12" max="15" width="8.83203125" customWidth="1"/>
    <col min="16" max="16" width="2.5" customWidth="1"/>
  </cols>
  <sheetData>
    <row r="1" spans="1:16" ht="18" customHeight="1">
      <c r="A1" s="28"/>
      <c r="B1" s="28"/>
      <c r="C1" s="28"/>
      <c r="D1" s="28"/>
      <c r="E1" s="28"/>
      <c r="F1" s="28"/>
      <c r="G1" s="28"/>
      <c r="H1" s="28"/>
      <c r="I1" s="28"/>
      <c r="J1" s="28"/>
      <c r="K1" s="28"/>
      <c r="L1" s="28"/>
      <c r="M1" s="28"/>
      <c r="N1" s="28"/>
      <c r="O1" s="28"/>
      <c r="P1" s="28"/>
    </row>
    <row r="2" spans="1:16" ht="18" customHeight="1">
      <c r="A2" s="28"/>
      <c r="B2" s="29" t="s">
        <v>1106</v>
      </c>
      <c r="C2" s="28"/>
      <c r="D2" s="28"/>
      <c r="E2" s="28"/>
      <c r="F2" s="28"/>
      <c r="G2" s="28"/>
      <c r="H2" s="28"/>
      <c r="I2" s="28"/>
      <c r="J2" s="28"/>
      <c r="K2" s="28"/>
      <c r="L2" s="28"/>
      <c r="M2" s="28"/>
      <c r="N2" s="28"/>
      <c r="O2" s="28"/>
      <c r="P2" s="28"/>
    </row>
    <row r="3" spans="1:16" ht="18" customHeight="1">
      <c r="A3" s="28"/>
      <c r="B3" s="28" t="s">
        <v>1107</v>
      </c>
      <c r="C3" s="28"/>
      <c r="D3" s="28"/>
      <c r="E3" s="28"/>
      <c r="F3" s="28"/>
      <c r="G3" s="28"/>
      <c r="H3" s="28"/>
      <c r="I3" s="28"/>
      <c r="J3" s="28"/>
      <c r="K3" s="28"/>
      <c r="L3" s="28"/>
      <c r="M3" s="28"/>
      <c r="N3" s="28"/>
      <c r="O3" s="28"/>
      <c r="P3" s="28"/>
    </row>
    <row r="4" spans="1:16" ht="18" customHeight="1">
      <c r="A4" s="28"/>
      <c r="B4" s="28" t="s">
        <v>1108</v>
      </c>
      <c r="C4" s="28"/>
      <c r="D4" s="28"/>
      <c r="E4" s="28"/>
      <c r="F4" s="28"/>
      <c r="G4" s="28"/>
      <c r="H4" s="28"/>
      <c r="I4" s="28"/>
      <c r="J4" s="28"/>
      <c r="K4" s="28"/>
      <c r="L4" s="28"/>
      <c r="M4" s="28"/>
      <c r="N4" s="28"/>
      <c r="O4" s="28"/>
      <c r="P4" s="28"/>
    </row>
    <row r="5" spans="1:16" ht="18" customHeight="1">
      <c r="A5" s="28"/>
      <c r="B5" s="28"/>
      <c r="C5" s="28"/>
      <c r="D5" s="28"/>
      <c r="E5" s="28"/>
      <c r="F5" s="28"/>
      <c r="G5" s="28"/>
      <c r="H5" s="28"/>
      <c r="I5" s="28"/>
      <c r="J5" s="28"/>
      <c r="K5" s="28"/>
      <c r="L5" s="28"/>
      <c r="M5" s="28"/>
      <c r="N5" s="28"/>
      <c r="O5" s="28"/>
      <c r="P5" s="28"/>
    </row>
    <row r="6" spans="1:16" ht="18" customHeight="1">
      <c r="A6" s="28"/>
      <c r="B6" s="28"/>
      <c r="C6" s="28"/>
      <c r="D6" s="28"/>
      <c r="E6" s="28"/>
      <c r="F6" s="28"/>
      <c r="G6" s="28"/>
      <c r="H6" s="28"/>
      <c r="I6" s="28"/>
      <c r="J6" s="28"/>
      <c r="K6" s="28"/>
      <c r="L6" s="28"/>
      <c r="M6" s="28"/>
      <c r="N6" s="28"/>
      <c r="O6" s="28"/>
      <c r="P6" s="28"/>
    </row>
    <row r="7" spans="1:16" ht="18" customHeight="1">
      <c r="A7" s="28"/>
      <c r="B7" s="9"/>
      <c r="C7" s="9"/>
      <c r="D7" s="9"/>
      <c r="E7" s="9"/>
      <c r="F7" s="28"/>
      <c r="G7" s="9"/>
      <c r="H7" s="9"/>
      <c r="I7" s="9"/>
      <c r="J7" s="9"/>
      <c r="K7" s="28"/>
      <c r="L7" s="9"/>
      <c r="M7" s="9"/>
      <c r="N7" s="9"/>
      <c r="O7" s="9"/>
      <c r="P7" s="28"/>
    </row>
    <row r="8" spans="1:16" ht="18" customHeight="1">
      <c r="A8" s="28"/>
      <c r="B8" s="9"/>
      <c r="C8" s="9"/>
      <c r="D8" s="9"/>
      <c r="E8" s="9"/>
      <c r="F8" s="28"/>
      <c r="G8" s="9"/>
      <c r="H8" s="9"/>
      <c r="I8" s="9"/>
      <c r="J8" s="9"/>
      <c r="K8" s="28"/>
      <c r="L8" s="9"/>
      <c r="M8" s="9"/>
      <c r="N8" s="9"/>
      <c r="O8" s="9"/>
      <c r="P8" s="28"/>
    </row>
    <row r="9" spans="1:16" ht="18" customHeight="1">
      <c r="A9" s="28"/>
      <c r="B9" s="9"/>
      <c r="C9" s="9"/>
      <c r="D9" s="9"/>
      <c r="E9" s="9"/>
      <c r="F9" s="28"/>
      <c r="G9" s="9"/>
      <c r="H9" s="9"/>
      <c r="I9" s="9"/>
      <c r="J9" s="9"/>
      <c r="K9" s="28"/>
      <c r="L9" s="9"/>
      <c r="M9" s="9"/>
      <c r="N9" s="9"/>
      <c r="O9" s="9"/>
      <c r="P9" s="28"/>
    </row>
    <row r="10" spans="1:16" ht="18" customHeight="1">
      <c r="A10" s="28"/>
      <c r="B10" s="9"/>
      <c r="C10" s="9"/>
      <c r="D10" s="9"/>
      <c r="E10" s="9"/>
      <c r="F10" s="28"/>
      <c r="G10" s="9"/>
      <c r="H10" s="9"/>
      <c r="I10" s="9"/>
      <c r="J10" s="9"/>
      <c r="K10" s="28"/>
      <c r="L10" s="9"/>
      <c r="M10" s="9"/>
      <c r="N10" s="9"/>
      <c r="O10" s="9"/>
      <c r="P10" s="28"/>
    </row>
    <row r="11" spans="1:16" ht="18" customHeight="1">
      <c r="A11" s="28"/>
      <c r="B11" s="9"/>
      <c r="C11" s="9"/>
      <c r="D11" s="9"/>
      <c r="E11" s="9"/>
      <c r="F11" s="28"/>
      <c r="G11" s="9"/>
      <c r="H11" s="9"/>
      <c r="I11" s="9"/>
      <c r="J11" s="9"/>
      <c r="K11" s="28"/>
      <c r="L11" s="9"/>
      <c r="M11" s="9"/>
      <c r="N11" s="9"/>
      <c r="O11" s="9"/>
      <c r="P11" s="28"/>
    </row>
    <row r="12" spans="1:16" ht="18" customHeight="1">
      <c r="A12" s="28"/>
      <c r="B12" s="9"/>
      <c r="C12" s="9"/>
      <c r="D12" s="9"/>
      <c r="E12" s="9"/>
      <c r="F12" s="28"/>
      <c r="G12" s="9"/>
      <c r="H12" s="9"/>
      <c r="I12" s="9"/>
      <c r="J12" s="9"/>
      <c r="K12" s="28"/>
      <c r="L12" s="9"/>
      <c r="M12" s="9"/>
      <c r="N12" s="9"/>
      <c r="O12" s="9"/>
      <c r="P12" s="28"/>
    </row>
    <row r="13" spans="1:16" ht="18" customHeight="1">
      <c r="A13" s="28"/>
      <c r="B13" s="9"/>
      <c r="C13" s="9"/>
      <c r="D13" s="9"/>
      <c r="E13" s="9"/>
      <c r="F13" s="28"/>
      <c r="G13" s="9"/>
      <c r="H13" s="9"/>
      <c r="I13" s="9"/>
      <c r="J13" s="9"/>
      <c r="K13" s="28"/>
      <c r="L13" s="9"/>
      <c r="M13" s="9"/>
      <c r="N13" s="9"/>
      <c r="O13" s="9"/>
      <c r="P13" s="28"/>
    </row>
    <row r="14" spans="1:16" ht="18" customHeight="1">
      <c r="A14" s="28"/>
      <c r="B14" s="9"/>
      <c r="C14" s="9"/>
      <c r="D14" s="9"/>
      <c r="E14" s="9"/>
      <c r="F14" s="28"/>
      <c r="G14" s="9"/>
      <c r="H14" s="9"/>
      <c r="I14" s="9"/>
      <c r="J14" s="9"/>
      <c r="K14" s="28"/>
      <c r="L14" s="9"/>
      <c r="M14" s="9"/>
      <c r="N14" s="9"/>
      <c r="O14" s="9"/>
      <c r="P14" s="28"/>
    </row>
    <row r="15" spans="1:16" ht="18" customHeight="1">
      <c r="A15" s="28"/>
      <c r="B15" s="9"/>
      <c r="C15" s="9"/>
      <c r="D15" s="9"/>
      <c r="E15" s="9"/>
      <c r="F15" s="28"/>
      <c r="G15" s="9"/>
      <c r="H15" s="9"/>
      <c r="I15" s="9"/>
      <c r="J15" s="9"/>
      <c r="K15" s="28"/>
      <c r="L15" s="9"/>
      <c r="M15" s="9"/>
      <c r="N15" s="9"/>
      <c r="O15" s="9"/>
      <c r="P15" s="28"/>
    </row>
    <row r="16" spans="1:16" ht="18" customHeight="1">
      <c r="A16" s="28"/>
      <c r="B16" s="9"/>
      <c r="C16" s="9"/>
      <c r="D16" s="9"/>
      <c r="E16" s="9"/>
      <c r="F16" s="28"/>
      <c r="G16" s="9"/>
      <c r="H16" s="9"/>
      <c r="I16" s="9"/>
      <c r="J16" s="9"/>
      <c r="K16" s="28"/>
      <c r="L16" s="9"/>
      <c r="M16" s="9"/>
      <c r="N16" s="9"/>
      <c r="O16" s="9"/>
      <c r="P16" s="28"/>
    </row>
    <row r="17" spans="1:16" ht="18" customHeight="1">
      <c r="A17" s="28"/>
      <c r="B17" s="9"/>
      <c r="C17" s="9"/>
      <c r="D17" s="9"/>
      <c r="E17" s="9"/>
      <c r="F17" s="28"/>
      <c r="G17" s="9"/>
      <c r="H17" s="9"/>
      <c r="I17" s="9"/>
      <c r="J17" s="9"/>
      <c r="K17" s="28"/>
      <c r="L17" s="9"/>
      <c r="M17" s="9"/>
      <c r="N17" s="9"/>
      <c r="O17" s="9"/>
      <c r="P17" s="28"/>
    </row>
    <row r="18" spans="1:16" ht="18" customHeight="1">
      <c r="A18" s="28"/>
      <c r="B18" s="9"/>
      <c r="C18" s="9"/>
      <c r="D18" s="9"/>
      <c r="E18" s="9"/>
      <c r="F18" s="28"/>
      <c r="G18" s="9"/>
      <c r="H18" s="9"/>
      <c r="I18" s="9"/>
      <c r="J18" s="9"/>
      <c r="K18" s="28"/>
      <c r="L18" s="9"/>
      <c r="M18" s="9"/>
      <c r="N18" s="9"/>
      <c r="O18" s="9"/>
      <c r="P18" s="28"/>
    </row>
    <row r="19" spans="1:16" ht="18" customHeight="1">
      <c r="A19" s="28"/>
      <c r="B19" s="9"/>
      <c r="C19" s="9"/>
      <c r="D19" s="9"/>
      <c r="E19" s="9"/>
      <c r="F19" s="28"/>
      <c r="G19" s="9"/>
      <c r="H19" s="9"/>
      <c r="I19" s="9"/>
      <c r="J19" s="9"/>
      <c r="K19" s="28"/>
      <c r="L19" s="9"/>
      <c r="M19" s="9"/>
      <c r="N19" s="9"/>
      <c r="O19" s="9"/>
      <c r="P19" s="28"/>
    </row>
    <row r="20" spans="1:16" ht="18" customHeight="1">
      <c r="A20" s="28"/>
      <c r="B20" s="30" t="str">
        <f>INDEX(메뉴목록!$B$6:$B$38,MATCH("M01",메뉴목록!$A$6:$A$38,0))</f>
        <v>에스프레소</v>
      </c>
      <c r="C20" s="30"/>
      <c r="D20" s="30"/>
      <c r="E20" s="30"/>
      <c r="F20" s="28"/>
      <c r="G20" s="30" t="str">
        <f>INDEX(메뉴목록!$B$6:$B$38,MATCH("M02",메뉴목록!$A$6:$A$38,0))</f>
        <v>아메리카노</v>
      </c>
      <c r="H20" s="30"/>
      <c r="I20" s="30"/>
      <c r="J20" s="30"/>
      <c r="K20" s="28"/>
      <c r="L20" s="30" t="str">
        <f>INDEX(메뉴목록!$B$6:$B$38,MATCH("M03",메뉴목록!$A$6:$A$38,0))</f>
        <v>카페 라떼</v>
      </c>
      <c r="M20" s="30"/>
      <c r="N20" s="30"/>
      <c r="O20" s="30"/>
      <c r="P20" s="28"/>
    </row>
    <row r="21" spans="1:16" ht="18" customHeight="1">
      <c r="A21" s="28"/>
      <c r="B21" s="31" t="str">
        <f>INDEX(한영안내!$C$6:$C$38,MATCH("M01",한영안내!$A$6:$A$38,0))</f>
        <v>Espresso</v>
      </c>
      <c r="C21" s="31"/>
      <c r="D21" s="31"/>
      <c r="E21" s="31"/>
      <c r="F21" s="28"/>
      <c r="G21" s="31" t="str">
        <f>INDEX(한영안내!$C$6:$C$38,MATCH("M02",한영안내!$A$6:$A$38,0))</f>
        <v>Americano</v>
      </c>
      <c r="H21" s="31"/>
      <c r="I21" s="31"/>
      <c r="J21" s="31"/>
      <c r="K21" s="28"/>
      <c r="L21" s="31" t="str">
        <f>INDEX(한영안내!$C$6:$C$38,MATCH("M03",한영안내!$A$6:$A$38,0))</f>
        <v>Caffe Latte</v>
      </c>
      <c r="M21" s="31"/>
      <c r="N21" s="31"/>
      <c r="O21" s="31"/>
      <c r="P21" s="28"/>
    </row>
    <row r="22" spans="1:16" ht="18" customHeight="1">
      <c r="A22" s="28"/>
      <c r="B22" s="31"/>
      <c r="C22" s="31"/>
      <c r="D22" s="31"/>
      <c r="E22" s="31"/>
      <c r="F22" s="28"/>
      <c r="G22" s="31"/>
      <c r="H22" s="31"/>
      <c r="I22" s="31"/>
      <c r="J22" s="31"/>
      <c r="K22" s="28"/>
      <c r="L22" s="31"/>
      <c r="M22" s="31"/>
      <c r="N22" s="31"/>
      <c r="O22" s="31"/>
      <c r="P22" s="28"/>
    </row>
    <row r="23" spans="1:16" ht="18" customHeight="1">
      <c r="A23" s="28"/>
      <c r="B23" s="32">
        <f>MIN(INDEX(가격영양!$G$6:$G$57,MATCH("M01-HOT-ONE",가격영양!$A$6:$A$57,0)))</f>
        <v>3500</v>
      </c>
      <c r="C23" s="32"/>
      <c r="D23" s="33" t="s">
        <v>29</v>
      </c>
      <c r="E23" s="33" t="s">
        <v>29</v>
      </c>
      <c r="F23" s="28"/>
      <c r="G23" s="35">
        <f>MIN(INDEX(가격영양!$G$6:$G$57,MATCH("M02-HOT-S",가격영양!$A$6:$A$57,0)),INDEX(가격영양!$G$6:$G$57,MATCH("M02-HOT-L",가격영양!$A$6:$A$57,0)),INDEX(가격영양!$G$6:$G$57,MATCH("M02-ICED-S",가격영양!$A$6:$A$57,0)),INDEX(가격영양!$G$6:$G$57,MATCH("M02-ICED-L",가격영양!$A$6:$A$57,0)))</f>
        <v>4500</v>
      </c>
      <c r="H23" s="35"/>
      <c r="I23" s="33" t="s">
        <v>51</v>
      </c>
      <c r="J23" s="33" t="s">
        <v>51</v>
      </c>
      <c r="K23" s="28"/>
      <c r="L23" s="35">
        <f>MIN(INDEX(가격영양!$G$6:$G$57,MATCH("M03-HOT-S",가격영양!$A$6:$A$57,0)),INDEX(가격영양!$G$6:$G$57,MATCH("M03-HOT-L",가격영양!$A$6:$A$57,0)),INDEX(가격영양!$G$6:$G$57,MATCH("M03-ICED-S",가격영양!$A$6:$A$57,0)),INDEX(가격영양!$G$6:$G$57,MATCH("M03-ICED-L",가격영양!$A$6:$A$57,0)))</f>
        <v>5500</v>
      </c>
      <c r="M23" s="35"/>
      <c r="N23" s="33" t="s">
        <v>64</v>
      </c>
      <c r="O23" s="33" t="s">
        <v>64</v>
      </c>
      <c r="P23" s="28"/>
    </row>
    <row r="24" spans="1:16" ht="18" customHeight="1">
      <c r="A24" s="28"/>
      <c r="B24" s="34" t="s">
        <v>1109</v>
      </c>
      <c r="C24" s="34" t="s">
        <v>1109</v>
      </c>
      <c r="D24" s="34" t="s">
        <v>1109</v>
      </c>
      <c r="E24" s="34" t="s">
        <v>1109</v>
      </c>
      <c r="F24" s="28"/>
      <c r="G24" s="34" t="s">
        <v>1109</v>
      </c>
      <c r="H24" s="34" t="s">
        <v>1109</v>
      </c>
      <c r="I24" s="34" t="s">
        <v>1109</v>
      </c>
      <c r="J24" s="34" t="s">
        <v>1109</v>
      </c>
      <c r="K24" s="28"/>
      <c r="L24" s="34" t="s">
        <v>1109</v>
      </c>
      <c r="M24" s="34" t="s">
        <v>1109</v>
      </c>
      <c r="N24" s="34" t="s">
        <v>1109</v>
      </c>
      <c r="O24" s="34" t="s">
        <v>1109</v>
      </c>
      <c r="P24" s="28"/>
    </row>
    <row r="25" spans="1:16" ht="18" customHeight="1">
      <c r="A25" s="28"/>
      <c r="B25" s="34" t="s">
        <v>1110</v>
      </c>
      <c r="C25" s="34" t="s">
        <v>1110</v>
      </c>
      <c r="D25" s="34" t="s">
        <v>1110</v>
      </c>
      <c r="E25" s="34" t="s">
        <v>1110</v>
      </c>
      <c r="F25" s="28"/>
      <c r="G25" s="34" t="s">
        <v>1111</v>
      </c>
      <c r="H25" s="34" t="s">
        <v>1111</v>
      </c>
      <c r="I25" s="34" t="s">
        <v>1111</v>
      </c>
      <c r="J25" s="34" t="s">
        <v>1111</v>
      </c>
      <c r="K25" s="28"/>
      <c r="L25" s="34" t="s">
        <v>1112</v>
      </c>
      <c r="M25" s="34" t="s">
        <v>1112</v>
      </c>
      <c r="N25" s="34" t="s">
        <v>1112</v>
      </c>
      <c r="O25" s="34" t="s">
        <v>1112</v>
      </c>
      <c r="P25" s="28"/>
    </row>
    <row r="26" spans="1:16" ht="18" customHeight="1">
      <c r="A26" s="28"/>
      <c r="B26" s="28"/>
      <c r="C26" s="28"/>
      <c r="D26" s="28"/>
      <c r="E26" s="28"/>
      <c r="F26" s="28"/>
      <c r="G26" s="28"/>
      <c r="H26" s="28"/>
      <c r="I26" s="28"/>
      <c r="J26" s="28"/>
      <c r="K26" s="28"/>
      <c r="L26" s="28"/>
      <c r="M26" s="28"/>
      <c r="N26" s="28"/>
      <c r="O26" s="28"/>
      <c r="P26" s="28"/>
    </row>
    <row r="27" spans="1:16" ht="18" customHeight="1">
      <c r="A27" s="28"/>
      <c r="B27" s="9"/>
      <c r="C27" s="9"/>
      <c r="D27" s="9"/>
      <c r="E27" s="9"/>
      <c r="F27" s="28"/>
      <c r="G27" s="9"/>
      <c r="H27" s="9"/>
      <c r="I27" s="9"/>
      <c r="J27" s="9"/>
      <c r="K27" s="28"/>
      <c r="L27" s="9"/>
      <c r="M27" s="9"/>
      <c r="N27" s="9"/>
      <c r="O27" s="9"/>
      <c r="P27" s="28"/>
    </row>
    <row r="28" spans="1:16" ht="18" customHeight="1">
      <c r="A28" s="28"/>
      <c r="B28" s="9"/>
      <c r="C28" s="9"/>
      <c r="D28" s="9"/>
      <c r="E28" s="9"/>
      <c r="F28" s="28"/>
      <c r="G28" s="9"/>
      <c r="H28" s="9"/>
      <c r="I28" s="9"/>
      <c r="J28" s="9"/>
      <c r="K28" s="28"/>
      <c r="L28" s="9"/>
      <c r="M28" s="9"/>
      <c r="N28" s="9"/>
      <c r="O28" s="9"/>
      <c r="P28" s="28"/>
    </row>
    <row r="29" spans="1:16" ht="18" customHeight="1">
      <c r="A29" s="28"/>
      <c r="B29" s="9"/>
      <c r="C29" s="9"/>
      <c r="D29" s="9"/>
      <c r="E29" s="9"/>
      <c r="F29" s="28"/>
      <c r="G29" s="9"/>
      <c r="H29" s="9"/>
      <c r="I29" s="9"/>
      <c r="J29" s="9"/>
      <c r="K29" s="28"/>
      <c r="L29" s="9"/>
      <c r="M29" s="9"/>
      <c r="N29" s="9"/>
      <c r="O29" s="9"/>
      <c r="P29" s="28"/>
    </row>
    <row r="30" spans="1:16" ht="18" customHeight="1">
      <c r="A30" s="28"/>
      <c r="B30" s="9"/>
      <c r="C30" s="9"/>
      <c r="D30" s="9"/>
      <c r="E30" s="9"/>
      <c r="F30" s="28"/>
      <c r="G30" s="9"/>
      <c r="H30" s="9"/>
      <c r="I30" s="9"/>
      <c r="J30" s="9"/>
      <c r="K30" s="28"/>
      <c r="L30" s="9"/>
      <c r="M30" s="9"/>
      <c r="N30" s="9"/>
      <c r="O30" s="9"/>
      <c r="P30" s="28"/>
    </row>
    <row r="31" spans="1:16" ht="18" customHeight="1">
      <c r="A31" s="28"/>
      <c r="B31" s="9"/>
      <c r="C31" s="9"/>
      <c r="D31" s="9"/>
      <c r="E31" s="9"/>
      <c r="F31" s="28"/>
      <c r="G31" s="9"/>
      <c r="H31" s="9"/>
      <c r="I31" s="9"/>
      <c r="J31" s="9"/>
      <c r="K31" s="28"/>
      <c r="L31" s="9"/>
      <c r="M31" s="9"/>
      <c r="N31" s="9"/>
      <c r="O31" s="9"/>
      <c r="P31" s="28"/>
    </row>
    <row r="32" spans="1:16" ht="18" customHeight="1">
      <c r="A32" s="28"/>
      <c r="B32" s="9"/>
      <c r="C32" s="9"/>
      <c r="D32" s="9"/>
      <c r="E32" s="9"/>
      <c r="F32" s="28"/>
      <c r="G32" s="9"/>
      <c r="H32" s="9"/>
      <c r="I32" s="9"/>
      <c r="J32" s="9"/>
      <c r="K32" s="28"/>
      <c r="L32" s="9"/>
      <c r="M32" s="9"/>
      <c r="N32" s="9"/>
      <c r="O32" s="9"/>
      <c r="P32" s="28"/>
    </row>
    <row r="33" spans="1:16" ht="18" customHeight="1">
      <c r="A33" s="28"/>
      <c r="B33" s="9"/>
      <c r="C33" s="9"/>
      <c r="D33" s="9"/>
      <c r="E33" s="9"/>
      <c r="F33" s="28"/>
      <c r="G33" s="9"/>
      <c r="H33" s="9"/>
      <c r="I33" s="9"/>
      <c r="J33" s="9"/>
      <c r="K33" s="28"/>
      <c r="L33" s="9"/>
      <c r="M33" s="9"/>
      <c r="N33" s="9"/>
      <c r="O33" s="9"/>
      <c r="P33" s="28"/>
    </row>
    <row r="34" spans="1:16" ht="18" customHeight="1">
      <c r="A34" s="28"/>
      <c r="B34" s="9"/>
      <c r="C34" s="9"/>
      <c r="D34" s="9"/>
      <c r="E34" s="9"/>
      <c r="F34" s="28"/>
      <c r="G34" s="9"/>
      <c r="H34" s="9"/>
      <c r="I34" s="9"/>
      <c r="J34" s="9"/>
      <c r="K34" s="28"/>
      <c r="L34" s="9"/>
      <c r="M34" s="9"/>
      <c r="N34" s="9"/>
      <c r="O34" s="9"/>
      <c r="P34" s="28"/>
    </row>
    <row r="35" spans="1:16" ht="18" customHeight="1">
      <c r="A35" s="28"/>
      <c r="B35" s="9"/>
      <c r="C35" s="9"/>
      <c r="D35" s="9"/>
      <c r="E35" s="9"/>
      <c r="F35" s="28"/>
      <c r="G35" s="9"/>
      <c r="H35" s="9"/>
      <c r="I35" s="9"/>
      <c r="J35" s="9"/>
      <c r="K35" s="28"/>
      <c r="L35" s="9"/>
      <c r="M35" s="9"/>
      <c r="N35" s="9"/>
      <c r="O35" s="9"/>
      <c r="P35" s="28"/>
    </row>
    <row r="36" spans="1:16" ht="18" customHeight="1">
      <c r="A36" s="28"/>
      <c r="B36" s="9"/>
      <c r="C36" s="9"/>
      <c r="D36" s="9"/>
      <c r="E36" s="9"/>
      <c r="F36" s="28"/>
      <c r="G36" s="9"/>
      <c r="H36" s="9"/>
      <c r="I36" s="9"/>
      <c r="J36" s="9"/>
      <c r="K36" s="28"/>
      <c r="L36" s="9"/>
      <c r="M36" s="9"/>
      <c r="N36" s="9"/>
      <c r="O36" s="9"/>
      <c r="P36" s="28"/>
    </row>
    <row r="37" spans="1:16" ht="18" customHeight="1">
      <c r="A37" s="28"/>
      <c r="B37" s="9"/>
      <c r="C37" s="9"/>
      <c r="D37" s="9"/>
      <c r="E37" s="9"/>
      <c r="F37" s="28"/>
      <c r="G37" s="9"/>
      <c r="H37" s="9"/>
      <c r="I37" s="9"/>
      <c r="J37" s="9"/>
      <c r="K37" s="28"/>
      <c r="L37" s="9"/>
      <c r="M37" s="9"/>
      <c r="N37" s="9"/>
      <c r="O37" s="9"/>
      <c r="P37" s="28"/>
    </row>
    <row r="38" spans="1:16" ht="18" customHeight="1">
      <c r="A38" s="28"/>
      <c r="B38" s="9"/>
      <c r="C38" s="9"/>
      <c r="D38" s="9"/>
      <c r="E38" s="9"/>
      <c r="F38" s="28"/>
      <c r="G38" s="9"/>
      <c r="H38" s="9"/>
      <c r="I38" s="9"/>
      <c r="J38" s="9"/>
      <c r="K38" s="28"/>
      <c r="L38" s="9"/>
      <c r="M38" s="9"/>
      <c r="N38" s="9"/>
      <c r="O38" s="9"/>
      <c r="P38" s="28"/>
    </row>
    <row r="39" spans="1:16" ht="18" customHeight="1">
      <c r="A39" s="28"/>
      <c r="B39" s="9"/>
      <c r="C39" s="9"/>
      <c r="D39" s="9"/>
      <c r="E39" s="9"/>
      <c r="F39" s="28"/>
      <c r="G39" s="9"/>
      <c r="H39" s="9"/>
      <c r="I39" s="9"/>
      <c r="J39" s="9"/>
      <c r="K39" s="28"/>
      <c r="L39" s="9"/>
      <c r="M39" s="9"/>
      <c r="N39" s="9"/>
      <c r="O39" s="9"/>
      <c r="P39" s="28"/>
    </row>
    <row r="40" spans="1:16" ht="18" customHeight="1">
      <c r="A40" s="28"/>
      <c r="B40" s="30" t="str">
        <f>INDEX(메뉴목록!$B$6:$B$38,MATCH("M04",메뉴목록!$A$6:$A$38,0))</f>
        <v>카푸치노</v>
      </c>
      <c r="C40" s="30"/>
      <c r="D40" s="30"/>
      <c r="E40" s="30"/>
      <c r="F40" s="28"/>
      <c r="G40" s="30" t="str">
        <f>INDEX(메뉴목록!$B$6:$B$38,MATCH("M05",메뉴목록!$A$6:$A$38,0))</f>
        <v>플랫화이트</v>
      </c>
      <c r="H40" s="30"/>
      <c r="I40" s="30"/>
      <c r="J40" s="30"/>
      <c r="K40" s="28"/>
      <c r="L40" s="30" t="str">
        <f>INDEX(메뉴목록!$B$6:$B$38,MATCH("M06",메뉴목록!$A$6:$A$38,0))</f>
        <v>바닐라 라떼</v>
      </c>
      <c r="M40" s="30"/>
      <c r="N40" s="30"/>
      <c r="O40" s="30"/>
      <c r="P40" s="28"/>
    </row>
    <row r="41" spans="1:16" ht="18" customHeight="1">
      <c r="A41" s="28"/>
      <c r="B41" s="31" t="str">
        <f>INDEX(한영안내!$C$6:$C$38,MATCH("M04",한영안내!$A$6:$A$38,0))</f>
        <v>Cappuccino</v>
      </c>
      <c r="C41" s="31"/>
      <c r="D41" s="31"/>
      <c r="E41" s="31"/>
      <c r="F41" s="28"/>
      <c r="G41" s="31" t="str">
        <f>INDEX(한영안내!$C$6:$C$38,MATCH("M05",한영안내!$A$6:$A$38,0))</f>
        <v>Flat White</v>
      </c>
      <c r="H41" s="31"/>
      <c r="I41" s="31"/>
      <c r="J41" s="31"/>
      <c r="K41" s="28"/>
      <c r="L41" s="31" t="str">
        <f>INDEX(한영안내!$C$6:$C$38,MATCH("M06",한영안내!$A$6:$A$38,0))</f>
        <v>Vanilla Latte</v>
      </c>
      <c r="M41" s="31"/>
      <c r="N41" s="31"/>
      <c r="O41" s="31"/>
      <c r="P41" s="28"/>
    </row>
    <row r="42" spans="1:16" ht="18" customHeight="1">
      <c r="A42" s="28"/>
      <c r="B42" s="31"/>
      <c r="C42" s="31"/>
      <c r="D42" s="31"/>
      <c r="E42" s="31"/>
      <c r="F42" s="28"/>
      <c r="G42" s="31"/>
      <c r="H42" s="31"/>
      <c r="I42" s="31"/>
      <c r="J42" s="31"/>
      <c r="K42" s="28"/>
      <c r="L42" s="31"/>
      <c r="M42" s="31"/>
      <c r="N42" s="31"/>
      <c r="O42" s="31"/>
      <c r="P42" s="28"/>
    </row>
    <row r="43" spans="1:16" ht="18" customHeight="1">
      <c r="A43" s="28"/>
      <c r="B43" s="32">
        <f>MIN(INDEX(가격영양!$G$6:$G$57,MATCH("M04-HOT-ONE",가격영양!$A$6:$A$57,0)))</f>
        <v>5200</v>
      </c>
      <c r="C43" s="32"/>
      <c r="D43" s="33" t="s">
        <v>78</v>
      </c>
      <c r="E43" s="33" t="s">
        <v>78</v>
      </c>
      <c r="F43" s="28"/>
      <c r="G43" s="32">
        <f>MIN(INDEX(가격영양!$G$6:$G$57,MATCH("M05-HOT-ONE",가격영양!$A$6:$A$57,0)))</f>
        <v>5500</v>
      </c>
      <c r="H43" s="32"/>
      <c r="I43" s="33" t="s">
        <v>89</v>
      </c>
      <c r="J43" s="33" t="s">
        <v>89</v>
      </c>
      <c r="K43" s="28"/>
      <c r="L43" s="35">
        <f>MIN(INDEX(가격영양!$G$6:$G$57,MATCH("M06-HOT-S",가격영양!$A$6:$A$57,0)),INDEX(가격영양!$G$6:$G$57,MATCH("M06-HOT-L",가격영양!$A$6:$A$57,0)),INDEX(가격영양!$G$6:$G$57,MATCH("M06-ICED-S",가격영양!$A$6:$A$57,0)),INDEX(가격영양!$G$6:$G$57,MATCH("M06-ICED-L",가격영양!$A$6:$A$57,0)))</f>
        <v>6000</v>
      </c>
      <c r="M43" s="35"/>
      <c r="N43" s="33" t="s">
        <v>100</v>
      </c>
      <c r="O43" s="33" t="s">
        <v>100</v>
      </c>
      <c r="P43" s="28"/>
    </row>
    <row r="44" spans="1:16" ht="18" customHeight="1">
      <c r="A44" s="28"/>
      <c r="B44" s="34" t="s">
        <v>1109</v>
      </c>
      <c r="C44" s="34" t="s">
        <v>1109</v>
      </c>
      <c r="D44" s="34" t="s">
        <v>1109</v>
      </c>
      <c r="E44" s="34" t="s">
        <v>1109</v>
      </c>
      <c r="F44" s="28"/>
      <c r="G44" s="34" t="s">
        <v>1109</v>
      </c>
      <c r="H44" s="34" t="s">
        <v>1109</v>
      </c>
      <c r="I44" s="34" t="s">
        <v>1109</v>
      </c>
      <c r="J44" s="34" t="s">
        <v>1109</v>
      </c>
      <c r="K44" s="28"/>
      <c r="L44" s="34" t="s">
        <v>1109</v>
      </c>
      <c r="M44" s="34" t="s">
        <v>1109</v>
      </c>
      <c r="N44" s="34" t="s">
        <v>1109</v>
      </c>
      <c r="O44" s="34" t="s">
        <v>1109</v>
      </c>
      <c r="P44" s="28"/>
    </row>
    <row r="45" spans="1:16" ht="18" customHeight="1">
      <c r="A45" s="28"/>
      <c r="B45" s="34" t="s">
        <v>1110</v>
      </c>
      <c r="C45" s="34" t="s">
        <v>1110</v>
      </c>
      <c r="D45" s="34" t="s">
        <v>1110</v>
      </c>
      <c r="E45" s="34" t="s">
        <v>1110</v>
      </c>
      <c r="F45" s="28"/>
      <c r="G45" s="34" t="s">
        <v>1110</v>
      </c>
      <c r="H45" s="34" t="s">
        <v>1110</v>
      </c>
      <c r="I45" s="34" t="s">
        <v>1110</v>
      </c>
      <c r="J45" s="34" t="s">
        <v>1110</v>
      </c>
      <c r="K45" s="28"/>
      <c r="L45" s="34" t="s">
        <v>1111</v>
      </c>
      <c r="M45" s="34" t="s">
        <v>1111</v>
      </c>
      <c r="N45" s="34" t="s">
        <v>1111</v>
      </c>
      <c r="O45" s="34" t="s">
        <v>1111</v>
      </c>
      <c r="P45" s="28"/>
    </row>
    <row r="46" spans="1:16" ht="18" customHeight="1">
      <c r="A46" s="28"/>
      <c r="B46" s="28"/>
      <c r="C46" s="28"/>
      <c r="D46" s="28"/>
      <c r="E46" s="28"/>
      <c r="F46" s="28"/>
      <c r="G46" s="28"/>
      <c r="H46" s="28"/>
      <c r="I46" s="28"/>
      <c r="J46" s="28"/>
      <c r="K46" s="28"/>
      <c r="L46" s="28"/>
      <c r="M46" s="28"/>
      <c r="N46" s="28"/>
      <c r="O46" s="28"/>
      <c r="P46" s="28"/>
    </row>
    <row r="47" spans="1:16" ht="18" customHeight="1">
      <c r="A47" s="28"/>
      <c r="B47" s="9"/>
      <c r="C47" s="9"/>
      <c r="D47" s="9"/>
      <c r="E47" s="9"/>
      <c r="F47" s="28"/>
      <c r="G47" s="9"/>
      <c r="H47" s="9"/>
      <c r="I47" s="9"/>
      <c r="J47" s="9"/>
      <c r="K47" s="28"/>
      <c r="L47" s="9"/>
      <c r="M47" s="9"/>
      <c r="N47" s="9"/>
      <c r="O47" s="9"/>
      <c r="P47" s="28"/>
    </row>
    <row r="48" spans="1:16" ht="18" customHeight="1">
      <c r="A48" s="28"/>
      <c r="B48" s="9"/>
      <c r="C48" s="9"/>
      <c r="D48" s="9"/>
      <c r="E48" s="9"/>
      <c r="F48" s="28"/>
      <c r="G48" s="9"/>
      <c r="H48" s="9"/>
      <c r="I48" s="9"/>
      <c r="J48" s="9"/>
      <c r="K48" s="28"/>
      <c r="L48" s="9"/>
      <c r="M48" s="9"/>
      <c r="N48" s="9"/>
      <c r="O48" s="9"/>
      <c r="P48" s="28"/>
    </row>
    <row r="49" spans="1:16" ht="18" customHeight="1">
      <c r="A49" s="28"/>
      <c r="B49" s="9"/>
      <c r="C49" s="9"/>
      <c r="D49" s="9"/>
      <c r="E49" s="9"/>
      <c r="F49" s="28"/>
      <c r="G49" s="9"/>
      <c r="H49" s="9"/>
      <c r="I49" s="9"/>
      <c r="J49" s="9"/>
      <c r="K49" s="28"/>
      <c r="L49" s="9"/>
      <c r="M49" s="9"/>
      <c r="N49" s="9"/>
      <c r="O49" s="9"/>
      <c r="P49" s="28"/>
    </row>
    <row r="50" spans="1:16" ht="18" customHeight="1">
      <c r="A50" s="28"/>
      <c r="B50" s="9"/>
      <c r="C50" s="9"/>
      <c r="D50" s="9"/>
      <c r="E50" s="9"/>
      <c r="F50" s="28"/>
      <c r="G50" s="9"/>
      <c r="H50" s="9"/>
      <c r="I50" s="9"/>
      <c r="J50" s="9"/>
      <c r="K50" s="28"/>
      <c r="L50" s="9"/>
      <c r="M50" s="9"/>
      <c r="N50" s="9"/>
      <c r="O50" s="9"/>
      <c r="P50" s="28"/>
    </row>
    <row r="51" spans="1:16" ht="18" customHeight="1">
      <c r="A51" s="28"/>
      <c r="B51" s="9"/>
      <c r="C51" s="9"/>
      <c r="D51" s="9"/>
      <c r="E51" s="9"/>
      <c r="F51" s="28"/>
      <c r="G51" s="9"/>
      <c r="H51" s="9"/>
      <c r="I51" s="9"/>
      <c r="J51" s="9"/>
      <c r="K51" s="28"/>
      <c r="L51" s="9"/>
      <c r="M51" s="9"/>
      <c r="N51" s="9"/>
      <c r="O51" s="9"/>
      <c r="P51" s="28"/>
    </row>
    <row r="52" spans="1:16" ht="18" customHeight="1">
      <c r="A52" s="28"/>
      <c r="B52" s="9"/>
      <c r="C52" s="9"/>
      <c r="D52" s="9"/>
      <c r="E52" s="9"/>
      <c r="F52" s="28"/>
      <c r="G52" s="9"/>
      <c r="H52" s="9"/>
      <c r="I52" s="9"/>
      <c r="J52" s="9"/>
      <c r="K52" s="28"/>
      <c r="L52" s="9"/>
      <c r="M52" s="9"/>
      <c r="N52" s="9"/>
      <c r="O52" s="9"/>
      <c r="P52" s="28"/>
    </row>
    <row r="53" spans="1:16" ht="18" customHeight="1">
      <c r="A53" s="28"/>
      <c r="B53" s="9"/>
      <c r="C53" s="9"/>
      <c r="D53" s="9"/>
      <c r="E53" s="9"/>
      <c r="F53" s="28"/>
      <c r="G53" s="9"/>
      <c r="H53" s="9"/>
      <c r="I53" s="9"/>
      <c r="J53" s="9"/>
      <c r="K53" s="28"/>
      <c r="L53" s="9"/>
      <c r="M53" s="9"/>
      <c r="N53" s="9"/>
      <c r="O53" s="9"/>
      <c r="P53" s="28"/>
    </row>
    <row r="54" spans="1:16" ht="18" customHeight="1">
      <c r="A54" s="28"/>
      <c r="B54" s="9"/>
      <c r="C54" s="9"/>
      <c r="D54" s="9"/>
      <c r="E54" s="9"/>
      <c r="F54" s="28"/>
      <c r="G54" s="9"/>
      <c r="H54" s="9"/>
      <c r="I54" s="9"/>
      <c r="J54" s="9"/>
      <c r="K54" s="28"/>
      <c r="L54" s="9"/>
      <c r="M54" s="9"/>
      <c r="N54" s="9"/>
      <c r="O54" s="9"/>
      <c r="P54" s="28"/>
    </row>
    <row r="55" spans="1:16" ht="18" customHeight="1">
      <c r="A55" s="28"/>
      <c r="B55" s="9"/>
      <c r="C55" s="9"/>
      <c r="D55" s="9"/>
      <c r="E55" s="9"/>
      <c r="F55" s="28"/>
      <c r="G55" s="9"/>
      <c r="H55" s="9"/>
      <c r="I55" s="9"/>
      <c r="J55" s="9"/>
      <c r="K55" s="28"/>
      <c r="L55" s="9"/>
      <c r="M55" s="9"/>
      <c r="N55" s="9"/>
      <c r="O55" s="9"/>
      <c r="P55" s="28"/>
    </row>
    <row r="56" spans="1:16" ht="18" customHeight="1">
      <c r="A56" s="28"/>
      <c r="B56" s="9"/>
      <c r="C56" s="9"/>
      <c r="D56" s="9"/>
      <c r="E56" s="9"/>
      <c r="F56" s="28"/>
      <c r="G56" s="9"/>
      <c r="H56" s="9"/>
      <c r="I56" s="9"/>
      <c r="J56" s="9"/>
      <c r="K56" s="28"/>
      <c r="L56" s="9"/>
      <c r="M56" s="9"/>
      <c r="N56" s="9"/>
      <c r="O56" s="9"/>
      <c r="P56" s="28"/>
    </row>
    <row r="57" spans="1:16" ht="18" customHeight="1">
      <c r="A57" s="28"/>
      <c r="B57" s="9"/>
      <c r="C57" s="9"/>
      <c r="D57" s="9"/>
      <c r="E57" s="9"/>
      <c r="F57" s="28"/>
      <c r="G57" s="9"/>
      <c r="H57" s="9"/>
      <c r="I57" s="9"/>
      <c r="J57" s="9"/>
      <c r="K57" s="28"/>
      <c r="L57" s="9"/>
      <c r="M57" s="9"/>
      <c r="N57" s="9"/>
      <c r="O57" s="9"/>
      <c r="P57" s="28"/>
    </row>
    <row r="58" spans="1:16" ht="18" customHeight="1">
      <c r="A58" s="28"/>
      <c r="B58" s="9"/>
      <c r="C58" s="9"/>
      <c r="D58" s="9"/>
      <c r="E58" s="9"/>
      <c r="F58" s="28"/>
      <c r="G58" s="9"/>
      <c r="H58" s="9"/>
      <c r="I58" s="9"/>
      <c r="J58" s="9"/>
      <c r="K58" s="28"/>
      <c r="L58" s="9"/>
      <c r="M58" s="9"/>
      <c r="N58" s="9"/>
      <c r="O58" s="9"/>
      <c r="P58" s="28"/>
    </row>
    <row r="59" spans="1:16" ht="18" customHeight="1">
      <c r="A59" s="28"/>
      <c r="B59" s="9"/>
      <c r="C59" s="9"/>
      <c r="D59" s="9"/>
      <c r="E59" s="9"/>
      <c r="F59" s="28"/>
      <c r="G59" s="9"/>
      <c r="H59" s="9"/>
      <c r="I59" s="9"/>
      <c r="J59" s="9"/>
      <c r="K59" s="28"/>
      <c r="L59" s="9"/>
      <c r="M59" s="9"/>
      <c r="N59" s="9"/>
      <c r="O59" s="9"/>
      <c r="P59" s="28"/>
    </row>
    <row r="60" spans="1:16" ht="18" customHeight="1">
      <c r="A60" s="28"/>
      <c r="B60" s="30" t="str">
        <f>INDEX(메뉴목록!$B$6:$B$38,MATCH("M07",메뉴목록!$A$6:$A$38,0))</f>
        <v>고운결 크림 라떼</v>
      </c>
      <c r="C60" s="30"/>
      <c r="D60" s="30"/>
      <c r="E60" s="30"/>
      <c r="F60" s="28"/>
      <c r="G60" s="30" t="str">
        <f>INDEX(메뉴목록!$B$6:$B$38,MATCH("M08",메뉴목록!$A$6:$A$38,0))</f>
        <v>다크 카페 모카</v>
      </c>
      <c r="H60" s="30"/>
      <c r="I60" s="30"/>
      <c r="J60" s="30"/>
      <c r="K60" s="28"/>
      <c r="L60" s="30" t="str">
        <f>INDEX(메뉴목록!$B$6:$B$38,MATCH("M09",메뉴목록!$A$6:$A$38,0))</f>
        <v>콜드브루</v>
      </c>
      <c r="M60" s="30"/>
      <c r="N60" s="30"/>
      <c r="O60" s="30"/>
      <c r="P60" s="28"/>
    </row>
    <row r="61" spans="1:16" ht="18" customHeight="1">
      <c r="A61" s="28"/>
      <c r="B61" s="31" t="str">
        <f>INDEX(한영안내!$C$6:$C$38,MATCH("M07",한영안내!$A$6:$A$38,0))</f>
        <v>Goungyeol Cream Latte</v>
      </c>
      <c r="C61" s="31"/>
      <c r="D61" s="31"/>
      <c r="E61" s="31"/>
      <c r="F61" s="28"/>
      <c r="G61" s="31" t="str">
        <f>INDEX(한영안내!$C$6:$C$38,MATCH("M08",한영안내!$A$6:$A$38,0))</f>
        <v>Dark Caffe Mocha</v>
      </c>
      <c r="H61" s="31"/>
      <c r="I61" s="31"/>
      <c r="J61" s="31"/>
      <c r="K61" s="28"/>
      <c r="L61" s="31" t="str">
        <f>INDEX(한영안내!$C$6:$C$38,MATCH("M09",한영안내!$A$6:$A$38,0))</f>
        <v>Cold Brew</v>
      </c>
      <c r="M61" s="31"/>
      <c r="N61" s="31"/>
      <c r="O61" s="31"/>
      <c r="P61" s="28"/>
    </row>
    <row r="62" spans="1:16" ht="18" customHeight="1">
      <c r="A62" s="28"/>
      <c r="B62" s="31"/>
      <c r="C62" s="31"/>
      <c r="D62" s="31"/>
      <c r="E62" s="31"/>
      <c r="F62" s="28"/>
      <c r="G62" s="31"/>
      <c r="H62" s="31"/>
      <c r="I62" s="31"/>
      <c r="J62" s="31"/>
      <c r="K62" s="28"/>
      <c r="L62" s="31"/>
      <c r="M62" s="31"/>
      <c r="N62" s="31"/>
      <c r="O62" s="31"/>
      <c r="P62" s="28"/>
    </row>
    <row r="63" spans="1:16" ht="18" customHeight="1">
      <c r="A63" s="28"/>
      <c r="B63" s="32">
        <f>MIN(INDEX(가격영양!$G$6:$G$57,MATCH("M07-ICED-ONE",가격영양!$A$6:$A$57,0)))</f>
        <v>6500</v>
      </c>
      <c r="C63" s="32"/>
      <c r="D63" s="33" t="s">
        <v>113</v>
      </c>
      <c r="E63" s="33" t="s">
        <v>113</v>
      </c>
      <c r="F63" s="28"/>
      <c r="G63" s="32">
        <f>MIN(INDEX(가격영양!$G$6:$G$57,MATCH("M08-HOT-ONE",가격영양!$A$6:$A$57,0)),INDEX(가격영양!$G$6:$G$57,MATCH("M08-ICED-ONE",가격영양!$A$6:$A$57,0)))</f>
        <v>6200</v>
      </c>
      <c r="H63" s="32"/>
      <c r="I63" s="33" t="s">
        <v>126</v>
      </c>
      <c r="J63" s="33" t="s">
        <v>126</v>
      </c>
      <c r="K63" s="28"/>
      <c r="L63" s="32">
        <f>MIN(INDEX(가격영양!$G$6:$G$57,MATCH("M09-ICED-ONE",가격영양!$A$6:$A$57,0)))</f>
        <v>5200</v>
      </c>
      <c r="M63" s="32"/>
      <c r="N63" s="33" t="s">
        <v>140</v>
      </c>
      <c r="O63" s="33" t="s">
        <v>140</v>
      </c>
      <c r="P63" s="28"/>
    </row>
    <row r="64" spans="1:16" ht="18" customHeight="1">
      <c r="A64" s="28"/>
      <c r="B64" s="34" t="s">
        <v>1109</v>
      </c>
      <c r="C64" s="34" t="s">
        <v>1109</v>
      </c>
      <c r="D64" s="34" t="s">
        <v>1109</v>
      </c>
      <c r="E64" s="34" t="s">
        <v>1109</v>
      </c>
      <c r="F64" s="28"/>
      <c r="G64" s="34" t="s">
        <v>1109</v>
      </c>
      <c r="H64" s="34" t="s">
        <v>1109</v>
      </c>
      <c r="I64" s="34" t="s">
        <v>1109</v>
      </c>
      <c r="J64" s="34" t="s">
        <v>1109</v>
      </c>
      <c r="K64" s="28"/>
      <c r="L64" s="34" t="s">
        <v>1109</v>
      </c>
      <c r="M64" s="34" t="s">
        <v>1109</v>
      </c>
      <c r="N64" s="34" t="s">
        <v>1109</v>
      </c>
      <c r="O64" s="34" t="s">
        <v>1109</v>
      </c>
      <c r="P64" s="28"/>
    </row>
    <row r="65" spans="1:16" ht="18" customHeight="1">
      <c r="A65" s="28"/>
      <c r="B65" s="34" t="s">
        <v>1113</v>
      </c>
      <c r="C65" s="34" t="s">
        <v>1113</v>
      </c>
      <c r="D65" s="34" t="s">
        <v>1113</v>
      </c>
      <c r="E65" s="34" t="s">
        <v>1113</v>
      </c>
      <c r="F65" s="28"/>
      <c r="G65" s="34" t="s">
        <v>1110</v>
      </c>
      <c r="H65" s="34" t="s">
        <v>1110</v>
      </c>
      <c r="I65" s="34" t="s">
        <v>1110</v>
      </c>
      <c r="J65" s="34" t="s">
        <v>1110</v>
      </c>
      <c r="K65" s="28"/>
      <c r="L65" s="34" t="s">
        <v>1113</v>
      </c>
      <c r="M65" s="34" t="s">
        <v>1113</v>
      </c>
      <c r="N65" s="34" t="s">
        <v>1113</v>
      </c>
      <c r="O65" s="34" t="s">
        <v>1113</v>
      </c>
      <c r="P65" s="28"/>
    </row>
    <row r="66" spans="1:16" ht="18" customHeight="1">
      <c r="A66" s="28"/>
      <c r="B66" s="28"/>
      <c r="C66" s="28"/>
      <c r="D66" s="28"/>
      <c r="E66" s="28"/>
      <c r="F66" s="28"/>
      <c r="G66" s="28"/>
      <c r="H66" s="28"/>
      <c r="I66" s="28"/>
      <c r="J66" s="28"/>
      <c r="K66" s="28"/>
      <c r="L66" s="28"/>
      <c r="M66" s="28"/>
      <c r="N66" s="28"/>
      <c r="O66" s="28"/>
      <c r="P66" s="28"/>
    </row>
    <row r="67" spans="1:16" ht="18" customHeight="1">
      <c r="A67" s="28"/>
      <c r="B67" s="9"/>
      <c r="C67" s="9"/>
      <c r="D67" s="9"/>
      <c r="E67" s="9"/>
      <c r="F67" s="28"/>
      <c r="G67" s="9"/>
      <c r="H67" s="9"/>
      <c r="I67" s="9"/>
      <c r="J67" s="9"/>
      <c r="K67" s="28"/>
      <c r="L67" s="9"/>
      <c r="M67" s="9"/>
      <c r="N67" s="9"/>
      <c r="O67" s="9"/>
      <c r="P67" s="28"/>
    </row>
    <row r="68" spans="1:16" ht="18" customHeight="1">
      <c r="A68" s="28"/>
      <c r="B68" s="9"/>
      <c r="C68" s="9"/>
      <c r="D68" s="9"/>
      <c r="E68" s="9"/>
      <c r="F68" s="28"/>
      <c r="G68" s="9"/>
      <c r="H68" s="9"/>
      <c r="I68" s="9"/>
      <c r="J68" s="9"/>
      <c r="K68" s="28"/>
      <c r="L68" s="9"/>
      <c r="M68" s="9"/>
      <c r="N68" s="9"/>
      <c r="O68" s="9"/>
      <c r="P68" s="28"/>
    </row>
    <row r="69" spans="1:16" ht="18" customHeight="1">
      <c r="A69" s="28"/>
      <c r="B69" s="9"/>
      <c r="C69" s="9"/>
      <c r="D69" s="9"/>
      <c r="E69" s="9"/>
      <c r="F69" s="28"/>
      <c r="G69" s="9"/>
      <c r="H69" s="9"/>
      <c r="I69" s="9"/>
      <c r="J69" s="9"/>
      <c r="K69" s="28"/>
      <c r="L69" s="9"/>
      <c r="M69" s="9"/>
      <c r="N69" s="9"/>
      <c r="O69" s="9"/>
      <c r="P69" s="28"/>
    </row>
    <row r="70" spans="1:16" ht="18" customHeight="1">
      <c r="A70" s="28"/>
      <c r="B70" s="9"/>
      <c r="C70" s="9"/>
      <c r="D70" s="9"/>
      <c r="E70" s="9"/>
      <c r="F70" s="28"/>
      <c r="G70" s="9"/>
      <c r="H70" s="9"/>
      <c r="I70" s="9"/>
      <c r="J70" s="9"/>
      <c r="K70" s="28"/>
      <c r="L70" s="9"/>
      <c r="M70" s="9"/>
      <c r="N70" s="9"/>
      <c r="O70" s="9"/>
      <c r="P70" s="28"/>
    </row>
    <row r="71" spans="1:16" ht="18" customHeight="1">
      <c r="A71" s="28"/>
      <c r="B71" s="9"/>
      <c r="C71" s="9"/>
      <c r="D71" s="9"/>
      <c r="E71" s="9"/>
      <c r="F71" s="28"/>
      <c r="G71" s="9"/>
      <c r="H71" s="9"/>
      <c r="I71" s="9"/>
      <c r="J71" s="9"/>
      <c r="K71" s="28"/>
      <c r="L71" s="9"/>
      <c r="M71" s="9"/>
      <c r="N71" s="9"/>
      <c r="O71" s="9"/>
      <c r="P71" s="28"/>
    </row>
    <row r="72" spans="1:16" ht="18" customHeight="1">
      <c r="A72" s="28"/>
      <c r="B72" s="9"/>
      <c r="C72" s="9"/>
      <c r="D72" s="9"/>
      <c r="E72" s="9"/>
      <c r="F72" s="28"/>
      <c r="G72" s="9"/>
      <c r="H72" s="9"/>
      <c r="I72" s="9"/>
      <c r="J72" s="9"/>
      <c r="K72" s="28"/>
      <c r="L72" s="9"/>
      <c r="M72" s="9"/>
      <c r="N72" s="9"/>
      <c r="O72" s="9"/>
      <c r="P72" s="28"/>
    </row>
    <row r="73" spans="1:16" ht="18" customHeight="1">
      <c r="A73" s="28"/>
      <c r="B73" s="9"/>
      <c r="C73" s="9"/>
      <c r="D73" s="9"/>
      <c r="E73" s="9"/>
      <c r="F73" s="28"/>
      <c r="G73" s="9"/>
      <c r="H73" s="9"/>
      <c r="I73" s="9"/>
      <c r="J73" s="9"/>
      <c r="K73" s="28"/>
      <c r="L73" s="9"/>
      <c r="M73" s="9"/>
      <c r="N73" s="9"/>
      <c r="O73" s="9"/>
      <c r="P73" s="28"/>
    </row>
    <row r="74" spans="1:16" ht="18" customHeight="1">
      <c r="A74" s="28"/>
      <c r="B74" s="9"/>
      <c r="C74" s="9"/>
      <c r="D74" s="9"/>
      <c r="E74" s="9"/>
      <c r="F74" s="28"/>
      <c r="G74" s="9"/>
      <c r="H74" s="9"/>
      <c r="I74" s="9"/>
      <c r="J74" s="9"/>
      <c r="K74" s="28"/>
      <c r="L74" s="9"/>
      <c r="M74" s="9"/>
      <c r="N74" s="9"/>
      <c r="O74" s="9"/>
      <c r="P74" s="28"/>
    </row>
    <row r="75" spans="1:16" ht="18" customHeight="1">
      <c r="A75" s="28"/>
      <c r="B75" s="9"/>
      <c r="C75" s="9"/>
      <c r="D75" s="9"/>
      <c r="E75" s="9"/>
      <c r="F75" s="28"/>
      <c r="G75" s="9"/>
      <c r="H75" s="9"/>
      <c r="I75" s="9"/>
      <c r="J75" s="9"/>
      <c r="K75" s="28"/>
      <c r="L75" s="9"/>
      <c r="M75" s="9"/>
      <c r="N75" s="9"/>
      <c r="O75" s="9"/>
      <c r="P75" s="28"/>
    </row>
    <row r="76" spans="1:16" ht="18" customHeight="1">
      <c r="A76" s="28"/>
      <c r="B76" s="9"/>
      <c r="C76" s="9"/>
      <c r="D76" s="9"/>
      <c r="E76" s="9"/>
      <c r="F76" s="28"/>
      <c r="G76" s="9"/>
      <c r="H76" s="9"/>
      <c r="I76" s="9"/>
      <c r="J76" s="9"/>
      <c r="K76" s="28"/>
      <c r="L76" s="9"/>
      <c r="M76" s="9"/>
      <c r="N76" s="9"/>
      <c r="O76" s="9"/>
      <c r="P76" s="28"/>
    </row>
    <row r="77" spans="1:16" ht="18" customHeight="1">
      <c r="A77" s="28"/>
      <c r="B77" s="9"/>
      <c r="C77" s="9"/>
      <c r="D77" s="9"/>
      <c r="E77" s="9"/>
      <c r="F77" s="28"/>
      <c r="G77" s="9"/>
      <c r="H77" s="9"/>
      <c r="I77" s="9"/>
      <c r="J77" s="9"/>
      <c r="K77" s="28"/>
      <c r="L77" s="9"/>
      <c r="M77" s="9"/>
      <c r="N77" s="9"/>
      <c r="O77" s="9"/>
      <c r="P77" s="28"/>
    </row>
    <row r="78" spans="1:16" ht="18" customHeight="1">
      <c r="A78" s="28"/>
      <c r="B78" s="9"/>
      <c r="C78" s="9"/>
      <c r="D78" s="9"/>
      <c r="E78" s="9"/>
      <c r="F78" s="28"/>
      <c r="G78" s="9"/>
      <c r="H78" s="9"/>
      <c r="I78" s="9"/>
      <c r="J78" s="9"/>
      <c r="K78" s="28"/>
      <c r="L78" s="9"/>
      <c r="M78" s="9"/>
      <c r="N78" s="9"/>
      <c r="O78" s="9"/>
      <c r="P78" s="28"/>
    </row>
    <row r="79" spans="1:16" ht="18" customHeight="1">
      <c r="A79" s="28"/>
      <c r="B79" s="9"/>
      <c r="C79" s="9"/>
      <c r="D79" s="9"/>
      <c r="E79" s="9"/>
      <c r="F79" s="28"/>
      <c r="G79" s="9"/>
      <c r="H79" s="9"/>
      <c r="I79" s="9"/>
      <c r="J79" s="9"/>
      <c r="K79" s="28"/>
      <c r="L79" s="9"/>
      <c r="M79" s="9"/>
      <c r="N79" s="9"/>
      <c r="O79" s="9"/>
      <c r="P79" s="28"/>
    </row>
    <row r="80" spans="1:16" ht="18" customHeight="1">
      <c r="A80" s="28"/>
      <c r="B80" s="30" t="str">
        <f>INDEX(메뉴목록!$B$6:$B$38,MATCH("M10",메뉴목록!$A$6:$A$38,0))</f>
        <v>콜드브루 라떼</v>
      </c>
      <c r="C80" s="30"/>
      <c r="D80" s="30"/>
      <c r="E80" s="30"/>
      <c r="F80" s="28"/>
      <c r="G80" s="30" t="str">
        <f>INDEX(메뉴목록!$B$6:$B$38,MATCH("M11",메뉴목록!$A$6:$A$38,0))</f>
        <v>에티오피아 필터커피</v>
      </c>
      <c r="H80" s="30"/>
      <c r="I80" s="30"/>
      <c r="J80" s="30"/>
      <c r="K80" s="28"/>
      <c r="L80" s="30" t="str">
        <f>INDEX(메뉴목록!$B$6:$B$38,MATCH("M12",메뉴목록!$A$6:$A$38,0))</f>
        <v>디카페인 필터커피</v>
      </c>
      <c r="M80" s="30"/>
      <c r="N80" s="30"/>
      <c r="O80" s="30"/>
      <c r="P80" s="28"/>
    </row>
    <row r="81" spans="1:16" ht="18" customHeight="1">
      <c r="A81" s="28"/>
      <c r="B81" s="31" t="str">
        <f>INDEX(한영안내!$C$6:$C$38,MATCH("M10",한영안내!$A$6:$A$38,0))</f>
        <v>Cold Brew Latte</v>
      </c>
      <c r="C81" s="31"/>
      <c r="D81" s="31"/>
      <c r="E81" s="31"/>
      <c r="F81" s="28"/>
      <c r="G81" s="31" t="str">
        <f>INDEX(한영안내!$C$6:$C$38,MATCH("M11",한영안내!$A$6:$A$38,0))</f>
        <v>Ethiopia Filter Coffee</v>
      </c>
      <c r="H81" s="31"/>
      <c r="I81" s="31"/>
      <c r="J81" s="31"/>
      <c r="K81" s="28"/>
      <c r="L81" s="31" t="str">
        <f>INDEX(한영안내!$C$6:$C$38,MATCH("M12",한영안내!$A$6:$A$38,0))</f>
        <v>Decaf Filter Coffee</v>
      </c>
      <c r="M81" s="31"/>
      <c r="N81" s="31"/>
      <c r="O81" s="31"/>
      <c r="P81" s="28"/>
    </row>
    <row r="82" spans="1:16" ht="18" customHeight="1">
      <c r="A82" s="28"/>
      <c r="B82" s="31"/>
      <c r="C82" s="31"/>
      <c r="D82" s="31"/>
      <c r="E82" s="31"/>
      <c r="F82" s="28"/>
      <c r="G82" s="31"/>
      <c r="H82" s="31"/>
      <c r="I82" s="31"/>
      <c r="J82" s="31"/>
      <c r="K82" s="28"/>
      <c r="L82" s="31"/>
      <c r="M82" s="31"/>
      <c r="N82" s="31"/>
      <c r="O82" s="31"/>
      <c r="P82" s="28"/>
    </row>
    <row r="83" spans="1:16" ht="18" customHeight="1">
      <c r="A83" s="28"/>
      <c r="B83" s="32">
        <f>MIN(INDEX(가격영양!$G$6:$G$57,MATCH("M10-ICED-ONE",가격영양!$A$6:$A$57,0)))</f>
        <v>6000</v>
      </c>
      <c r="C83" s="32"/>
      <c r="D83" s="33" t="s">
        <v>153</v>
      </c>
      <c r="E83" s="33" t="s">
        <v>153</v>
      </c>
      <c r="F83" s="28"/>
      <c r="G83" s="32">
        <f>MIN(INDEX(가격영양!$G$6:$G$57,MATCH("M11-HOT-ONE",가격영양!$A$6:$A$57,0)),INDEX(가격영양!$G$6:$G$57,MATCH("M11-ICED-ONE",가격영양!$A$6:$A$57,0)))</f>
        <v>6500</v>
      </c>
      <c r="H83" s="32"/>
      <c r="I83" s="33" t="s">
        <v>165</v>
      </c>
      <c r="J83" s="33" t="s">
        <v>165</v>
      </c>
      <c r="K83" s="28"/>
      <c r="L83" s="32">
        <f>MIN(INDEX(가격영양!$G$6:$G$57,MATCH("M12-HOT-ONE",가격영양!$A$6:$A$57,0)),INDEX(가격영양!$G$6:$G$57,MATCH("M12-ICED-ONE",가격영양!$A$6:$A$57,0)))</f>
        <v>6800</v>
      </c>
      <c r="M83" s="32"/>
      <c r="N83" s="33" t="s">
        <v>176</v>
      </c>
      <c r="O83" s="33" t="s">
        <v>176</v>
      </c>
      <c r="P83" s="28"/>
    </row>
    <row r="84" spans="1:16" ht="18" customHeight="1">
      <c r="A84" s="28"/>
      <c r="B84" s="34" t="s">
        <v>1109</v>
      </c>
      <c r="C84" s="34" t="s">
        <v>1109</v>
      </c>
      <c r="D84" s="34" t="s">
        <v>1109</v>
      </c>
      <c r="E84" s="34" t="s">
        <v>1109</v>
      </c>
      <c r="F84" s="28"/>
      <c r="G84" s="34" t="s">
        <v>1109</v>
      </c>
      <c r="H84" s="34" t="s">
        <v>1109</v>
      </c>
      <c r="I84" s="34" t="s">
        <v>1109</v>
      </c>
      <c r="J84" s="34" t="s">
        <v>1109</v>
      </c>
      <c r="K84" s="28"/>
      <c r="L84" s="34" t="s">
        <v>1109</v>
      </c>
      <c r="M84" s="34" t="s">
        <v>1109</v>
      </c>
      <c r="N84" s="34" t="s">
        <v>1109</v>
      </c>
      <c r="O84" s="34" t="s">
        <v>1109</v>
      </c>
      <c r="P84" s="28"/>
    </row>
    <row r="85" spans="1:16" ht="18" customHeight="1">
      <c r="A85" s="28"/>
      <c r="B85" s="34" t="s">
        <v>1113</v>
      </c>
      <c r="C85" s="34" t="s">
        <v>1113</v>
      </c>
      <c r="D85" s="34" t="s">
        <v>1113</v>
      </c>
      <c r="E85" s="34" t="s">
        <v>1113</v>
      </c>
      <c r="F85" s="28"/>
      <c r="G85" s="34" t="s">
        <v>1110</v>
      </c>
      <c r="H85" s="34" t="s">
        <v>1110</v>
      </c>
      <c r="I85" s="34" t="s">
        <v>1110</v>
      </c>
      <c r="J85" s="34" t="s">
        <v>1110</v>
      </c>
      <c r="K85" s="28"/>
      <c r="L85" s="34" t="s">
        <v>1110</v>
      </c>
      <c r="M85" s="34" t="s">
        <v>1110</v>
      </c>
      <c r="N85" s="34" t="s">
        <v>1110</v>
      </c>
      <c r="O85" s="34" t="s">
        <v>1110</v>
      </c>
      <c r="P85" s="28"/>
    </row>
    <row r="86" spans="1:16" ht="18" customHeight="1">
      <c r="A86" s="28"/>
      <c r="B86" s="28"/>
      <c r="C86" s="28"/>
      <c r="D86" s="28"/>
      <c r="E86" s="28"/>
      <c r="F86" s="28"/>
      <c r="G86" s="28"/>
      <c r="H86" s="28"/>
      <c r="I86" s="28"/>
      <c r="J86" s="28"/>
      <c r="K86" s="28"/>
      <c r="L86" s="28"/>
      <c r="M86" s="28"/>
      <c r="N86" s="28"/>
      <c r="O86" s="28"/>
      <c r="P86" s="28"/>
    </row>
    <row r="87" spans="1:16" ht="18" customHeight="1">
      <c r="A87" s="28"/>
      <c r="B87" s="9"/>
      <c r="C87" s="9"/>
      <c r="D87" s="9"/>
      <c r="E87" s="9"/>
      <c r="F87" s="28"/>
      <c r="G87" s="9"/>
      <c r="H87" s="9"/>
      <c r="I87" s="9"/>
      <c r="J87" s="9"/>
      <c r="K87" s="28"/>
      <c r="L87" s="9"/>
      <c r="M87" s="9"/>
      <c r="N87" s="9"/>
      <c r="O87" s="9"/>
      <c r="P87" s="28"/>
    </row>
    <row r="88" spans="1:16" ht="18" customHeight="1">
      <c r="A88" s="28"/>
      <c r="B88" s="9"/>
      <c r="C88" s="9"/>
      <c r="D88" s="9"/>
      <c r="E88" s="9"/>
      <c r="F88" s="28"/>
      <c r="G88" s="9"/>
      <c r="H88" s="9"/>
      <c r="I88" s="9"/>
      <c r="J88" s="9"/>
      <c r="K88" s="28"/>
      <c r="L88" s="9"/>
      <c r="M88" s="9"/>
      <c r="N88" s="9"/>
      <c r="O88" s="9"/>
      <c r="P88" s="28"/>
    </row>
    <row r="89" spans="1:16" ht="18" customHeight="1">
      <c r="A89" s="28"/>
      <c r="B89" s="9"/>
      <c r="C89" s="9"/>
      <c r="D89" s="9"/>
      <c r="E89" s="9"/>
      <c r="F89" s="28"/>
      <c r="G89" s="9"/>
      <c r="H89" s="9"/>
      <c r="I89" s="9"/>
      <c r="J89" s="9"/>
      <c r="K89" s="28"/>
      <c r="L89" s="9"/>
      <c r="M89" s="9"/>
      <c r="N89" s="9"/>
      <c r="O89" s="9"/>
      <c r="P89" s="28"/>
    </row>
    <row r="90" spans="1:16" ht="18" customHeight="1">
      <c r="A90" s="28"/>
      <c r="B90" s="9"/>
      <c r="C90" s="9"/>
      <c r="D90" s="9"/>
      <c r="E90" s="9"/>
      <c r="F90" s="28"/>
      <c r="G90" s="9"/>
      <c r="H90" s="9"/>
      <c r="I90" s="9"/>
      <c r="J90" s="9"/>
      <c r="K90" s="28"/>
      <c r="L90" s="9"/>
      <c r="M90" s="9"/>
      <c r="N90" s="9"/>
      <c r="O90" s="9"/>
      <c r="P90" s="28"/>
    </row>
    <row r="91" spans="1:16" ht="18" customHeight="1">
      <c r="A91" s="28"/>
      <c r="B91" s="9"/>
      <c r="C91" s="9"/>
      <c r="D91" s="9"/>
      <c r="E91" s="9"/>
      <c r="F91" s="28"/>
      <c r="G91" s="9"/>
      <c r="H91" s="9"/>
      <c r="I91" s="9"/>
      <c r="J91" s="9"/>
      <c r="K91" s="28"/>
      <c r="L91" s="9"/>
      <c r="M91" s="9"/>
      <c r="N91" s="9"/>
      <c r="O91" s="9"/>
      <c r="P91" s="28"/>
    </row>
    <row r="92" spans="1:16" ht="18" customHeight="1">
      <c r="A92" s="28"/>
      <c r="B92" s="9"/>
      <c r="C92" s="9"/>
      <c r="D92" s="9"/>
      <c r="E92" s="9"/>
      <c r="F92" s="28"/>
      <c r="G92" s="9"/>
      <c r="H92" s="9"/>
      <c r="I92" s="9"/>
      <c r="J92" s="9"/>
      <c r="K92" s="28"/>
      <c r="L92" s="9"/>
      <c r="M92" s="9"/>
      <c r="N92" s="9"/>
      <c r="O92" s="9"/>
      <c r="P92" s="28"/>
    </row>
    <row r="93" spans="1:16" ht="18" customHeight="1">
      <c r="A93" s="28"/>
      <c r="B93" s="9"/>
      <c r="C93" s="9"/>
      <c r="D93" s="9"/>
      <c r="E93" s="9"/>
      <c r="F93" s="28"/>
      <c r="G93" s="9"/>
      <c r="H93" s="9"/>
      <c r="I93" s="9"/>
      <c r="J93" s="9"/>
      <c r="K93" s="28"/>
      <c r="L93" s="9"/>
      <c r="M93" s="9"/>
      <c r="N93" s="9"/>
      <c r="O93" s="9"/>
      <c r="P93" s="28"/>
    </row>
    <row r="94" spans="1:16" ht="18" customHeight="1">
      <c r="A94" s="28"/>
      <c r="B94" s="9"/>
      <c r="C94" s="9"/>
      <c r="D94" s="9"/>
      <c r="E94" s="9"/>
      <c r="F94" s="28"/>
      <c r="G94" s="9"/>
      <c r="H94" s="9"/>
      <c r="I94" s="9"/>
      <c r="J94" s="9"/>
      <c r="K94" s="28"/>
      <c r="L94" s="9"/>
      <c r="M94" s="9"/>
      <c r="N94" s="9"/>
      <c r="O94" s="9"/>
      <c r="P94" s="28"/>
    </row>
    <row r="95" spans="1:16" ht="18" customHeight="1">
      <c r="A95" s="28"/>
      <c r="B95" s="9"/>
      <c r="C95" s="9"/>
      <c r="D95" s="9"/>
      <c r="E95" s="9"/>
      <c r="F95" s="28"/>
      <c r="G95" s="9"/>
      <c r="H95" s="9"/>
      <c r="I95" s="9"/>
      <c r="J95" s="9"/>
      <c r="K95" s="28"/>
      <c r="L95" s="9"/>
      <c r="M95" s="9"/>
      <c r="N95" s="9"/>
      <c r="O95" s="9"/>
      <c r="P95" s="28"/>
    </row>
    <row r="96" spans="1:16" ht="18" customHeight="1">
      <c r="A96" s="28"/>
      <c r="B96" s="9"/>
      <c r="C96" s="9"/>
      <c r="D96" s="9"/>
      <c r="E96" s="9"/>
      <c r="F96" s="28"/>
      <c r="G96" s="9"/>
      <c r="H96" s="9"/>
      <c r="I96" s="9"/>
      <c r="J96" s="9"/>
      <c r="K96" s="28"/>
      <c r="L96" s="9"/>
      <c r="M96" s="9"/>
      <c r="N96" s="9"/>
      <c r="O96" s="9"/>
      <c r="P96" s="28"/>
    </row>
    <row r="97" spans="1:16" ht="18" customHeight="1">
      <c r="A97" s="28"/>
      <c r="B97" s="9"/>
      <c r="C97" s="9"/>
      <c r="D97" s="9"/>
      <c r="E97" s="9"/>
      <c r="F97" s="28"/>
      <c r="G97" s="9"/>
      <c r="H97" s="9"/>
      <c r="I97" s="9"/>
      <c r="J97" s="9"/>
      <c r="K97" s="28"/>
      <c r="L97" s="9"/>
      <c r="M97" s="9"/>
      <c r="N97" s="9"/>
      <c r="O97" s="9"/>
      <c r="P97" s="28"/>
    </row>
    <row r="98" spans="1:16" ht="18" customHeight="1">
      <c r="A98" s="28"/>
      <c r="B98" s="9"/>
      <c r="C98" s="9"/>
      <c r="D98" s="9"/>
      <c r="E98" s="9"/>
      <c r="F98" s="28"/>
      <c r="G98" s="9"/>
      <c r="H98" s="9"/>
      <c r="I98" s="9"/>
      <c r="J98" s="9"/>
      <c r="K98" s="28"/>
      <c r="L98" s="9"/>
      <c r="M98" s="9"/>
      <c r="N98" s="9"/>
      <c r="O98" s="9"/>
      <c r="P98" s="28"/>
    </row>
    <row r="99" spans="1:16" ht="18" customHeight="1">
      <c r="A99" s="28"/>
      <c r="B99" s="9"/>
      <c r="C99" s="9"/>
      <c r="D99" s="9"/>
      <c r="E99" s="9"/>
      <c r="F99" s="28"/>
      <c r="G99" s="9"/>
      <c r="H99" s="9"/>
      <c r="I99" s="9"/>
      <c r="J99" s="9"/>
      <c r="K99" s="28"/>
      <c r="L99" s="9"/>
      <c r="M99" s="9"/>
      <c r="N99" s="9"/>
      <c r="O99" s="9"/>
      <c r="P99" s="28"/>
    </row>
    <row r="100" spans="1:16" ht="18" customHeight="1">
      <c r="A100" s="28"/>
      <c r="B100" s="30" t="str">
        <f>INDEX(메뉴목록!$B$6:$B$38,MATCH("M13",메뉴목록!$A$6:$A$38,0))</f>
        <v>말차 라떼</v>
      </c>
      <c r="C100" s="30"/>
      <c r="D100" s="30"/>
      <c r="E100" s="30"/>
      <c r="F100" s="28"/>
      <c r="G100" s="30" t="str">
        <f>INDEX(메뉴목록!$B$6:$B$38,MATCH("M14",메뉴목록!$A$6:$A$38,0))</f>
        <v>초코 라떼</v>
      </c>
      <c r="H100" s="30"/>
      <c r="I100" s="30"/>
      <c r="J100" s="30"/>
      <c r="K100" s="28"/>
      <c r="L100" s="30" t="str">
        <f>INDEX(메뉴목록!$B$6:$B$38,MATCH("M15",메뉴목록!$A$6:$A$38,0))</f>
        <v>보성 홍차 밀크티</v>
      </c>
      <c r="M100" s="30"/>
      <c r="N100" s="30"/>
      <c r="O100" s="30"/>
      <c r="P100" s="28"/>
    </row>
    <row r="101" spans="1:16" ht="18" customHeight="1">
      <c r="A101" s="28"/>
      <c r="B101" s="31" t="str">
        <f>INDEX(한영안내!$C$6:$C$38,MATCH("M13",한영안내!$A$6:$A$38,0))</f>
        <v>Matcha Latte</v>
      </c>
      <c r="C101" s="31"/>
      <c r="D101" s="31"/>
      <c r="E101" s="31"/>
      <c r="F101" s="28"/>
      <c r="G101" s="31" t="str">
        <f>INDEX(한영안내!$C$6:$C$38,MATCH("M14",한영안내!$A$6:$A$38,0))</f>
        <v>Chocolate Latte</v>
      </c>
      <c r="H101" s="31"/>
      <c r="I101" s="31"/>
      <c r="J101" s="31"/>
      <c r="K101" s="28"/>
      <c r="L101" s="31" t="str">
        <f>INDEX(한영안내!$C$6:$C$38,MATCH("M15",한영안내!$A$6:$A$38,0))</f>
        <v>Boseong Black Milk Tea</v>
      </c>
      <c r="M101" s="31"/>
      <c r="N101" s="31"/>
      <c r="O101" s="31"/>
      <c r="P101" s="28"/>
    </row>
    <row r="102" spans="1:16" ht="18" customHeight="1">
      <c r="A102" s="28"/>
      <c r="B102" s="31"/>
      <c r="C102" s="31"/>
      <c r="D102" s="31"/>
      <c r="E102" s="31"/>
      <c r="F102" s="28"/>
      <c r="G102" s="31"/>
      <c r="H102" s="31"/>
      <c r="I102" s="31"/>
      <c r="J102" s="31"/>
      <c r="K102" s="28"/>
      <c r="L102" s="31"/>
      <c r="M102" s="31"/>
      <c r="N102" s="31"/>
      <c r="O102" s="31"/>
      <c r="P102" s="28"/>
    </row>
    <row r="103" spans="1:16" ht="18" customHeight="1">
      <c r="A103" s="28"/>
      <c r="B103" s="32">
        <f>MIN(INDEX(가격영양!$G$6:$G$57,MATCH("M13-HOT-ONE",가격영양!$A$6:$A$57,0)),INDEX(가격영양!$G$6:$G$57,MATCH("M13-ICED-ONE",가격영양!$A$6:$A$57,0)))</f>
        <v>6000</v>
      </c>
      <c r="C103" s="32"/>
      <c r="D103" s="33" t="s">
        <v>189</v>
      </c>
      <c r="E103" s="33" t="s">
        <v>189</v>
      </c>
      <c r="F103" s="28"/>
      <c r="G103" s="32">
        <f>MIN(INDEX(가격영양!$G$6:$G$57,MATCH("M14-HOT-ONE",가격영양!$A$6:$A$57,0)),INDEX(가격영양!$G$6:$G$57,MATCH("M14-ICED-ONE",가격영양!$A$6:$A$57,0)))</f>
        <v>5800</v>
      </c>
      <c r="H103" s="32"/>
      <c r="I103" s="33" t="s">
        <v>202</v>
      </c>
      <c r="J103" s="33" t="s">
        <v>202</v>
      </c>
      <c r="K103" s="28"/>
      <c r="L103" s="32">
        <f>MIN(INDEX(가격영양!$G$6:$G$57,MATCH("M15-HOT-ONE",가격영양!$A$6:$A$57,0)),INDEX(가격영양!$G$6:$G$57,MATCH("M15-ICED-ONE",가격영양!$A$6:$A$57,0)))</f>
        <v>6000</v>
      </c>
      <c r="M103" s="32"/>
      <c r="N103" s="33" t="s">
        <v>215</v>
      </c>
      <c r="O103" s="33" t="s">
        <v>215</v>
      </c>
      <c r="P103" s="28"/>
    </row>
    <row r="104" spans="1:16" ht="18" customHeight="1">
      <c r="A104" s="28"/>
      <c r="B104" s="34" t="s">
        <v>1109</v>
      </c>
      <c r="C104" s="34" t="s">
        <v>1109</v>
      </c>
      <c r="D104" s="34" t="s">
        <v>1109</v>
      </c>
      <c r="E104" s="34" t="s">
        <v>1109</v>
      </c>
      <c r="F104" s="28"/>
      <c r="G104" s="34" t="s">
        <v>1109</v>
      </c>
      <c r="H104" s="34" t="s">
        <v>1109</v>
      </c>
      <c r="I104" s="34" t="s">
        <v>1109</v>
      </c>
      <c r="J104" s="34" t="s">
        <v>1109</v>
      </c>
      <c r="K104" s="28"/>
      <c r="L104" s="34" t="s">
        <v>1109</v>
      </c>
      <c r="M104" s="34" t="s">
        <v>1109</v>
      </c>
      <c r="N104" s="34" t="s">
        <v>1109</v>
      </c>
      <c r="O104" s="34" t="s">
        <v>1109</v>
      </c>
      <c r="P104" s="28"/>
    </row>
    <row r="105" spans="1:16" ht="18" customHeight="1">
      <c r="A105" s="28"/>
      <c r="B105" s="34" t="s">
        <v>1113</v>
      </c>
      <c r="C105" s="34" t="s">
        <v>1113</v>
      </c>
      <c r="D105" s="34" t="s">
        <v>1113</v>
      </c>
      <c r="E105" s="34" t="s">
        <v>1113</v>
      </c>
      <c r="F105" s="28"/>
      <c r="G105" s="34" t="s">
        <v>1110</v>
      </c>
      <c r="H105" s="34" t="s">
        <v>1110</v>
      </c>
      <c r="I105" s="34" t="s">
        <v>1110</v>
      </c>
      <c r="J105" s="34" t="s">
        <v>1110</v>
      </c>
      <c r="K105" s="28"/>
      <c r="L105" s="34" t="s">
        <v>1113</v>
      </c>
      <c r="M105" s="34" t="s">
        <v>1113</v>
      </c>
      <c r="N105" s="34" t="s">
        <v>1113</v>
      </c>
      <c r="O105" s="34" t="s">
        <v>1113</v>
      </c>
      <c r="P105" s="28"/>
    </row>
    <row r="106" spans="1:16" ht="18" customHeight="1">
      <c r="A106" s="28"/>
      <c r="B106" s="28"/>
      <c r="C106" s="28"/>
      <c r="D106" s="28"/>
      <c r="E106" s="28"/>
      <c r="F106" s="28"/>
      <c r="G106" s="28"/>
      <c r="H106" s="28"/>
      <c r="I106" s="28"/>
      <c r="J106" s="28"/>
      <c r="K106" s="28"/>
      <c r="L106" s="28"/>
      <c r="M106" s="28"/>
      <c r="N106" s="28"/>
      <c r="O106" s="28"/>
      <c r="P106" s="28"/>
    </row>
    <row r="107" spans="1:16" ht="18" customHeight="1">
      <c r="A107" s="28"/>
      <c r="B107" s="9"/>
      <c r="C107" s="9"/>
      <c r="D107" s="9"/>
      <c r="E107" s="9"/>
      <c r="F107" s="28"/>
      <c r="G107" s="9"/>
      <c r="H107" s="9"/>
      <c r="I107" s="9"/>
      <c r="J107" s="9"/>
      <c r="K107" s="28"/>
      <c r="L107" s="9"/>
      <c r="M107" s="9"/>
      <c r="N107" s="9"/>
      <c r="O107" s="9"/>
      <c r="P107" s="28"/>
    </row>
    <row r="108" spans="1:16" ht="18" customHeight="1">
      <c r="A108" s="28"/>
      <c r="B108" s="9"/>
      <c r="C108" s="9"/>
      <c r="D108" s="9"/>
      <c r="E108" s="9"/>
      <c r="F108" s="28"/>
      <c r="G108" s="9"/>
      <c r="H108" s="9"/>
      <c r="I108" s="9"/>
      <c r="J108" s="9"/>
      <c r="K108" s="28"/>
      <c r="L108" s="9"/>
      <c r="M108" s="9"/>
      <c r="N108" s="9"/>
      <c r="O108" s="9"/>
      <c r="P108" s="28"/>
    </row>
    <row r="109" spans="1:16" ht="18" customHeight="1">
      <c r="A109" s="28"/>
      <c r="B109" s="9"/>
      <c r="C109" s="9"/>
      <c r="D109" s="9"/>
      <c r="E109" s="9"/>
      <c r="F109" s="28"/>
      <c r="G109" s="9"/>
      <c r="H109" s="9"/>
      <c r="I109" s="9"/>
      <c r="J109" s="9"/>
      <c r="K109" s="28"/>
      <c r="L109" s="9"/>
      <c r="M109" s="9"/>
      <c r="N109" s="9"/>
      <c r="O109" s="9"/>
      <c r="P109" s="28"/>
    </row>
    <row r="110" spans="1:16" ht="18" customHeight="1">
      <c r="A110" s="28"/>
      <c r="B110" s="9"/>
      <c r="C110" s="9"/>
      <c r="D110" s="9"/>
      <c r="E110" s="9"/>
      <c r="F110" s="28"/>
      <c r="G110" s="9"/>
      <c r="H110" s="9"/>
      <c r="I110" s="9"/>
      <c r="J110" s="9"/>
      <c r="K110" s="28"/>
      <c r="L110" s="9"/>
      <c r="M110" s="9"/>
      <c r="N110" s="9"/>
      <c r="O110" s="9"/>
      <c r="P110" s="28"/>
    </row>
    <row r="111" spans="1:16" ht="18" customHeight="1">
      <c r="A111" s="28"/>
      <c r="B111" s="9"/>
      <c r="C111" s="9"/>
      <c r="D111" s="9"/>
      <c r="E111" s="9"/>
      <c r="F111" s="28"/>
      <c r="G111" s="9"/>
      <c r="H111" s="9"/>
      <c r="I111" s="9"/>
      <c r="J111" s="9"/>
      <c r="K111" s="28"/>
      <c r="L111" s="9"/>
      <c r="M111" s="9"/>
      <c r="N111" s="9"/>
      <c r="O111" s="9"/>
      <c r="P111" s="28"/>
    </row>
    <row r="112" spans="1:16" ht="18" customHeight="1">
      <c r="A112" s="28"/>
      <c r="B112" s="9"/>
      <c r="C112" s="9"/>
      <c r="D112" s="9"/>
      <c r="E112" s="9"/>
      <c r="F112" s="28"/>
      <c r="G112" s="9"/>
      <c r="H112" s="9"/>
      <c r="I112" s="9"/>
      <c r="J112" s="9"/>
      <c r="K112" s="28"/>
      <c r="L112" s="9"/>
      <c r="M112" s="9"/>
      <c r="N112" s="9"/>
      <c r="O112" s="9"/>
      <c r="P112" s="28"/>
    </row>
    <row r="113" spans="1:16" ht="18" customHeight="1">
      <c r="A113" s="28"/>
      <c r="B113" s="9"/>
      <c r="C113" s="9"/>
      <c r="D113" s="9"/>
      <c r="E113" s="9"/>
      <c r="F113" s="28"/>
      <c r="G113" s="9"/>
      <c r="H113" s="9"/>
      <c r="I113" s="9"/>
      <c r="J113" s="9"/>
      <c r="K113" s="28"/>
      <c r="L113" s="9"/>
      <c r="M113" s="9"/>
      <c r="N113" s="9"/>
      <c r="O113" s="9"/>
      <c r="P113" s="28"/>
    </row>
    <row r="114" spans="1:16" ht="18" customHeight="1">
      <c r="A114" s="28"/>
      <c r="B114" s="9"/>
      <c r="C114" s="9"/>
      <c r="D114" s="9"/>
      <c r="E114" s="9"/>
      <c r="F114" s="28"/>
      <c r="G114" s="9"/>
      <c r="H114" s="9"/>
      <c r="I114" s="9"/>
      <c r="J114" s="9"/>
      <c r="K114" s="28"/>
      <c r="L114" s="9"/>
      <c r="M114" s="9"/>
      <c r="N114" s="9"/>
      <c r="O114" s="9"/>
      <c r="P114" s="28"/>
    </row>
    <row r="115" spans="1:16" ht="18" customHeight="1">
      <c r="A115" s="28"/>
      <c r="B115" s="9"/>
      <c r="C115" s="9"/>
      <c r="D115" s="9"/>
      <c r="E115" s="9"/>
      <c r="F115" s="28"/>
      <c r="G115" s="9"/>
      <c r="H115" s="9"/>
      <c r="I115" s="9"/>
      <c r="J115" s="9"/>
      <c r="K115" s="28"/>
      <c r="L115" s="9"/>
      <c r="M115" s="9"/>
      <c r="N115" s="9"/>
      <c r="O115" s="9"/>
      <c r="P115" s="28"/>
    </row>
    <row r="116" spans="1:16" ht="18" customHeight="1">
      <c r="A116" s="28"/>
      <c r="B116" s="9"/>
      <c r="C116" s="9"/>
      <c r="D116" s="9"/>
      <c r="E116" s="9"/>
      <c r="F116" s="28"/>
      <c r="G116" s="9"/>
      <c r="H116" s="9"/>
      <c r="I116" s="9"/>
      <c r="J116" s="9"/>
      <c r="K116" s="28"/>
      <c r="L116" s="9"/>
      <c r="M116" s="9"/>
      <c r="N116" s="9"/>
      <c r="O116" s="9"/>
      <c r="P116" s="28"/>
    </row>
    <row r="117" spans="1:16" ht="18" customHeight="1">
      <c r="A117" s="28"/>
      <c r="B117" s="9"/>
      <c r="C117" s="9"/>
      <c r="D117" s="9"/>
      <c r="E117" s="9"/>
      <c r="F117" s="28"/>
      <c r="G117" s="9"/>
      <c r="H117" s="9"/>
      <c r="I117" s="9"/>
      <c r="J117" s="9"/>
      <c r="K117" s="28"/>
      <c r="L117" s="9"/>
      <c r="M117" s="9"/>
      <c r="N117" s="9"/>
      <c r="O117" s="9"/>
      <c r="P117" s="28"/>
    </row>
    <row r="118" spans="1:16" ht="18" customHeight="1">
      <c r="A118" s="28"/>
      <c r="B118" s="9"/>
      <c r="C118" s="9"/>
      <c r="D118" s="9"/>
      <c r="E118" s="9"/>
      <c r="F118" s="28"/>
      <c r="G118" s="9"/>
      <c r="H118" s="9"/>
      <c r="I118" s="9"/>
      <c r="J118" s="9"/>
      <c r="K118" s="28"/>
      <c r="L118" s="9"/>
      <c r="M118" s="9"/>
      <c r="N118" s="9"/>
      <c r="O118" s="9"/>
      <c r="P118" s="28"/>
    </row>
    <row r="119" spans="1:16" ht="18" customHeight="1">
      <c r="A119" s="28"/>
      <c r="B119" s="9"/>
      <c r="C119" s="9"/>
      <c r="D119" s="9"/>
      <c r="E119" s="9"/>
      <c r="F119" s="28"/>
      <c r="G119" s="9"/>
      <c r="H119" s="9"/>
      <c r="I119" s="9"/>
      <c r="J119" s="9"/>
      <c r="K119" s="28"/>
      <c r="L119" s="9"/>
      <c r="M119" s="9"/>
      <c r="N119" s="9"/>
      <c r="O119" s="9"/>
      <c r="P119" s="28"/>
    </row>
    <row r="120" spans="1:16" ht="18" customHeight="1">
      <c r="A120" s="28"/>
      <c r="B120" s="30" t="str">
        <f>INDEX(메뉴목록!$B$6:$B$38,MATCH("M16",메뉴목록!$A$6:$A$38,0))</f>
        <v>유자티</v>
      </c>
      <c r="C120" s="30"/>
      <c r="D120" s="30"/>
      <c r="E120" s="30"/>
      <c r="F120" s="28"/>
      <c r="G120" s="30" t="str">
        <f>INDEX(메뉴목록!$B$6:$B$38,MATCH("M17",메뉴목록!$A$6:$A$38,0))</f>
        <v>루이보스티</v>
      </c>
      <c r="H120" s="30"/>
      <c r="I120" s="30"/>
      <c r="J120" s="30"/>
      <c r="K120" s="28"/>
      <c r="L120" s="30" t="str">
        <f>INDEX(메뉴목록!$B$6:$B$38,MATCH("M26",메뉴목록!$A$6:$A$38,0))</f>
        <v>오미자차</v>
      </c>
      <c r="M120" s="30"/>
      <c r="N120" s="30"/>
      <c r="O120" s="30"/>
      <c r="P120" s="28"/>
    </row>
    <row r="121" spans="1:16" ht="18" customHeight="1">
      <c r="A121" s="28"/>
      <c r="B121" s="31" t="str">
        <f>INDEX(한영안내!$C$6:$C$38,MATCH("M16",한영안내!$A$6:$A$38,0))</f>
        <v>Yuja Tea — Korean Citrus</v>
      </c>
      <c r="C121" s="31"/>
      <c r="D121" s="31"/>
      <c r="E121" s="31"/>
      <c r="F121" s="28"/>
      <c r="G121" s="31" t="str">
        <f>INDEX(한영안내!$C$6:$C$38,MATCH("M17",한영안내!$A$6:$A$38,0))</f>
        <v>Rooibos Tea</v>
      </c>
      <c r="H121" s="31"/>
      <c r="I121" s="31"/>
      <c r="J121" s="31"/>
      <c r="K121" s="28"/>
      <c r="L121" s="31" t="str">
        <f>INDEX(한영안내!$C$6:$C$38,MATCH("M26",한영안내!$A$6:$A$38,0))</f>
        <v>Omija Tea — Five-Flavor Berry</v>
      </c>
      <c r="M121" s="31"/>
      <c r="N121" s="31"/>
      <c r="O121" s="31"/>
      <c r="P121" s="28"/>
    </row>
    <row r="122" spans="1:16" ht="18" customHeight="1">
      <c r="A122" s="28"/>
      <c r="B122" s="31"/>
      <c r="C122" s="31"/>
      <c r="D122" s="31"/>
      <c r="E122" s="31"/>
      <c r="F122" s="28"/>
      <c r="G122" s="31"/>
      <c r="H122" s="31"/>
      <c r="I122" s="31"/>
      <c r="J122" s="31"/>
      <c r="K122" s="28"/>
      <c r="L122" s="31"/>
      <c r="M122" s="31"/>
      <c r="N122" s="31"/>
      <c r="O122" s="31"/>
      <c r="P122" s="28"/>
    </row>
    <row r="123" spans="1:16" ht="18" customHeight="1">
      <c r="A123" s="28"/>
      <c r="B123" s="32">
        <f>MIN(INDEX(가격영양!$G$6:$G$57,MATCH("M16-HOT-ONE",가격영양!$A$6:$A$57,0)),INDEX(가격영양!$G$6:$G$57,MATCH("M16-ICED-ONE",가격영양!$A$6:$A$57,0)))</f>
        <v>5500</v>
      </c>
      <c r="C123" s="32"/>
      <c r="D123" s="33" t="s">
        <v>227</v>
      </c>
      <c r="E123" s="33" t="s">
        <v>227</v>
      </c>
      <c r="F123" s="28"/>
      <c r="G123" s="32">
        <f>MIN(INDEX(가격영양!$G$6:$G$57,MATCH("M17-HOT-ONE",가격영양!$A$6:$A$57,0)),INDEX(가격영양!$G$6:$G$57,MATCH("M17-ICED-ONE",가격영양!$A$6:$A$57,0)))</f>
        <v>5000</v>
      </c>
      <c r="H123" s="32"/>
      <c r="I123" s="33" t="s">
        <v>239</v>
      </c>
      <c r="J123" s="33" t="s">
        <v>239</v>
      </c>
      <c r="K123" s="28"/>
      <c r="L123" s="32">
        <f>MIN(INDEX(가격영양!$G$6:$G$57,MATCH("M26-HOT-ONE",가격영양!$A$6:$A$57,0)),INDEX(가격영양!$G$6:$G$57,MATCH("M26-ICED-ONE",가격영양!$A$6:$A$57,0)))</f>
        <v>6000</v>
      </c>
      <c r="M123" s="32"/>
      <c r="N123" s="33" t="s">
        <v>250</v>
      </c>
      <c r="O123" s="33" t="s">
        <v>250</v>
      </c>
      <c r="P123" s="28"/>
    </row>
    <row r="124" spans="1:16" ht="18" customHeight="1">
      <c r="A124" s="28"/>
      <c r="B124" s="34" t="s">
        <v>1109</v>
      </c>
      <c r="C124" s="34" t="s">
        <v>1109</v>
      </c>
      <c r="D124" s="34" t="s">
        <v>1109</v>
      </c>
      <c r="E124" s="34" t="s">
        <v>1109</v>
      </c>
      <c r="F124" s="28"/>
      <c r="G124" s="34" t="s">
        <v>1109</v>
      </c>
      <c r="H124" s="34" t="s">
        <v>1109</v>
      </c>
      <c r="I124" s="34" t="s">
        <v>1109</v>
      </c>
      <c r="J124" s="34" t="s">
        <v>1109</v>
      </c>
      <c r="K124" s="28"/>
      <c r="L124" s="34" t="s">
        <v>1109</v>
      </c>
      <c r="M124" s="34" t="s">
        <v>1109</v>
      </c>
      <c r="N124" s="34" t="s">
        <v>1109</v>
      </c>
      <c r="O124" s="34" t="s">
        <v>1109</v>
      </c>
      <c r="P124" s="28"/>
    </row>
    <row r="125" spans="1:16" ht="18" customHeight="1">
      <c r="A125" s="28"/>
      <c r="B125" s="34" t="s">
        <v>1113</v>
      </c>
      <c r="C125" s="34" t="s">
        <v>1113</v>
      </c>
      <c r="D125" s="34" t="s">
        <v>1113</v>
      </c>
      <c r="E125" s="34" t="s">
        <v>1113</v>
      </c>
      <c r="F125" s="28"/>
      <c r="G125" s="34" t="s">
        <v>1110</v>
      </c>
      <c r="H125" s="34" t="s">
        <v>1110</v>
      </c>
      <c r="I125" s="34" t="s">
        <v>1110</v>
      </c>
      <c r="J125" s="34" t="s">
        <v>1110</v>
      </c>
      <c r="K125" s="28"/>
      <c r="L125" s="34" t="s">
        <v>1113</v>
      </c>
      <c r="M125" s="34" t="s">
        <v>1113</v>
      </c>
      <c r="N125" s="34" t="s">
        <v>1113</v>
      </c>
      <c r="O125" s="34" t="s">
        <v>1113</v>
      </c>
      <c r="P125" s="28"/>
    </row>
    <row r="126" spans="1:16" ht="18" customHeight="1">
      <c r="A126" s="28"/>
      <c r="B126" s="28"/>
      <c r="C126" s="28"/>
      <c r="D126" s="28"/>
      <c r="E126" s="28"/>
      <c r="F126" s="28"/>
      <c r="G126" s="28"/>
      <c r="H126" s="28"/>
      <c r="I126" s="28"/>
      <c r="J126" s="28"/>
      <c r="K126" s="28"/>
      <c r="L126" s="28"/>
      <c r="M126" s="28"/>
      <c r="N126" s="28"/>
      <c r="O126" s="28"/>
      <c r="P126" s="28"/>
    </row>
    <row r="127" spans="1:16" ht="18" customHeight="1">
      <c r="A127" s="28"/>
      <c r="B127" s="9"/>
      <c r="C127" s="9"/>
      <c r="D127" s="9"/>
      <c r="E127" s="9"/>
      <c r="F127" s="28"/>
      <c r="G127" s="9"/>
      <c r="H127" s="9"/>
      <c r="I127" s="9"/>
      <c r="J127" s="9"/>
      <c r="K127" s="28"/>
      <c r="L127" s="9"/>
      <c r="M127" s="9"/>
      <c r="N127" s="9"/>
      <c r="O127" s="9"/>
      <c r="P127" s="28"/>
    </row>
    <row r="128" spans="1:16" ht="18" customHeight="1">
      <c r="A128" s="28"/>
      <c r="B128" s="9"/>
      <c r="C128" s="9"/>
      <c r="D128" s="9"/>
      <c r="E128" s="9"/>
      <c r="F128" s="28"/>
      <c r="G128" s="9"/>
      <c r="H128" s="9"/>
      <c r="I128" s="9"/>
      <c r="J128" s="9"/>
      <c r="K128" s="28"/>
      <c r="L128" s="9"/>
      <c r="M128" s="9"/>
      <c r="N128" s="9"/>
      <c r="O128" s="9"/>
      <c r="P128" s="28"/>
    </row>
    <row r="129" spans="1:16" ht="18" customHeight="1">
      <c r="A129" s="28"/>
      <c r="B129" s="9"/>
      <c r="C129" s="9"/>
      <c r="D129" s="9"/>
      <c r="E129" s="9"/>
      <c r="F129" s="28"/>
      <c r="G129" s="9"/>
      <c r="H129" s="9"/>
      <c r="I129" s="9"/>
      <c r="J129" s="9"/>
      <c r="K129" s="28"/>
      <c r="L129" s="9"/>
      <c r="M129" s="9"/>
      <c r="N129" s="9"/>
      <c r="O129" s="9"/>
      <c r="P129" s="28"/>
    </row>
    <row r="130" spans="1:16" ht="18" customHeight="1">
      <c r="A130" s="28"/>
      <c r="B130" s="9"/>
      <c r="C130" s="9"/>
      <c r="D130" s="9"/>
      <c r="E130" s="9"/>
      <c r="F130" s="28"/>
      <c r="G130" s="9"/>
      <c r="H130" s="9"/>
      <c r="I130" s="9"/>
      <c r="J130" s="9"/>
      <c r="K130" s="28"/>
      <c r="L130" s="9"/>
      <c r="M130" s="9"/>
      <c r="N130" s="9"/>
      <c r="O130" s="9"/>
      <c r="P130" s="28"/>
    </row>
    <row r="131" spans="1:16" ht="18" customHeight="1">
      <c r="A131" s="28"/>
      <c r="B131" s="9"/>
      <c r="C131" s="9"/>
      <c r="D131" s="9"/>
      <c r="E131" s="9"/>
      <c r="F131" s="28"/>
      <c r="G131" s="9"/>
      <c r="H131" s="9"/>
      <c r="I131" s="9"/>
      <c r="J131" s="9"/>
      <c r="K131" s="28"/>
      <c r="L131" s="9"/>
      <c r="M131" s="9"/>
      <c r="N131" s="9"/>
      <c r="O131" s="9"/>
      <c r="P131" s="28"/>
    </row>
    <row r="132" spans="1:16" ht="18" customHeight="1">
      <c r="A132" s="28"/>
      <c r="B132" s="9"/>
      <c r="C132" s="9"/>
      <c r="D132" s="9"/>
      <c r="E132" s="9"/>
      <c r="F132" s="28"/>
      <c r="G132" s="9"/>
      <c r="H132" s="9"/>
      <c r="I132" s="9"/>
      <c r="J132" s="9"/>
      <c r="K132" s="28"/>
      <c r="L132" s="9"/>
      <c r="M132" s="9"/>
      <c r="N132" s="9"/>
      <c r="O132" s="9"/>
      <c r="P132" s="28"/>
    </row>
    <row r="133" spans="1:16" ht="18" customHeight="1">
      <c r="A133" s="28"/>
      <c r="B133" s="9"/>
      <c r="C133" s="9"/>
      <c r="D133" s="9"/>
      <c r="E133" s="9"/>
      <c r="F133" s="28"/>
      <c r="G133" s="9"/>
      <c r="H133" s="9"/>
      <c r="I133" s="9"/>
      <c r="J133" s="9"/>
      <c r="K133" s="28"/>
      <c r="L133" s="9"/>
      <c r="M133" s="9"/>
      <c r="N133" s="9"/>
      <c r="O133" s="9"/>
      <c r="P133" s="28"/>
    </row>
    <row r="134" spans="1:16" ht="18" customHeight="1">
      <c r="A134" s="28"/>
      <c r="B134" s="9"/>
      <c r="C134" s="9"/>
      <c r="D134" s="9"/>
      <c r="E134" s="9"/>
      <c r="F134" s="28"/>
      <c r="G134" s="9"/>
      <c r="H134" s="9"/>
      <c r="I134" s="9"/>
      <c r="J134" s="9"/>
      <c r="K134" s="28"/>
      <c r="L134" s="9"/>
      <c r="M134" s="9"/>
      <c r="N134" s="9"/>
      <c r="O134" s="9"/>
      <c r="P134" s="28"/>
    </row>
    <row r="135" spans="1:16" ht="18" customHeight="1">
      <c r="A135" s="28"/>
      <c r="B135" s="9"/>
      <c r="C135" s="9"/>
      <c r="D135" s="9"/>
      <c r="E135" s="9"/>
      <c r="F135" s="28"/>
      <c r="G135" s="9"/>
      <c r="H135" s="9"/>
      <c r="I135" s="9"/>
      <c r="J135" s="9"/>
      <c r="K135" s="28"/>
      <c r="L135" s="9"/>
      <c r="M135" s="9"/>
      <c r="N135" s="9"/>
      <c r="O135" s="9"/>
      <c r="P135" s="28"/>
    </row>
    <row r="136" spans="1:16" ht="18" customHeight="1">
      <c r="A136" s="28"/>
      <c r="B136" s="9"/>
      <c r="C136" s="9"/>
      <c r="D136" s="9"/>
      <c r="E136" s="9"/>
      <c r="F136" s="28"/>
      <c r="G136" s="9"/>
      <c r="H136" s="9"/>
      <c r="I136" s="9"/>
      <c r="J136" s="9"/>
      <c r="K136" s="28"/>
      <c r="L136" s="9"/>
      <c r="M136" s="9"/>
      <c r="N136" s="9"/>
      <c r="O136" s="9"/>
      <c r="P136" s="28"/>
    </row>
    <row r="137" spans="1:16" ht="18" customHeight="1">
      <c r="A137" s="28"/>
      <c r="B137" s="9"/>
      <c r="C137" s="9"/>
      <c r="D137" s="9"/>
      <c r="E137" s="9"/>
      <c r="F137" s="28"/>
      <c r="G137" s="9"/>
      <c r="H137" s="9"/>
      <c r="I137" s="9"/>
      <c r="J137" s="9"/>
      <c r="K137" s="28"/>
      <c r="L137" s="9"/>
      <c r="M137" s="9"/>
      <c r="N137" s="9"/>
      <c r="O137" s="9"/>
      <c r="P137" s="28"/>
    </row>
    <row r="138" spans="1:16" ht="18" customHeight="1">
      <c r="A138" s="28"/>
      <c r="B138" s="9"/>
      <c r="C138" s="9"/>
      <c r="D138" s="9"/>
      <c r="E138" s="9"/>
      <c r="F138" s="28"/>
      <c r="G138" s="9"/>
      <c r="H138" s="9"/>
      <c r="I138" s="9"/>
      <c r="J138" s="9"/>
      <c r="K138" s="28"/>
      <c r="L138" s="9"/>
      <c r="M138" s="9"/>
      <c r="N138" s="9"/>
      <c r="O138" s="9"/>
      <c r="P138" s="28"/>
    </row>
    <row r="139" spans="1:16" ht="18" customHeight="1">
      <c r="A139" s="28"/>
      <c r="B139" s="9"/>
      <c r="C139" s="9"/>
      <c r="D139" s="9"/>
      <c r="E139" s="9"/>
      <c r="F139" s="28"/>
      <c r="G139" s="9"/>
      <c r="H139" s="9"/>
      <c r="I139" s="9"/>
      <c r="J139" s="9"/>
      <c r="K139" s="28"/>
      <c r="L139" s="9"/>
      <c r="M139" s="9"/>
      <c r="N139" s="9"/>
      <c r="O139" s="9"/>
      <c r="P139" s="28"/>
    </row>
    <row r="140" spans="1:16" ht="18" customHeight="1">
      <c r="A140" s="28"/>
      <c r="B140" s="30" t="str">
        <f>INDEX(메뉴목록!$B$6:$B$38,MATCH("M27",메뉴목록!$A$6:$A$38,0))</f>
        <v>대추생강차</v>
      </c>
      <c r="C140" s="30"/>
      <c r="D140" s="30"/>
      <c r="E140" s="30"/>
      <c r="F140" s="28"/>
      <c r="G140" s="30" t="str">
        <f>INDEX(메뉴목록!$B$6:$B$38,MATCH("M18",메뉴목록!$A$6:$A$38,0))</f>
        <v>버터 소금빵</v>
      </c>
      <c r="H140" s="30"/>
      <c r="I140" s="30"/>
      <c r="J140" s="30"/>
      <c r="K140" s="28"/>
      <c r="L140" s="30" t="str">
        <f>INDEX(메뉴목록!$B$6:$B$38,MATCH("M20",메뉴목록!$A$6:$A$38,0))</f>
        <v>바스크 치즈케이크</v>
      </c>
      <c r="M140" s="30"/>
      <c r="N140" s="30"/>
      <c r="O140" s="30"/>
      <c r="P140" s="28"/>
    </row>
    <row r="141" spans="1:16" ht="18" customHeight="1">
      <c r="A141" s="28"/>
      <c r="B141" s="31" t="str">
        <f>INDEX(한영안내!$C$6:$C$38,MATCH("M27",한영안내!$A$6:$A$38,0))</f>
        <v>Daechu Saenggang Tea — Jujube &amp; Ginger</v>
      </c>
      <c r="C141" s="31"/>
      <c r="D141" s="31"/>
      <c r="E141" s="31"/>
      <c r="F141" s="28"/>
      <c r="G141" s="31" t="str">
        <f>INDEX(한영안내!$C$6:$C$38,MATCH("M18",한영안내!$A$6:$A$38,0))</f>
        <v>Butter Salt Bread</v>
      </c>
      <c r="H141" s="31"/>
      <c r="I141" s="31"/>
      <c r="J141" s="31"/>
      <c r="K141" s="28"/>
      <c r="L141" s="31" t="str">
        <f>INDEX(한영안내!$C$6:$C$38,MATCH("M20",한영안내!$A$6:$A$38,0))</f>
        <v>Basque Cheesecake</v>
      </c>
      <c r="M141" s="31"/>
      <c r="N141" s="31"/>
      <c r="O141" s="31"/>
      <c r="P141" s="28"/>
    </row>
    <row r="142" spans="1:16" ht="18" customHeight="1">
      <c r="A142" s="28"/>
      <c r="B142" s="31"/>
      <c r="C142" s="31"/>
      <c r="D142" s="31"/>
      <c r="E142" s="31"/>
      <c r="F142" s="28"/>
      <c r="G142" s="31"/>
      <c r="H142" s="31"/>
      <c r="I142" s="31"/>
      <c r="J142" s="31"/>
      <c r="K142" s="28"/>
      <c r="L142" s="31"/>
      <c r="M142" s="31"/>
      <c r="N142" s="31"/>
      <c r="O142" s="31"/>
      <c r="P142" s="28"/>
    </row>
    <row r="143" spans="1:16" ht="18" customHeight="1">
      <c r="A143" s="28"/>
      <c r="B143" s="32">
        <f>MIN(INDEX(가격영양!$G$6:$G$57,MATCH("M27-HOT-ONE",가격영양!$A$6:$A$57,0)),INDEX(가격영양!$G$6:$G$57,MATCH("M27-ICED-ONE",가격영양!$A$6:$A$57,0)))</f>
        <v>6500</v>
      </c>
      <c r="C143" s="32"/>
      <c r="D143" s="33" t="s">
        <v>261</v>
      </c>
      <c r="E143" s="33" t="s">
        <v>261</v>
      </c>
      <c r="F143" s="28"/>
      <c r="G143" s="32">
        <f>MIN(INDEX(가격영양!$G$6:$G$57,MATCH("M18-NA-ONE",가격영양!$A$6:$A$57,0)))</f>
        <v>3800</v>
      </c>
      <c r="H143" s="32"/>
      <c r="I143" s="33" t="s">
        <v>272</v>
      </c>
      <c r="J143" s="33" t="s">
        <v>272</v>
      </c>
      <c r="K143" s="28"/>
      <c r="L143" s="32">
        <f>MIN(INDEX(가격영양!$G$6:$G$57,MATCH("M20-NA-ONE",가격영양!$A$6:$A$57,0)))</f>
        <v>6800</v>
      </c>
      <c r="M143" s="32"/>
      <c r="N143" s="33" t="s">
        <v>288</v>
      </c>
      <c r="O143" s="33" t="s">
        <v>288</v>
      </c>
      <c r="P143" s="28"/>
    </row>
    <row r="144" spans="1:16" ht="18" customHeight="1">
      <c r="A144" s="28"/>
      <c r="B144" s="34" t="s">
        <v>1109</v>
      </c>
      <c r="C144" s="34" t="s">
        <v>1109</v>
      </c>
      <c r="D144" s="34" t="s">
        <v>1109</v>
      </c>
      <c r="E144" s="34" t="s">
        <v>1109</v>
      </c>
      <c r="F144" s="28"/>
      <c r="G144" s="34" t="s">
        <v>1114</v>
      </c>
      <c r="H144" s="34" t="s">
        <v>1114</v>
      </c>
      <c r="I144" s="34" t="s">
        <v>1114</v>
      </c>
      <c r="J144" s="34" t="s">
        <v>1114</v>
      </c>
      <c r="K144" s="28"/>
      <c r="L144" s="34" t="s">
        <v>1115</v>
      </c>
      <c r="M144" s="34" t="s">
        <v>1115</v>
      </c>
      <c r="N144" s="34" t="s">
        <v>1115</v>
      </c>
      <c r="O144" s="34" t="s">
        <v>1115</v>
      </c>
      <c r="P144" s="28"/>
    </row>
    <row r="145" spans="1:16" ht="18" customHeight="1">
      <c r="A145" s="28"/>
      <c r="B145" s="34" t="s">
        <v>1110</v>
      </c>
      <c r="C145" s="34" t="s">
        <v>1110</v>
      </c>
      <c r="D145" s="34" t="s">
        <v>1110</v>
      </c>
      <c r="E145" s="34" t="s">
        <v>1110</v>
      </c>
      <c r="F145" s="28"/>
      <c r="G145" s="34" t="s">
        <v>1116</v>
      </c>
      <c r="H145" s="34" t="s">
        <v>1116</v>
      </c>
      <c r="I145" s="34" t="s">
        <v>1116</v>
      </c>
      <c r="J145" s="34" t="s">
        <v>1116</v>
      </c>
      <c r="K145" s="28"/>
      <c r="L145" s="34" t="s">
        <v>1117</v>
      </c>
      <c r="M145" s="34" t="s">
        <v>1117</v>
      </c>
      <c r="N145" s="34" t="s">
        <v>1117</v>
      </c>
      <c r="O145" s="34" t="s">
        <v>1117</v>
      </c>
      <c r="P145" s="28"/>
    </row>
    <row r="146" spans="1:16" ht="18" customHeight="1">
      <c r="A146" s="28"/>
      <c r="B146" s="28"/>
      <c r="C146" s="28"/>
      <c r="D146" s="28"/>
      <c r="E146" s="28"/>
      <c r="F146" s="28"/>
      <c r="G146" s="28"/>
      <c r="H146" s="28"/>
      <c r="I146" s="28"/>
      <c r="J146" s="28"/>
      <c r="K146" s="28"/>
      <c r="L146" s="28"/>
      <c r="M146" s="28"/>
      <c r="N146" s="28"/>
      <c r="O146" s="28"/>
      <c r="P146" s="28"/>
    </row>
    <row r="147" spans="1:16" ht="18" customHeight="1">
      <c r="A147" s="28"/>
      <c r="B147" s="9"/>
      <c r="C147" s="9"/>
      <c r="D147" s="9"/>
      <c r="E147" s="9"/>
      <c r="F147" s="28"/>
      <c r="G147" s="9"/>
      <c r="H147" s="9"/>
      <c r="I147" s="9"/>
      <c r="J147" s="9"/>
      <c r="K147" s="28"/>
      <c r="L147" s="9"/>
      <c r="M147" s="9"/>
      <c r="N147" s="9"/>
      <c r="O147" s="9"/>
      <c r="P147" s="28"/>
    </row>
    <row r="148" spans="1:16" ht="18" customHeight="1">
      <c r="A148" s="28"/>
      <c r="B148" s="9"/>
      <c r="C148" s="9"/>
      <c r="D148" s="9"/>
      <c r="E148" s="9"/>
      <c r="F148" s="28"/>
      <c r="G148" s="9"/>
      <c r="H148" s="9"/>
      <c r="I148" s="9"/>
      <c r="J148" s="9"/>
      <c r="K148" s="28"/>
      <c r="L148" s="9"/>
      <c r="M148" s="9"/>
      <c r="N148" s="9"/>
      <c r="O148" s="9"/>
      <c r="P148" s="28"/>
    </row>
    <row r="149" spans="1:16" ht="18" customHeight="1">
      <c r="A149" s="28"/>
      <c r="B149" s="9"/>
      <c r="C149" s="9"/>
      <c r="D149" s="9"/>
      <c r="E149" s="9"/>
      <c r="F149" s="28"/>
      <c r="G149" s="9"/>
      <c r="H149" s="9"/>
      <c r="I149" s="9"/>
      <c r="J149" s="9"/>
      <c r="K149" s="28"/>
      <c r="L149" s="9"/>
      <c r="M149" s="9"/>
      <c r="N149" s="9"/>
      <c r="O149" s="9"/>
      <c r="P149" s="28"/>
    </row>
    <row r="150" spans="1:16" ht="18" customHeight="1">
      <c r="A150" s="28"/>
      <c r="B150" s="9"/>
      <c r="C150" s="9"/>
      <c r="D150" s="9"/>
      <c r="E150" s="9"/>
      <c r="F150" s="28"/>
      <c r="G150" s="9"/>
      <c r="H150" s="9"/>
      <c r="I150" s="9"/>
      <c r="J150" s="9"/>
      <c r="K150" s="28"/>
      <c r="L150" s="9"/>
      <c r="M150" s="9"/>
      <c r="N150" s="9"/>
      <c r="O150" s="9"/>
      <c r="P150" s="28"/>
    </row>
    <row r="151" spans="1:16" ht="18" customHeight="1">
      <c r="A151" s="28"/>
      <c r="B151" s="9"/>
      <c r="C151" s="9"/>
      <c r="D151" s="9"/>
      <c r="E151" s="9"/>
      <c r="F151" s="28"/>
      <c r="G151" s="9"/>
      <c r="H151" s="9"/>
      <c r="I151" s="9"/>
      <c r="J151" s="9"/>
      <c r="K151" s="28"/>
      <c r="L151" s="9"/>
      <c r="M151" s="9"/>
      <c r="N151" s="9"/>
      <c r="O151" s="9"/>
      <c r="P151" s="28"/>
    </row>
    <row r="152" spans="1:16" ht="18" customHeight="1">
      <c r="A152" s="28"/>
      <c r="B152" s="9"/>
      <c r="C152" s="9"/>
      <c r="D152" s="9"/>
      <c r="E152" s="9"/>
      <c r="F152" s="28"/>
      <c r="G152" s="9"/>
      <c r="H152" s="9"/>
      <c r="I152" s="9"/>
      <c r="J152" s="9"/>
      <c r="K152" s="28"/>
      <c r="L152" s="9"/>
      <c r="M152" s="9"/>
      <c r="N152" s="9"/>
      <c r="O152" s="9"/>
      <c r="P152" s="28"/>
    </row>
    <row r="153" spans="1:16" ht="18" customHeight="1">
      <c r="A153" s="28"/>
      <c r="B153" s="9"/>
      <c r="C153" s="9"/>
      <c r="D153" s="9"/>
      <c r="E153" s="9"/>
      <c r="F153" s="28"/>
      <c r="G153" s="9"/>
      <c r="H153" s="9"/>
      <c r="I153" s="9"/>
      <c r="J153" s="9"/>
      <c r="K153" s="28"/>
      <c r="L153" s="9"/>
      <c r="M153" s="9"/>
      <c r="N153" s="9"/>
      <c r="O153" s="9"/>
      <c r="P153" s="28"/>
    </row>
    <row r="154" spans="1:16" ht="18" customHeight="1">
      <c r="A154" s="28"/>
      <c r="B154" s="9"/>
      <c r="C154" s="9"/>
      <c r="D154" s="9"/>
      <c r="E154" s="9"/>
      <c r="F154" s="28"/>
      <c r="G154" s="9"/>
      <c r="H154" s="9"/>
      <c r="I154" s="9"/>
      <c r="J154" s="9"/>
      <c r="K154" s="28"/>
      <c r="L154" s="9"/>
      <c r="M154" s="9"/>
      <c r="N154" s="9"/>
      <c r="O154" s="9"/>
      <c r="P154" s="28"/>
    </row>
    <row r="155" spans="1:16" ht="18" customHeight="1">
      <c r="A155" s="28"/>
      <c r="B155" s="9"/>
      <c r="C155" s="9"/>
      <c r="D155" s="9"/>
      <c r="E155" s="9"/>
      <c r="F155" s="28"/>
      <c r="G155" s="9"/>
      <c r="H155" s="9"/>
      <c r="I155" s="9"/>
      <c r="J155" s="9"/>
      <c r="K155" s="28"/>
      <c r="L155" s="9"/>
      <c r="M155" s="9"/>
      <c r="N155" s="9"/>
      <c r="O155" s="9"/>
      <c r="P155" s="28"/>
    </row>
    <row r="156" spans="1:16" ht="18" customHeight="1">
      <c r="A156" s="28"/>
      <c r="B156" s="9"/>
      <c r="C156" s="9"/>
      <c r="D156" s="9"/>
      <c r="E156" s="9"/>
      <c r="F156" s="28"/>
      <c r="G156" s="9"/>
      <c r="H156" s="9"/>
      <c r="I156" s="9"/>
      <c r="J156" s="9"/>
      <c r="K156" s="28"/>
      <c r="L156" s="9"/>
      <c r="M156" s="9"/>
      <c r="N156" s="9"/>
      <c r="O156" s="9"/>
      <c r="P156" s="28"/>
    </row>
    <row r="157" spans="1:16" ht="18" customHeight="1">
      <c r="A157" s="28"/>
      <c r="B157" s="9"/>
      <c r="C157" s="9"/>
      <c r="D157" s="9"/>
      <c r="E157" s="9"/>
      <c r="F157" s="28"/>
      <c r="G157" s="9"/>
      <c r="H157" s="9"/>
      <c r="I157" s="9"/>
      <c r="J157" s="9"/>
      <c r="K157" s="28"/>
      <c r="L157" s="9"/>
      <c r="M157" s="9"/>
      <c r="N157" s="9"/>
      <c r="O157" s="9"/>
      <c r="P157" s="28"/>
    </row>
    <row r="158" spans="1:16" ht="18" customHeight="1">
      <c r="A158" s="28"/>
      <c r="B158" s="9"/>
      <c r="C158" s="9"/>
      <c r="D158" s="9"/>
      <c r="E158" s="9"/>
      <c r="F158" s="28"/>
      <c r="G158" s="9"/>
      <c r="H158" s="9"/>
      <c r="I158" s="9"/>
      <c r="J158" s="9"/>
      <c r="K158" s="28"/>
      <c r="L158" s="9"/>
      <c r="M158" s="9"/>
      <c r="N158" s="9"/>
      <c r="O158" s="9"/>
      <c r="P158" s="28"/>
    </row>
    <row r="159" spans="1:16" ht="18" customHeight="1">
      <c r="A159" s="28"/>
      <c r="B159" s="9"/>
      <c r="C159" s="9"/>
      <c r="D159" s="9"/>
      <c r="E159" s="9"/>
      <c r="F159" s="28"/>
      <c r="G159" s="9"/>
      <c r="H159" s="9"/>
      <c r="I159" s="9"/>
      <c r="J159" s="9"/>
      <c r="K159" s="28"/>
      <c r="L159" s="9"/>
      <c r="M159" s="9"/>
      <c r="N159" s="9"/>
      <c r="O159" s="9"/>
      <c r="P159" s="28"/>
    </row>
    <row r="160" spans="1:16" ht="18" customHeight="1">
      <c r="A160" s="28"/>
      <c r="B160" s="30" t="str">
        <f>INDEX(메뉴목록!$B$6:$B$38,MATCH("M21",메뉴목록!$A$6:$A$38,0))</f>
        <v>티라미수 컵</v>
      </c>
      <c r="C160" s="30"/>
      <c r="D160" s="30"/>
      <c r="E160" s="30"/>
      <c r="F160" s="28"/>
      <c r="G160" s="30" t="str">
        <f>INDEX(메뉴목록!$B$6:$B$38,MATCH("M28",메뉴목록!$A$6:$A$38,0))</f>
        <v>약과 2개</v>
      </c>
      <c r="H160" s="30"/>
      <c r="I160" s="30"/>
      <c r="J160" s="30"/>
      <c r="K160" s="28"/>
      <c r="L160" s="30" t="str">
        <f>INDEX(메뉴목록!$B$6:$B$38,MATCH("M29",메뉴목록!$A$6:$A$38,0))</f>
        <v>쑥인절미 4개</v>
      </c>
      <c r="M160" s="30"/>
      <c r="N160" s="30"/>
      <c r="O160" s="30"/>
      <c r="P160" s="28"/>
    </row>
    <row r="161" spans="1:16" ht="18" customHeight="1">
      <c r="A161" s="28"/>
      <c r="B161" s="31" t="str">
        <f>INDEX(한영안내!$C$6:$C$38,MATCH("M21",한영안내!$A$6:$A$38,0))</f>
        <v>Tiramisu Cup</v>
      </c>
      <c r="C161" s="31"/>
      <c r="D161" s="31"/>
      <c r="E161" s="31"/>
      <c r="F161" s="28"/>
      <c r="G161" s="31" t="str">
        <f>INDEX(한영안내!$C$6:$C$38,MATCH("M28",한영안내!$A$6:$A$38,0))</f>
        <v>Yakgwa — Honey Cookies (2 pcs)</v>
      </c>
      <c r="H161" s="31"/>
      <c r="I161" s="31"/>
      <c r="J161" s="31"/>
      <c r="K161" s="28"/>
      <c r="L161" s="31" t="str">
        <f>INDEX(한영안내!$C$6:$C$38,MATCH("M29",한영안내!$A$6:$A$38,0))</f>
        <v>Ssuk Injeolmi — Mugwort Rice Cakes (4 pcs)</v>
      </c>
      <c r="M161" s="31"/>
      <c r="N161" s="31"/>
      <c r="O161" s="31"/>
      <c r="P161" s="28"/>
    </row>
    <row r="162" spans="1:16" ht="18" customHeight="1">
      <c r="A162" s="28"/>
      <c r="B162" s="31"/>
      <c r="C162" s="31"/>
      <c r="D162" s="31"/>
      <c r="E162" s="31"/>
      <c r="F162" s="28"/>
      <c r="G162" s="31"/>
      <c r="H162" s="31"/>
      <c r="I162" s="31"/>
      <c r="J162" s="31"/>
      <c r="K162" s="28"/>
      <c r="L162" s="31"/>
      <c r="M162" s="31"/>
      <c r="N162" s="31"/>
      <c r="O162" s="31"/>
      <c r="P162" s="28"/>
    </row>
    <row r="163" spans="1:16" ht="18" customHeight="1">
      <c r="A163" s="28"/>
      <c r="B163" s="32">
        <f>MIN(INDEX(가격영양!$G$6:$G$57,MATCH("M21-NA-ONE",가격영양!$A$6:$A$57,0)))</f>
        <v>6500</v>
      </c>
      <c r="C163" s="32"/>
      <c r="D163" s="33" t="s">
        <v>302</v>
      </c>
      <c r="E163" s="33" t="s">
        <v>302</v>
      </c>
      <c r="F163" s="28"/>
      <c r="G163" s="32">
        <f>MIN(INDEX(가격영양!$G$6:$G$57,MATCH("M28-NA-ONE",가격영양!$A$6:$A$57,0)))</f>
        <v>4500</v>
      </c>
      <c r="H163" s="32"/>
      <c r="I163" s="33" t="s">
        <v>316</v>
      </c>
      <c r="J163" s="33" t="s">
        <v>316</v>
      </c>
      <c r="K163" s="28"/>
      <c r="L163" s="32">
        <f>MIN(INDEX(가격영양!$G$6:$G$57,MATCH("M29-NA-ONE",가격영양!$A$6:$A$57,0)))</f>
        <v>5500</v>
      </c>
      <c r="M163" s="32"/>
      <c r="N163" s="33" t="s">
        <v>329</v>
      </c>
      <c r="O163" s="33" t="s">
        <v>329</v>
      </c>
      <c r="P163" s="28"/>
    </row>
    <row r="164" spans="1:16" ht="18" customHeight="1">
      <c r="A164" s="28"/>
      <c r="B164" s="34" t="s">
        <v>1118</v>
      </c>
      <c r="C164" s="34" t="s">
        <v>1118</v>
      </c>
      <c r="D164" s="34" t="s">
        <v>1118</v>
      </c>
      <c r="E164" s="34" t="s">
        <v>1118</v>
      </c>
      <c r="F164" s="28"/>
      <c r="G164" s="34" t="s">
        <v>1119</v>
      </c>
      <c r="H164" s="34" t="s">
        <v>1119</v>
      </c>
      <c r="I164" s="34" t="s">
        <v>1119</v>
      </c>
      <c r="J164" s="34" t="s">
        <v>1119</v>
      </c>
      <c r="K164" s="28"/>
      <c r="L164" s="34" t="s">
        <v>1120</v>
      </c>
      <c r="M164" s="34" t="s">
        <v>1120</v>
      </c>
      <c r="N164" s="34" t="s">
        <v>1120</v>
      </c>
      <c r="O164" s="34" t="s">
        <v>1120</v>
      </c>
      <c r="P164" s="28"/>
    </row>
    <row r="165" spans="1:16" ht="18" customHeight="1">
      <c r="A165" s="28"/>
      <c r="B165" s="34" t="s">
        <v>1121</v>
      </c>
      <c r="C165" s="34" t="s">
        <v>1121</v>
      </c>
      <c r="D165" s="34" t="s">
        <v>1121</v>
      </c>
      <c r="E165" s="34" t="s">
        <v>1121</v>
      </c>
      <c r="F165" s="28"/>
      <c r="G165" s="34" t="s">
        <v>1122</v>
      </c>
      <c r="H165" s="34" t="s">
        <v>1122</v>
      </c>
      <c r="I165" s="34" t="s">
        <v>1122</v>
      </c>
      <c r="J165" s="34" t="s">
        <v>1122</v>
      </c>
      <c r="K165" s="28"/>
      <c r="L165" s="34" t="s">
        <v>1123</v>
      </c>
      <c r="M165" s="34" t="s">
        <v>1123</v>
      </c>
      <c r="N165" s="34" t="s">
        <v>1123</v>
      </c>
      <c r="O165" s="34" t="s">
        <v>1123</v>
      </c>
      <c r="P165" s="28"/>
    </row>
    <row r="166" spans="1:16" ht="18" customHeight="1">
      <c r="A166" s="28"/>
      <c r="B166" s="28"/>
      <c r="C166" s="28"/>
      <c r="D166" s="28"/>
      <c r="E166" s="28"/>
      <c r="F166" s="28"/>
      <c r="G166" s="28"/>
      <c r="H166" s="28"/>
      <c r="I166" s="28"/>
      <c r="J166" s="28"/>
      <c r="K166" s="28"/>
      <c r="L166" s="28"/>
      <c r="M166" s="28"/>
      <c r="N166" s="28"/>
      <c r="O166" s="28"/>
      <c r="P166" s="28"/>
    </row>
    <row r="167" spans="1:16" ht="18" customHeight="1">
      <c r="A167" s="28"/>
      <c r="B167" s="9"/>
      <c r="C167" s="9"/>
      <c r="D167" s="9"/>
      <c r="E167" s="9"/>
      <c r="F167" s="28"/>
      <c r="G167" s="9"/>
      <c r="H167" s="9"/>
      <c r="I167" s="9"/>
      <c r="J167" s="9"/>
      <c r="K167" s="28"/>
      <c r="L167" s="9"/>
      <c r="M167" s="9"/>
      <c r="N167" s="9"/>
      <c r="O167" s="9"/>
      <c r="P167" s="28"/>
    </row>
    <row r="168" spans="1:16" ht="18" customHeight="1">
      <c r="A168" s="28"/>
      <c r="B168" s="9"/>
      <c r="C168" s="9"/>
      <c r="D168" s="9"/>
      <c r="E168" s="9"/>
      <c r="F168" s="28"/>
      <c r="G168" s="9"/>
      <c r="H168" s="9"/>
      <c r="I168" s="9"/>
      <c r="J168" s="9"/>
      <c r="K168" s="28"/>
      <c r="L168" s="9"/>
      <c r="M168" s="9"/>
      <c r="N168" s="9"/>
      <c r="O168" s="9"/>
      <c r="P168" s="28"/>
    </row>
    <row r="169" spans="1:16" ht="18" customHeight="1">
      <c r="A169" s="28"/>
      <c r="B169" s="9"/>
      <c r="C169" s="9"/>
      <c r="D169" s="9"/>
      <c r="E169" s="9"/>
      <c r="F169" s="28"/>
      <c r="G169" s="9"/>
      <c r="H169" s="9"/>
      <c r="I169" s="9"/>
      <c r="J169" s="9"/>
      <c r="K169" s="28"/>
      <c r="L169" s="9"/>
      <c r="M169" s="9"/>
      <c r="N169" s="9"/>
      <c r="O169" s="9"/>
      <c r="P169" s="28"/>
    </row>
    <row r="170" spans="1:16" ht="18" customHeight="1">
      <c r="A170" s="28"/>
      <c r="B170" s="9"/>
      <c r="C170" s="9"/>
      <c r="D170" s="9"/>
      <c r="E170" s="9"/>
      <c r="F170" s="28"/>
      <c r="G170" s="9"/>
      <c r="H170" s="9"/>
      <c r="I170" s="9"/>
      <c r="J170" s="9"/>
      <c r="K170" s="28"/>
      <c r="L170" s="9"/>
      <c r="M170" s="9"/>
      <c r="N170" s="9"/>
      <c r="O170" s="9"/>
      <c r="P170" s="28"/>
    </row>
    <row r="171" spans="1:16" ht="18" customHeight="1">
      <c r="A171" s="28"/>
      <c r="B171" s="9"/>
      <c r="C171" s="9"/>
      <c r="D171" s="9"/>
      <c r="E171" s="9"/>
      <c r="F171" s="28"/>
      <c r="G171" s="9"/>
      <c r="H171" s="9"/>
      <c r="I171" s="9"/>
      <c r="J171" s="9"/>
      <c r="K171" s="28"/>
      <c r="L171" s="9"/>
      <c r="M171" s="9"/>
      <c r="N171" s="9"/>
      <c r="O171" s="9"/>
      <c r="P171" s="28"/>
    </row>
    <row r="172" spans="1:16" ht="18" customHeight="1">
      <c r="A172" s="28"/>
      <c r="B172" s="9"/>
      <c r="C172" s="9"/>
      <c r="D172" s="9"/>
      <c r="E172" s="9"/>
      <c r="F172" s="28"/>
      <c r="G172" s="9"/>
      <c r="H172" s="9"/>
      <c r="I172" s="9"/>
      <c r="J172" s="9"/>
      <c r="K172" s="28"/>
      <c r="L172" s="9"/>
      <c r="M172" s="9"/>
      <c r="N172" s="9"/>
      <c r="O172" s="9"/>
      <c r="P172" s="28"/>
    </row>
    <row r="173" spans="1:16" ht="18" customHeight="1">
      <c r="A173" s="28"/>
      <c r="B173" s="9"/>
      <c r="C173" s="9"/>
      <c r="D173" s="9"/>
      <c r="E173" s="9"/>
      <c r="F173" s="28"/>
      <c r="G173" s="9"/>
      <c r="H173" s="9"/>
      <c r="I173" s="9"/>
      <c r="J173" s="9"/>
      <c r="K173" s="28"/>
      <c r="L173" s="9"/>
      <c r="M173" s="9"/>
      <c r="N173" s="9"/>
      <c r="O173" s="9"/>
      <c r="P173" s="28"/>
    </row>
    <row r="174" spans="1:16" ht="18" customHeight="1">
      <c r="A174" s="28"/>
      <c r="B174" s="9"/>
      <c r="C174" s="9"/>
      <c r="D174" s="9"/>
      <c r="E174" s="9"/>
      <c r="F174" s="28"/>
      <c r="G174" s="9"/>
      <c r="H174" s="9"/>
      <c r="I174" s="9"/>
      <c r="J174" s="9"/>
      <c r="K174" s="28"/>
      <c r="L174" s="9"/>
      <c r="M174" s="9"/>
      <c r="N174" s="9"/>
      <c r="O174" s="9"/>
      <c r="P174" s="28"/>
    </row>
    <row r="175" spans="1:16" ht="18" customHeight="1">
      <c r="A175" s="28"/>
      <c r="B175" s="9"/>
      <c r="C175" s="9"/>
      <c r="D175" s="9"/>
      <c r="E175" s="9"/>
      <c r="F175" s="28"/>
      <c r="G175" s="9"/>
      <c r="H175" s="9"/>
      <c r="I175" s="9"/>
      <c r="J175" s="9"/>
      <c r="K175" s="28"/>
      <c r="L175" s="9"/>
      <c r="M175" s="9"/>
      <c r="N175" s="9"/>
      <c r="O175" s="9"/>
      <c r="P175" s="28"/>
    </row>
    <row r="176" spans="1:16" ht="18" customHeight="1">
      <c r="A176" s="28"/>
      <c r="B176" s="9"/>
      <c r="C176" s="9"/>
      <c r="D176" s="9"/>
      <c r="E176" s="9"/>
      <c r="F176" s="28"/>
      <c r="G176" s="9"/>
      <c r="H176" s="9"/>
      <c r="I176" s="9"/>
      <c r="J176" s="9"/>
      <c r="K176" s="28"/>
      <c r="L176" s="9"/>
      <c r="M176" s="9"/>
      <c r="N176" s="9"/>
      <c r="O176" s="9"/>
      <c r="P176" s="28"/>
    </row>
    <row r="177" spans="1:16" ht="18" customHeight="1">
      <c r="A177" s="28"/>
      <c r="B177" s="9"/>
      <c r="C177" s="9"/>
      <c r="D177" s="9"/>
      <c r="E177" s="9"/>
      <c r="F177" s="28"/>
      <c r="G177" s="9"/>
      <c r="H177" s="9"/>
      <c r="I177" s="9"/>
      <c r="J177" s="9"/>
      <c r="K177" s="28"/>
      <c r="L177" s="9"/>
      <c r="M177" s="9"/>
      <c r="N177" s="9"/>
      <c r="O177" s="9"/>
      <c r="P177" s="28"/>
    </row>
    <row r="178" spans="1:16" ht="18" customHeight="1">
      <c r="A178" s="28"/>
      <c r="B178" s="9"/>
      <c r="C178" s="9"/>
      <c r="D178" s="9"/>
      <c r="E178" s="9"/>
      <c r="F178" s="28"/>
      <c r="G178" s="9"/>
      <c r="H178" s="9"/>
      <c r="I178" s="9"/>
      <c r="J178" s="9"/>
      <c r="K178" s="28"/>
      <c r="L178" s="9"/>
      <c r="M178" s="9"/>
      <c r="N178" s="9"/>
      <c r="O178" s="9"/>
      <c r="P178" s="28"/>
    </row>
    <row r="179" spans="1:16" ht="18" customHeight="1">
      <c r="A179" s="28"/>
      <c r="B179" s="9"/>
      <c r="C179" s="9"/>
      <c r="D179" s="9"/>
      <c r="E179" s="9"/>
      <c r="F179" s="28"/>
      <c r="G179" s="9"/>
      <c r="H179" s="9"/>
      <c r="I179" s="9"/>
      <c r="J179" s="9"/>
      <c r="K179" s="28"/>
      <c r="L179" s="9"/>
      <c r="M179" s="9"/>
      <c r="N179" s="9"/>
      <c r="O179" s="9"/>
      <c r="P179" s="28"/>
    </row>
    <row r="180" spans="1:16" ht="18" customHeight="1">
      <c r="A180" s="28"/>
      <c r="B180" s="30" t="str">
        <f>INDEX(메뉴목록!$B$6:$B$38,MATCH("M32",메뉴목록!$A$6:$A$38,0))</f>
        <v>유자 소주 하이볼</v>
      </c>
      <c r="C180" s="30"/>
      <c r="D180" s="30"/>
      <c r="E180" s="30"/>
      <c r="F180" s="28"/>
      <c r="G180" s="30" t="str">
        <f>INDEX(메뉴목록!$B$6:$B$38,MATCH("M33",메뉴목록!$A$6:$A$38,0))</f>
        <v>오미자 소주 스프리츠</v>
      </c>
      <c r="H180" s="30"/>
      <c r="I180" s="30"/>
      <c r="J180" s="30"/>
      <c r="K180" s="28"/>
      <c r="L180" s="30" t="str">
        <f>INDEX(메뉴목록!$B$6:$B$38,MATCH("M34",메뉴목록!$A$6:$A$38,0))</f>
        <v>위스키 하이볼</v>
      </c>
      <c r="M180" s="30"/>
      <c r="N180" s="30"/>
      <c r="O180" s="30"/>
      <c r="P180" s="28"/>
    </row>
    <row r="181" spans="1:16" ht="18" customHeight="1">
      <c r="A181" s="28"/>
      <c r="B181" s="31" t="str">
        <f>INDEX(한영안내!$C$6:$C$38,MATCH("M32",한영안내!$A$6:$A$38,0))</f>
        <v>Yuja Soju Highball</v>
      </c>
      <c r="C181" s="31"/>
      <c r="D181" s="31"/>
      <c r="E181" s="31"/>
      <c r="F181" s="28"/>
      <c r="G181" s="31" t="str">
        <f>INDEX(한영안내!$C$6:$C$38,MATCH("M33",한영안내!$A$6:$A$38,0))</f>
        <v>Omija Soju Spritz</v>
      </c>
      <c r="H181" s="31"/>
      <c r="I181" s="31"/>
      <c r="J181" s="31"/>
      <c r="K181" s="28"/>
      <c r="L181" s="31" t="str">
        <f>INDEX(한영안내!$C$6:$C$38,MATCH("M34",한영안내!$A$6:$A$38,0))</f>
        <v>Whisky Highball</v>
      </c>
      <c r="M181" s="31"/>
      <c r="N181" s="31"/>
      <c r="O181" s="31"/>
      <c r="P181" s="28"/>
    </row>
    <row r="182" spans="1:16" ht="18" customHeight="1">
      <c r="A182" s="28"/>
      <c r="B182" s="31"/>
      <c r="C182" s="31"/>
      <c r="D182" s="31"/>
      <c r="E182" s="31"/>
      <c r="F182" s="28"/>
      <c r="G182" s="31"/>
      <c r="H182" s="31"/>
      <c r="I182" s="31"/>
      <c r="J182" s="31"/>
      <c r="K182" s="28"/>
      <c r="L182" s="31"/>
      <c r="M182" s="31"/>
      <c r="N182" s="31"/>
      <c r="O182" s="31"/>
      <c r="P182" s="28"/>
    </row>
    <row r="183" spans="1:16" ht="18" customHeight="1">
      <c r="A183" s="28"/>
      <c r="B183" s="32">
        <f>MIN(INDEX(가격영양!$G$6:$G$57,MATCH("M32-ICED-ONE",가격영양!$A$6:$A$57,0)))</f>
        <v>9500</v>
      </c>
      <c r="C183" s="32"/>
      <c r="D183" s="33" t="s">
        <v>342</v>
      </c>
      <c r="E183" s="33" t="s">
        <v>342</v>
      </c>
      <c r="F183" s="28"/>
      <c r="G183" s="32">
        <f>MIN(INDEX(가격영양!$G$6:$G$57,MATCH("M33-ICED-ONE",가격영양!$A$6:$A$57,0)))</f>
        <v>10000</v>
      </c>
      <c r="H183" s="32"/>
      <c r="I183" s="33" t="s">
        <v>356</v>
      </c>
      <c r="J183" s="33" t="s">
        <v>356</v>
      </c>
      <c r="K183" s="28"/>
      <c r="L183" s="32">
        <f>MIN(INDEX(가격영양!$G$6:$G$57,MATCH("M34-ICED-ONE",가격영양!$A$6:$A$57,0)))</f>
        <v>9000</v>
      </c>
      <c r="M183" s="32"/>
      <c r="N183" s="33" t="s">
        <v>366</v>
      </c>
      <c r="O183" s="33" t="s">
        <v>366</v>
      </c>
      <c r="P183" s="28"/>
    </row>
    <row r="184" spans="1:16" ht="18" customHeight="1">
      <c r="A184" s="28"/>
      <c r="B184" s="36" t="str">
        <f>"주류 / Alcohol · "&amp;TEXT(INDEX(가격영양!$T$6:$T$57,MATCH("M32-ICED-ONE",가격영양!$A$6:$A$57,0)),"0.0%")&amp;" ABV*"</f>
        <v>주류 / Alcohol · 5.3% ABV*</v>
      </c>
      <c r="C184" s="36"/>
      <c r="D184" s="36"/>
      <c r="E184" s="36"/>
      <c r="F184" s="28"/>
      <c r="G184" s="36" t="str">
        <f>"주류 / Alcohol · "&amp;TEXT(INDEX(가격영양!$T$6:$T$57,MATCH("M33-ICED-ONE",가격영양!$A$6:$A$57,0)),"0.0%")&amp;" ABV*"</f>
        <v>주류 / Alcohol · 5.0% ABV*</v>
      </c>
      <c r="H184" s="36"/>
      <c r="I184" s="36"/>
      <c r="J184" s="36"/>
      <c r="K184" s="28"/>
      <c r="L184" s="36" t="str">
        <f>"주류 / Alcohol · "&amp;TEXT(INDEX(가격영양!$T$6:$T$57,MATCH("M34-ICED-ONE",가격영양!$A$6:$A$57,0)),"0.0%")&amp;" ABV*"</f>
        <v>주류 / Alcohol · 10.0% ABV*</v>
      </c>
      <c r="M184" s="36"/>
      <c r="N184" s="36"/>
      <c r="O184" s="36"/>
      <c r="P184" s="28"/>
    </row>
    <row r="185" spans="1:16" ht="18" customHeight="1">
      <c r="A185" s="28"/>
      <c r="B185" s="34" t="s">
        <v>1113</v>
      </c>
      <c r="C185" s="34" t="s">
        <v>1113</v>
      </c>
      <c r="D185" s="34" t="s">
        <v>1113</v>
      </c>
      <c r="E185" s="34" t="s">
        <v>1113</v>
      </c>
      <c r="F185" s="28"/>
      <c r="G185" s="34" t="s">
        <v>1113</v>
      </c>
      <c r="H185" s="34" t="s">
        <v>1113</v>
      </c>
      <c r="I185" s="34" t="s">
        <v>1113</v>
      </c>
      <c r="J185" s="34" t="s">
        <v>1113</v>
      </c>
      <c r="K185" s="28"/>
      <c r="L185" s="34" t="s">
        <v>1113</v>
      </c>
      <c r="M185" s="34" t="s">
        <v>1113</v>
      </c>
      <c r="N185" s="34" t="s">
        <v>1113</v>
      </c>
      <c r="O185" s="34" t="s">
        <v>1113</v>
      </c>
      <c r="P185" s="28"/>
    </row>
    <row r="186" spans="1:16" ht="18" customHeight="1">
      <c r="A186" s="28"/>
      <c r="B186" s="28"/>
      <c r="C186" s="28"/>
      <c r="D186" s="28"/>
      <c r="E186" s="28"/>
      <c r="F186" s="28"/>
      <c r="G186" s="28"/>
      <c r="H186" s="28"/>
      <c r="I186" s="28"/>
      <c r="J186" s="28"/>
      <c r="K186" s="28"/>
      <c r="L186" s="28"/>
      <c r="M186" s="28"/>
      <c r="N186" s="28"/>
      <c r="O186" s="28"/>
      <c r="P186" s="28"/>
    </row>
    <row r="187" spans="1:16" ht="18" customHeight="1">
      <c r="A187" s="28"/>
      <c r="B187" s="9"/>
      <c r="C187" s="9"/>
      <c r="D187" s="9"/>
      <c r="E187" s="9"/>
      <c r="F187" s="28"/>
      <c r="G187" s="9"/>
      <c r="H187" s="9"/>
      <c r="I187" s="9"/>
      <c r="J187" s="9"/>
      <c r="K187" s="28"/>
      <c r="L187" s="9"/>
      <c r="M187" s="9"/>
      <c r="N187" s="9"/>
      <c r="O187" s="9"/>
      <c r="P187" s="28"/>
    </row>
    <row r="188" spans="1:16" ht="18" customHeight="1">
      <c r="A188" s="28"/>
      <c r="B188" s="9"/>
      <c r="C188" s="9"/>
      <c r="D188" s="9"/>
      <c r="E188" s="9"/>
      <c r="F188" s="28"/>
      <c r="G188" s="9"/>
      <c r="H188" s="9"/>
      <c r="I188" s="9"/>
      <c r="J188" s="9"/>
      <c r="K188" s="28"/>
      <c r="L188" s="9"/>
      <c r="M188" s="9"/>
      <c r="N188" s="9"/>
      <c r="O188" s="9"/>
      <c r="P188" s="28"/>
    </row>
    <row r="189" spans="1:16" ht="18" customHeight="1">
      <c r="A189" s="28"/>
      <c r="B189" s="9"/>
      <c r="C189" s="9"/>
      <c r="D189" s="9"/>
      <c r="E189" s="9"/>
      <c r="F189" s="28"/>
      <c r="G189" s="9"/>
      <c r="H189" s="9"/>
      <c r="I189" s="9"/>
      <c r="J189" s="9"/>
      <c r="K189" s="28"/>
      <c r="L189" s="9"/>
      <c r="M189" s="9"/>
      <c r="N189" s="9"/>
      <c r="O189" s="9"/>
      <c r="P189" s="28"/>
    </row>
    <row r="190" spans="1:16" ht="18" customHeight="1">
      <c r="A190" s="28"/>
      <c r="B190" s="9"/>
      <c r="C190" s="9"/>
      <c r="D190" s="9"/>
      <c r="E190" s="9"/>
      <c r="F190" s="28"/>
      <c r="G190" s="9"/>
      <c r="H190" s="9"/>
      <c r="I190" s="9"/>
      <c r="J190" s="9"/>
      <c r="K190" s="28"/>
      <c r="L190" s="9"/>
      <c r="M190" s="9"/>
      <c r="N190" s="9"/>
      <c r="O190" s="9"/>
      <c r="P190" s="28"/>
    </row>
    <row r="191" spans="1:16" ht="18" customHeight="1">
      <c r="A191" s="28"/>
      <c r="B191" s="9"/>
      <c r="C191" s="9"/>
      <c r="D191" s="9"/>
      <c r="E191" s="9"/>
      <c r="F191" s="28"/>
      <c r="G191" s="9"/>
      <c r="H191" s="9"/>
      <c r="I191" s="9"/>
      <c r="J191" s="9"/>
      <c r="K191" s="28"/>
      <c r="L191" s="9"/>
      <c r="M191" s="9"/>
      <c r="N191" s="9"/>
      <c r="O191" s="9"/>
      <c r="P191" s="28"/>
    </row>
    <row r="192" spans="1:16" ht="18" customHeight="1">
      <c r="A192" s="28"/>
      <c r="B192" s="9"/>
      <c r="C192" s="9"/>
      <c r="D192" s="9"/>
      <c r="E192" s="9"/>
      <c r="F192" s="28"/>
      <c r="G192" s="9"/>
      <c r="H192" s="9"/>
      <c r="I192" s="9"/>
      <c r="J192" s="9"/>
      <c r="K192" s="28"/>
      <c r="L192" s="9"/>
      <c r="M192" s="9"/>
      <c r="N192" s="9"/>
      <c r="O192" s="9"/>
      <c r="P192" s="28"/>
    </row>
    <row r="193" spans="1:16" ht="18" customHeight="1">
      <c r="A193" s="28"/>
      <c r="B193" s="9"/>
      <c r="C193" s="9"/>
      <c r="D193" s="9"/>
      <c r="E193" s="9"/>
      <c r="F193" s="28"/>
      <c r="G193" s="9"/>
      <c r="H193" s="9"/>
      <c r="I193" s="9"/>
      <c r="J193" s="9"/>
      <c r="K193" s="28"/>
      <c r="L193" s="9"/>
      <c r="M193" s="9"/>
      <c r="N193" s="9"/>
      <c r="O193" s="9"/>
      <c r="P193" s="28"/>
    </row>
    <row r="194" spans="1:16" ht="18" customHeight="1">
      <c r="A194" s="28"/>
      <c r="B194" s="9"/>
      <c r="C194" s="9"/>
      <c r="D194" s="9"/>
      <c r="E194" s="9"/>
      <c r="F194" s="28"/>
      <c r="G194" s="9"/>
      <c r="H194" s="9"/>
      <c r="I194" s="9"/>
      <c r="J194" s="9"/>
      <c r="K194" s="28"/>
      <c r="L194" s="9"/>
      <c r="M194" s="9"/>
      <c r="N194" s="9"/>
      <c r="O194" s="9"/>
      <c r="P194" s="28"/>
    </row>
    <row r="195" spans="1:16" ht="18" customHeight="1">
      <c r="A195" s="28"/>
      <c r="B195" s="9"/>
      <c r="C195" s="9"/>
      <c r="D195" s="9"/>
      <c r="E195" s="9"/>
      <c r="F195" s="28"/>
      <c r="G195" s="9"/>
      <c r="H195" s="9"/>
      <c r="I195" s="9"/>
      <c r="J195" s="9"/>
      <c r="K195" s="28"/>
      <c r="L195" s="9"/>
      <c r="M195" s="9"/>
      <c r="N195" s="9"/>
      <c r="O195" s="9"/>
      <c r="P195" s="28"/>
    </row>
    <row r="196" spans="1:16" ht="18" customHeight="1">
      <c r="A196" s="28"/>
      <c r="B196" s="9"/>
      <c r="C196" s="9"/>
      <c r="D196" s="9"/>
      <c r="E196" s="9"/>
      <c r="F196" s="28"/>
      <c r="G196" s="9"/>
      <c r="H196" s="9"/>
      <c r="I196" s="9"/>
      <c r="J196" s="9"/>
      <c r="K196" s="28"/>
      <c r="L196" s="9"/>
      <c r="M196" s="9"/>
      <c r="N196" s="9"/>
      <c r="O196" s="9"/>
      <c r="P196" s="28"/>
    </row>
    <row r="197" spans="1:16" ht="18" customHeight="1">
      <c r="A197" s="28"/>
      <c r="B197" s="9"/>
      <c r="C197" s="9"/>
      <c r="D197" s="9"/>
      <c r="E197" s="9"/>
      <c r="F197" s="28"/>
      <c r="G197" s="9"/>
      <c r="H197" s="9"/>
      <c r="I197" s="9"/>
      <c r="J197" s="9"/>
      <c r="K197" s="28"/>
      <c r="L197" s="9"/>
      <c r="M197" s="9"/>
      <c r="N197" s="9"/>
      <c r="O197" s="9"/>
      <c r="P197" s="28"/>
    </row>
    <row r="198" spans="1:16" ht="18" customHeight="1">
      <c r="A198" s="28"/>
      <c r="B198" s="9"/>
      <c r="C198" s="9"/>
      <c r="D198" s="9"/>
      <c r="E198" s="9"/>
      <c r="F198" s="28"/>
      <c r="G198" s="9"/>
      <c r="H198" s="9"/>
      <c r="I198" s="9"/>
      <c r="J198" s="9"/>
      <c r="K198" s="28"/>
      <c r="L198" s="9"/>
      <c r="M198" s="9"/>
      <c r="N198" s="9"/>
      <c r="O198" s="9"/>
      <c r="P198" s="28"/>
    </row>
    <row r="199" spans="1:16" ht="18" customHeight="1">
      <c r="A199" s="28"/>
      <c r="B199" s="9"/>
      <c r="C199" s="9"/>
      <c r="D199" s="9"/>
      <c r="E199" s="9"/>
      <c r="F199" s="28"/>
      <c r="G199" s="9"/>
      <c r="H199" s="9"/>
      <c r="I199" s="9"/>
      <c r="J199" s="9"/>
      <c r="K199" s="28"/>
      <c r="L199" s="9"/>
      <c r="M199" s="9"/>
      <c r="N199" s="9"/>
      <c r="O199" s="9"/>
      <c r="P199" s="28"/>
    </row>
    <row r="200" spans="1:16" ht="18" customHeight="1">
      <c r="A200" s="28"/>
      <c r="B200" s="30" t="str">
        <f>INDEX(메뉴목록!$B$6:$B$38,MATCH("M35",메뉴목록!$A$6:$A$38,0))</f>
        <v>에스프레소 마티니</v>
      </c>
      <c r="C200" s="30"/>
      <c r="D200" s="30"/>
      <c r="E200" s="30"/>
      <c r="F200" s="28"/>
      <c r="G200" s="30" t="str">
        <f>INDEX(메뉴목록!$B$6:$B$38,MATCH("M36",메뉴목록!$A$6:$A$38,0))</f>
        <v>라거 맥주</v>
      </c>
      <c r="H200" s="30"/>
      <c r="I200" s="30"/>
      <c r="J200" s="30"/>
      <c r="K200" s="28"/>
      <c r="L200" s="30" t="str">
        <f>INDEX(메뉴목록!$B$6:$B$38,MATCH("M37",메뉴목록!$A$6:$A$38,0))</f>
        <v>하우스 레드와인</v>
      </c>
      <c r="M200" s="30"/>
      <c r="N200" s="30"/>
      <c r="O200" s="30"/>
      <c r="P200" s="28"/>
    </row>
    <row r="201" spans="1:16" ht="18" customHeight="1">
      <c r="A201" s="28"/>
      <c r="B201" s="31" t="str">
        <f>INDEX(한영안내!$C$6:$C$38,MATCH("M35",한영안내!$A$6:$A$38,0))</f>
        <v>Espresso Martini</v>
      </c>
      <c r="C201" s="31"/>
      <c r="D201" s="31"/>
      <c r="E201" s="31"/>
      <c r="F201" s="28"/>
      <c r="G201" s="31" t="str">
        <f>INDEX(한영안내!$C$6:$C$38,MATCH("M36",한영안내!$A$6:$A$38,0))</f>
        <v>Lager Beer</v>
      </c>
      <c r="H201" s="31"/>
      <c r="I201" s="31"/>
      <c r="J201" s="31"/>
      <c r="K201" s="28"/>
      <c r="L201" s="31" t="str">
        <f>INDEX(한영안내!$C$6:$C$38,MATCH("M37",한영안내!$A$6:$A$38,0))</f>
        <v>House Red Wine</v>
      </c>
      <c r="M201" s="31"/>
      <c r="N201" s="31"/>
      <c r="O201" s="31"/>
      <c r="P201" s="28"/>
    </row>
    <row r="202" spans="1:16" ht="18" customHeight="1">
      <c r="A202" s="28"/>
      <c r="B202" s="31"/>
      <c r="C202" s="31"/>
      <c r="D202" s="31"/>
      <c r="E202" s="31"/>
      <c r="F202" s="28"/>
      <c r="G202" s="31"/>
      <c r="H202" s="31"/>
      <c r="I202" s="31"/>
      <c r="J202" s="31"/>
      <c r="K202" s="28"/>
      <c r="L202" s="31"/>
      <c r="M202" s="31"/>
      <c r="N202" s="31"/>
      <c r="O202" s="31"/>
      <c r="P202" s="28"/>
    </row>
    <row r="203" spans="1:16" ht="18" customHeight="1">
      <c r="A203" s="28"/>
      <c r="B203" s="32">
        <f>MIN(INDEX(가격영양!$G$6:$G$57,MATCH("M35-ICED-ONE",가격영양!$A$6:$A$57,0)))</f>
        <v>12000</v>
      </c>
      <c r="C203" s="32"/>
      <c r="D203" s="33" t="s">
        <v>377</v>
      </c>
      <c r="E203" s="33" t="s">
        <v>377</v>
      </c>
      <c r="F203" s="28"/>
      <c r="G203" s="32">
        <f>MIN(INDEX(가격영양!$G$6:$G$57,MATCH("M36-ICED-ONE",가격영양!$A$6:$A$57,0)))</f>
        <v>7000</v>
      </c>
      <c r="H203" s="32"/>
      <c r="I203" s="33" t="s">
        <v>389</v>
      </c>
      <c r="J203" s="33" t="s">
        <v>389</v>
      </c>
      <c r="K203" s="28"/>
      <c r="L203" s="32">
        <f>MIN(INDEX(가격영양!$G$6:$G$57,MATCH("M37-NA-ONE",가격영양!$A$6:$A$57,0)))</f>
        <v>9000</v>
      </c>
      <c r="M203" s="32"/>
      <c r="N203" s="33" t="s">
        <v>401</v>
      </c>
      <c r="O203" s="33" t="s">
        <v>401</v>
      </c>
      <c r="P203" s="28"/>
    </row>
    <row r="204" spans="1:16" ht="18" customHeight="1">
      <c r="A204" s="28"/>
      <c r="B204" s="36" t="str">
        <f>"주류 / Alcohol · "&amp;TEXT(INDEX(가격영양!$T$6:$T$57,MATCH("M35-ICED-ONE",가격영양!$A$6:$A$57,0)),"0.0%")&amp;" ABV*"</f>
        <v>주류 / Alcohol · 16.7% ABV*</v>
      </c>
      <c r="C204" s="36"/>
      <c r="D204" s="36"/>
      <c r="E204" s="36"/>
      <c r="F204" s="28"/>
      <c r="G204" s="36" t="str">
        <f>"주류 / Alcohol · "&amp;TEXT(INDEX(가격영양!$T$6:$T$57,MATCH("M36-ICED-ONE",가격영양!$A$6:$A$57,0)),"0.0%")&amp;" ABV*"</f>
        <v>주류 / Alcohol · 5.0% ABV*</v>
      </c>
      <c r="H204" s="36"/>
      <c r="I204" s="36"/>
      <c r="J204" s="36"/>
      <c r="K204" s="28"/>
      <c r="L204" s="36" t="str">
        <f>"주류 / Alcohol · "&amp;TEXT(INDEX(가격영양!$T$6:$T$57,MATCH("M37-NA-ONE",가격영양!$A$6:$A$57,0)),"0.0%")&amp;" ABV*"</f>
        <v>주류 / Alcohol · 13.0% ABV*</v>
      </c>
      <c r="M204" s="36"/>
      <c r="N204" s="36"/>
      <c r="O204" s="36"/>
      <c r="P204" s="28"/>
    </row>
    <row r="205" spans="1:16" ht="18" customHeight="1">
      <c r="A205" s="28"/>
      <c r="B205" s="34" t="s">
        <v>1124</v>
      </c>
      <c r="C205" s="34" t="s">
        <v>1124</v>
      </c>
      <c r="D205" s="34" t="s">
        <v>1124</v>
      </c>
      <c r="E205" s="34" t="s">
        <v>1124</v>
      </c>
      <c r="F205" s="28"/>
      <c r="G205" s="34" t="s">
        <v>1125</v>
      </c>
      <c r="H205" s="34" t="s">
        <v>1125</v>
      </c>
      <c r="I205" s="34" t="s">
        <v>1125</v>
      </c>
      <c r="J205" s="34" t="s">
        <v>1125</v>
      </c>
      <c r="K205" s="28"/>
      <c r="L205" s="34" t="s">
        <v>1126</v>
      </c>
      <c r="M205" s="34" t="s">
        <v>1126</v>
      </c>
      <c r="N205" s="34" t="s">
        <v>1126</v>
      </c>
      <c r="O205" s="34" t="s">
        <v>1126</v>
      </c>
      <c r="P205" s="28"/>
    </row>
    <row r="206" spans="1:16" ht="18" customHeight="1">
      <c r="A206" s="28"/>
      <c r="B206" s="28"/>
      <c r="C206" s="28"/>
      <c r="D206" s="28"/>
      <c r="E206" s="28"/>
      <c r="F206" s="28"/>
      <c r="G206" s="28"/>
      <c r="H206" s="28"/>
      <c r="I206" s="28"/>
      <c r="J206" s="28"/>
      <c r="K206" s="28"/>
      <c r="L206" s="28"/>
      <c r="M206" s="28"/>
      <c r="N206" s="28"/>
      <c r="O206" s="28"/>
      <c r="P206" s="28"/>
    </row>
    <row r="207" spans="1:16" ht="18" customHeight="1">
      <c r="A207" s="28"/>
      <c r="B207" s="9"/>
      <c r="C207" s="9"/>
      <c r="D207" s="9"/>
      <c r="E207" s="9"/>
      <c r="F207" s="28"/>
      <c r="G207" s="9"/>
      <c r="H207" s="9"/>
      <c r="I207" s="9"/>
      <c r="J207" s="9"/>
      <c r="K207" s="28"/>
      <c r="L207" s="9"/>
      <c r="M207" s="9"/>
      <c r="N207" s="9"/>
      <c r="O207" s="9"/>
      <c r="P207" s="28"/>
    </row>
    <row r="208" spans="1:16" ht="18" customHeight="1">
      <c r="A208" s="28"/>
      <c r="B208" s="9"/>
      <c r="C208" s="9"/>
      <c r="D208" s="9"/>
      <c r="E208" s="9"/>
      <c r="F208" s="28"/>
      <c r="G208" s="9"/>
      <c r="H208" s="9"/>
      <c r="I208" s="9"/>
      <c r="J208" s="9"/>
      <c r="K208" s="28"/>
      <c r="L208" s="9"/>
      <c r="M208" s="9"/>
      <c r="N208" s="9"/>
      <c r="O208" s="9"/>
      <c r="P208" s="28"/>
    </row>
    <row r="209" spans="1:16" ht="18" customHeight="1">
      <c r="A209" s="28"/>
      <c r="B209" s="9"/>
      <c r="C209" s="9"/>
      <c r="D209" s="9"/>
      <c r="E209" s="9"/>
      <c r="F209" s="28"/>
      <c r="G209" s="9"/>
      <c r="H209" s="9"/>
      <c r="I209" s="9"/>
      <c r="J209" s="9"/>
      <c r="K209" s="28"/>
      <c r="L209" s="9"/>
      <c r="M209" s="9"/>
      <c r="N209" s="9"/>
      <c r="O209" s="9"/>
      <c r="P209" s="28"/>
    </row>
    <row r="210" spans="1:16" ht="18" customHeight="1">
      <c r="A210" s="28"/>
      <c r="B210" s="9"/>
      <c r="C210" s="9"/>
      <c r="D210" s="9"/>
      <c r="E210" s="9"/>
      <c r="F210" s="28"/>
      <c r="G210" s="9"/>
      <c r="H210" s="9"/>
      <c r="I210" s="9"/>
      <c r="J210" s="9"/>
      <c r="K210" s="28"/>
      <c r="L210" s="9"/>
      <c r="M210" s="9"/>
      <c r="N210" s="9"/>
      <c r="O210" s="9"/>
      <c r="P210" s="28"/>
    </row>
    <row r="211" spans="1:16" ht="18" customHeight="1">
      <c r="A211" s="28"/>
      <c r="B211" s="9"/>
      <c r="C211" s="9"/>
      <c r="D211" s="9"/>
      <c r="E211" s="9"/>
      <c r="F211" s="28"/>
      <c r="G211" s="9"/>
      <c r="H211" s="9"/>
      <c r="I211" s="9"/>
      <c r="J211" s="9"/>
      <c r="K211" s="28"/>
      <c r="L211" s="9"/>
      <c r="M211" s="9"/>
      <c r="N211" s="9"/>
      <c r="O211" s="9"/>
      <c r="P211" s="28"/>
    </row>
    <row r="212" spans="1:16" ht="18" customHeight="1">
      <c r="A212" s="28"/>
      <c r="B212" s="9"/>
      <c r="C212" s="9"/>
      <c r="D212" s="9"/>
      <c r="E212" s="9"/>
      <c r="F212" s="28"/>
      <c r="G212" s="9"/>
      <c r="H212" s="9"/>
      <c r="I212" s="9"/>
      <c r="J212" s="9"/>
      <c r="K212" s="28"/>
      <c r="L212" s="9"/>
      <c r="M212" s="9"/>
      <c r="N212" s="9"/>
      <c r="O212" s="9"/>
      <c r="P212" s="28"/>
    </row>
    <row r="213" spans="1:16" ht="18" customHeight="1">
      <c r="A213" s="28"/>
      <c r="B213" s="9"/>
      <c r="C213" s="9"/>
      <c r="D213" s="9"/>
      <c r="E213" s="9"/>
      <c r="F213" s="28"/>
      <c r="G213" s="9"/>
      <c r="H213" s="9"/>
      <c r="I213" s="9"/>
      <c r="J213" s="9"/>
      <c r="K213" s="28"/>
      <c r="L213" s="9"/>
      <c r="M213" s="9"/>
      <c r="N213" s="9"/>
      <c r="O213" s="9"/>
      <c r="P213" s="28"/>
    </row>
    <row r="214" spans="1:16" ht="18" customHeight="1">
      <c r="A214" s="28"/>
      <c r="B214" s="9"/>
      <c r="C214" s="9"/>
      <c r="D214" s="9"/>
      <c r="E214" s="9"/>
      <c r="F214" s="28"/>
      <c r="G214" s="9"/>
      <c r="H214" s="9"/>
      <c r="I214" s="9"/>
      <c r="J214" s="9"/>
      <c r="K214" s="28"/>
      <c r="L214" s="9"/>
      <c r="M214" s="9"/>
      <c r="N214" s="9"/>
      <c r="O214" s="9"/>
      <c r="P214" s="28"/>
    </row>
    <row r="215" spans="1:16" ht="18" customHeight="1">
      <c r="A215" s="28"/>
      <c r="B215" s="9"/>
      <c r="C215" s="9"/>
      <c r="D215" s="9"/>
      <c r="E215" s="9"/>
      <c r="F215" s="28"/>
      <c r="G215" s="9"/>
      <c r="H215" s="9"/>
      <c r="I215" s="9"/>
      <c r="J215" s="9"/>
      <c r="K215" s="28"/>
      <c r="L215" s="9"/>
      <c r="M215" s="9"/>
      <c r="N215" s="9"/>
      <c r="O215" s="9"/>
      <c r="P215" s="28"/>
    </row>
    <row r="216" spans="1:16" ht="18" customHeight="1">
      <c r="A216" s="28"/>
      <c r="B216" s="9"/>
      <c r="C216" s="9"/>
      <c r="D216" s="9"/>
      <c r="E216" s="9"/>
      <c r="F216" s="28"/>
      <c r="G216" s="9"/>
      <c r="H216" s="9"/>
      <c r="I216" s="9"/>
      <c r="J216" s="9"/>
      <c r="K216" s="28"/>
      <c r="L216" s="9"/>
      <c r="M216" s="9"/>
      <c r="N216" s="9"/>
      <c r="O216" s="9"/>
      <c r="P216" s="28"/>
    </row>
    <row r="217" spans="1:16" ht="18" customHeight="1">
      <c r="A217" s="28"/>
      <c r="B217" s="9"/>
      <c r="C217" s="9"/>
      <c r="D217" s="9"/>
      <c r="E217" s="9"/>
      <c r="F217" s="28"/>
      <c r="G217" s="9"/>
      <c r="H217" s="9"/>
      <c r="I217" s="9"/>
      <c r="J217" s="9"/>
      <c r="K217" s="28"/>
      <c r="L217" s="9"/>
      <c r="M217" s="9"/>
      <c r="N217" s="9"/>
      <c r="O217" s="9"/>
      <c r="P217" s="28"/>
    </row>
    <row r="218" spans="1:16" ht="18" customHeight="1">
      <c r="A218" s="28"/>
      <c r="B218" s="9"/>
      <c r="C218" s="9"/>
      <c r="D218" s="9"/>
      <c r="E218" s="9"/>
      <c r="F218" s="28"/>
      <c r="G218" s="9"/>
      <c r="H218" s="9"/>
      <c r="I218" s="9"/>
      <c r="J218" s="9"/>
      <c r="K218" s="28"/>
      <c r="L218" s="9"/>
      <c r="M218" s="9"/>
      <c r="N218" s="9"/>
      <c r="O218" s="9"/>
      <c r="P218" s="28"/>
    </row>
    <row r="219" spans="1:16" ht="18" customHeight="1">
      <c r="A219" s="28"/>
      <c r="B219" s="9"/>
      <c r="C219" s="9"/>
      <c r="D219" s="9"/>
      <c r="E219" s="9"/>
      <c r="F219" s="28"/>
      <c r="G219" s="9"/>
      <c r="H219" s="9"/>
      <c r="I219" s="9"/>
      <c r="J219" s="9"/>
      <c r="K219" s="28"/>
      <c r="L219" s="9"/>
      <c r="M219" s="9"/>
      <c r="N219" s="9"/>
      <c r="O219" s="9"/>
      <c r="P219" s="28"/>
    </row>
    <row r="220" spans="1:16" ht="18" customHeight="1">
      <c r="A220" s="28"/>
      <c r="B220" s="30" t="str">
        <f>INDEX(메뉴목록!$B$6:$B$38,MATCH("M23",메뉴목록!$A$6:$A$38,0))</f>
        <v>하우스 원두 200g</v>
      </c>
      <c r="C220" s="30"/>
      <c r="D220" s="30"/>
      <c r="E220" s="30"/>
      <c r="F220" s="28"/>
      <c r="G220" s="30" t="str">
        <f>INDEX(메뉴목록!$B$6:$B$38,MATCH("M24",메뉴목록!$A$6:$A$38,0))</f>
        <v>에티오피아 원두 200g</v>
      </c>
      <c r="H220" s="30"/>
      <c r="I220" s="30"/>
      <c r="J220" s="30"/>
      <c r="K220" s="28"/>
      <c r="L220" s="30" t="str">
        <f>INDEX(메뉴목록!$B$6:$B$38,MATCH("M25",메뉴목록!$A$6:$A$38,0))</f>
        <v>디카페인 원두 200g</v>
      </c>
      <c r="M220" s="30"/>
      <c r="N220" s="30"/>
      <c r="O220" s="30"/>
      <c r="P220" s="28"/>
    </row>
    <row r="221" spans="1:16" ht="18" customHeight="1">
      <c r="A221" s="28"/>
      <c r="B221" s="31" t="str">
        <f>INDEX(한영안내!$C$6:$C$38,MATCH("M23",한영안내!$A$6:$A$38,0))</f>
        <v>House Blend Beans 200g</v>
      </c>
      <c r="C221" s="31"/>
      <c r="D221" s="31"/>
      <c r="E221" s="31"/>
      <c r="F221" s="28"/>
      <c r="G221" s="31" t="str">
        <f>INDEX(한영안내!$C$6:$C$38,MATCH("M24",한영안내!$A$6:$A$38,0))</f>
        <v>Ethiopia Beans 200g</v>
      </c>
      <c r="H221" s="31"/>
      <c r="I221" s="31"/>
      <c r="J221" s="31"/>
      <c r="K221" s="28"/>
      <c r="L221" s="31" t="str">
        <f>INDEX(한영안내!$C$6:$C$38,MATCH("M25",한영안내!$A$6:$A$38,0))</f>
        <v>Decaf Beans 200g</v>
      </c>
      <c r="M221" s="31"/>
      <c r="N221" s="31"/>
      <c r="O221" s="31"/>
      <c r="P221" s="28"/>
    </row>
    <row r="222" spans="1:16" ht="18" customHeight="1">
      <c r="A222" s="28"/>
      <c r="B222" s="31"/>
      <c r="C222" s="31"/>
      <c r="D222" s="31"/>
      <c r="E222" s="31"/>
      <c r="F222" s="28"/>
      <c r="G222" s="31"/>
      <c r="H222" s="31"/>
      <c r="I222" s="31"/>
      <c r="J222" s="31"/>
      <c r="K222" s="28"/>
      <c r="L222" s="31"/>
      <c r="M222" s="31"/>
      <c r="N222" s="31"/>
      <c r="O222" s="31"/>
      <c r="P222" s="28"/>
    </row>
    <row r="223" spans="1:16" ht="18" customHeight="1">
      <c r="A223" s="28"/>
      <c r="B223" s="32">
        <f>MIN(INDEX(가격영양!$G$6:$G$57,MATCH("M23-NA-PACK",가격영양!$A$6:$A$57,0)))</f>
        <v>16000</v>
      </c>
      <c r="C223" s="32"/>
      <c r="D223" s="33" t="s">
        <v>413</v>
      </c>
      <c r="E223" s="33" t="s">
        <v>413</v>
      </c>
      <c r="F223" s="28"/>
      <c r="G223" s="32">
        <f>MIN(INDEX(가격영양!$G$6:$G$57,MATCH("M24-NA-PACK",가격영양!$A$6:$A$57,0)))</f>
        <v>19000</v>
      </c>
      <c r="H223" s="32"/>
      <c r="I223" s="33" t="s">
        <v>427</v>
      </c>
      <c r="J223" s="33" t="s">
        <v>427</v>
      </c>
      <c r="K223" s="28"/>
      <c r="L223" s="32">
        <f>MIN(INDEX(가격영양!$G$6:$G$57,MATCH("M25-NA-PACK",가격영양!$A$6:$A$57,0)))</f>
        <v>18000</v>
      </c>
      <c r="M223" s="32"/>
      <c r="N223" s="33" t="s">
        <v>435</v>
      </c>
      <c r="O223" s="33" t="s">
        <v>435</v>
      </c>
      <c r="P223" s="28"/>
    </row>
    <row r="224" spans="1:16" ht="18" customHeight="1">
      <c r="A224" s="28"/>
      <c r="B224" s="34" t="s">
        <v>1127</v>
      </c>
      <c r="C224" s="34" t="s">
        <v>1127</v>
      </c>
      <c r="D224" s="34" t="s">
        <v>1127</v>
      </c>
      <c r="E224" s="34" t="s">
        <v>1127</v>
      </c>
      <c r="F224" s="28"/>
      <c r="G224" s="34" t="s">
        <v>1127</v>
      </c>
      <c r="H224" s="34" t="s">
        <v>1127</v>
      </c>
      <c r="I224" s="34" t="s">
        <v>1127</v>
      </c>
      <c r="J224" s="34" t="s">
        <v>1127</v>
      </c>
      <c r="K224" s="28"/>
      <c r="L224" s="34" t="s">
        <v>1127</v>
      </c>
      <c r="M224" s="34" t="s">
        <v>1127</v>
      </c>
      <c r="N224" s="34" t="s">
        <v>1127</v>
      </c>
      <c r="O224" s="34" t="s">
        <v>1127</v>
      </c>
      <c r="P224" s="28"/>
    </row>
    <row r="225" spans="1:16" ht="18" customHeight="1">
      <c r="A225" s="28"/>
      <c r="B225" s="34" t="s">
        <v>1128</v>
      </c>
      <c r="C225" s="34" t="s">
        <v>1128</v>
      </c>
      <c r="D225" s="34" t="s">
        <v>1128</v>
      </c>
      <c r="E225" s="34" t="s">
        <v>1128</v>
      </c>
      <c r="F225" s="28"/>
      <c r="G225" s="34" t="s">
        <v>1128</v>
      </c>
      <c r="H225" s="34" t="s">
        <v>1128</v>
      </c>
      <c r="I225" s="34" t="s">
        <v>1128</v>
      </c>
      <c r="J225" s="34" t="s">
        <v>1128</v>
      </c>
      <c r="K225" s="28"/>
      <c r="L225" s="34" t="s">
        <v>1128</v>
      </c>
      <c r="M225" s="34" t="s">
        <v>1128</v>
      </c>
      <c r="N225" s="34" t="s">
        <v>1128</v>
      </c>
      <c r="O225" s="34" t="s">
        <v>1128</v>
      </c>
      <c r="P225" s="28"/>
    </row>
    <row r="226" spans="1:16" ht="18" customHeight="1">
      <c r="A226" s="28"/>
      <c r="B226" s="28"/>
      <c r="C226" s="28"/>
      <c r="D226" s="28"/>
      <c r="E226" s="28"/>
      <c r="F226" s="28"/>
      <c r="G226" s="28"/>
      <c r="H226" s="28"/>
      <c r="I226" s="28"/>
      <c r="J226" s="28"/>
      <c r="K226" s="28"/>
      <c r="L226" s="28"/>
      <c r="M226" s="28"/>
      <c r="N226" s="28"/>
      <c r="O226" s="28"/>
      <c r="P226" s="28"/>
    </row>
    <row r="227" spans="1:16" ht="18" customHeight="1">
      <c r="A227" s="28"/>
      <c r="B227" s="28"/>
      <c r="C227" s="28"/>
      <c r="D227" s="28"/>
      <c r="E227" s="28"/>
      <c r="F227" s="28"/>
      <c r="G227" s="28"/>
      <c r="H227" s="28"/>
      <c r="I227" s="28"/>
      <c r="J227" s="28"/>
      <c r="K227" s="28"/>
      <c r="L227" s="28"/>
      <c r="M227" s="28"/>
      <c r="N227" s="28"/>
      <c r="O227" s="28"/>
      <c r="P227" s="28"/>
    </row>
    <row r="228" spans="1:16" ht="18" customHeight="1">
      <c r="A228" s="28"/>
      <c r="B228" s="28" t="s">
        <v>1129</v>
      </c>
      <c r="C228" s="28"/>
      <c r="D228" s="28"/>
      <c r="E228" s="28"/>
      <c r="F228" s="28"/>
      <c r="G228" s="28"/>
      <c r="H228" s="28"/>
      <c r="I228" s="28"/>
      <c r="J228" s="28"/>
      <c r="K228" s="28"/>
      <c r="L228" s="28"/>
      <c r="M228" s="28"/>
      <c r="N228" s="28"/>
      <c r="O228" s="28"/>
      <c r="P228" s="28"/>
    </row>
    <row r="229" spans="1:16" ht="18" customHeight="1">
      <c r="A229" s="28"/>
      <c r="B229" s="28"/>
      <c r="C229" s="28"/>
      <c r="D229" s="28"/>
      <c r="E229" s="28"/>
      <c r="F229" s="28"/>
      <c r="G229" s="28"/>
      <c r="H229" s="28"/>
      <c r="I229" s="28"/>
      <c r="J229" s="28"/>
      <c r="K229" s="28"/>
      <c r="L229" s="28"/>
      <c r="M229" s="28"/>
      <c r="N229" s="28"/>
      <c r="O229" s="28"/>
      <c r="P229" s="28"/>
    </row>
  </sheetData>
  <mergeCells count="198">
    <mergeCell ref="L224:O224"/>
    <mergeCell ref="L225:O225"/>
    <mergeCell ref="B224:E224"/>
    <mergeCell ref="B225:E225"/>
    <mergeCell ref="G220:J220"/>
    <mergeCell ref="G221:J222"/>
    <mergeCell ref="G223:H223"/>
    <mergeCell ref="I223:J223"/>
    <mergeCell ref="G224:J224"/>
    <mergeCell ref="G225:J225"/>
    <mergeCell ref="L204:O204"/>
    <mergeCell ref="L205:O205"/>
    <mergeCell ref="B220:E220"/>
    <mergeCell ref="B221:E222"/>
    <mergeCell ref="B223:C223"/>
    <mergeCell ref="D223:E223"/>
    <mergeCell ref="L220:O220"/>
    <mergeCell ref="L221:O222"/>
    <mergeCell ref="L223:M223"/>
    <mergeCell ref="N223:O223"/>
    <mergeCell ref="B204:E204"/>
    <mergeCell ref="B205:E205"/>
    <mergeCell ref="G200:J200"/>
    <mergeCell ref="G201:J202"/>
    <mergeCell ref="G203:H203"/>
    <mergeCell ref="I203:J203"/>
    <mergeCell ref="G204:J204"/>
    <mergeCell ref="G205:J205"/>
    <mergeCell ref="L184:O184"/>
    <mergeCell ref="L185:O185"/>
    <mergeCell ref="B200:E200"/>
    <mergeCell ref="B201:E202"/>
    <mergeCell ref="B203:C203"/>
    <mergeCell ref="D203:E203"/>
    <mergeCell ref="L200:O200"/>
    <mergeCell ref="L201:O202"/>
    <mergeCell ref="L203:M203"/>
    <mergeCell ref="N203:O203"/>
    <mergeCell ref="B184:E184"/>
    <mergeCell ref="B185:E185"/>
    <mergeCell ref="G180:J180"/>
    <mergeCell ref="G181:J182"/>
    <mergeCell ref="G183:H183"/>
    <mergeCell ref="I183:J183"/>
    <mergeCell ref="G184:J184"/>
    <mergeCell ref="G185:J185"/>
    <mergeCell ref="L164:O164"/>
    <mergeCell ref="L165:O165"/>
    <mergeCell ref="B180:E180"/>
    <mergeCell ref="B181:E182"/>
    <mergeCell ref="B183:C183"/>
    <mergeCell ref="D183:E183"/>
    <mergeCell ref="L180:O180"/>
    <mergeCell ref="L181:O182"/>
    <mergeCell ref="L183:M183"/>
    <mergeCell ref="N183:O183"/>
    <mergeCell ref="B164:E164"/>
    <mergeCell ref="B165:E165"/>
    <mergeCell ref="G160:J160"/>
    <mergeCell ref="G161:J162"/>
    <mergeCell ref="G163:H163"/>
    <mergeCell ref="I163:J163"/>
    <mergeCell ref="G164:J164"/>
    <mergeCell ref="G165:J165"/>
    <mergeCell ref="L144:O144"/>
    <mergeCell ref="L145:O145"/>
    <mergeCell ref="B160:E160"/>
    <mergeCell ref="B161:E162"/>
    <mergeCell ref="B163:C163"/>
    <mergeCell ref="D163:E163"/>
    <mergeCell ref="L160:O160"/>
    <mergeCell ref="L161:O162"/>
    <mergeCell ref="L163:M163"/>
    <mergeCell ref="N163:O163"/>
    <mergeCell ref="B144:E144"/>
    <mergeCell ref="B145:E145"/>
    <mergeCell ref="G140:J140"/>
    <mergeCell ref="G141:J142"/>
    <mergeCell ref="G143:H143"/>
    <mergeCell ref="I143:J143"/>
    <mergeCell ref="G144:J144"/>
    <mergeCell ref="G145:J145"/>
    <mergeCell ref="L124:O124"/>
    <mergeCell ref="L125:O125"/>
    <mergeCell ref="B140:E140"/>
    <mergeCell ref="B141:E142"/>
    <mergeCell ref="B143:C143"/>
    <mergeCell ref="D143:E143"/>
    <mergeCell ref="L140:O140"/>
    <mergeCell ref="L141:O142"/>
    <mergeCell ref="L143:M143"/>
    <mergeCell ref="N143:O143"/>
    <mergeCell ref="B124:E124"/>
    <mergeCell ref="B125:E125"/>
    <mergeCell ref="G120:J120"/>
    <mergeCell ref="G121:J122"/>
    <mergeCell ref="G123:H123"/>
    <mergeCell ref="I123:J123"/>
    <mergeCell ref="G124:J124"/>
    <mergeCell ref="G125:J125"/>
    <mergeCell ref="L104:O104"/>
    <mergeCell ref="L105:O105"/>
    <mergeCell ref="B120:E120"/>
    <mergeCell ref="B121:E122"/>
    <mergeCell ref="B123:C123"/>
    <mergeCell ref="D123:E123"/>
    <mergeCell ref="L120:O120"/>
    <mergeCell ref="L121:O122"/>
    <mergeCell ref="L123:M123"/>
    <mergeCell ref="N123:O123"/>
    <mergeCell ref="B104:E104"/>
    <mergeCell ref="B105:E105"/>
    <mergeCell ref="G100:J100"/>
    <mergeCell ref="G101:J102"/>
    <mergeCell ref="G103:H103"/>
    <mergeCell ref="I103:J103"/>
    <mergeCell ref="G104:J104"/>
    <mergeCell ref="G105:J105"/>
    <mergeCell ref="L84:O84"/>
    <mergeCell ref="L85:O85"/>
    <mergeCell ref="B100:E100"/>
    <mergeCell ref="B101:E102"/>
    <mergeCell ref="B103:C103"/>
    <mergeCell ref="D103:E103"/>
    <mergeCell ref="L100:O100"/>
    <mergeCell ref="L101:O102"/>
    <mergeCell ref="L103:M103"/>
    <mergeCell ref="N103:O103"/>
    <mergeCell ref="B84:E84"/>
    <mergeCell ref="B85:E85"/>
    <mergeCell ref="G80:J80"/>
    <mergeCell ref="G81:J82"/>
    <mergeCell ref="G83:H83"/>
    <mergeCell ref="I83:J83"/>
    <mergeCell ref="G84:J84"/>
    <mergeCell ref="G85:J85"/>
    <mergeCell ref="L64:O64"/>
    <mergeCell ref="L65:O65"/>
    <mergeCell ref="B80:E80"/>
    <mergeCell ref="B81:E82"/>
    <mergeCell ref="B83:C83"/>
    <mergeCell ref="D83:E83"/>
    <mergeCell ref="L80:O80"/>
    <mergeCell ref="L81:O82"/>
    <mergeCell ref="L83:M83"/>
    <mergeCell ref="N83:O83"/>
    <mergeCell ref="B64:E64"/>
    <mergeCell ref="B65:E65"/>
    <mergeCell ref="G60:J60"/>
    <mergeCell ref="G61:J62"/>
    <mergeCell ref="G63:H63"/>
    <mergeCell ref="I63:J63"/>
    <mergeCell ref="G64:J64"/>
    <mergeCell ref="G65:J65"/>
    <mergeCell ref="L44:O44"/>
    <mergeCell ref="L45:O45"/>
    <mergeCell ref="B60:E60"/>
    <mergeCell ref="B61:E62"/>
    <mergeCell ref="B63:C63"/>
    <mergeCell ref="D63:E63"/>
    <mergeCell ref="L60:O60"/>
    <mergeCell ref="L61:O62"/>
    <mergeCell ref="L63:M63"/>
    <mergeCell ref="N63:O63"/>
    <mergeCell ref="B44:E44"/>
    <mergeCell ref="B45:E45"/>
    <mergeCell ref="G40:J40"/>
    <mergeCell ref="G41:J42"/>
    <mergeCell ref="G43:H43"/>
    <mergeCell ref="I43:J43"/>
    <mergeCell ref="G44:J44"/>
    <mergeCell ref="G45:J45"/>
    <mergeCell ref="L25:O25"/>
    <mergeCell ref="B40:E40"/>
    <mergeCell ref="B41:E42"/>
    <mergeCell ref="B43:C43"/>
    <mergeCell ref="D43:E43"/>
    <mergeCell ref="L40:O40"/>
    <mergeCell ref="L41:O42"/>
    <mergeCell ref="L43:M43"/>
    <mergeCell ref="N43:O43"/>
    <mergeCell ref="L20:O20"/>
    <mergeCell ref="L21:O22"/>
    <mergeCell ref="L23:M23"/>
    <mergeCell ref="N23:O23"/>
    <mergeCell ref="L24:O24"/>
    <mergeCell ref="B25:E25"/>
    <mergeCell ref="G20:J20"/>
    <mergeCell ref="G21:J22"/>
    <mergeCell ref="G23:H23"/>
    <mergeCell ref="I23:J23"/>
    <mergeCell ref="G24:J24"/>
    <mergeCell ref="G25:J25"/>
    <mergeCell ref="B20:E20"/>
    <mergeCell ref="B21:E22"/>
    <mergeCell ref="B23:C23"/>
    <mergeCell ref="D23:E23"/>
    <mergeCell ref="B24:E24"/>
  </mergeCells>
  <phoneticPr fontId="1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B6F55"/>
  </sheetPr>
  <dimension ref="A1:K50"/>
  <sheetViews>
    <sheetView showGridLines="0" tabSelected="1" workbookViewId="0">
      <pane xSplit="2" ySplit="5" topLeftCell="C6" activePane="bottomRight" state="frozen"/>
      <selection pane="topRight"/>
      <selection pane="bottomLeft"/>
      <selection pane="bottomRight" activeCell="C6" sqref="C6"/>
    </sheetView>
  </sheetViews>
  <sheetFormatPr baseColWidth="10" defaultColWidth="8.83203125" defaultRowHeight="14"/>
  <cols>
    <col min="1" max="1" width="12" customWidth="1"/>
    <col min="2" max="2" width="28" customWidth="1"/>
    <col min="3" max="3" width="50" customWidth="1"/>
    <col min="4" max="4" width="90" customWidth="1"/>
    <col min="5" max="5" width="95" customWidth="1"/>
    <col min="6" max="6" width="42" customWidth="1"/>
    <col min="7" max="7" width="37" customWidth="1"/>
    <col min="8" max="8" width="100" customWidth="1"/>
    <col min="9" max="9" width="30" customWidth="1"/>
    <col min="10" max="10" width="43" customWidth="1"/>
    <col min="11" max="11" width="78" customWidth="1"/>
  </cols>
  <sheetData>
    <row r="1" spans="1:11">
      <c r="A1" s="9"/>
      <c r="B1" s="9"/>
      <c r="C1" s="9"/>
      <c r="D1" s="9"/>
      <c r="E1" s="9"/>
      <c r="F1" s="9"/>
      <c r="G1" s="9"/>
      <c r="H1" s="9"/>
      <c r="I1" s="9"/>
      <c r="J1" s="9"/>
      <c r="K1" s="9"/>
    </row>
    <row r="2" spans="1:11" ht="20">
      <c r="A2" s="11" t="s">
        <v>1130</v>
      </c>
      <c r="B2" s="9"/>
      <c r="C2" s="9"/>
      <c r="D2" s="9"/>
      <c r="E2" s="9"/>
      <c r="F2" s="9"/>
      <c r="G2" s="9"/>
      <c r="H2" s="9"/>
      <c r="I2" s="9"/>
      <c r="J2" s="9"/>
      <c r="K2" s="9"/>
    </row>
    <row r="3" spans="1:11">
      <c r="A3" s="12" t="s">
        <v>1131</v>
      </c>
      <c r="B3" s="9"/>
      <c r="C3" s="9"/>
      <c r="D3" s="9"/>
      <c r="E3" s="9"/>
      <c r="F3" s="9"/>
      <c r="G3" s="9"/>
      <c r="H3" s="9"/>
      <c r="I3" s="9"/>
      <c r="J3" s="9"/>
      <c r="K3" s="9"/>
    </row>
    <row r="4" spans="1:11">
      <c r="A4" s="9"/>
      <c r="B4" s="9"/>
      <c r="C4" s="9"/>
      <c r="D4" s="9"/>
      <c r="E4" s="9"/>
      <c r="F4" s="9"/>
      <c r="G4" s="9"/>
      <c r="H4" s="9"/>
      <c r="I4" s="9"/>
      <c r="J4" s="9"/>
      <c r="K4" s="9"/>
    </row>
    <row r="5" spans="1:11" ht="38" customHeight="1">
      <c r="A5" s="13" t="s">
        <v>2</v>
      </c>
      <c r="B5" s="13" t="s">
        <v>1132</v>
      </c>
      <c r="C5" s="13" t="s">
        <v>548</v>
      </c>
      <c r="D5" s="13" t="s">
        <v>1133</v>
      </c>
      <c r="E5" s="13" t="s">
        <v>1134</v>
      </c>
      <c r="F5" s="13" t="s">
        <v>1135</v>
      </c>
      <c r="G5" s="13" t="s">
        <v>1136</v>
      </c>
      <c r="H5" s="13" t="s">
        <v>1137</v>
      </c>
      <c r="I5" s="13" t="s">
        <v>1138</v>
      </c>
      <c r="J5" s="13" t="s">
        <v>1139</v>
      </c>
      <c r="K5" s="13" t="s">
        <v>1140</v>
      </c>
    </row>
    <row r="6" spans="1:11" ht="86" customHeight="1">
      <c r="A6" s="14" t="s">
        <v>29</v>
      </c>
      <c r="B6" s="14" t="s">
        <v>30</v>
      </c>
      <c r="C6" s="14" t="s">
        <v>32</v>
      </c>
      <c r="D6" s="14" t="s">
        <v>1141</v>
      </c>
      <c r="E6" s="14" t="s">
        <v>1142</v>
      </c>
      <c r="F6" s="14" t="s">
        <v>1143</v>
      </c>
      <c r="G6" s="14" t="s">
        <v>1144</v>
      </c>
      <c r="H6" s="14"/>
      <c r="I6" s="14" t="s">
        <v>1109</v>
      </c>
      <c r="J6" s="14" t="s">
        <v>1145</v>
      </c>
      <c r="K6" s="14" t="s">
        <v>1146</v>
      </c>
    </row>
    <row r="7" spans="1:11" ht="86" customHeight="1">
      <c r="A7" s="10" t="s">
        <v>51</v>
      </c>
      <c r="B7" s="10" t="s">
        <v>52</v>
      </c>
      <c r="C7" s="10" t="s">
        <v>53</v>
      </c>
      <c r="D7" s="10" t="s">
        <v>1147</v>
      </c>
      <c r="E7" s="10" t="s">
        <v>1142</v>
      </c>
      <c r="F7" s="10" t="s">
        <v>1143</v>
      </c>
      <c r="G7" s="10" t="s">
        <v>1148</v>
      </c>
      <c r="H7" s="10"/>
      <c r="I7" s="10" t="s">
        <v>1109</v>
      </c>
      <c r="J7" s="10" t="s">
        <v>1145</v>
      </c>
      <c r="K7" s="10" t="s">
        <v>1149</v>
      </c>
    </row>
    <row r="8" spans="1:11" ht="86" customHeight="1">
      <c r="A8" s="14" t="s">
        <v>64</v>
      </c>
      <c r="B8" s="14" t="s">
        <v>65</v>
      </c>
      <c r="C8" s="14" t="s">
        <v>66</v>
      </c>
      <c r="D8" s="14" t="s">
        <v>1150</v>
      </c>
      <c r="E8" s="14" t="s">
        <v>1151</v>
      </c>
      <c r="F8" s="14" t="s">
        <v>576</v>
      </c>
      <c r="G8" s="14" t="s">
        <v>1152</v>
      </c>
      <c r="H8" s="14"/>
      <c r="I8" s="14" t="s">
        <v>1109</v>
      </c>
      <c r="J8" s="14" t="s">
        <v>1145</v>
      </c>
      <c r="K8" s="14" t="s">
        <v>1153</v>
      </c>
    </row>
    <row r="9" spans="1:11" ht="86" customHeight="1">
      <c r="A9" s="10" t="s">
        <v>78</v>
      </c>
      <c r="B9" s="10" t="s">
        <v>79</v>
      </c>
      <c r="C9" s="10" t="s">
        <v>80</v>
      </c>
      <c r="D9" s="10" t="s">
        <v>1154</v>
      </c>
      <c r="E9" s="10" t="s">
        <v>1151</v>
      </c>
      <c r="F9" s="10" t="s">
        <v>576</v>
      </c>
      <c r="G9" s="10" t="s">
        <v>1155</v>
      </c>
      <c r="H9" s="10"/>
      <c r="I9" s="10" t="s">
        <v>1109</v>
      </c>
      <c r="J9" s="10" t="s">
        <v>1145</v>
      </c>
      <c r="K9" s="10" t="s">
        <v>1156</v>
      </c>
    </row>
    <row r="10" spans="1:11" ht="86" customHeight="1">
      <c r="A10" s="14" t="s">
        <v>89</v>
      </c>
      <c r="B10" s="14" t="s">
        <v>90</v>
      </c>
      <c r="C10" s="14" t="s">
        <v>91</v>
      </c>
      <c r="D10" s="14" t="s">
        <v>1157</v>
      </c>
      <c r="E10" s="14" t="s">
        <v>1151</v>
      </c>
      <c r="F10" s="14" t="s">
        <v>576</v>
      </c>
      <c r="G10" s="14" t="s">
        <v>1158</v>
      </c>
      <c r="H10" s="14"/>
      <c r="I10" s="14" t="s">
        <v>1109</v>
      </c>
      <c r="J10" s="14" t="s">
        <v>1145</v>
      </c>
      <c r="K10" s="14" t="s">
        <v>1159</v>
      </c>
    </row>
    <row r="11" spans="1:11" ht="86" customHeight="1">
      <c r="A11" s="10" t="s">
        <v>100</v>
      </c>
      <c r="B11" s="10" t="s">
        <v>101</v>
      </c>
      <c r="C11" s="10" t="s">
        <v>102</v>
      </c>
      <c r="D11" s="10" t="s">
        <v>1160</v>
      </c>
      <c r="E11" s="10" t="s">
        <v>1161</v>
      </c>
      <c r="F11" s="10" t="s">
        <v>576</v>
      </c>
      <c r="G11" s="10" t="s">
        <v>1162</v>
      </c>
      <c r="H11" s="10"/>
      <c r="I11" s="10" t="s">
        <v>1109</v>
      </c>
      <c r="J11" s="10" t="s">
        <v>1145</v>
      </c>
      <c r="K11" s="10" t="s">
        <v>1163</v>
      </c>
    </row>
    <row r="12" spans="1:11" ht="86" customHeight="1">
      <c r="A12" s="14" t="s">
        <v>113</v>
      </c>
      <c r="B12" s="14" t="s">
        <v>114</v>
      </c>
      <c r="C12" s="14" t="s">
        <v>115</v>
      </c>
      <c r="D12" s="14" t="s">
        <v>1164</v>
      </c>
      <c r="E12" s="14" t="s">
        <v>1165</v>
      </c>
      <c r="F12" s="14" t="s">
        <v>576</v>
      </c>
      <c r="G12" s="14" t="s">
        <v>1166</v>
      </c>
      <c r="H12" s="14"/>
      <c r="I12" s="14" t="s">
        <v>1109</v>
      </c>
      <c r="J12" s="14" t="s">
        <v>1145</v>
      </c>
      <c r="K12" s="14" t="s">
        <v>1167</v>
      </c>
    </row>
    <row r="13" spans="1:11" ht="86" customHeight="1">
      <c r="A13" s="10" t="s">
        <v>126</v>
      </c>
      <c r="B13" s="10" t="s">
        <v>127</v>
      </c>
      <c r="C13" s="10" t="s">
        <v>128</v>
      </c>
      <c r="D13" s="10" t="s">
        <v>1168</v>
      </c>
      <c r="E13" s="10" t="s">
        <v>1169</v>
      </c>
      <c r="F13" s="10" t="s">
        <v>1170</v>
      </c>
      <c r="G13" s="10" t="s">
        <v>1171</v>
      </c>
      <c r="H13" s="10"/>
      <c r="I13" s="10" t="s">
        <v>1109</v>
      </c>
      <c r="J13" s="10" t="s">
        <v>1145</v>
      </c>
      <c r="K13" s="10" t="s">
        <v>1172</v>
      </c>
    </row>
    <row r="14" spans="1:11" ht="86" customHeight="1">
      <c r="A14" s="14" t="s">
        <v>140</v>
      </c>
      <c r="B14" s="14" t="s">
        <v>141</v>
      </c>
      <c r="C14" s="14" t="s">
        <v>142</v>
      </c>
      <c r="D14" s="14" t="s">
        <v>1173</v>
      </c>
      <c r="E14" s="14" t="s">
        <v>1142</v>
      </c>
      <c r="F14" s="14" t="s">
        <v>1143</v>
      </c>
      <c r="G14" s="14" t="s">
        <v>1174</v>
      </c>
      <c r="H14" s="14"/>
      <c r="I14" s="14" t="s">
        <v>1109</v>
      </c>
      <c r="J14" s="14" t="s">
        <v>1145</v>
      </c>
      <c r="K14" s="14" t="s">
        <v>1175</v>
      </c>
    </row>
    <row r="15" spans="1:11" ht="86" customHeight="1">
      <c r="A15" s="10" t="s">
        <v>153</v>
      </c>
      <c r="B15" s="10" t="s">
        <v>154</v>
      </c>
      <c r="C15" s="10" t="s">
        <v>155</v>
      </c>
      <c r="D15" s="10" t="s">
        <v>1176</v>
      </c>
      <c r="E15" s="10" t="s">
        <v>1151</v>
      </c>
      <c r="F15" s="10" t="s">
        <v>576</v>
      </c>
      <c r="G15" s="10" t="s">
        <v>1152</v>
      </c>
      <c r="H15" s="10"/>
      <c r="I15" s="10" t="s">
        <v>1109</v>
      </c>
      <c r="J15" s="10" t="s">
        <v>1145</v>
      </c>
      <c r="K15" s="10" t="s">
        <v>1177</v>
      </c>
    </row>
    <row r="16" spans="1:11" ht="86" customHeight="1">
      <c r="A16" s="14" t="s">
        <v>165</v>
      </c>
      <c r="B16" s="14" t="s">
        <v>166</v>
      </c>
      <c r="C16" s="14" t="s">
        <v>167</v>
      </c>
      <c r="D16" s="14" t="s">
        <v>1178</v>
      </c>
      <c r="E16" s="14" t="s">
        <v>1142</v>
      </c>
      <c r="F16" s="14" t="s">
        <v>1143</v>
      </c>
      <c r="G16" s="14" t="s">
        <v>1179</v>
      </c>
      <c r="H16" s="14"/>
      <c r="I16" s="14" t="s">
        <v>1109</v>
      </c>
      <c r="J16" s="14" t="s">
        <v>1145</v>
      </c>
      <c r="K16" s="14" t="s">
        <v>1180</v>
      </c>
    </row>
    <row r="17" spans="1:11" ht="86" customHeight="1">
      <c r="A17" s="10" t="s">
        <v>176</v>
      </c>
      <c r="B17" s="10" t="s">
        <v>177</v>
      </c>
      <c r="C17" s="10" t="s">
        <v>178</v>
      </c>
      <c r="D17" s="10" t="s">
        <v>1181</v>
      </c>
      <c r="E17" s="10" t="s">
        <v>1182</v>
      </c>
      <c r="F17" s="10" t="s">
        <v>1143</v>
      </c>
      <c r="G17" s="10" t="s">
        <v>1183</v>
      </c>
      <c r="H17" s="10"/>
      <c r="I17" s="10" t="s">
        <v>1109</v>
      </c>
      <c r="J17" s="10" t="s">
        <v>1145</v>
      </c>
      <c r="K17" s="10" t="s">
        <v>1184</v>
      </c>
    </row>
    <row r="18" spans="1:11" ht="86" customHeight="1">
      <c r="A18" s="14" t="s">
        <v>189</v>
      </c>
      <c r="B18" s="14" t="s">
        <v>190</v>
      </c>
      <c r="C18" s="14" t="s">
        <v>192</v>
      </c>
      <c r="D18" s="14" t="s">
        <v>1185</v>
      </c>
      <c r="E18" s="14" t="s">
        <v>1186</v>
      </c>
      <c r="F18" s="14" t="s">
        <v>576</v>
      </c>
      <c r="G18" s="14" t="s">
        <v>1187</v>
      </c>
      <c r="H18" s="14"/>
      <c r="I18" s="14" t="s">
        <v>1109</v>
      </c>
      <c r="J18" s="14" t="s">
        <v>1145</v>
      </c>
      <c r="K18" s="14" t="s">
        <v>1188</v>
      </c>
    </row>
    <row r="19" spans="1:11" ht="86" customHeight="1">
      <c r="A19" s="10" t="s">
        <v>202</v>
      </c>
      <c r="B19" s="10" t="s">
        <v>203</v>
      </c>
      <c r="C19" s="10" t="s">
        <v>204</v>
      </c>
      <c r="D19" s="10" t="s">
        <v>1189</v>
      </c>
      <c r="E19" s="10" t="s">
        <v>1190</v>
      </c>
      <c r="F19" s="10" t="s">
        <v>1170</v>
      </c>
      <c r="G19" s="10" t="s">
        <v>1191</v>
      </c>
      <c r="H19" s="10"/>
      <c r="I19" s="10" t="s">
        <v>1109</v>
      </c>
      <c r="J19" s="10" t="s">
        <v>1145</v>
      </c>
      <c r="K19" s="10" t="s">
        <v>1192</v>
      </c>
    </row>
    <row r="20" spans="1:11" ht="86" customHeight="1">
      <c r="A20" s="14" t="s">
        <v>215</v>
      </c>
      <c r="B20" s="14" t="s">
        <v>216</v>
      </c>
      <c r="C20" s="14" t="s">
        <v>217</v>
      </c>
      <c r="D20" s="14" t="s">
        <v>1193</v>
      </c>
      <c r="E20" s="14" t="s">
        <v>1194</v>
      </c>
      <c r="F20" s="14" t="s">
        <v>576</v>
      </c>
      <c r="G20" s="14" t="s">
        <v>1195</v>
      </c>
      <c r="H20" s="14"/>
      <c r="I20" s="14" t="s">
        <v>1109</v>
      </c>
      <c r="J20" s="14" t="s">
        <v>1145</v>
      </c>
      <c r="K20" s="14" t="s">
        <v>1196</v>
      </c>
    </row>
    <row r="21" spans="1:11" ht="86" customHeight="1">
      <c r="A21" s="10" t="s">
        <v>227</v>
      </c>
      <c r="B21" s="10" t="s">
        <v>228</v>
      </c>
      <c r="C21" s="10" t="s">
        <v>229</v>
      </c>
      <c r="D21" s="10" t="s">
        <v>1197</v>
      </c>
      <c r="E21" s="10" t="s">
        <v>1198</v>
      </c>
      <c r="F21" s="10" t="s">
        <v>1143</v>
      </c>
      <c r="G21" s="10" t="s">
        <v>1199</v>
      </c>
      <c r="H21" s="10"/>
      <c r="I21" s="10" t="s">
        <v>1109</v>
      </c>
      <c r="J21" s="10" t="s">
        <v>1145</v>
      </c>
      <c r="K21" s="10" t="s">
        <v>1200</v>
      </c>
    </row>
    <row r="22" spans="1:11" ht="86" customHeight="1">
      <c r="A22" s="14" t="s">
        <v>239</v>
      </c>
      <c r="B22" s="14" t="s">
        <v>240</v>
      </c>
      <c r="C22" s="14" t="s">
        <v>241</v>
      </c>
      <c r="D22" s="14" t="s">
        <v>1201</v>
      </c>
      <c r="E22" s="14" t="s">
        <v>1202</v>
      </c>
      <c r="F22" s="14" t="s">
        <v>1143</v>
      </c>
      <c r="G22" s="14" t="s">
        <v>1203</v>
      </c>
      <c r="H22" s="14"/>
      <c r="I22" s="14" t="s">
        <v>1109</v>
      </c>
      <c r="J22" s="14" t="s">
        <v>1145</v>
      </c>
      <c r="K22" s="14" t="s">
        <v>1204</v>
      </c>
    </row>
    <row r="23" spans="1:11" ht="86" customHeight="1">
      <c r="A23" s="10" t="s">
        <v>250</v>
      </c>
      <c r="B23" s="10" t="s">
        <v>251</v>
      </c>
      <c r="C23" s="10" t="s">
        <v>252</v>
      </c>
      <c r="D23" s="10" t="s">
        <v>1205</v>
      </c>
      <c r="E23" s="10" t="s">
        <v>1206</v>
      </c>
      <c r="F23" s="10" t="s">
        <v>1143</v>
      </c>
      <c r="G23" s="10" t="s">
        <v>1179</v>
      </c>
      <c r="H23" s="10" t="s">
        <v>1207</v>
      </c>
      <c r="I23" s="10" t="s">
        <v>1109</v>
      </c>
      <c r="J23" s="10" t="s">
        <v>1145</v>
      </c>
      <c r="K23" s="10" t="s">
        <v>1208</v>
      </c>
    </row>
    <row r="24" spans="1:11" ht="86" customHeight="1">
      <c r="A24" s="14" t="s">
        <v>261</v>
      </c>
      <c r="B24" s="14" t="s">
        <v>262</v>
      </c>
      <c r="C24" s="14" t="s">
        <v>263</v>
      </c>
      <c r="D24" s="14" t="s">
        <v>1209</v>
      </c>
      <c r="E24" s="14" t="s">
        <v>1210</v>
      </c>
      <c r="F24" s="14" t="s">
        <v>1143</v>
      </c>
      <c r="G24" s="14" t="s">
        <v>1211</v>
      </c>
      <c r="H24" s="14" t="s">
        <v>1212</v>
      </c>
      <c r="I24" s="14" t="s">
        <v>1109</v>
      </c>
      <c r="J24" s="14" t="s">
        <v>1145</v>
      </c>
      <c r="K24" s="14" t="s">
        <v>1213</v>
      </c>
    </row>
    <row r="25" spans="1:11" ht="86" customHeight="1">
      <c r="A25" s="10" t="s">
        <v>272</v>
      </c>
      <c r="B25" s="10" t="s">
        <v>273</v>
      </c>
      <c r="C25" s="10" t="s">
        <v>275</v>
      </c>
      <c r="D25" s="10" t="s">
        <v>1214</v>
      </c>
      <c r="E25" s="10" t="s">
        <v>1215</v>
      </c>
      <c r="F25" s="10" t="s">
        <v>1216</v>
      </c>
      <c r="G25" s="10" t="s">
        <v>1217</v>
      </c>
      <c r="H25" s="10"/>
      <c r="I25" s="10" t="s">
        <v>1114</v>
      </c>
      <c r="J25" s="10" t="s">
        <v>1145</v>
      </c>
      <c r="K25" s="10" t="s">
        <v>1218</v>
      </c>
    </row>
    <row r="26" spans="1:11" ht="86" customHeight="1">
      <c r="A26" s="14" t="s">
        <v>288</v>
      </c>
      <c r="B26" s="14" t="s">
        <v>289</v>
      </c>
      <c r="C26" s="14" t="s">
        <v>290</v>
      </c>
      <c r="D26" s="14" t="s">
        <v>1219</v>
      </c>
      <c r="E26" s="14" t="s">
        <v>1220</v>
      </c>
      <c r="F26" s="14" t="s">
        <v>1221</v>
      </c>
      <c r="G26" s="14" t="s">
        <v>1166</v>
      </c>
      <c r="H26" s="14"/>
      <c r="I26" s="14" t="s">
        <v>1115</v>
      </c>
      <c r="J26" s="14" t="s">
        <v>1145</v>
      </c>
      <c r="K26" s="14" t="s">
        <v>1222</v>
      </c>
    </row>
    <row r="27" spans="1:11" ht="86" customHeight="1">
      <c r="A27" s="10" t="s">
        <v>302</v>
      </c>
      <c r="B27" s="10" t="s">
        <v>303</v>
      </c>
      <c r="C27" s="10" t="s">
        <v>304</v>
      </c>
      <c r="D27" s="10" t="s">
        <v>1223</v>
      </c>
      <c r="E27" s="10" t="s">
        <v>1224</v>
      </c>
      <c r="F27" s="10" t="s">
        <v>1221</v>
      </c>
      <c r="G27" s="10" t="s">
        <v>1225</v>
      </c>
      <c r="H27" s="10"/>
      <c r="I27" s="10" t="s">
        <v>1118</v>
      </c>
      <c r="J27" s="10" t="s">
        <v>1145</v>
      </c>
      <c r="K27" s="10" t="s">
        <v>1226</v>
      </c>
    </row>
    <row r="28" spans="1:11" ht="86" customHeight="1">
      <c r="A28" s="14" t="s">
        <v>316</v>
      </c>
      <c r="B28" s="14" t="s">
        <v>317</v>
      </c>
      <c r="C28" s="14" t="s">
        <v>318</v>
      </c>
      <c r="D28" s="14" t="s">
        <v>1227</v>
      </c>
      <c r="E28" s="14" t="s">
        <v>1228</v>
      </c>
      <c r="F28" s="14" t="s">
        <v>1229</v>
      </c>
      <c r="G28" s="14" t="s">
        <v>1230</v>
      </c>
      <c r="H28" s="14" t="s">
        <v>1231</v>
      </c>
      <c r="I28" s="14" t="s">
        <v>1119</v>
      </c>
      <c r="J28" s="14" t="s">
        <v>1145</v>
      </c>
      <c r="K28" s="14" t="s">
        <v>1232</v>
      </c>
    </row>
    <row r="29" spans="1:11" ht="86" customHeight="1">
      <c r="A29" s="10" t="s">
        <v>329</v>
      </c>
      <c r="B29" s="10" t="s">
        <v>330</v>
      </c>
      <c r="C29" s="10" t="s">
        <v>331</v>
      </c>
      <c r="D29" s="10" t="s">
        <v>1233</v>
      </c>
      <c r="E29" s="10" t="s">
        <v>1234</v>
      </c>
      <c r="F29" s="10" t="s">
        <v>1235</v>
      </c>
      <c r="G29" s="10" t="s">
        <v>1236</v>
      </c>
      <c r="H29" s="10" t="s">
        <v>1237</v>
      </c>
      <c r="I29" s="10" t="s">
        <v>1120</v>
      </c>
      <c r="J29" s="10" t="s">
        <v>1145</v>
      </c>
      <c r="K29" s="10" t="s">
        <v>1238</v>
      </c>
    </row>
    <row r="30" spans="1:11" ht="86" customHeight="1">
      <c r="A30" s="14" t="s">
        <v>342</v>
      </c>
      <c r="B30" s="14" t="s">
        <v>343</v>
      </c>
      <c r="C30" s="14" t="s">
        <v>345</v>
      </c>
      <c r="D30" s="14" t="s">
        <v>1239</v>
      </c>
      <c r="E30" s="14" t="s">
        <v>1240</v>
      </c>
      <c r="F30" s="14" t="s">
        <v>1143</v>
      </c>
      <c r="G30" s="14" t="s">
        <v>1241</v>
      </c>
      <c r="H30" s="14" t="s">
        <v>1242</v>
      </c>
      <c r="I30" s="14" t="s">
        <v>1109</v>
      </c>
      <c r="J30" s="14" t="s">
        <v>1243</v>
      </c>
      <c r="K30" s="14" t="s">
        <v>1244</v>
      </c>
    </row>
    <row r="31" spans="1:11" ht="86" customHeight="1">
      <c r="A31" s="10" t="s">
        <v>356</v>
      </c>
      <c r="B31" s="10" t="s">
        <v>357</v>
      </c>
      <c r="C31" s="10" t="s">
        <v>358</v>
      </c>
      <c r="D31" s="10" t="s">
        <v>1245</v>
      </c>
      <c r="E31" s="10" t="s">
        <v>1246</v>
      </c>
      <c r="F31" s="10" t="s">
        <v>1143</v>
      </c>
      <c r="G31" s="10" t="s">
        <v>1247</v>
      </c>
      <c r="H31" s="10" t="s">
        <v>1248</v>
      </c>
      <c r="I31" s="10" t="s">
        <v>1109</v>
      </c>
      <c r="J31" s="10" t="s">
        <v>1243</v>
      </c>
      <c r="K31" s="10" t="s">
        <v>1249</v>
      </c>
    </row>
    <row r="32" spans="1:11" ht="86" customHeight="1">
      <c r="A32" s="14" t="s">
        <v>366</v>
      </c>
      <c r="B32" s="14" t="s">
        <v>367</v>
      </c>
      <c r="C32" s="14" t="s">
        <v>368</v>
      </c>
      <c r="D32" s="14" t="s">
        <v>1250</v>
      </c>
      <c r="E32" s="14" t="s">
        <v>1251</v>
      </c>
      <c r="F32" s="14" t="s">
        <v>1143</v>
      </c>
      <c r="G32" s="14" t="s">
        <v>1241</v>
      </c>
      <c r="H32" s="14"/>
      <c r="I32" s="14" t="s">
        <v>1252</v>
      </c>
      <c r="J32" s="14" t="s">
        <v>1243</v>
      </c>
      <c r="K32" s="14" t="s">
        <v>1253</v>
      </c>
    </row>
    <row r="33" spans="1:11" ht="86" customHeight="1">
      <c r="A33" s="10" t="s">
        <v>377</v>
      </c>
      <c r="B33" s="10" t="s">
        <v>378</v>
      </c>
      <c r="C33" s="10" t="s">
        <v>379</v>
      </c>
      <c r="D33" s="10" t="s">
        <v>1254</v>
      </c>
      <c r="E33" s="10" t="s">
        <v>1255</v>
      </c>
      <c r="F33" s="10" t="s">
        <v>1143</v>
      </c>
      <c r="G33" s="10" t="s">
        <v>1256</v>
      </c>
      <c r="H33" s="10"/>
      <c r="I33" s="10" t="s">
        <v>1257</v>
      </c>
      <c r="J33" s="10" t="s">
        <v>1243</v>
      </c>
      <c r="K33" s="10" t="s">
        <v>1258</v>
      </c>
    </row>
    <row r="34" spans="1:11" ht="86" customHeight="1">
      <c r="A34" s="14" t="s">
        <v>389</v>
      </c>
      <c r="B34" s="14" t="s">
        <v>390</v>
      </c>
      <c r="C34" s="14" t="s">
        <v>391</v>
      </c>
      <c r="D34" s="14" t="s">
        <v>1259</v>
      </c>
      <c r="E34" s="14" t="s">
        <v>1260</v>
      </c>
      <c r="F34" s="14" t="s">
        <v>1261</v>
      </c>
      <c r="G34" s="14" t="s">
        <v>1262</v>
      </c>
      <c r="H34" s="14"/>
      <c r="I34" s="14" t="s">
        <v>1263</v>
      </c>
      <c r="J34" s="14" t="s">
        <v>1243</v>
      </c>
      <c r="K34" s="14" t="s">
        <v>1264</v>
      </c>
    </row>
    <row r="35" spans="1:11" ht="86" customHeight="1">
      <c r="A35" s="10" t="s">
        <v>401</v>
      </c>
      <c r="B35" s="10" t="s">
        <v>402</v>
      </c>
      <c r="C35" s="10" t="s">
        <v>403</v>
      </c>
      <c r="D35" s="10" t="s">
        <v>1265</v>
      </c>
      <c r="E35" s="10" t="s">
        <v>1266</v>
      </c>
      <c r="F35" s="10" t="s">
        <v>1267</v>
      </c>
      <c r="G35" s="10" t="s">
        <v>1268</v>
      </c>
      <c r="H35" s="10"/>
      <c r="I35" s="10" t="s">
        <v>1269</v>
      </c>
      <c r="J35" s="10" t="s">
        <v>1243</v>
      </c>
      <c r="K35" s="10" t="s">
        <v>1270</v>
      </c>
    </row>
    <row r="36" spans="1:11" ht="86" customHeight="1">
      <c r="A36" s="14" t="s">
        <v>413</v>
      </c>
      <c r="B36" s="14" t="s">
        <v>414</v>
      </c>
      <c r="C36" s="14" t="s">
        <v>416</v>
      </c>
      <c r="D36" s="14" t="s">
        <v>1271</v>
      </c>
      <c r="E36" s="14" t="s">
        <v>1272</v>
      </c>
      <c r="F36" s="14" t="s">
        <v>1143</v>
      </c>
      <c r="G36" s="14" t="s">
        <v>1273</v>
      </c>
      <c r="H36" s="14"/>
      <c r="I36" s="14" t="s">
        <v>1274</v>
      </c>
      <c r="J36" s="14" t="s">
        <v>1275</v>
      </c>
      <c r="K36" s="14" t="s">
        <v>1276</v>
      </c>
    </row>
    <row r="37" spans="1:11" ht="86" customHeight="1">
      <c r="A37" s="10" t="s">
        <v>427</v>
      </c>
      <c r="B37" s="10" t="s">
        <v>428</v>
      </c>
      <c r="C37" s="10" t="s">
        <v>429</v>
      </c>
      <c r="D37" s="10" t="s">
        <v>1277</v>
      </c>
      <c r="E37" s="10" t="s">
        <v>1272</v>
      </c>
      <c r="F37" s="10" t="s">
        <v>1143</v>
      </c>
      <c r="G37" s="10" t="s">
        <v>1273</v>
      </c>
      <c r="H37" s="10"/>
      <c r="I37" s="10" t="s">
        <v>1274</v>
      </c>
      <c r="J37" s="10" t="s">
        <v>1275</v>
      </c>
      <c r="K37" s="10" t="s">
        <v>1278</v>
      </c>
    </row>
    <row r="38" spans="1:11" ht="86" customHeight="1">
      <c r="A38" s="14" t="s">
        <v>435</v>
      </c>
      <c r="B38" s="14" t="s">
        <v>436</v>
      </c>
      <c r="C38" s="14" t="s">
        <v>437</v>
      </c>
      <c r="D38" s="14" t="s">
        <v>1279</v>
      </c>
      <c r="E38" s="14" t="s">
        <v>1280</v>
      </c>
      <c r="F38" s="14" t="s">
        <v>1143</v>
      </c>
      <c r="G38" s="14" t="s">
        <v>1273</v>
      </c>
      <c r="H38" s="14"/>
      <c r="I38" s="14" t="s">
        <v>1274</v>
      </c>
      <c r="J38" s="14" t="s">
        <v>1275</v>
      </c>
      <c r="K38" s="14" t="s">
        <v>1281</v>
      </c>
    </row>
    <row r="41" spans="1:11" ht="18">
      <c r="A41" s="8" t="s">
        <v>1282</v>
      </c>
    </row>
    <row r="43" spans="1:11" ht="34" customHeight="1">
      <c r="A43" s="27" t="s">
        <v>1283</v>
      </c>
      <c r="B43" s="27" t="s">
        <v>1284</v>
      </c>
      <c r="C43" s="27" t="s">
        <v>1285</v>
      </c>
      <c r="D43" s="27" t="s">
        <v>1286</v>
      </c>
      <c r="E43" s="27" t="s">
        <v>1287</v>
      </c>
      <c r="F43" s="27" t="s">
        <v>2</v>
      </c>
    </row>
    <row r="44" spans="1:11" ht="70" customHeight="1">
      <c r="A44" s="14" t="s">
        <v>1288</v>
      </c>
      <c r="B44" s="14" t="s">
        <v>1289</v>
      </c>
      <c r="C44" s="14" t="s">
        <v>1290</v>
      </c>
      <c r="D44" s="14" t="s">
        <v>1291</v>
      </c>
      <c r="E44" s="14" t="s">
        <v>1292</v>
      </c>
      <c r="F44" s="14" t="s">
        <v>1293</v>
      </c>
    </row>
    <row r="45" spans="1:11" ht="70" customHeight="1">
      <c r="A45" s="10" t="s">
        <v>1294</v>
      </c>
      <c r="B45" s="10" t="s">
        <v>1295</v>
      </c>
      <c r="C45" s="10" t="s">
        <v>1296</v>
      </c>
      <c r="D45" s="10" t="s">
        <v>1297</v>
      </c>
      <c r="E45" s="10" t="s">
        <v>1298</v>
      </c>
      <c r="F45" s="10" t="s">
        <v>1299</v>
      </c>
    </row>
    <row r="46" spans="1:11" ht="70" customHeight="1">
      <c r="A46" s="14" t="s">
        <v>1300</v>
      </c>
      <c r="B46" s="14" t="s">
        <v>1301</v>
      </c>
      <c r="C46" s="14" t="s">
        <v>1302</v>
      </c>
      <c r="D46" s="14" t="s">
        <v>1303</v>
      </c>
      <c r="E46" s="14" t="s">
        <v>1304</v>
      </c>
      <c r="F46" s="14" t="s">
        <v>261</v>
      </c>
    </row>
    <row r="47" spans="1:11" ht="70" customHeight="1">
      <c r="A47" s="10" t="s">
        <v>1305</v>
      </c>
      <c r="B47" s="10" t="s">
        <v>1306</v>
      </c>
      <c r="C47" s="10" t="s">
        <v>1307</v>
      </c>
      <c r="D47" s="10" t="s">
        <v>1308</v>
      </c>
      <c r="E47" s="10" t="s">
        <v>1309</v>
      </c>
      <c r="F47" s="10" t="s">
        <v>316</v>
      </c>
    </row>
    <row r="48" spans="1:11" ht="70" customHeight="1">
      <c r="A48" s="14" t="s">
        <v>1310</v>
      </c>
      <c r="B48" s="14" t="s">
        <v>1311</v>
      </c>
      <c r="C48" s="14" t="s">
        <v>1312</v>
      </c>
      <c r="D48" s="14" t="s">
        <v>1313</v>
      </c>
      <c r="E48" s="14" t="s">
        <v>1314</v>
      </c>
      <c r="F48" s="14" t="s">
        <v>329</v>
      </c>
    </row>
    <row r="49" spans="1:6" ht="70" customHeight="1">
      <c r="A49" s="10" t="s">
        <v>1315</v>
      </c>
      <c r="B49" s="10" t="s">
        <v>1316</v>
      </c>
      <c r="C49" s="10" t="s">
        <v>1317</v>
      </c>
      <c r="D49" s="10" t="s">
        <v>1318</v>
      </c>
      <c r="E49" s="10" t="s">
        <v>1319</v>
      </c>
      <c r="F49" s="10" t="s">
        <v>1320</v>
      </c>
    </row>
    <row r="50" spans="1:6" ht="70" customHeight="1">
      <c r="A50" s="7"/>
      <c r="B50" s="7"/>
      <c r="C50" s="7"/>
      <c r="D50" s="7"/>
      <c r="E50" s="7"/>
      <c r="F50" s="7"/>
    </row>
  </sheetData>
  <phoneticPr fontId="11" type="noConversion"/>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10</vt:i4>
      </vt:variant>
    </vt:vector>
  </HeadingPairs>
  <TitlesOfParts>
    <vt:vector size="10" baseType="lpstr">
      <vt:lpstr>메뉴목록</vt:lpstr>
      <vt:lpstr>가격영양</vt:lpstr>
      <vt:lpstr>원두</vt:lpstr>
      <vt:lpstr>옵션규칙</vt:lpstr>
      <vt:lpstr>매장정책</vt:lpstr>
      <vt:lpstr>검증질문</vt:lpstr>
      <vt:lpstr>선별내역</vt:lpstr>
      <vt:lpstr>설계근거</vt:lpstr>
      <vt:lpstr>사진메뉴판</vt:lpstr>
      <vt:lpstr>한영안내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sunghwan ryoo</cp:lastModifiedBy>
  <dcterms:created xsi:type="dcterms:W3CDTF">2026-10-14T00:37:41Z</dcterms:created>
  <dcterms:modified xsi:type="dcterms:W3CDTF">2026-10-14T00:37:41Z</dcterms:modified>
</cp:coreProperties>
</file>