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F:\Users\DAMT108\Desktop\RetoFinalCurso1\BBDD\"/>
    </mc:Choice>
  </mc:AlternateContent>
  <xr:revisionPtr revIDLastSave="0" documentId="13_ncr:1_{DA21823C-A985-4798-A63D-CA1933F16CB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UserPersona" sheetId="1" r:id="rId1"/>
    <sheet name="Ajustes" sheetId="4" r:id="rId2"/>
    <sheet name="Calculo" sheetId="2" r:id="rId3"/>
    <sheet name="RestoDiv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D17" i="1" s="1"/>
  <c r="H18" i="1"/>
  <c r="D18" i="1" s="1"/>
  <c r="H19" i="1"/>
  <c r="D19" i="1" s="1"/>
  <c r="H20" i="1"/>
  <c r="D20" i="1" s="1"/>
  <c r="H21" i="1"/>
  <c r="D21" i="1" s="1"/>
  <c r="H4" i="1"/>
  <c r="D4" i="1" s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4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4" i="2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4" i="3"/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4" i="3"/>
  <c r="M51" i="3" l="1"/>
  <c r="L51" i="3"/>
  <c r="K51" i="3"/>
  <c r="J51" i="3"/>
  <c r="D51" i="3"/>
  <c r="C51" i="3"/>
  <c r="M50" i="3"/>
  <c r="L50" i="3"/>
  <c r="K50" i="3"/>
  <c r="J50" i="3"/>
  <c r="D50" i="3"/>
  <c r="C50" i="3"/>
  <c r="M49" i="3"/>
  <c r="L49" i="3"/>
  <c r="K49" i="3"/>
  <c r="J49" i="3"/>
  <c r="D49" i="3"/>
  <c r="C49" i="3"/>
  <c r="M48" i="3"/>
  <c r="L48" i="3"/>
  <c r="K48" i="3"/>
  <c r="J48" i="3"/>
  <c r="D48" i="3"/>
  <c r="C48" i="3"/>
  <c r="M47" i="3"/>
  <c r="L47" i="3"/>
  <c r="K47" i="3"/>
  <c r="J47" i="3"/>
  <c r="D47" i="3"/>
  <c r="C47" i="3"/>
  <c r="M46" i="3"/>
  <c r="L46" i="3"/>
  <c r="K46" i="3"/>
  <c r="J46" i="3"/>
  <c r="D46" i="3"/>
  <c r="C46" i="3"/>
  <c r="M45" i="3"/>
  <c r="L45" i="3"/>
  <c r="K45" i="3"/>
  <c r="J45" i="3"/>
  <c r="D45" i="3"/>
  <c r="C45" i="3"/>
  <c r="M44" i="3"/>
  <c r="L44" i="3"/>
  <c r="K44" i="3"/>
  <c r="J44" i="3"/>
  <c r="D44" i="3"/>
  <c r="C44" i="3"/>
  <c r="M43" i="3"/>
  <c r="L43" i="3"/>
  <c r="K43" i="3"/>
  <c r="J43" i="3"/>
  <c r="D43" i="3"/>
  <c r="C43" i="3"/>
  <c r="M42" i="3"/>
  <c r="L42" i="3"/>
  <c r="K42" i="3"/>
  <c r="J42" i="3"/>
  <c r="D42" i="3"/>
  <c r="C42" i="3"/>
  <c r="M41" i="3"/>
  <c r="L41" i="3"/>
  <c r="K41" i="3"/>
  <c r="J41" i="3"/>
  <c r="D41" i="3"/>
  <c r="C41" i="3"/>
  <c r="M40" i="3"/>
  <c r="L40" i="3"/>
  <c r="K40" i="3"/>
  <c r="J40" i="3"/>
  <c r="D40" i="3"/>
  <c r="C40" i="3"/>
  <c r="M39" i="3"/>
  <c r="L39" i="3"/>
  <c r="K39" i="3"/>
  <c r="J39" i="3"/>
  <c r="D39" i="3"/>
  <c r="C39" i="3"/>
  <c r="M38" i="3"/>
  <c r="L38" i="3"/>
  <c r="K38" i="3"/>
  <c r="J38" i="3"/>
  <c r="D38" i="3"/>
  <c r="C38" i="3"/>
  <c r="M37" i="3"/>
  <c r="L37" i="3"/>
  <c r="K37" i="3"/>
  <c r="J37" i="3"/>
  <c r="D37" i="3"/>
  <c r="C37" i="3"/>
  <c r="M36" i="3"/>
  <c r="L36" i="3"/>
  <c r="K36" i="3"/>
  <c r="J36" i="3"/>
  <c r="D36" i="3"/>
  <c r="C36" i="3"/>
  <c r="M35" i="3"/>
  <c r="L35" i="3"/>
  <c r="K35" i="3"/>
  <c r="J35" i="3"/>
  <c r="D35" i="3"/>
  <c r="C35" i="3"/>
  <c r="M34" i="3"/>
  <c r="L34" i="3"/>
  <c r="K34" i="3"/>
  <c r="J34" i="3"/>
  <c r="D34" i="3"/>
  <c r="C34" i="3"/>
  <c r="M33" i="3"/>
  <c r="L33" i="3"/>
  <c r="K33" i="3"/>
  <c r="J33" i="3"/>
  <c r="D33" i="3"/>
  <c r="C33" i="3"/>
  <c r="M32" i="3"/>
  <c r="L32" i="3"/>
  <c r="K32" i="3"/>
  <c r="J32" i="3"/>
  <c r="D32" i="3"/>
  <c r="C32" i="3"/>
  <c r="M31" i="3"/>
  <c r="L31" i="3"/>
  <c r="K31" i="3"/>
  <c r="J31" i="3"/>
  <c r="D31" i="3"/>
  <c r="C31" i="3"/>
  <c r="M30" i="3"/>
  <c r="L30" i="3"/>
  <c r="K30" i="3"/>
  <c r="J30" i="3"/>
  <c r="D30" i="3"/>
  <c r="C30" i="3"/>
  <c r="M29" i="3"/>
  <c r="L29" i="3"/>
  <c r="K29" i="3"/>
  <c r="J29" i="3"/>
  <c r="D29" i="3"/>
  <c r="C29" i="3"/>
  <c r="M28" i="3"/>
  <c r="L28" i="3"/>
  <c r="K28" i="3"/>
  <c r="J28" i="3"/>
  <c r="D28" i="3"/>
  <c r="C28" i="3"/>
  <c r="M27" i="3"/>
  <c r="L27" i="3"/>
  <c r="K27" i="3"/>
  <c r="J27" i="3"/>
  <c r="D27" i="3"/>
  <c r="C27" i="3"/>
  <c r="M26" i="3"/>
  <c r="L26" i="3"/>
  <c r="K26" i="3"/>
  <c r="J26" i="3"/>
  <c r="D26" i="3"/>
  <c r="C26" i="3"/>
  <c r="M25" i="3"/>
  <c r="L25" i="3"/>
  <c r="K25" i="3"/>
  <c r="J25" i="3"/>
  <c r="D25" i="3"/>
  <c r="C25" i="3"/>
  <c r="M24" i="3"/>
  <c r="L24" i="3"/>
  <c r="K24" i="3"/>
  <c r="J24" i="3"/>
  <c r="D24" i="3"/>
  <c r="C24" i="3"/>
  <c r="M23" i="3"/>
  <c r="L23" i="3"/>
  <c r="K23" i="3"/>
  <c r="J23" i="3"/>
  <c r="D23" i="3"/>
  <c r="C23" i="3"/>
  <c r="M22" i="3"/>
  <c r="L22" i="3"/>
  <c r="K22" i="3"/>
  <c r="J22" i="3"/>
  <c r="D22" i="3"/>
  <c r="C22" i="3"/>
  <c r="M21" i="3"/>
  <c r="L21" i="3"/>
  <c r="K21" i="3"/>
  <c r="J21" i="3"/>
  <c r="D21" i="3"/>
  <c r="C21" i="3"/>
  <c r="M20" i="3"/>
  <c r="L20" i="3"/>
  <c r="K20" i="3"/>
  <c r="J20" i="3"/>
  <c r="D20" i="3"/>
  <c r="C20" i="3"/>
  <c r="M19" i="3"/>
  <c r="L19" i="3"/>
  <c r="K19" i="3"/>
  <c r="J19" i="3"/>
  <c r="D19" i="3"/>
  <c r="C19" i="3"/>
  <c r="M18" i="3"/>
  <c r="L18" i="3"/>
  <c r="K18" i="3"/>
  <c r="J18" i="3"/>
  <c r="D18" i="3"/>
  <c r="C18" i="3"/>
  <c r="M17" i="3"/>
  <c r="L17" i="3"/>
  <c r="K17" i="3"/>
  <c r="J17" i="3"/>
  <c r="D17" i="3"/>
  <c r="C17" i="3"/>
  <c r="M16" i="3"/>
  <c r="L16" i="3"/>
  <c r="K16" i="3"/>
  <c r="J16" i="3"/>
  <c r="D16" i="3"/>
  <c r="C16" i="3"/>
  <c r="M15" i="3"/>
  <c r="L15" i="3"/>
  <c r="K15" i="3"/>
  <c r="J15" i="3"/>
  <c r="D15" i="3"/>
  <c r="C15" i="3"/>
  <c r="M14" i="3"/>
  <c r="L14" i="3"/>
  <c r="K14" i="3"/>
  <c r="J14" i="3"/>
  <c r="D14" i="3"/>
  <c r="C14" i="3"/>
  <c r="M13" i="3"/>
  <c r="L13" i="3"/>
  <c r="K13" i="3"/>
  <c r="J13" i="3"/>
  <c r="D13" i="3"/>
  <c r="C13" i="3"/>
  <c r="M12" i="3"/>
  <c r="L12" i="3"/>
  <c r="K12" i="3"/>
  <c r="J12" i="3"/>
  <c r="D12" i="3"/>
  <c r="C12" i="3"/>
  <c r="M11" i="3"/>
  <c r="L11" i="3"/>
  <c r="K11" i="3"/>
  <c r="J11" i="3"/>
  <c r="D11" i="3"/>
  <c r="C11" i="3"/>
  <c r="M10" i="3"/>
  <c r="L10" i="3"/>
  <c r="K10" i="3"/>
  <c r="J10" i="3"/>
  <c r="D10" i="3"/>
  <c r="C10" i="3"/>
  <c r="M9" i="3"/>
  <c r="L9" i="3"/>
  <c r="K9" i="3"/>
  <c r="J9" i="3"/>
  <c r="D9" i="3"/>
  <c r="C9" i="3"/>
  <c r="M8" i="3"/>
  <c r="L8" i="3"/>
  <c r="K8" i="3"/>
  <c r="J8" i="3"/>
  <c r="D8" i="3"/>
  <c r="C8" i="3"/>
  <c r="M7" i="3"/>
  <c r="L7" i="3"/>
  <c r="K7" i="3"/>
  <c r="J7" i="3"/>
  <c r="D7" i="3"/>
  <c r="C7" i="3"/>
  <c r="M6" i="3"/>
  <c r="L6" i="3"/>
  <c r="K6" i="3"/>
  <c r="J6" i="3"/>
  <c r="D6" i="3"/>
  <c r="C6" i="3"/>
  <c r="M5" i="3"/>
  <c r="L5" i="3"/>
  <c r="K5" i="3"/>
  <c r="J5" i="3"/>
  <c r="D5" i="3"/>
  <c r="C5" i="3"/>
  <c r="M4" i="3"/>
  <c r="L4" i="3"/>
  <c r="K4" i="3"/>
  <c r="J4" i="3"/>
  <c r="D4" i="3"/>
  <c r="C4" i="3"/>
  <c r="E13" i="3" l="1"/>
  <c r="A13" i="3" s="1"/>
  <c r="E14" i="3"/>
  <c r="A14" i="3" s="1"/>
  <c r="E29" i="3"/>
  <c r="A29" i="3" s="1"/>
  <c r="E38" i="3"/>
  <c r="A38" i="3" s="1"/>
  <c r="E42" i="3"/>
  <c r="A42" i="3" s="1"/>
  <c r="E46" i="3"/>
  <c r="A46" i="3" s="1"/>
  <c r="E50" i="3"/>
  <c r="A50" i="3" s="1"/>
  <c r="E15" i="3"/>
  <c r="A15" i="3" s="1"/>
  <c r="E19" i="3"/>
  <c r="A19" i="3" s="1"/>
  <c r="E23" i="3"/>
  <c r="A23" i="3" s="1"/>
  <c r="E11" i="3"/>
  <c r="A11" i="3" s="1"/>
  <c r="E27" i="3"/>
  <c r="A27" i="3" s="1"/>
  <c r="E17" i="3"/>
  <c r="A17" i="3" s="1"/>
  <c r="E25" i="3"/>
  <c r="A25" i="3" s="1"/>
  <c r="E21" i="3"/>
  <c r="A21" i="3" s="1"/>
  <c r="E5" i="3"/>
  <c r="A5" i="3" s="1"/>
  <c r="E9" i="3"/>
  <c r="A9" i="3" s="1"/>
  <c r="E30" i="3"/>
  <c r="A30" i="3" s="1"/>
  <c r="E4" i="3"/>
  <c r="A4" i="3" s="1"/>
  <c r="E8" i="3"/>
  <c r="A8" i="3" s="1"/>
  <c r="E18" i="3"/>
  <c r="A18" i="3" s="1"/>
  <c r="E24" i="3"/>
  <c r="A24" i="3" s="1"/>
  <c r="E34" i="3"/>
  <c r="A34" i="3" s="1"/>
  <c r="E35" i="3"/>
  <c r="A35" i="3" s="1"/>
  <c r="E37" i="3"/>
  <c r="A37" i="3" s="1"/>
  <c r="E41" i="3"/>
  <c r="A41" i="3" s="1"/>
  <c r="E45" i="3"/>
  <c r="A45" i="3" s="1"/>
  <c r="E49" i="3"/>
  <c r="A49" i="3" s="1"/>
  <c r="E12" i="3"/>
  <c r="A12" i="3" s="1"/>
  <c r="E31" i="3"/>
  <c r="A31" i="3" s="1"/>
  <c r="E28" i="3"/>
  <c r="A28" i="3" s="1"/>
  <c r="E36" i="3"/>
  <c r="A36" i="3" s="1"/>
  <c r="E40" i="3"/>
  <c r="A40" i="3" s="1"/>
  <c r="E44" i="3"/>
  <c r="A44" i="3" s="1"/>
  <c r="E48" i="3"/>
  <c r="A48" i="3" s="1"/>
  <c r="E7" i="3"/>
  <c r="A7" i="3" s="1"/>
  <c r="E16" i="3"/>
  <c r="A16" i="3" s="1"/>
  <c r="E22" i="3"/>
  <c r="A22" i="3" s="1"/>
  <c r="E6" i="3"/>
  <c r="A6" i="3" s="1"/>
  <c r="E10" i="3"/>
  <c r="A10" i="3" s="1"/>
  <c r="E32" i="3"/>
  <c r="A32" i="3" s="1"/>
  <c r="E33" i="3"/>
  <c r="A33" i="3" s="1"/>
  <c r="E39" i="3"/>
  <c r="A39" i="3" s="1"/>
  <c r="E43" i="3"/>
  <c r="A43" i="3" s="1"/>
  <c r="E47" i="3"/>
  <c r="A47" i="3" s="1"/>
  <c r="E51" i="3"/>
  <c r="A51" i="3" s="1"/>
  <c r="E20" i="3"/>
  <c r="A20" i="3" s="1"/>
  <c r="E26" i="3"/>
  <c r="A26" i="3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4" i="2"/>
  <c r="C20" i="2"/>
  <c r="F20" i="2"/>
  <c r="I20" i="2"/>
  <c r="J20" i="2"/>
  <c r="K20" i="2"/>
  <c r="L20" i="2"/>
  <c r="M20" i="2"/>
  <c r="C21" i="2"/>
  <c r="F21" i="2"/>
  <c r="I21" i="2"/>
  <c r="J21" i="2"/>
  <c r="K21" i="2"/>
  <c r="L21" i="2"/>
  <c r="M21" i="2"/>
  <c r="C22" i="2"/>
  <c r="F22" i="2"/>
  <c r="I22" i="2"/>
  <c r="J22" i="2"/>
  <c r="K22" i="2"/>
  <c r="L22" i="2"/>
  <c r="M22" i="2"/>
  <c r="C23" i="2"/>
  <c r="F23" i="2"/>
  <c r="I23" i="2"/>
  <c r="J23" i="2"/>
  <c r="K23" i="2"/>
  <c r="L23" i="2"/>
  <c r="M23" i="2"/>
  <c r="C24" i="2"/>
  <c r="F24" i="2"/>
  <c r="I24" i="2"/>
  <c r="J24" i="2"/>
  <c r="K24" i="2"/>
  <c r="L24" i="2"/>
  <c r="M24" i="2"/>
  <c r="C25" i="2"/>
  <c r="F25" i="2"/>
  <c r="I25" i="2"/>
  <c r="J25" i="2"/>
  <c r="K25" i="2"/>
  <c r="L25" i="2"/>
  <c r="M25" i="2"/>
  <c r="C26" i="2"/>
  <c r="F26" i="2"/>
  <c r="I26" i="2"/>
  <c r="J26" i="2"/>
  <c r="K26" i="2"/>
  <c r="L26" i="2"/>
  <c r="M26" i="2"/>
  <c r="C27" i="2"/>
  <c r="F27" i="2"/>
  <c r="I27" i="2"/>
  <c r="J27" i="2"/>
  <c r="K27" i="2"/>
  <c r="L27" i="2"/>
  <c r="M27" i="2"/>
  <c r="C28" i="2"/>
  <c r="F28" i="2"/>
  <c r="I28" i="2"/>
  <c r="J28" i="2"/>
  <c r="K28" i="2"/>
  <c r="L28" i="2"/>
  <c r="M28" i="2"/>
  <c r="C29" i="2"/>
  <c r="F29" i="2"/>
  <c r="I29" i="2"/>
  <c r="J29" i="2"/>
  <c r="K29" i="2"/>
  <c r="L29" i="2"/>
  <c r="M29" i="2"/>
  <c r="C30" i="2"/>
  <c r="F30" i="2"/>
  <c r="I30" i="2"/>
  <c r="J30" i="2"/>
  <c r="K30" i="2"/>
  <c r="L30" i="2"/>
  <c r="M30" i="2"/>
  <c r="C31" i="2"/>
  <c r="F31" i="2"/>
  <c r="I31" i="2"/>
  <c r="J31" i="2"/>
  <c r="K31" i="2"/>
  <c r="L31" i="2"/>
  <c r="M31" i="2"/>
  <c r="C32" i="2"/>
  <c r="F32" i="2"/>
  <c r="I32" i="2"/>
  <c r="J32" i="2"/>
  <c r="K32" i="2"/>
  <c r="L32" i="2"/>
  <c r="M32" i="2"/>
  <c r="C33" i="2"/>
  <c r="F33" i="2"/>
  <c r="I33" i="2"/>
  <c r="J33" i="2"/>
  <c r="K33" i="2"/>
  <c r="L33" i="2"/>
  <c r="M33" i="2"/>
  <c r="C34" i="2"/>
  <c r="F34" i="2"/>
  <c r="I34" i="2"/>
  <c r="J34" i="2"/>
  <c r="K34" i="2"/>
  <c r="L34" i="2"/>
  <c r="M34" i="2"/>
  <c r="C35" i="2"/>
  <c r="F35" i="2"/>
  <c r="I35" i="2"/>
  <c r="J35" i="2"/>
  <c r="K35" i="2"/>
  <c r="L35" i="2"/>
  <c r="M35" i="2"/>
  <c r="C36" i="2"/>
  <c r="F36" i="2"/>
  <c r="I36" i="2"/>
  <c r="J36" i="2"/>
  <c r="K36" i="2"/>
  <c r="L36" i="2"/>
  <c r="M36" i="2"/>
  <c r="C37" i="2"/>
  <c r="F37" i="2"/>
  <c r="I37" i="2"/>
  <c r="J37" i="2"/>
  <c r="K37" i="2"/>
  <c r="L37" i="2"/>
  <c r="M37" i="2"/>
  <c r="C38" i="2"/>
  <c r="F38" i="2"/>
  <c r="I38" i="2"/>
  <c r="J38" i="2"/>
  <c r="K38" i="2"/>
  <c r="L38" i="2"/>
  <c r="M38" i="2"/>
  <c r="C39" i="2"/>
  <c r="F39" i="2"/>
  <c r="I39" i="2"/>
  <c r="J39" i="2"/>
  <c r="K39" i="2"/>
  <c r="L39" i="2"/>
  <c r="M39" i="2"/>
  <c r="C40" i="2"/>
  <c r="F40" i="2"/>
  <c r="I40" i="2"/>
  <c r="J40" i="2"/>
  <c r="K40" i="2"/>
  <c r="L40" i="2"/>
  <c r="M40" i="2"/>
  <c r="C41" i="2"/>
  <c r="F41" i="2"/>
  <c r="I41" i="2"/>
  <c r="J41" i="2"/>
  <c r="K41" i="2"/>
  <c r="L41" i="2"/>
  <c r="M41" i="2"/>
  <c r="C42" i="2"/>
  <c r="F42" i="2"/>
  <c r="I42" i="2"/>
  <c r="J42" i="2"/>
  <c r="K42" i="2"/>
  <c r="L42" i="2"/>
  <c r="M42" i="2"/>
  <c r="C43" i="2"/>
  <c r="F43" i="2"/>
  <c r="I43" i="2"/>
  <c r="J43" i="2"/>
  <c r="K43" i="2"/>
  <c r="L43" i="2"/>
  <c r="M43" i="2"/>
  <c r="C44" i="2"/>
  <c r="F44" i="2"/>
  <c r="I44" i="2"/>
  <c r="J44" i="2"/>
  <c r="K44" i="2"/>
  <c r="L44" i="2"/>
  <c r="M44" i="2"/>
  <c r="C45" i="2"/>
  <c r="F45" i="2"/>
  <c r="I45" i="2"/>
  <c r="J45" i="2"/>
  <c r="K45" i="2"/>
  <c r="L45" i="2"/>
  <c r="M45" i="2"/>
  <c r="C46" i="2"/>
  <c r="F46" i="2"/>
  <c r="I46" i="2"/>
  <c r="J46" i="2"/>
  <c r="K46" i="2"/>
  <c r="L46" i="2"/>
  <c r="M46" i="2"/>
  <c r="C47" i="2"/>
  <c r="F47" i="2"/>
  <c r="I47" i="2"/>
  <c r="J47" i="2"/>
  <c r="K47" i="2"/>
  <c r="L47" i="2"/>
  <c r="M47" i="2"/>
  <c r="C48" i="2"/>
  <c r="F48" i="2"/>
  <c r="I48" i="2"/>
  <c r="J48" i="2"/>
  <c r="K48" i="2"/>
  <c r="L48" i="2"/>
  <c r="M48" i="2"/>
  <c r="C49" i="2"/>
  <c r="F49" i="2"/>
  <c r="I49" i="2"/>
  <c r="J49" i="2"/>
  <c r="K49" i="2"/>
  <c r="L49" i="2"/>
  <c r="M49" i="2"/>
  <c r="C50" i="2"/>
  <c r="F50" i="2"/>
  <c r="I50" i="2"/>
  <c r="J50" i="2"/>
  <c r="K50" i="2"/>
  <c r="L50" i="2"/>
  <c r="M50" i="2"/>
  <c r="C51" i="2"/>
  <c r="F51" i="2"/>
  <c r="I51" i="2"/>
  <c r="J51" i="2"/>
  <c r="K51" i="2"/>
  <c r="L51" i="2"/>
  <c r="M51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J4" i="2"/>
  <c r="J5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4" i="2"/>
  <c r="B4" i="1"/>
  <c r="B8" i="1"/>
  <c r="B9" i="1"/>
  <c r="B12" i="1"/>
  <c r="H5" i="1"/>
  <c r="D5" i="1" s="1"/>
  <c r="H6" i="1"/>
  <c r="D6" i="1" s="1"/>
  <c r="H7" i="1"/>
  <c r="D7" i="1" s="1"/>
  <c r="H8" i="1"/>
  <c r="D8" i="1" s="1"/>
  <c r="H9" i="1"/>
  <c r="D9" i="1" s="1"/>
  <c r="H10" i="1"/>
  <c r="D10" i="1" s="1"/>
  <c r="H11" i="1"/>
  <c r="D11" i="1" s="1"/>
  <c r="H12" i="1"/>
  <c r="D12" i="1" s="1"/>
  <c r="H13" i="1"/>
  <c r="D13" i="1" s="1"/>
  <c r="H14" i="1"/>
  <c r="D14" i="1" s="1"/>
  <c r="H15" i="1"/>
  <c r="D15" i="1" s="1"/>
  <c r="K5" i="1"/>
  <c r="K6" i="1"/>
  <c r="K7" i="1"/>
  <c r="K8" i="1"/>
  <c r="K9" i="1"/>
  <c r="K10" i="1"/>
  <c r="K11" i="1"/>
  <c r="K12" i="1"/>
  <c r="K13" i="1"/>
  <c r="K14" i="1"/>
  <c r="K15" i="1"/>
  <c r="K4" i="1"/>
  <c r="J5" i="1"/>
  <c r="J6" i="1"/>
  <c r="J7" i="1"/>
  <c r="B7" i="1" s="1"/>
  <c r="J8" i="1"/>
  <c r="J9" i="1"/>
  <c r="J10" i="1"/>
  <c r="J11" i="1"/>
  <c r="J12" i="1"/>
  <c r="J13" i="1"/>
  <c r="J14" i="1"/>
  <c r="J15" i="1"/>
  <c r="B15" i="1" s="1"/>
  <c r="J4" i="1"/>
  <c r="I5" i="1"/>
  <c r="I6" i="1"/>
  <c r="I7" i="1"/>
  <c r="I8" i="1"/>
  <c r="I9" i="1"/>
  <c r="I10" i="1"/>
  <c r="I11" i="1"/>
  <c r="B11" i="1" s="1"/>
  <c r="I12" i="1"/>
  <c r="I13" i="1"/>
  <c r="I14" i="1"/>
  <c r="I15" i="1"/>
  <c r="I4" i="1"/>
  <c r="A15" i="1"/>
  <c r="A14" i="1"/>
  <c r="A5" i="1"/>
  <c r="A6" i="1"/>
  <c r="A7" i="1"/>
  <c r="A8" i="1"/>
  <c r="A9" i="1"/>
  <c r="A10" i="1"/>
  <c r="A11" i="1"/>
  <c r="A12" i="1"/>
  <c r="A13" i="1"/>
  <c r="A4" i="1"/>
  <c r="B10" i="1" l="1"/>
  <c r="B14" i="1"/>
  <c r="B6" i="1"/>
  <c r="B13" i="1"/>
  <c r="B5" i="1"/>
  <c r="E51" i="2"/>
  <c r="A51" i="2" s="1"/>
  <c r="E9" i="2"/>
  <c r="A9" i="2" s="1"/>
  <c r="E48" i="2"/>
  <c r="A48" i="2" s="1"/>
  <c r="E30" i="2"/>
  <c r="A30" i="2" s="1"/>
  <c r="E22" i="2"/>
  <c r="A22" i="2" s="1"/>
  <c r="E43" i="2"/>
  <c r="A43" i="2" s="1"/>
  <c r="E40" i="2"/>
  <c r="A40" i="2" s="1"/>
  <c r="E35" i="2"/>
  <c r="A35" i="2" s="1"/>
  <c r="E32" i="2"/>
  <c r="A32" i="2" s="1"/>
  <c r="E27" i="2"/>
  <c r="A27" i="2" s="1"/>
  <c r="E24" i="2"/>
  <c r="A24" i="2" s="1"/>
  <c r="E49" i="2"/>
  <c r="A49" i="2" s="1"/>
  <c r="E45" i="2"/>
  <c r="A45" i="2" s="1"/>
  <c r="E41" i="2"/>
  <c r="A41" i="2" s="1"/>
  <c r="E37" i="2"/>
  <c r="A37" i="2" s="1"/>
  <c r="E33" i="2"/>
  <c r="A33" i="2" s="1"/>
  <c r="E29" i="2"/>
  <c r="A29" i="2" s="1"/>
  <c r="E25" i="2"/>
  <c r="A25" i="2" s="1"/>
  <c r="E21" i="2"/>
  <c r="A21" i="2" s="1"/>
  <c r="E28" i="2"/>
  <c r="A28" i="2" s="1"/>
  <c r="E46" i="2"/>
  <c r="A46" i="2" s="1"/>
  <c r="E44" i="2"/>
  <c r="A44" i="2" s="1"/>
  <c r="E38" i="2"/>
  <c r="A38" i="2" s="1"/>
  <c r="E36" i="2"/>
  <c r="A36" i="2" s="1"/>
  <c r="E20" i="2"/>
  <c r="A20" i="2" s="1"/>
  <c r="E47" i="2"/>
  <c r="A47" i="2" s="1"/>
  <c r="E39" i="2"/>
  <c r="A39" i="2" s="1"/>
  <c r="E31" i="2"/>
  <c r="A31" i="2" s="1"/>
  <c r="E23" i="2"/>
  <c r="A23" i="2" s="1"/>
  <c r="E50" i="2"/>
  <c r="A50" i="2" s="1"/>
  <c r="E42" i="2"/>
  <c r="A42" i="2" s="1"/>
  <c r="E34" i="2"/>
  <c r="A34" i="2" s="1"/>
  <c r="E26" i="2"/>
  <c r="A26" i="2" s="1"/>
  <c r="E12" i="2"/>
  <c r="A12" i="2" s="1"/>
  <c r="E17" i="2"/>
  <c r="A17" i="2" s="1"/>
  <c r="E16" i="2"/>
  <c r="A16" i="2" s="1"/>
  <c r="E7" i="2"/>
  <c r="A7" i="2" s="1"/>
  <c r="E8" i="2"/>
  <c r="A8" i="2" s="1"/>
  <c r="E6" i="2"/>
  <c r="A6" i="2" s="1"/>
  <c r="E13" i="2"/>
  <c r="A13" i="2" s="1"/>
  <c r="E19" i="2"/>
  <c r="A19" i="2" s="1"/>
  <c r="E18" i="2"/>
  <c r="A18" i="2" s="1"/>
  <c r="E14" i="2"/>
  <c r="A14" i="2" s="1"/>
  <c r="E10" i="2"/>
  <c r="A10" i="2" s="1"/>
  <c r="E11" i="2"/>
  <c r="A11" i="2" s="1"/>
  <c r="E15" i="2"/>
  <c r="A15" i="2" s="1"/>
  <c r="E5" i="2"/>
  <c r="A5" i="2" s="1"/>
  <c r="E4" i="2"/>
  <c r="A4" i="2" s="1"/>
</calcChain>
</file>

<file path=xl/sharedStrings.xml><?xml version="1.0" encoding="utf-8"?>
<sst xmlns="http://schemas.openxmlformats.org/spreadsheetml/2006/main" count="211" uniqueCount="89">
  <si>
    <t>Usuario</t>
  </si>
  <si>
    <t>contraseña</t>
  </si>
  <si>
    <t>Alias</t>
  </si>
  <si>
    <t>Alumno1</t>
  </si>
  <si>
    <t>AliasAl1</t>
  </si>
  <si>
    <t>Alumno2</t>
  </si>
  <si>
    <t>AliasAl2</t>
  </si>
  <si>
    <t>Alumno3</t>
  </si>
  <si>
    <t>AliasAl3</t>
  </si>
  <si>
    <t>Alumno4</t>
  </si>
  <si>
    <t>AliasAl4</t>
  </si>
  <si>
    <t>Alumno5</t>
  </si>
  <si>
    <t>AliasAl5</t>
  </si>
  <si>
    <t>Alumno6</t>
  </si>
  <si>
    <t>AliasAl6</t>
  </si>
  <si>
    <t>Alumno7</t>
  </si>
  <si>
    <t>AliasAl7</t>
  </si>
  <si>
    <t>Alumno8</t>
  </si>
  <si>
    <t>AliasAl8</t>
  </si>
  <si>
    <t>Alumno9</t>
  </si>
  <si>
    <t>AliasAl9</t>
  </si>
  <si>
    <t>Alumno10</t>
  </si>
  <si>
    <t>AliasAl10</t>
  </si>
  <si>
    <t>Alumno11</t>
  </si>
  <si>
    <t>AliasAl11</t>
  </si>
  <si>
    <t>Alumno12</t>
  </si>
  <si>
    <t>AliasAl12</t>
  </si>
  <si>
    <t>nombre</t>
  </si>
  <si>
    <t>apellido1</t>
  </si>
  <si>
    <t>apellido2</t>
  </si>
  <si>
    <t>dni</t>
  </si>
  <si>
    <t>curso</t>
  </si>
  <si>
    <t>fecha_naci</t>
  </si>
  <si>
    <t>profesor</t>
  </si>
  <si>
    <t>email</t>
  </si>
  <si>
    <t>id_usuario</t>
  </si>
  <si>
    <t>email1</t>
  </si>
  <si>
    <t>email2</t>
  </si>
  <si>
    <t>email3</t>
  </si>
  <si>
    <t>email4</t>
  </si>
  <si>
    <t>email5</t>
  </si>
  <si>
    <t>email6</t>
  </si>
  <si>
    <t>email7</t>
  </si>
  <si>
    <t>email8</t>
  </si>
  <si>
    <t>email9</t>
  </si>
  <si>
    <t>email10</t>
  </si>
  <si>
    <t>email11</t>
  </si>
  <si>
    <t>email12</t>
  </si>
  <si>
    <t>12345678A</t>
  </si>
  <si>
    <t>12345678B</t>
  </si>
  <si>
    <t>12345678C</t>
  </si>
  <si>
    <t>12345678D</t>
  </si>
  <si>
    <t>12345678E</t>
  </si>
  <si>
    <t>12345678F</t>
  </si>
  <si>
    <t>12345678G</t>
  </si>
  <si>
    <t>12345678H</t>
  </si>
  <si>
    <t>12345678I</t>
  </si>
  <si>
    <t>12345678J</t>
  </si>
  <si>
    <t>12345678K</t>
  </si>
  <si>
    <t>12345678L</t>
  </si>
  <si>
    <t>Cbarrios</t>
  </si>
  <si>
    <t>Despinosa</t>
  </si>
  <si>
    <t>Rgutierrez</t>
  </si>
  <si>
    <t>Adiez</t>
  </si>
  <si>
    <t>tiempo</t>
  </si>
  <si>
    <t>Fecha_hora</t>
  </si>
  <si>
    <t>Año</t>
  </si>
  <si>
    <t>Mes</t>
  </si>
  <si>
    <t>Dia</t>
  </si>
  <si>
    <t>Hora</t>
  </si>
  <si>
    <t>min</t>
  </si>
  <si>
    <t>Seg</t>
  </si>
  <si>
    <t>Calcula25</t>
  </si>
  <si>
    <t>insert into calculo(jugador,reto,puntos,tiempo_partida,tipo)</t>
  </si>
  <si>
    <t>insert into calculo(jugador,reto,fecha_hora,puntos,tiempo_partida) values</t>
  </si>
  <si>
    <t>Insert Usuario</t>
  </si>
  <si>
    <t>Insert Persona</t>
  </si>
  <si>
    <t>RestoDiv</t>
  </si>
  <si>
    <t>insert into resto_div(jugador,reto,fecha_hora,puntos,tiempo_partida,intentos) values</t>
  </si>
  <si>
    <t>insert into resto_div(jugador,reto,fecha_hora,aciertos,tiempo_partida) values</t>
  </si>
  <si>
    <t>Aciertos</t>
  </si>
  <si>
    <t>año</t>
  </si>
  <si>
    <t>max mes</t>
  </si>
  <si>
    <t>max tiempo</t>
  </si>
  <si>
    <t>Insert Ajustes</t>
  </si>
  <si>
    <t>a</t>
  </si>
  <si>
    <t>Amartinez</t>
  </si>
  <si>
    <t>insert into ajuste (usuario,sonido) values</t>
  </si>
  <si>
    <t>aciertos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</si>
</sst>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4" borderId="0" xfId="0" applyFill="1"/>
    <xf numFmtId="0" fontId="1" fillId="0" borderId="0" xfId="0" applyFont="1"/>
    <xf numFmtId="0" fontId="2" fillId="4" borderId="0" xfId="0" applyFont="1" applyFill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1"/>
  <sheetViews>
    <sheetView workbookViewId="0">
      <selection activeCell="D2" sqref="D2"/>
    </sheetView>
  </sheetViews>
  <sheetFormatPr baseColWidth="10" defaultRowHeight="14.4" x14ac:dyDescent="0.3"/>
  <cols>
    <col min="1" max="1" width="33.5546875" customWidth="1"/>
    <col min="2" max="2" width="18.88671875" customWidth="1"/>
    <col min="3" max="3" width="5.6640625" customWidth="1"/>
    <col min="4" max="4" width="123" customWidth="1"/>
    <col min="5" max="5" width="9.6640625" customWidth="1"/>
    <col min="6" max="6" width="10.6640625" bestFit="1" customWidth="1"/>
    <col min="7" max="7" width="9.109375" bestFit="1" customWidth="1"/>
    <col min="8" max="8" width="11.5546875" customWidth="1"/>
    <col min="9" max="9" width="15" customWidth="1"/>
    <col min="10" max="10" width="14.33203125" customWidth="1"/>
    <col min="11" max="11" width="13.88671875" customWidth="1"/>
    <col min="14" max="14" width="12.6640625" customWidth="1"/>
  </cols>
  <sheetData>
    <row r="2" spans="1:16" x14ac:dyDescent="0.3">
      <c r="D2" t="s">
        <v>87</v>
      </c>
    </row>
    <row r="3" spans="1:16" x14ac:dyDescent="0.3">
      <c r="A3" s="4" t="s">
        <v>75</v>
      </c>
      <c r="B3" s="4" t="s">
        <v>76</v>
      </c>
      <c r="C3" s="4"/>
      <c r="D3" s="4" t="s">
        <v>84</v>
      </c>
      <c r="E3" s="2" t="s">
        <v>0</v>
      </c>
      <c r="F3" s="2" t="s">
        <v>1</v>
      </c>
      <c r="G3" s="2" t="s">
        <v>2</v>
      </c>
      <c r="H3" s="2" t="s">
        <v>35</v>
      </c>
      <c r="I3" s="2" t="s">
        <v>27</v>
      </c>
      <c r="J3" s="2" t="s">
        <v>28</v>
      </c>
      <c r="K3" s="2" t="s">
        <v>29</v>
      </c>
      <c r="L3" s="2" t="s">
        <v>30</v>
      </c>
      <c r="M3" s="2" t="s">
        <v>31</v>
      </c>
      <c r="N3" s="2" t="s">
        <v>32</v>
      </c>
      <c r="O3" s="2" t="s">
        <v>33</v>
      </c>
      <c r="P3" s="2" t="s">
        <v>34</v>
      </c>
    </row>
    <row r="4" spans="1:16" x14ac:dyDescent="0.3">
      <c r="A4" t="str">
        <f t="shared" ref="A4:A15" si="0">CONCATENATE("('",E4,"',md5(",F4,"),'",G4,"'),")</f>
        <v>('Alumno1',md5(12345),'AliasAl1'),</v>
      </c>
      <c r="B4" t="str">
        <f>CONCATENATE("(",H4,",'",I4,"','",J4,"','",K4,"','",L4,"',",M4,",",N4,",",O4,",'",P4,"@email.es'),")</f>
        <v>((select id_usuario from usuario where nombre_usuario='Alumno1'),'NomAlumno1','Ap1Alumno1','Ap2Alumno1','12345678A',1,19840315,0,'email1@email.es'),</v>
      </c>
      <c r="C4" t="s">
        <v>85</v>
      </c>
      <c r="D4" t="str">
        <f>CONCATENATE("(",H4,",",0,"),")</f>
        <v>((select id_usuario from usuario where nombre_usuario='Alumno1'),0),</v>
      </c>
      <c r="E4" t="s">
        <v>3</v>
      </c>
      <c r="F4">
        <v>12345</v>
      </c>
      <c r="G4" t="s">
        <v>4</v>
      </c>
      <c r="H4" t="str">
        <f t="shared" ref="H4:H21" si="1">CONCATENATE("(select id_usuario from usuario where nombre_usuario='",E4,"')")</f>
        <v>(select id_usuario from usuario where nombre_usuario='Alumno1')</v>
      </c>
      <c r="I4" t="str">
        <f>CONCATENATE("Nom",E4)</f>
        <v>NomAlumno1</v>
      </c>
      <c r="J4" t="str">
        <f>CONCATENATE("Ap1",E4)</f>
        <v>Ap1Alumno1</v>
      </c>
      <c r="K4" t="str">
        <f>CONCATENATE("Ap2",E4)</f>
        <v>Ap2Alumno1</v>
      </c>
      <c r="L4" t="s">
        <v>48</v>
      </c>
      <c r="M4">
        <v>1</v>
      </c>
      <c r="N4">
        <v>19840315</v>
      </c>
      <c r="O4">
        <v>0</v>
      </c>
      <c r="P4" t="s">
        <v>36</v>
      </c>
    </row>
    <row r="5" spans="1:16" x14ac:dyDescent="0.3">
      <c r="A5" t="str">
        <f t="shared" si="0"/>
        <v>('Alumno2',md5(12345),'AliasAl2'),</v>
      </c>
      <c r="B5" t="str">
        <f t="shared" ref="B5:B15" si="2">CONCATENATE("(",H5,",'",I5,"','",J5,"','",K5,"','",L5,"',",M5,",",N5,",",O5,",'",P5,"@email.es'),")</f>
        <v>((select id_usuario from usuario where nombre_usuario='Alumno2'),'NomAlumno2','Ap1Alumno2','Ap2Alumno2','12345678B',2,19830409,0,'email2@email.es'),</v>
      </c>
      <c r="C5" t="s">
        <v>85</v>
      </c>
      <c r="D5" t="str">
        <f t="shared" ref="D5:D21" si="3">CONCATENATE("(",H5,",",0,"),")</f>
        <v>((select id_usuario from usuario where nombre_usuario='Alumno2'),0),</v>
      </c>
      <c r="E5" t="s">
        <v>5</v>
      </c>
      <c r="F5">
        <v>12345</v>
      </c>
      <c r="G5" t="s">
        <v>6</v>
      </c>
      <c r="H5" t="str">
        <f t="shared" si="1"/>
        <v>(select id_usuario from usuario where nombre_usuario='Alumno2')</v>
      </c>
      <c r="I5" t="str">
        <f t="shared" ref="I5:I15" si="4">CONCATENATE("Nom",E5)</f>
        <v>NomAlumno2</v>
      </c>
      <c r="J5" t="str">
        <f t="shared" ref="J5:J15" si="5">CONCATENATE("Ap1",E5)</f>
        <v>Ap1Alumno2</v>
      </c>
      <c r="K5" t="str">
        <f t="shared" ref="K5:K15" si="6">CONCATENATE("Ap2",E5)</f>
        <v>Ap2Alumno2</v>
      </c>
      <c r="L5" t="s">
        <v>49</v>
      </c>
      <c r="M5">
        <v>2</v>
      </c>
      <c r="N5">
        <v>19830409</v>
      </c>
      <c r="O5">
        <v>0</v>
      </c>
      <c r="P5" t="s">
        <v>37</v>
      </c>
    </row>
    <row r="6" spans="1:16" x14ac:dyDescent="0.3">
      <c r="A6" t="str">
        <f t="shared" si="0"/>
        <v>('Alumno3',md5(12345),'AliasAl3'),</v>
      </c>
      <c r="B6" t="str">
        <f t="shared" si="2"/>
        <v>((select id_usuario from usuario where nombre_usuario='Alumno3'),'NomAlumno3','Ap1Alumno3','Ap2Alumno3','12345678C',3,19990112,0,'email3@email.es'),</v>
      </c>
      <c r="C6" t="s">
        <v>85</v>
      </c>
      <c r="D6" t="str">
        <f t="shared" si="3"/>
        <v>((select id_usuario from usuario where nombre_usuario='Alumno3'),0),</v>
      </c>
      <c r="E6" t="s">
        <v>7</v>
      </c>
      <c r="F6">
        <v>12345</v>
      </c>
      <c r="G6" t="s">
        <v>8</v>
      </c>
      <c r="H6" t="str">
        <f t="shared" si="1"/>
        <v>(select id_usuario from usuario where nombre_usuario='Alumno3')</v>
      </c>
      <c r="I6" t="str">
        <f t="shared" si="4"/>
        <v>NomAlumno3</v>
      </c>
      <c r="J6" t="str">
        <f t="shared" si="5"/>
        <v>Ap1Alumno3</v>
      </c>
      <c r="K6" t="str">
        <f t="shared" si="6"/>
        <v>Ap2Alumno3</v>
      </c>
      <c r="L6" t="s">
        <v>50</v>
      </c>
      <c r="M6">
        <v>3</v>
      </c>
      <c r="N6">
        <v>19990112</v>
      </c>
      <c r="O6">
        <v>0</v>
      </c>
      <c r="P6" t="s">
        <v>38</v>
      </c>
    </row>
    <row r="7" spans="1:16" x14ac:dyDescent="0.3">
      <c r="A7" t="str">
        <f t="shared" si="0"/>
        <v>('Alumno4',md5(12345),'AliasAl4'),</v>
      </c>
      <c r="B7" t="str">
        <f t="shared" si="2"/>
        <v>((select id_usuario from usuario where nombre_usuario='Alumno4'),'NomAlumno4','Ap1Alumno4','Ap2Alumno4','12345678D',4,20000213,0,'email4@email.es'),</v>
      </c>
      <c r="C7" t="s">
        <v>85</v>
      </c>
      <c r="D7" t="str">
        <f t="shared" si="3"/>
        <v>((select id_usuario from usuario where nombre_usuario='Alumno4'),0),</v>
      </c>
      <c r="E7" t="s">
        <v>9</v>
      </c>
      <c r="F7">
        <v>12345</v>
      </c>
      <c r="G7" t="s">
        <v>10</v>
      </c>
      <c r="H7" t="str">
        <f t="shared" si="1"/>
        <v>(select id_usuario from usuario where nombre_usuario='Alumno4')</v>
      </c>
      <c r="I7" t="str">
        <f t="shared" si="4"/>
        <v>NomAlumno4</v>
      </c>
      <c r="J7" t="str">
        <f t="shared" si="5"/>
        <v>Ap1Alumno4</v>
      </c>
      <c r="K7" t="str">
        <f t="shared" si="6"/>
        <v>Ap2Alumno4</v>
      </c>
      <c r="L7" t="s">
        <v>51</v>
      </c>
      <c r="M7">
        <v>4</v>
      </c>
      <c r="N7">
        <v>20000213</v>
      </c>
      <c r="O7">
        <v>0</v>
      </c>
      <c r="P7" t="s">
        <v>39</v>
      </c>
    </row>
    <row r="8" spans="1:16" x14ac:dyDescent="0.3">
      <c r="A8" t="str">
        <f t="shared" si="0"/>
        <v>('Alumno5',md5(12345),'AliasAl5'),</v>
      </c>
      <c r="B8" t="str">
        <f t="shared" si="2"/>
        <v>((select id_usuario from usuario where nombre_usuario='Alumno5'),'NomAlumno5','Ap1Alumno5','Ap2Alumno5','12345678E',1,20000314,0,'email5@email.es'),</v>
      </c>
      <c r="C8" t="s">
        <v>85</v>
      </c>
      <c r="D8" t="str">
        <f t="shared" si="3"/>
        <v>((select id_usuario from usuario where nombre_usuario='Alumno5'),0),</v>
      </c>
      <c r="E8" t="s">
        <v>11</v>
      </c>
      <c r="F8">
        <v>12345</v>
      </c>
      <c r="G8" t="s">
        <v>12</v>
      </c>
      <c r="H8" t="str">
        <f t="shared" si="1"/>
        <v>(select id_usuario from usuario where nombre_usuario='Alumno5')</v>
      </c>
      <c r="I8" t="str">
        <f t="shared" si="4"/>
        <v>NomAlumno5</v>
      </c>
      <c r="J8" t="str">
        <f t="shared" si="5"/>
        <v>Ap1Alumno5</v>
      </c>
      <c r="K8" t="str">
        <f t="shared" si="6"/>
        <v>Ap2Alumno5</v>
      </c>
      <c r="L8" t="s">
        <v>52</v>
      </c>
      <c r="M8">
        <v>1</v>
      </c>
      <c r="N8">
        <v>20000314</v>
      </c>
      <c r="O8">
        <v>0</v>
      </c>
      <c r="P8" t="s">
        <v>40</v>
      </c>
    </row>
    <row r="9" spans="1:16" x14ac:dyDescent="0.3">
      <c r="A9" t="str">
        <f t="shared" si="0"/>
        <v>('Alumno6',md5(12345),'AliasAl6'),</v>
      </c>
      <c r="B9" t="str">
        <f t="shared" si="2"/>
        <v>((select id_usuario from usuario where nombre_usuario='Alumno6'),'NomAlumno6','Ap1Alumno6','Ap2Alumno6','12345678F',2,20000415,0,'email6@email.es'),</v>
      </c>
      <c r="C9" t="s">
        <v>85</v>
      </c>
      <c r="D9" t="str">
        <f t="shared" si="3"/>
        <v>((select id_usuario from usuario where nombre_usuario='Alumno6'),0),</v>
      </c>
      <c r="E9" t="s">
        <v>13</v>
      </c>
      <c r="F9">
        <v>12345</v>
      </c>
      <c r="G9" t="s">
        <v>14</v>
      </c>
      <c r="H9" t="str">
        <f t="shared" si="1"/>
        <v>(select id_usuario from usuario where nombre_usuario='Alumno6')</v>
      </c>
      <c r="I9" t="str">
        <f t="shared" si="4"/>
        <v>NomAlumno6</v>
      </c>
      <c r="J9" t="str">
        <f t="shared" si="5"/>
        <v>Ap1Alumno6</v>
      </c>
      <c r="K9" t="str">
        <f t="shared" si="6"/>
        <v>Ap2Alumno6</v>
      </c>
      <c r="L9" t="s">
        <v>53</v>
      </c>
      <c r="M9">
        <v>2</v>
      </c>
      <c r="N9">
        <v>20000415</v>
      </c>
      <c r="O9">
        <v>0</v>
      </c>
      <c r="P9" t="s">
        <v>41</v>
      </c>
    </row>
    <row r="10" spans="1:16" x14ac:dyDescent="0.3">
      <c r="A10" t="str">
        <f t="shared" si="0"/>
        <v>('Alumno7',md5(12345),'AliasAl7'),</v>
      </c>
      <c r="B10" t="str">
        <f t="shared" si="2"/>
        <v>((select id_usuario from usuario where nombre_usuario='Alumno7'),'NomAlumno7','Ap1Alumno7','Ap2Alumno7','12345678G',3,20000516,0,'email7@email.es'),</v>
      </c>
      <c r="C10" t="s">
        <v>85</v>
      </c>
      <c r="D10" t="str">
        <f t="shared" si="3"/>
        <v>((select id_usuario from usuario where nombre_usuario='Alumno7'),0),</v>
      </c>
      <c r="E10" t="s">
        <v>15</v>
      </c>
      <c r="F10">
        <v>12345</v>
      </c>
      <c r="G10" t="s">
        <v>16</v>
      </c>
      <c r="H10" t="str">
        <f t="shared" si="1"/>
        <v>(select id_usuario from usuario where nombre_usuario='Alumno7')</v>
      </c>
      <c r="I10" t="str">
        <f t="shared" si="4"/>
        <v>NomAlumno7</v>
      </c>
      <c r="J10" t="str">
        <f t="shared" si="5"/>
        <v>Ap1Alumno7</v>
      </c>
      <c r="K10" t="str">
        <f t="shared" si="6"/>
        <v>Ap2Alumno7</v>
      </c>
      <c r="L10" t="s">
        <v>54</v>
      </c>
      <c r="M10">
        <v>3</v>
      </c>
      <c r="N10">
        <v>20000516</v>
      </c>
      <c r="O10">
        <v>0</v>
      </c>
      <c r="P10" t="s">
        <v>42</v>
      </c>
    </row>
    <row r="11" spans="1:16" x14ac:dyDescent="0.3">
      <c r="A11" t="str">
        <f t="shared" si="0"/>
        <v>('Alumno8',md5(12345),'AliasAl8'),</v>
      </c>
      <c r="B11" t="str">
        <f t="shared" si="2"/>
        <v>((select id_usuario from usuario where nombre_usuario='Alumno8'),'NomAlumno8','Ap1Alumno8','Ap2Alumno8','12345678H',4,20000617,0,'email8@email.es'),</v>
      </c>
      <c r="C11" t="s">
        <v>85</v>
      </c>
      <c r="D11" t="str">
        <f t="shared" si="3"/>
        <v>((select id_usuario from usuario where nombre_usuario='Alumno8'),0),</v>
      </c>
      <c r="E11" t="s">
        <v>17</v>
      </c>
      <c r="F11">
        <v>12345</v>
      </c>
      <c r="G11" t="s">
        <v>18</v>
      </c>
      <c r="H11" t="str">
        <f t="shared" si="1"/>
        <v>(select id_usuario from usuario where nombre_usuario='Alumno8')</v>
      </c>
      <c r="I11" t="str">
        <f t="shared" si="4"/>
        <v>NomAlumno8</v>
      </c>
      <c r="J11" t="str">
        <f t="shared" si="5"/>
        <v>Ap1Alumno8</v>
      </c>
      <c r="K11" t="str">
        <f t="shared" si="6"/>
        <v>Ap2Alumno8</v>
      </c>
      <c r="L11" t="s">
        <v>55</v>
      </c>
      <c r="M11">
        <v>4</v>
      </c>
      <c r="N11">
        <v>20000617</v>
      </c>
      <c r="O11">
        <v>0</v>
      </c>
      <c r="P11" t="s">
        <v>43</v>
      </c>
    </row>
    <row r="12" spans="1:16" x14ac:dyDescent="0.3">
      <c r="A12" t="str">
        <f t="shared" si="0"/>
        <v>('Alumno9',md5(12345),'AliasAl9'),</v>
      </c>
      <c r="B12" t="str">
        <f t="shared" si="2"/>
        <v>((select id_usuario from usuario where nombre_usuario='Alumno9'),'NomAlumno9','Ap1Alumno9','Ap2Alumno9','12345678I',1,20000718,0,'email9@email.es'),</v>
      </c>
      <c r="C12" t="s">
        <v>85</v>
      </c>
      <c r="D12" t="str">
        <f t="shared" si="3"/>
        <v>((select id_usuario from usuario where nombre_usuario='Alumno9'),0),</v>
      </c>
      <c r="E12" t="s">
        <v>19</v>
      </c>
      <c r="F12">
        <v>12345</v>
      </c>
      <c r="G12" t="s">
        <v>20</v>
      </c>
      <c r="H12" t="str">
        <f t="shared" si="1"/>
        <v>(select id_usuario from usuario where nombre_usuario='Alumno9')</v>
      </c>
      <c r="I12" t="str">
        <f t="shared" si="4"/>
        <v>NomAlumno9</v>
      </c>
      <c r="J12" t="str">
        <f t="shared" si="5"/>
        <v>Ap1Alumno9</v>
      </c>
      <c r="K12" t="str">
        <f t="shared" si="6"/>
        <v>Ap2Alumno9</v>
      </c>
      <c r="L12" t="s">
        <v>56</v>
      </c>
      <c r="M12">
        <v>1</v>
      </c>
      <c r="N12">
        <v>20000718</v>
      </c>
      <c r="O12">
        <v>0</v>
      </c>
      <c r="P12" t="s">
        <v>44</v>
      </c>
    </row>
    <row r="13" spans="1:16" x14ac:dyDescent="0.3">
      <c r="A13" t="str">
        <f t="shared" si="0"/>
        <v>('Alumno10',md5(12345),'AliasAl10'),</v>
      </c>
      <c r="B13" t="str">
        <f t="shared" si="2"/>
        <v>((select id_usuario from usuario where nombre_usuario='Alumno10'),'NomAlumno10','Ap1Alumno10','Ap2Alumno10','12345678J',2,20000819,0,'email10@email.es'),</v>
      </c>
      <c r="C13" t="s">
        <v>85</v>
      </c>
      <c r="D13" t="str">
        <f t="shared" si="3"/>
        <v>((select id_usuario from usuario where nombre_usuario='Alumno10'),0),</v>
      </c>
      <c r="E13" t="s">
        <v>21</v>
      </c>
      <c r="F13">
        <v>12345</v>
      </c>
      <c r="G13" t="s">
        <v>22</v>
      </c>
      <c r="H13" t="str">
        <f t="shared" si="1"/>
        <v>(select id_usuario from usuario where nombre_usuario='Alumno10')</v>
      </c>
      <c r="I13" t="str">
        <f t="shared" si="4"/>
        <v>NomAlumno10</v>
      </c>
      <c r="J13" t="str">
        <f t="shared" si="5"/>
        <v>Ap1Alumno10</v>
      </c>
      <c r="K13" t="str">
        <f t="shared" si="6"/>
        <v>Ap2Alumno10</v>
      </c>
      <c r="L13" t="s">
        <v>57</v>
      </c>
      <c r="M13">
        <v>2</v>
      </c>
      <c r="N13">
        <v>20000819</v>
      </c>
      <c r="O13">
        <v>0</v>
      </c>
      <c r="P13" t="s">
        <v>45</v>
      </c>
    </row>
    <row r="14" spans="1:16" x14ac:dyDescent="0.3">
      <c r="A14" t="str">
        <f t="shared" si="0"/>
        <v>('Alumno11',md5(12346),'AliasAl11'),</v>
      </c>
      <c r="B14" t="str">
        <f t="shared" si="2"/>
        <v>((select id_usuario from usuario where nombre_usuario='Alumno11'),'NomAlumno11','Ap1Alumno11','Ap2Alumno11','12345678K',3,20000920,0,'email11@email.es'),</v>
      </c>
      <c r="C14" t="s">
        <v>85</v>
      </c>
      <c r="D14" t="str">
        <f t="shared" si="3"/>
        <v>((select id_usuario from usuario where nombre_usuario='Alumno11'),0),</v>
      </c>
      <c r="E14" t="s">
        <v>23</v>
      </c>
      <c r="F14">
        <v>12346</v>
      </c>
      <c r="G14" t="s">
        <v>24</v>
      </c>
      <c r="H14" t="str">
        <f t="shared" si="1"/>
        <v>(select id_usuario from usuario where nombre_usuario='Alumno11')</v>
      </c>
      <c r="I14" t="str">
        <f t="shared" si="4"/>
        <v>NomAlumno11</v>
      </c>
      <c r="J14" t="str">
        <f t="shared" si="5"/>
        <v>Ap1Alumno11</v>
      </c>
      <c r="K14" t="str">
        <f t="shared" si="6"/>
        <v>Ap2Alumno11</v>
      </c>
      <c r="L14" t="s">
        <v>58</v>
      </c>
      <c r="M14">
        <v>3</v>
      </c>
      <c r="N14">
        <v>20000920</v>
      </c>
      <c r="O14">
        <v>0</v>
      </c>
      <c r="P14" t="s">
        <v>46</v>
      </c>
    </row>
    <row r="15" spans="1:16" x14ac:dyDescent="0.3">
      <c r="A15" t="str">
        <f t="shared" si="0"/>
        <v>('Alumno12',md5(12347),'AliasAl12'),</v>
      </c>
      <c r="B15" t="str">
        <f t="shared" si="2"/>
        <v>((select id_usuario from usuario where nombre_usuario='Alumno12'),'NomAlumno12','Ap1Alumno12','Ap2Alumno12','12345678L',4,20001021,0,'email12@email.es'),</v>
      </c>
      <c r="C15" t="s">
        <v>85</v>
      </c>
      <c r="D15" t="str">
        <f t="shared" si="3"/>
        <v>((select id_usuario from usuario where nombre_usuario='Alumno12'),0),</v>
      </c>
      <c r="E15" t="s">
        <v>25</v>
      </c>
      <c r="F15">
        <v>12347</v>
      </c>
      <c r="G15" t="s">
        <v>26</v>
      </c>
      <c r="H15" t="str">
        <f t="shared" si="1"/>
        <v>(select id_usuario from usuario where nombre_usuario='Alumno12')</v>
      </c>
      <c r="I15" t="str">
        <f t="shared" si="4"/>
        <v>NomAlumno12</v>
      </c>
      <c r="J15" t="str">
        <f t="shared" si="5"/>
        <v>Ap1Alumno12</v>
      </c>
      <c r="K15" t="str">
        <f t="shared" si="6"/>
        <v>Ap2Alumno12</v>
      </c>
      <c r="L15" t="s">
        <v>59</v>
      </c>
      <c r="M15">
        <v>4</v>
      </c>
      <c r="N15">
        <v>20001021</v>
      </c>
      <c r="O15">
        <v>0</v>
      </c>
      <c r="P15" t="s">
        <v>47</v>
      </c>
    </row>
    <row r="17" spans="4:8" x14ac:dyDescent="0.3">
      <c r="D17" t="str">
        <f t="shared" si="3"/>
        <v>((select id_usuario from usuario where nombre_usuario='Cbarrios'),0),</v>
      </c>
      <c r="E17" t="s">
        <v>60</v>
      </c>
      <c r="H17" t="str">
        <f t="shared" si="1"/>
        <v>(select id_usuario from usuario where nombre_usuario='Cbarrios')</v>
      </c>
    </row>
    <row r="18" spans="4:8" x14ac:dyDescent="0.3">
      <c r="D18" t="str">
        <f t="shared" si="3"/>
        <v>((select id_usuario from usuario where nombre_usuario='Despinosa'),0),</v>
      </c>
      <c r="E18" t="s">
        <v>61</v>
      </c>
      <c r="H18" t="str">
        <f t="shared" si="1"/>
        <v>(select id_usuario from usuario where nombre_usuario='Despinosa')</v>
      </c>
    </row>
    <row r="19" spans="4:8" x14ac:dyDescent="0.3">
      <c r="D19" t="str">
        <f t="shared" si="3"/>
        <v>((select id_usuario from usuario where nombre_usuario='Rgutierrez'),0),</v>
      </c>
      <c r="E19" t="s">
        <v>62</v>
      </c>
      <c r="H19" t="str">
        <f t="shared" si="1"/>
        <v>(select id_usuario from usuario where nombre_usuario='Rgutierrez')</v>
      </c>
    </row>
    <row r="20" spans="4:8" x14ac:dyDescent="0.3">
      <c r="D20" t="str">
        <f t="shared" si="3"/>
        <v>((select id_usuario from usuario where nombre_usuario='Adiez'),0),</v>
      </c>
      <c r="E20" t="s">
        <v>63</v>
      </c>
      <c r="H20" t="str">
        <f t="shared" si="1"/>
        <v>(select id_usuario from usuario where nombre_usuario='Adiez')</v>
      </c>
    </row>
    <row r="21" spans="4:8" x14ac:dyDescent="0.3">
      <c r="D21" t="str">
        <f t="shared" si="3"/>
        <v>((select id_usuario from usuario where nombre_usuario='Amartinez'),0),</v>
      </c>
      <c r="E21" t="s">
        <v>86</v>
      </c>
      <c r="H21" t="str">
        <f t="shared" si="1"/>
        <v>(select id_usuario from usuario where nombre_usuario='Amartinez')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1"/>
  <sheetViews>
    <sheetView tabSelected="1" workbookViewId="0">
      <selection activeCell="F4" sqref="F4"/>
    </sheetView>
  </sheetViews>
  <sheetFormatPr baseColWidth="10" defaultRowHeight="14.4" x14ac:dyDescent="0.3"/>
  <cols>
    <col min="1" max="1" width="244.33203125" customWidth="1"/>
    <col min="2" max="2" width="10" bestFit="1" customWidth="1"/>
    <col min="3" max="3" width="12.5546875" customWidth="1"/>
    <col min="4" max="4" width="14.88671875" customWidth="1"/>
    <col min="5" max="5" width="19.33203125" customWidth="1"/>
    <col min="8" max="8" width="5.6640625" customWidth="1"/>
    <col min="9" max="9" width="8" customWidth="1"/>
    <col min="10" max="13" width="5.6640625" customWidth="1"/>
  </cols>
  <sheetData>
    <row r="1" spans="1:14" x14ac:dyDescent="0.3">
      <c r="G1" t="s">
        <v>83</v>
      </c>
      <c r="H1" t="s">
        <v>81</v>
      </c>
      <c r="I1" t="s">
        <v>82</v>
      </c>
    </row>
    <row r="2" spans="1:14" x14ac:dyDescent="0.3">
      <c r="A2" s="5" t="s">
        <v>74</v>
      </c>
      <c r="B2" s="5"/>
      <c r="C2" s="5"/>
      <c r="D2" s="5"/>
      <c r="G2">
        <v>80</v>
      </c>
      <c r="H2">
        <v>2023</v>
      </c>
      <c r="I2">
        <v>3</v>
      </c>
    </row>
    <row r="3" spans="1:14" x14ac:dyDescent="0.3">
      <c r="A3" s="6" t="s">
        <v>73</v>
      </c>
      <c r="B3" s="2" t="s">
        <v>0</v>
      </c>
      <c r="C3" s="2" t="s">
        <v>35</v>
      </c>
      <c r="D3" s="1" t="s">
        <v>72</v>
      </c>
      <c r="E3" s="2" t="s">
        <v>65</v>
      </c>
      <c r="F3" s="2" t="s">
        <v>88</v>
      </c>
      <c r="G3" s="2" t="s">
        <v>64</v>
      </c>
      <c r="H3" s="2" t="s">
        <v>66</v>
      </c>
      <c r="I3" s="2" t="s">
        <v>67</v>
      </c>
      <c r="J3" s="2" t="s">
        <v>68</v>
      </c>
      <c r="K3" s="2" t="s">
        <v>69</v>
      </c>
      <c r="L3" s="2" t="s">
        <v>70</v>
      </c>
      <c r="M3" s="2" t="s">
        <v>71</v>
      </c>
      <c r="N3" s="2"/>
    </row>
    <row r="4" spans="1:14" x14ac:dyDescent="0.3">
      <c r="A4" t="str">
        <f ca="1">CONCATENATE("(",C4,",",D4,",'",E4,"',",F4,",sec_to_time(",G4,")),")</f>
        <v>((select id_usuario from usuario where nombre_usuario='Cbarrios'),(select id_reto from reto inner join persona on nivel = curso inner join usuario using (id_usuario) where nombre_reto = 'Calcula25' and nombre_usuario = 'Cbarrios'),'2023-03-18 21:08:34',15,sec_to_time(29)),</v>
      </c>
      <c r="B4" t="s">
        <v>60</v>
      </c>
      <c r="C4" t="str">
        <f>CONCATENATE("(select id_usuario from usuario where nombre_usuario='",B4,"')")</f>
        <v>(select id_usuario from usuario where nombre_usuario='Cbarrios')</v>
      </c>
      <c r="D4" t="str">
        <f>CONCATENATE("(select id_reto from reto inner join persona on nivel = curso inner join usuario using (id_usuario) where nombre_reto = '",$D$3,"' and nombre_usuario = '",B4,"')")</f>
        <v>(select id_reto from reto inner join persona on nivel = curso inner join usuario using (id_usuario) where nombre_reto = 'Calcula25' and nombre_usuario = 'Cbarrios')</v>
      </c>
      <c r="E4" s="3" t="str">
        <f ca="1">CONCATENATE(H4,"-",I4,"-",J4," ",K4,":",L4,":",M4)</f>
        <v>2023-03-18 21:08:34</v>
      </c>
      <c r="F4" s="8">
        <f ca="1">RANDBETWEEN(1,25)</f>
        <v>15</v>
      </c>
      <c r="G4">
        <f ca="1">RANDBETWEEN(5,$G$2)</f>
        <v>29</v>
      </c>
      <c r="H4">
        <f ca="1">RANDBETWEEN($H$2,$H$2)</f>
        <v>2023</v>
      </c>
      <c r="I4" t="str">
        <f ca="1">TEXT(RANDBETWEEN(1,$I$2),"00")</f>
        <v>03</v>
      </c>
      <c r="J4" t="str">
        <f t="shared" ref="J4:J5" ca="1" si="0">TEXT(RANDBETWEEN(1,28),"00")</f>
        <v>18</v>
      </c>
      <c r="K4" t="str">
        <f ca="1">TEXT(RANDBETWEEN(8,21),"00")</f>
        <v>21</v>
      </c>
      <c r="L4" t="str">
        <f ca="1">TEXT(RANDBETWEEN(0,59),"00")</f>
        <v>08</v>
      </c>
      <c r="M4" t="str">
        <f ca="1">TEXT(RANDBETWEEN(0,59),"00")</f>
        <v>34</v>
      </c>
    </row>
    <row r="5" spans="1:14" x14ac:dyDescent="0.3">
      <c r="A5" t="str">
        <f t="shared" ref="A5:A51" ca="1" si="1">CONCATENATE("(",C5,",",D5,",'",E5,"',",F5,",sec_to_time(",G5,")),")</f>
        <v>((select id_usuario from usuario where nombre_usuario='Despinosa'),(select id_reto from reto inner join persona on nivel = curso inner join usuario using (id_usuario) where nombre_reto = 'Calcula25' and nombre_usuario = 'Despinosa'),'2023-04-22 15:55:00',24,sec_to_time(41)),</v>
      </c>
      <c r="B5" t="s">
        <v>61</v>
      </c>
      <c r="C5" t="str">
        <f t="shared" ref="C5:C51" si="2">CONCATENATE("(select id_usuario from usuario where nombre_usuario='",B5,"')")</f>
        <v>(select id_usuario from usuario where nombre_usuario='Despinosa')</v>
      </c>
      <c r="D5" t="str">
        <f t="shared" ref="D5:D51" si="3">CONCATENATE("(select id_reto from reto inner join persona on nivel = curso inner join usuario using (id_usuario) where nombre_reto = '",$D$3,"' and nombre_usuario = '",B5,"')")</f>
        <v>(select id_reto from reto inner join persona on nivel = curso inner join usuario using (id_usuario) where nombre_reto = 'Calcula25' and nombre_usuario = 'Despinosa')</v>
      </c>
      <c r="E5" s="3" t="str">
        <f t="shared" ref="E5:E19" ca="1" si="4">CONCATENATE(H5,"-",I5,"-",J5," ",K5,":",L5,":",M5)</f>
        <v>2023-04-22 15:55:00</v>
      </c>
      <c r="F5">
        <f t="shared" ref="F5:F51" ca="1" si="5">RANDBETWEEN(1,25)</f>
        <v>24</v>
      </c>
      <c r="G5">
        <f t="shared" ref="G5:G51" ca="1" si="6">RANDBETWEEN(5,$G$2)</f>
        <v>41</v>
      </c>
      <c r="H5">
        <f t="shared" ref="H5:H51" ca="1" si="7">RANDBETWEEN($H$2,$H$2)</f>
        <v>2023</v>
      </c>
      <c r="I5" t="str">
        <f t="shared" ref="I5:I51" ca="1" si="8">TEXT(RANDBETWEEN(1,12),"00")</f>
        <v>04</v>
      </c>
      <c r="J5" t="str">
        <f t="shared" ca="1" si="0"/>
        <v>22</v>
      </c>
      <c r="K5" t="str">
        <f t="shared" ref="K5:K51" ca="1" si="9">TEXT(RANDBETWEEN(8,21),"00")</f>
        <v>15</v>
      </c>
      <c r="L5" t="str">
        <f t="shared" ref="L5:M20" ca="1" si="10">TEXT(RANDBETWEEN(0,59),"00")</f>
        <v>55</v>
      </c>
      <c r="M5" t="str">
        <f t="shared" ca="1" si="10"/>
        <v>00</v>
      </c>
    </row>
    <row r="6" spans="1:14" x14ac:dyDescent="0.3">
      <c r="A6" t="str">
        <f t="shared" ca="1" si="1"/>
        <v>((select id_usuario from usuario where nombre_usuario='Rgutierrez'),(select id_reto from reto inner join persona on nivel = curso inner join usuario using (id_usuario) where nombre_reto = 'Calcula25' and nombre_usuario = 'Rgutierrez'),'2023-05-12 21:02:15',24,sec_to_time(37)),</v>
      </c>
      <c r="B6" t="s">
        <v>62</v>
      </c>
      <c r="C6" t="str">
        <f t="shared" si="2"/>
        <v>(select id_usuario from usuario where nombre_usuario='Rgutierrez')</v>
      </c>
      <c r="D6" t="str">
        <f t="shared" si="3"/>
        <v>(select id_reto from reto inner join persona on nivel = curso inner join usuario using (id_usuario) where nombre_reto = 'Calcula25' and nombre_usuario = 'Rgutierrez')</v>
      </c>
      <c r="E6" s="3" t="str">
        <f t="shared" ca="1" si="4"/>
        <v>2023-05-12 21:02:15</v>
      </c>
      <c r="F6">
        <f t="shared" ca="1" si="5"/>
        <v>24</v>
      </c>
      <c r="G6">
        <f t="shared" ca="1" si="6"/>
        <v>37</v>
      </c>
      <c r="H6">
        <f t="shared" ca="1" si="7"/>
        <v>2023</v>
      </c>
      <c r="I6" t="str">
        <f t="shared" ca="1" si="8"/>
        <v>05</v>
      </c>
      <c r="J6" t="str">
        <f ca="1">TEXT(RANDBETWEEN(1,28),"00")</f>
        <v>12</v>
      </c>
      <c r="K6" t="str">
        <f t="shared" ca="1" si="9"/>
        <v>21</v>
      </c>
      <c r="L6" t="str">
        <f t="shared" ca="1" si="10"/>
        <v>02</v>
      </c>
      <c r="M6" t="str">
        <f t="shared" ca="1" si="10"/>
        <v>15</v>
      </c>
    </row>
    <row r="7" spans="1:14" x14ac:dyDescent="0.3">
      <c r="A7" t="str">
        <f t="shared" ca="1" si="1"/>
        <v>((select id_usuario from usuario where nombre_usuario='Adiez'),(select id_reto from reto inner join persona on nivel = curso inner join usuario using (id_usuario) where nombre_reto = 'Calcula25' and nombre_usuario = 'Adiez'),'2023-02-23 14:06:49',23,sec_to_time(80)),</v>
      </c>
      <c r="B7" t="s">
        <v>63</v>
      </c>
      <c r="C7" t="str">
        <f t="shared" si="2"/>
        <v>(select id_usuario from usuario where nombre_usuario='Adiez')</v>
      </c>
      <c r="D7" t="str">
        <f t="shared" si="3"/>
        <v>(select id_reto from reto inner join persona on nivel = curso inner join usuario using (id_usuario) where nombre_reto = 'Calcula25' and nombre_usuario = 'Adiez')</v>
      </c>
      <c r="E7" s="3" t="str">
        <f t="shared" ca="1" si="4"/>
        <v>2023-02-23 14:06:49</v>
      </c>
      <c r="F7">
        <f t="shared" ca="1" si="5"/>
        <v>23</v>
      </c>
      <c r="G7">
        <f t="shared" ca="1" si="6"/>
        <v>80</v>
      </c>
      <c r="H7">
        <f t="shared" ca="1" si="7"/>
        <v>2023</v>
      </c>
      <c r="I7" t="str">
        <f t="shared" ca="1" si="8"/>
        <v>02</v>
      </c>
      <c r="J7" t="str">
        <f t="shared" ref="J7:J51" ca="1" si="11">TEXT(RANDBETWEEN(1,28),"00")</f>
        <v>23</v>
      </c>
      <c r="K7" t="str">
        <f t="shared" ca="1" si="9"/>
        <v>14</v>
      </c>
      <c r="L7" t="str">
        <f t="shared" ca="1" si="10"/>
        <v>06</v>
      </c>
      <c r="M7" t="str">
        <f t="shared" ca="1" si="10"/>
        <v>49</v>
      </c>
    </row>
    <row r="8" spans="1:14" x14ac:dyDescent="0.3">
      <c r="A8" t="str">
        <f t="shared" ca="1" si="1"/>
        <v>((select id_usuario from usuario where nombre_usuario='Alumno1'),(select id_reto from reto inner join persona on nivel = curso inner join usuario using (id_usuario) where nombre_reto = 'Calcula25' and nombre_usuario = 'Alumno1'),'2023-01-17 14:31:03',7,sec_to_time(64)),</v>
      </c>
      <c r="B8" t="s">
        <v>3</v>
      </c>
      <c r="C8" t="str">
        <f t="shared" si="2"/>
        <v>(select id_usuario from usuario where nombre_usuario='Alumno1')</v>
      </c>
      <c r="D8" t="str">
        <f t="shared" si="3"/>
        <v>(select id_reto from reto inner join persona on nivel = curso inner join usuario using (id_usuario) where nombre_reto = 'Calcula25' and nombre_usuario = 'Alumno1')</v>
      </c>
      <c r="E8" s="3" t="str">
        <f t="shared" ca="1" si="4"/>
        <v>2023-01-17 14:31:03</v>
      </c>
      <c r="F8">
        <f t="shared" ca="1" si="5"/>
        <v>7</v>
      </c>
      <c r="G8">
        <f t="shared" ca="1" si="6"/>
        <v>64</v>
      </c>
      <c r="H8">
        <f t="shared" ca="1" si="7"/>
        <v>2023</v>
      </c>
      <c r="I8" t="str">
        <f t="shared" ca="1" si="8"/>
        <v>01</v>
      </c>
      <c r="J8" t="str">
        <f t="shared" ca="1" si="11"/>
        <v>17</v>
      </c>
      <c r="K8" t="str">
        <f t="shared" ca="1" si="9"/>
        <v>14</v>
      </c>
      <c r="L8" t="str">
        <f t="shared" ca="1" si="10"/>
        <v>31</v>
      </c>
      <c r="M8" t="str">
        <f t="shared" ca="1" si="10"/>
        <v>03</v>
      </c>
    </row>
    <row r="9" spans="1:14" x14ac:dyDescent="0.3">
      <c r="A9" t="str">
        <f t="shared" ca="1" si="1"/>
        <v>((select id_usuario from usuario where nombre_usuario='Alumno2'),(select id_reto from reto inner join persona on nivel = curso inner join usuario using (id_usuario) where nombre_reto = 'Calcula25' and nombre_usuario = 'Alumno2'),'2023-06-23 17:22:48',4,sec_to_time(76)),</v>
      </c>
      <c r="B9" t="s">
        <v>5</v>
      </c>
      <c r="C9" t="str">
        <f t="shared" si="2"/>
        <v>(select id_usuario from usuario where nombre_usuario='Alumno2')</v>
      </c>
      <c r="D9" t="str">
        <f t="shared" si="3"/>
        <v>(select id_reto from reto inner join persona on nivel = curso inner join usuario using (id_usuario) where nombre_reto = 'Calcula25' and nombre_usuario = 'Alumno2')</v>
      </c>
      <c r="E9" s="3" t="str">
        <f t="shared" ca="1" si="4"/>
        <v>2023-06-23 17:22:48</v>
      </c>
      <c r="F9">
        <f t="shared" ca="1" si="5"/>
        <v>4</v>
      </c>
      <c r="G9">
        <f t="shared" ca="1" si="6"/>
        <v>76</v>
      </c>
      <c r="H9">
        <f t="shared" ca="1" si="7"/>
        <v>2023</v>
      </c>
      <c r="I9" t="str">
        <f t="shared" ca="1" si="8"/>
        <v>06</v>
      </c>
      <c r="J9" t="str">
        <f t="shared" ca="1" si="11"/>
        <v>23</v>
      </c>
      <c r="K9" t="str">
        <f t="shared" ca="1" si="9"/>
        <v>17</v>
      </c>
      <c r="L9" t="str">
        <f t="shared" ca="1" si="10"/>
        <v>22</v>
      </c>
      <c r="M9" t="str">
        <f t="shared" ca="1" si="10"/>
        <v>48</v>
      </c>
    </row>
    <row r="10" spans="1:14" x14ac:dyDescent="0.3">
      <c r="A10" t="str">
        <f t="shared" ca="1" si="1"/>
        <v>((select id_usuario from usuario where nombre_usuario='Alumno3'),(select id_reto from reto inner join persona on nivel = curso inner join usuario using (id_usuario) where nombre_reto = 'Calcula25' and nombre_usuario = 'Alumno3'),'2023-04-24 16:28:22',25,sec_to_time(11)),</v>
      </c>
      <c r="B10" t="s">
        <v>7</v>
      </c>
      <c r="C10" t="str">
        <f t="shared" si="2"/>
        <v>(select id_usuario from usuario where nombre_usuario='Alumno3')</v>
      </c>
      <c r="D10" t="str">
        <f t="shared" si="3"/>
        <v>(select id_reto from reto inner join persona on nivel = curso inner join usuario using (id_usuario) where nombre_reto = 'Calcula25' and nombre_usuario = 'Alumno3')</v>
      </c>
      <c r="E10" s="3" t="str">
        <f t="shared" ca="1" si="4"/>
        <v>2023-04-24 16:28:22</v>
      </c>
      <c r="F10">
        <f t="shared" ca="1" si="5"/>
        <v>25</v>
      </c>
      <c r="G10">
        <f t="shared" ca="1" si="6"/>
        <v>11</v>
      </c>
      <c r="H10">
        <f t="shared" ca="1" si="7"/>
        <v>2023</v>
      </c>
      <c r="I10" t="str">
        <f t="shared" ca="1" si="8"/>
        <v>04</v>
      </c>
      <c r="J10" t="str">
        <f t="shared" ca="1" si="11"/>
        <v>24</v>
      </c>
      <c r="K10" t="str">
        <f t="shared" ca="1" si="9"/>
        <v>16</v>
      </c>
      <c r="L10" t="str">
        <f t="shared" ca="1" si="10"/>
        <v>28</v>
      </c>
      <c r="M10" t="str">
        <f t="shared" ca="1" si="10"/>
        <v>22</v>
      </c>
    </row>
    <row r="11" spans="1:14" x14ac:dyDescent="0.3">
      <c r="A11" t="str">
        <f t="shared" ca="1" si="1"/>
        <v>((select id_usuario from usuario where nombre_usuario='Alumno4'),(select id_reto from reto inner join persona on nivel = curso inner join usuario using (id_usuario) where nombre_reto = 'Calcula25' and nombre_usuario = 'Alumno4'),'2023-03-09 19:44:46',14,sec_to_time(73)),</v>
      </c>
      <c r="B11" t="s">
        <v>9</v>
      </c>
      <c r="C11" t="str">
        <f t="shared" si="2"/>
        <v>(select id_usuario from usuario where nombre_usuario='Alumno4')</v>
      </c>
      <c r="D11" t="str">
        <f t="shared" si="3"/>
        <v>(select id_reto from reto inner join persona on nivel = curso inner join usuario using (id_usuario) where nombre_reto = 'Calcula25' and nombre_usuario = 'Alumno4')</v>
      </c>
      <c r="E11" s="3" t="str">
        <f t="shared" ca="1" si="4"/>
        <v>2023-03-09 19:44:46</v>
      </c>
      <c r="F11">
        <f t="shared" ca="1" si="5"/>
        <v>14</v>
      </c>
      <c r="G11">
        <f t="shared" ca="1" si="6"/>
        <v>73</v>
      </c>
      <c r="H11">
        <f t="shared" ca="1" si="7"/>
        <v>2023</v>
      </c>
      <c r="I11" t="str">
        <f t="shared" ca="1" si="8"/>
        <v>03</v>
      </c>
      <c r="J11" t="str">
        <f t="shared" ca="1" si="11"/>
        <v>09</v>
      </c>
      <c r="K11" t="str">
        <f t="shared" ca="1" si="9"/>
        <v>19</v>
      </c>
      <c r="L11" t="str">
        <f t="shared" ca="1" si="10"/>
        <v>44</v>
      </c>
      <c r="M11" t="str">
        <f t="shared" ca="1" si="10"/>
        <v>46</v>
      </c>
    </row>
    <row r="12" spans="1:14" x14ac:dyDescent="0.3">
      <c r="A12" t="str">
        <f t="shared" ca="1" si="1"/>
        <v>((select id_usuario from usuario where nombre_usuario='Alumno5'),(select id_reto from reto inner join persona on nivel = curso inner join usuario using (id_usuario) where nombre_reto = 'Calcula25' and nombre_usuario = 'Alumno5'),'2023-05-21 18:50:40',9,sec_to_time(54)),</v>
      </c>
      <c r="B12" t="s">
        <v>11</v>
      </c>
      <c r="C12" t="str">
        <f t="shared" si="2"/>
        <v>(select id_usuario from usuario where nombre_usuario='Alumno5')</v>
      </c>
      <c r="D12" t="str">
        <f t="shared" si="3"/>
        <v>(select id_reto from reto inner join persona on nivel = curso inner join usuario using (id_usuario) where nombre_reto = 'Calcula25' and nombre_usuario = 'Alumno5')</v>
      </c>
      <c r="E12" s="3" t="str">
        <f t="shared" ca="1" si="4"/>
        <v>2023-05-21 18:50:40</v>
      </c>
      <c r="F12">
        <f t="shared" ca="1" si="5"/>
        <v>9</v>
      </c>
      <c r="G12">
        <f t="shared" ca="1" si="6"/>
        <v>54</v>
      </c>
      <c r="H12">
        <f t="shared" ca="1" si="7"/>
        <v>2023</v>
      </c>
      <c r="I12" t="str">
        <f t="shared" ca="1" si="8"/>
        <v>05</v>
      </c>
      <c r="J12" t="str">
        <f t="shared" ca="1" si="11"/>
        <v>21</v>
      </c>
      <c r="K12" t="str">
        <f t="shared" ca="1" si="9"/>
        <v>18</v>
      </c>
      <c r="L12" t="str">
        <f t="shared" ca="1" si="10"/>
        <v>50</v>
      </c>
      <c r="M12" t="str">
        <f t="shared" ca="1" si="10"/>
        <v>40</v>
      </c>
    </row>
    <row r="13" spans="1:14" x14ac:dyDescent="0.3">
      <c r="A13" t="str">
        <f t="shared" ca="1" si="1"/>
        <v>((select id_usuario from usuario where nombre_usuario='Alumno6'),(select id_reto from reto inner join persona on nivel = curso inner join usuario using (id_usuario) where nombre_reto = 'Calcula25' and nombre_usuario = 'Alumno6'),'2023-08-12 08:25:15',23,sec_to_time(58)),</v>
      </c>
      <c r="B13" t="s">
        <v>13</v>
      </c>
      <c r="C13" t="str">
        <f t="shared" si="2"/>
        <v>(select id_usuario from usuario where nombre_usuario='Alumno6')</v>
      </c>
      <c r="D13" t="str">
        <f t="shared" si="3"/>
        <v>(select id_reto from reto inner join persona on nivel = curso inner join usuario using (id_usuario) where nombre_reto = 'Calcula25' and nombre_usuario = 'Alumno6')</v>
      </c>
      <c r="E13" s="3" t="str">
        <f t="shared" ca="1" si="4"/>
        <v>2023-08-12 08:25:15</v>
      </c>
      <c r="F13">
        <f t="shared" ca="1" si="5"/>
        <v>23</v>
      </c>
      <c r="G13">
        <f t="shared" ca="1" si="6"/>
        <v>58</v>
      </c>
      <c r="H13">
        <f t="shared" ca="1" si="7"/>
        <v>2023</v>
      </c>
      <c r="I13" t="str">
        <f t="shared" ca="1" si="8"/>
        <v>08</v>
      </c>
      <c r="J13" t="str">
        <f t="shared" ca="1" si="11"/>
        <v>12</v>
      </c>
      <c r="K13" t="str">
        <f t="shared" ca="1" si="9"/>
        <v>08</v>
      </c>
      <c r="L13" t="str">
        <f t="shared" ca="1" si="10"/>
        <v>25</v>
      </c>
      <c r="M13" t="str">
        <f t="shared" ca="1" si="10"/>
        <v>15</v>
      </c>
    </row>
    <row r="14" spans="1:14" x14ac:dyDescent="0.3">
      <c r="A14" t="str">
        <f t="shared" ca="1" si="1"/>
        <v>((select id_usuario from usuario where nombre_usuario='Alumno7'),(select id_reto from reto inner join persona on nivel = curso inner join usuario using (id_usuario) where nombre_reto = 'Calcula25' and nombre_usuario = 'Alumno7'),'2023-04-19 10:04:19',16,sec_to_time(16)),</v>
      </c>
      <c r="B14" t="s">
        <v>15</v>
      </c>
      <c r="C14" t="str">
        <f t="shared" si="2"/>
        <v>(select id_usuario from usuario where nombre_usuario='Alumno7')</v>
      </c>
      <c r="D14" t="str">
        <f t="shared" si="3"/>
        <v>(select id_reto from reto inner join persona on nivel = curso inner join usuario using (id_usuario) where nombre_reto = 'Calcula25' and nombre_usuario = 'Alumno7')</v>
      </c>
      <c r="E14" s="3" t="str">
        <f t="shared" ca="1" si="4"/>
        <v>2023-04-19 10:04:19</v>
      </c>
      <c r="F14">
        <f t="shared" ca="1" si="5"/>
        <v>16</v>
      </c>
      <c r="G14">
        <f t="shared" ca="1" si="6"/>
        <v>16</v>
      </c>
      <c r="H14">
        <f t="shared" ca="1" si="7"/>
        <v>2023</v>
      </c>
      <c r="I14" t="str">
        <f t="shared" ca="1" si="8"/>
        <v>04</v>
      </c>
      <c r="J14" t="str">
        <f t="shared" ca="1" si="11"/>
        <v>19</v>
      </c>
      <c r="K14" t="str">
        <f t="shared" ca="1" si="9"/>
        <v>10</v>
      </c>
      <c r="L14" t="str">
        <f t="shared" ca="1" si="10"/>
        <v>04</v>
      </c>
      <c r="M14" t="str">
        <f t="shared" ca="1" si="10"/>
        <v>19</v>
      </c>
    </row>
    <row r="15" spans="1:14" x14ac:dyDescent="0.3">
      <c r="A15" t="str">
        <f t="shared" ca="1" si="1"/>
        <v>((select id_usuario from usuario where nombre_usuario='Alumno8'),(select id_reto from reto inner join persona on nivel = curso inner join usuario using (id_usuario) where nombre_reto = 'Calcula25' and nombre_usuario = 'Alumno8'),'2023-06-01 12:17:32',9,sec_to_time(42)),</v>
      </c>
      <c r="B15" t="s">
        <v>17</v>
      </c>
      <c r="C15" t="str">
        <f t="shared" si="2"/>
        <v>(select id_usuario from usuario where nombre_usuario='Alumno8')</v>
      </c>
      <c r="D15" t="str">
        <f t="shared" si="3"/>
        <v>(select id_reto from reto inner join persona on nivel = curso inner join usuario using (id_usuario) where nombre_reto = 'Calcula25' and nombre_usuario = 'Alumno8')</v>
      </c>
      <c r="E15" s="3" t="str">
        <f t="shared" ca="1" si="4"/>
        <v>2023-06-01 12:17:32</v>
      </c>
      <c r="F15">
        <f t="shared" ca="1" si="5"/>
        <v>9</v>
      </c>
      <c r="G15">
        <f t="shared" ca="1" si="6"/>
        <v>42</v>
      </c>
      <c r="H15">
        <f t="shared" ca="1" si="7"/>
        <v>2023</v>
      </c>
      <c r="I15" t="str">
        <f t="shared" ca="1" si="8"/>
        <v>06</v>
      </c>
      <c r="J15" t="str">
        <f t="shared" ca="1" si="11"/>
        <v>01</v>
      </c>
      <c r="K15" t="str">
        <f t="shared" ca="1" si="9"/>
        <v>12</v>
      </c>
      <c r="L15" t="str">
        <f t="shared" ca="1" si="10"/>
        <v>17</v>
      </c>
      <c r="M15" t="str">
        <f t="shared" ca="1" si="10"/>
        <v>32</v>
      </c>
    </row>
    <row r="16" spans="1:14" x14ac:dyDescent="0.3">
      <c r="A16" t="str">
        <f t="shared" ca="1" si="1"/>
        <v>((select id_usuario from usuario where nombre_usuario='Alumno9'),(select id_reto from reto inner join persona on nivel = curso inner join usuario using (id_usuario) where nombre_reto = 'Calcula25' and nombre_usuario = 'Alumno9'),'2023-05-13 16:51:11',18,sec_to_time(20)),</v>
      </c>
      <c r="B16" t="s">
        <v>19</v>
      </c>
      <c r="C16" t="str">
        <f t="shared" si="2"/>
        <v>(select id_usuario from usuario where nombre_usuario='Alumno9')</v>
      </c>
      <c r="D16" t="str">
        <f t="shared" si="3"/>
        <v>(select id_reto from reto inner join persona on nivel = curso inner join usuario using (id_usuario) where nombre_reto = 'Calcula25' and nombre_usuario = 'Alumno9')</v>
      </c>
      <c r="E16" s="3" t="str">
        <f t="shared" ca="1" si="4"/>
        <v>2023-05-13 16:51:11</v>
      </c>
      <c r="F16">
        <f t="shared" ca="1" si="5"/>
        <v>18</v>
      </c>
      <c r="G16">
        <f t="shared" ca="1" si="6"/>
        <v>20</v>
      </c>
      <c r="H16">
        <f t="shared" ca="1" si="7"/>
        <v>2023</v>
      </c>
      <c r="I16" t="str">
        <f t="shared" ca="1" si="8"/>
        <v>05</v>
      </c>
      <c r="J16" t="str">
        <f t="shared" ca="1" si="11"/>
        <v>13</v>
      </c>
      <c r="K16" t="str">
        <f t="shared" ca="1" si="9"/>
        <v>16</v>
      </c>
      <c r="L16" t="str">
        <f t="shared" ca="1" si="10"/>
        <v>51</v>
      </c>
      <c r="M16" t="str">
        <f t="shared" ca="1" si="10"/>
        <v>11</v>
      </c>
    </row>
    <row r="17" spans="1:13" x14ac:dyDescent="0.3">
      <c r="A17" t="str">
        <f t="shared" ca="1" si="1"/>
        <v>((select id_usuario from usuario where nombre_usuario='Alumno10'),(select id_reto from reto inner join persona on nivel = curso inner join usuario using (id_usuario) where nombre_reto = 'Calcula25' and nombre_usuario = 'Alumno10'),'2023-08-26 19:06:22',5,sec_to_time(69)),</v>
      </c>
      <c r="B17" t="s">
        <v>21</v>
      </c>
      <c r="C17" t="str">
        <f t="shared" si="2"/>
        <v>(select id_usuario from usuario where nombre_usuario='Alumno10')</v>
      </c>
      <c r="D17" t="str">
        <f t="shared" si="3"/>
        <v>(select id_reto from reto inner join persona on nivel = curso inner join usuario using (id_usuario) where nombre_reto = 'Calcula25' and nombre_usuario = 'Alumno10')</v>
      </c>
      <c r="E17" s="3" t="str">
        <f t="shared" ca="1" si="4"/>
        <v>2023-08-26 19:06:22</v>
      </c>
      <c r="F17">
        <f t="shared" ca="1" si="5"/>
        <v>5</v>
      </c>
      <c r="G17">
        <f t="shared" ca="1" si="6"/>
        <v>69</v>
      </c>
      <c r="H17">
        <f t="shared" ca="1" si="7"/>
        <v>2023</v>
      </c>
      <c r="I17" t="str">
        <f t="shared" ca="1" si="8"/>
        <v>08</v>
      </c>
      <c r="J17" t="str">
        <f t="shared" ca="1" si="11"/>
        <v>26</v>
      </c>
      <c r="K17" t="str">
        <f t="shared" ca="1" si="9"/>
        <v>19</v>
      </c>
      <c r="L17" t="str">
        <f t="shared" ca="1" si="10"/>
        <v>06</v>
      </c>
      <c r="M17" t="str">
        <f t="shared" ca="1" si="10"/>
        <v>22</v>
      </c>
    </row>
    <row r="18" spans="1:13" x14ac:dyDescent="0.3">
      <c r="A18" t="str">
        <f t="shared" ca="1" si="1"/>
        <v>((select id_usuario from usuario where nombre_usuario='Alumno11'),(select id_reto from reto inner join persona on nivel = curso inner join usuario using (id_usuario) where nombre_reto = 'Calcula25' and nombre_usuario = 'Alumno11'),'2023-11-18 15:01:49',24,sec_to_time(72)),</v>
      </c>
      <c r="B18" t="s">
        <v>23</v>
      </c>
      <c r="C18" t="str">
        <f t="shared" si="2"/>
        <v>(select id_usuario from usuario where nombre_usuario='Alumno11')</v>
      </c>
      <c r="D18" t="str">
        <f t="shared" si="3"/>
        <v>(select id_reto from reto inner join persona on nivel = curso inner join usuario using (id_usuario) where nombre_reto = 'Calcula25' and nombre_usuario = 'Alumno11')</v>
      </c>
      <c r="E18" s="3" t="str">
        <f t="shared" ca="1" si="4"/>
        <v>2023-11-18 15:01:49</v>
      </c>
      <c r="F18">
        <f t="shared" ca="1" si="5"/>
        <v>24</v>
      </c>
      <c r="G18">
        <f t="shared" ca="1" si="6"/>
        <v>72</v>
      </c>
      <c r="H18">
        <f t="shared" ca="1" si="7"/>
        <v>2023</v>
      </c>
      <c r="I18" t="str">
        <f t="shared" ca="1" si="8"/>
        <v>11</v>
      </c>
      <c r="J18" t="str">
        <f t="shared" ca="1" si="11"/>
        <v>18</v>
      </c>
      <c r="K18" t="str">
        <f t="shared" ca="1" si="9"/>
        <v>15</v>
      </c>
      <c r="L18" t="str">
        <f t="shared" ca="1" si="10"/>
        <v>01</v>
      </c>
      <c r="M18" t="str">
        <f t="shared" ca="1" si="10"/>
        <v>49</v>
      </c>
    </row>
    <row r="19" spans="1:13" x14ac:dyDescent="0.3">
      <c r="A19" t="str">
        <f t="shared" ca="1" si="1"/>
        <v>((select id_usuario from usuario where nombre_usuario='Alumno12'),(select id_reto from reto inner join persona on nivel = curso inner join usuario using (id_usuario) where nombre_reto = 'Calcula25' and nombre_usuario = 'Alumno12'),'2023-02-22 13:38:14',23,sec_to_time(53)),</v>
      </c>
      <c r="B19" t="s">
        <v>25</v>
      </c>
      <c r="C19" t="str">
        <f t="shared" si="2"/>
        <v>(select id_usuario from usuario where nombre_usuario='Alumno12')</v>
      </c>
      <c r="D19" t="str">
        <f t="shared" si="3"/>
        <v>(select id_reto from reto inner join persona on nivel = curso inner join usuario using (id_usuario) where nombre_reto = 'Calcula25' and nombre_usuario = 'Alumno12')</v>
      </c>
      <c r="E19" s="3" t="str">
        <f t="shared" ca="1" si="4"/>
        <v>2023-02-22 13:38:14</v>
      </c>
      <c r="F19">
        <f t="shared" ca="1" si="5"/>
        <v>23</v>
      </c>
      <c r="G19">
        <f t="shared" ca="1" si="6"/>
        <v>53</v>
      </c>
      <c r="H19">
        <f t="shared" ca="1" si="7"/>
        <v>2023</v>
      </c>
      <c r="I19" t="str">
        <f t="shared" ca="1" si="8"/>
        <v>02</v>
      </c>
      <c r="J19" t="str">
        <f t="shared" ca="1" si="11"/>
        <v>22</v>
      </c>
      <c r="K19" t="str">
        <f t="shared" ca="1" si="9"/>
        <v>13</v>
      </c>
      <c r="L19" t="str">
        <f t="shared" ca="1" si="10"/>
        <v>38</v>
      </c>
      <c r="M19" t="str">
        <f t="shared" ca="1" si="10"/>
        <v>14</v>
      </c>
    </row>
    <row r="20" spans="1:13" x14ac:dyDescent="0.3">
      <c r="A20" t="str">
        <f t="shared" ca="1" si="1"/>
        <v>((select id_usuario from usuario where nombre_usuario='Cbarrios'),(select id_reto from reto inner join persona on nivel = curso inner join usuario using (id_usuario) where nombre_reto = 'Calcula25' and nombre_usuario = 'Cbarrios'),'2023-08-11 17:22:38',7,sec_to_time(17)),</v>
      </c>
      <c r="B20" t="s">
        <v>60</v>
      </c>
      <c r="C20" t="str">
        <f t="shared" si="2"/>
        <v>(select id_usuario from usuario where nombre_usuario='Cbarrios')</v>
      </c>
      <c r="D20" t="str">
        <f t="shared" si="3"/>
        <v>(select id_reto from reto inner join persona on nivel = curso inner join usuario using (id_usuario) where nombre_reto = 'Calcula25' and nombre_usuario = 'Cbarrios')</v>
      </c>
      <c r="E20" s="3" t="str">
        <f t="shared" ref="E20:E51" ca="1" si="12">CONCATENATE(H20,"-",I20,"-",J20," ",K20,":",L20,":",M20)</f>
        <v>2023-08-11 17:22:38</v>
      </c>
      <c r="F20">
        <f t="shared" ca="1" si="5"/>
        <v>7</v>
      </c>
      <c r="G20">
        <f t="shared" ca="1" si="6"/>
        <v>17</v>
      </c>
      <c r="H20">
        <f t="shared" ca="1" si="7"/>
        <v>2023</v>
      </c>
      <c r="I20" t="str">
        <f t="shared" ca="1" si="8"/>
        <v>08</v>
      </c>
      <c r="J20" t="str">
        <f t="shared" ca="1" si="11"/>
        <v>11</v>
      </c>
      <c r="K20" t="str">
        <f t="shared" ca="1" si="9"/>
        <v>17</v>
      </c>
      <c r="L20" t="str">
        <f t="shared" ca="1" si="10"/>
        <v>22</v>
      </c>
      <c r="M20" t="str">
        <f t="shared" ca="1" si="10"/>
        <v>38</v>
      </c>
    </row>
    <row r="21" spans="1:13" x14ac:dyDescent="0.3">
      <c r="A21" t="str">
        <f t="shared" ca="1" si="1"/>
        <v>((select id_usuario from usuario where nombre_usuario='Despinosa'),(select id_reto from reto inner join persona on nivel = curso inner join usuario using (id_usuario) where nombre_reto = 'Calcula25' and nombre_usuario = 'Despinosa'),'2023-11-08 12:22:36',25,sec_to_time(6)),</v>
      </c>
      <c r="B21" t="s">
        <v>61</v>
      </c>
      <c r="C21" t="str">
        <f t="shared" si="2"/>
        <v>(select id_usuario from usuario where nombre_usuario='Despinosa')</v>
      </c>
      <c r="D21" t="str">
        <f t="shared" si="3"/>
        <v>(select id_reto from reto inner join persona on nivel = curso inner join usuario using (id_usuario) where nombre_reto = 'Calcula25' and nombre_usuario = 'Despinosa')</v>
      </c>
      <c r="E21" s="3" t="str">
        <f t="shared" ca="1" si="12"/>
        <v>2023-11-08 12:22:36</v>
      </c>
      <c r="F21">
        <f t="shared" ca="1" si="5"/>
        <v>25</v>
      </c>
      <c r="G21">
        <f t="shared" ca="1" si="6"/>
        <v>6</v>
      </c>
      <c r="H21">
        <f t="shared" ca="1" si="7"/>
        <v>2023</v>
      </c>
      <c r="I21" t="str">
        <f t="shared" ca="1" si="8"/>
        <v>11</v>
      </c>
      <c r="J21" t="str">
        <f t="shared" ca="1" si="11"/>
        <v>08</v>
      </c>
      <c r="K21" t="str">
        <f t="shared" ca="1" si="9"/>
        <v>12</v>
      </c>
      <c r="L21" t="str">
        <f t="shared" ref="L21:M51" ca="1" si="13">TEXT(RANDBETWEEN(0,59),"00")</f>
        <v>22</v>
      </c>
      <c r="M21" t="str">
        <f t="shared" ca="1" si="13"/>
        <v>36</v>
      </c>
    </row>
    <row r="22" spans="1:13" x14ac:dyDescent="0.3">
      <c r="A22" t="str">
        <f t="shared" ca="1" si="1"/>
        <v>((select id_usuario from usuario where nombre_usuario='Rgutierrez'),(select id_reto from reto inner join persona on nivel = curso inner join usuario using (id_usuario) where nombre_reto = 'Calcula25' and nombre_usuario = 'Rgutierrez'),'2023-03-15 10:04:22',1,sec_to_time(36)),</v>
      </c>
      <c r="B22" t="s">
        <v>62</v>
      </c>
      <c r="C22" t="str">
        <f t="shared" si="2"/>
        <v>(select id_usuario from usuario where nombre_usuario='Rgutierrez')</v>
      </c>
      <c r="D22" t="str">
        <f t="shared" si="3"/>
        <v>(select id_reto from reto inner join persona on nivel = curso inner join usuario using (id_usuario) where nombre_reto = 'Calcula25' and nombre_usuario = 'Rgutierrez')</v>
      </c>
      <c r="E22" s="3" t="str">
        <f t="shared" ca="1" si="12"/>
        <v>2023-03-15 10:04:22</v>
      </c>
      <c r="F22">
        <f t="shared" ca="1" si="5"/>
        <v>1</v>
      </c>
      <c r="G22">
        <f t="shared" ca="1" si="6"/>
        <v>36</v>
      </c>
      <c r="H22">
        <f t="shared" ca="1" si="7"/>
        <v>2023</v>
      </c>
      <c r="I22" t="str">
        <f t="shared" ca="1" si="8"/>
        <v>03</v>
      </c>
      <c r="J22" t="str">
        <f t="shared" ca="1" si="11"/>
        <v>15</v>
      </c>
      <c r="K22" t="str">
        <f t="shared" ca="1" si="9"/>
        <v>10</v>
      </c>
      <c r="L22" t="str">
        <f t="shared" ca="1" si="13"/>
        <v>04</v>
      </c>
      <c r="M22" t="str">
        <f t="shared" ca="1" si="13"/>
        <v>22</v>
      </c>
    </row>
    <row r="23" spans="1:13" x14ac:dyDescent="0.3">
      <c r="A23" t="str">
        <f t="shared" ca="1" si="1"/>
        <v>((select id_usuario from usuario where nombre_usuario='Adiez'),(select id_reto from reto inner join persona on nivel = curso inner join usuario using (id_usuario) where nombre_reto = 'Calcula25' and nombre_usuario = 'Adiez'),'2023-11-03 16:30:50',13,sec_to_time(62)),</v>
      </c>
      <c r="B23" t="s">
        <v>63</v>
      </c>
      <c r="C23" t="str">
        <f t="shared" si="2"/>
        <v>(select id_usuario from usuario where nombre_usuario='Adiez')</v>
      </c>
      <c r="D23" t="str">
        <f t="shared" si="3"/>
        <v>(select id_reto from reto inner join persona on nivel = curso inner join usuario using (id_usuario) where nombre_reto = 'Calcula25' and nombre_usuario = 'Adiez')</v>
      </c>
      <c r="E23" s="3" t="str">
        <f t="shared" ca="1" si="12"/>
        <v>2023-11-03 16:30:50</v>
      </c>
      <c r="F23">
        <f t="shared" ca="1" si="5"/>
        <v>13</v>
      </c>
      <c r="G23">
        <f t="shared" ca="1" si="6"/>
        <v>62</v>
      </c>
      <c r="H23">
        <f t="shared" ca="1" si="7"/>
        <v>2023</v>
      </c>
      <c r="I23" t="str">
        <f t="shared" ca="1" si="8"/>
        <v>11</v>
      </c>
      <c r="J23" t="str">
        <f t="shared" ca="1" si="11"/>
        <v>03</v>
      </c>
      <c r="K23" t="str">
        <f t="shared" ca="1" si="9"/>
        <v>16</v>
      </c>
      <c r="L23" t="str">
        <f t="shared" ca="1" si="13"/>
        <v>30</v>
      </c>
      <c r="M23" t="str">
        <f t="shared" ca="1" si="13"/>
        <v>50</v>
      </c>
    </row>
    <row r="24" spans="1:13" x14ac:dyDescent="0.3">
      <c r="A24" t="str">
        <f t="shared" ca="1" si="1"/>
        <v>((select id_usuario from usuario where nombre_usuario='Alumno1'),(select id_reto from reto inner join persona on nivel = curso inner join usuario using (id_usuario) where nombre_reto = 'Calcula25' and nombre_usuario = 'Alumno1'),'2023-02-13 19:21:54',6,sec_to_time(22)),</v>
      </c>
      <c r="B24" t="s">
        <v>3</v>
      </c>
      <c r="C24" t="str">
        <f t="shared" si="2"/>
        <v>(select id_usuario from usuario where nombre_usuario='Alumno1')</v>
      </c>
      <c r="D24" t="str">
        <f t="shared" si="3"/>
        <v>(select id_reto from reto inner join persona on nivel = curso inner join usuario using (id_usuario) where nombre_reto = 'Calcula25' and nombre_usuario = 'Alumno1')</v>
      </c>
      <c r="E24" s="3" t="str">
        <f t="shared" ca="1" si="12"/>
        <v>2023-02-13 19:21:54</v>
      </c>
      <c r="F24">
        <f t="shared" ca="1" si="5"/>
        <v>6</v>
      </c>
      <c r="G24">
        <f t="shared" ca="1" si="6"/>
        <v>22</v>
      </c>
      <c r="H24">
        <f t="shared" ca="1" si="7"/>
        <v>2023</v>
      </c>
      <c r="I24" t="str">
        <f t="shared" ca="1" si="8"/>
        <v>02</v>
      </c>
      <c r="J24" t="str">
        <f t="shared" ca="1" si="11"/>
        <v>13</v>
      </c>
      <c r="K24" t="str">
        <f t="shared" ca="1" si="9"/>
        <v>19</v>
      </c>
      <c r="L24" t="str">
        <f t="shared" ca="1" si="13"/>
        <v>21</v>
      </c>
      <c r="M24" t="str">
        <f t="shared" ca="1" si="13"/>
        <v>54</v>
      </c>
    </row>
    <row r="25" spans="1:13" x14ac:dyDescent="0.3">
      <c r="A25" t="str">
        <f t="shared" ca="1" si="1"/>
        <v>((select id_usuario from usuario where nombre_usuario='Alumno2'),(select id_reto from reto inner join persona on nivel = curso inner join usuario using (id_usuario) where nombre_reto = 'Calcula25' and nombre_usuario = 'Alumno2'),'2023-04-06 16:54:38',25,sec_to_time(61)),</v>
      </c>
      <c r="B25" t="s">
        <v>5</v>
      </c>
      <c r="C25" t="str">
        <f t="shared" si="2"/>
        <v>(select id_usuario from usuario where nombre_usuario='Alumno2')</v>
      </c>
      <c r="D25" t="str">
        <f t="shared" si="3"/>
        <v>(select id_reto from reto inner join persona on nivel = curso inner join usuario using (id_usuario) where nombre_reto = 'Calcula25' and nombre_usuario = 'Alumno2')</v>
      </c>
      <c r="E25" s="3" t="str">
        <f t="shared" ca="1" si="12"/>
        <v>2023-04-06 16:54:38</v>
      </c>
      <c r="F25">
        <f t="shared" ca="1" si="5"/>
        <v>25</v>
      </c>
      <c r="G25">
        <f t="shared" ca="1" si="6"/>
        <v>61</v>
      </c>
      <c r="H25">
        <f t="shared" ca="1" si="7"/>
        <v>2023</v>
      </c>
      <c r="I25" t="str">
        <f t="shared" ca="1" si="8"/>
        <v>04</v>
      </c>
      <c r="J25" t="str">
        <f t="shared" ca="1" si="11"/>
        <v>06</v>
      </c>
      <c r="K25" t="str">
        <f t="shared" ca="1" si="9"/>
        <v>16</v>
      </c>
      <c r="L25" t="str">
        <f t="shared" ca="1" si="13"/>
        <v>54</v>
      </c>
      <c r="M25" t="str">
        <f t="shared" ca="1" si="13"/>
        <v>38</v>
      </c>
    </row>
    <row r="26" spans="1:13" x14ac:dyDescent="0.3">
      <c r="A26" t="str">
        <f t="shared" ca="1" si="1"/>
        <v>((select id_usuario from usuario where nombre_usuario='Alumno3'),(select id_reto from reto inner join persona on nivel = curso inner join usuario using (id_usuario) where nombre_reto = 'Calcula25' and nombre_usuario = 'Alumno3'),'2023-12-11 16:33:20',11,sec_to_time(63)),</v>
      </c>
      <c r="B26" t="s">
        <v>7</v>
      </c>
      <c r="C26" t="str">
        <f t="shared" si="2"/>
        <v>(select id_usuario from usuario where nombre_usuario='Alumno3')</v>
      </c>
      <c r="D26" t="str">
        <f t="shared" si="3"/>
        <v>(select id_reto from reto inner join persona on nivel = curso inner join usuario using (id_usuario) where nombre_reto = 'Calcula25' and nombre_usuario = 'Alumno3')</v>
      </c>
      <c r="E26" s="3" t="str">
        <f t="shared" ca="1" si="12"/>
        <v>2023-12-11 16:33:20</v>
      </c>
      <c r="F26">
        <f t="shared" ca="1" si="5"/>
        <v>11</v>
      </c>
      <c r="G26">
        <f t="shared" ca="1" si="6"/>
        <v>63</v>
      </c>
      <c r="H26">
        <f t="shared" ca="1" si="7"/>
        <v>2023</v>
      </c>
      <c r="I26" t="str">
        <f t="shared" ca="1" si="8"/>
        <v>12</v>
      </c>
      <c r="J26" t="str">
        <f t="shared" ca="1" si="11"/>
        <v>11</v>
      </c>
      <c r="K26" t="str">
        <f t="shared" ca="1" si="9"/>
        <v>16</v>
      </c>
      <c r="L26" t="str">
        <f t="shared" ca="1" si="13"/>
        <v>33</v>
      </c>
      <c r="M26" t="str">
        <f t="shared" ca="1" si="13"/>
        <v>20</v>
      </c>
    </row>
    <row r="27" spans="1:13" x14ac:dyDescent="0.3">
      <c r="A27" t="str">
        <f t="shared" ca="1" si="1"/>
        <v>((select id_usuario from usuario where nombre_usuario='Alumno4'),(select id_reto from reto inner join persona on nivel = curso inner join usuario using (id_usuario) where nombre_reto = 'Calcula25' and nombre_usuario = 'Alumno4'),'2023-11-17 17:28:27',14,sec_to_time(8)),</v>
      </c>
      <c r="B27" t="s">
        <v>9</v>
      </c>
      <c r="C27" t="str">
        <f t="shared" si="2"/>
        <v>(select id_usuario from usuario where nombre_usuario='Alumno4')</v>
      </c>
      <c r="D27" t="str">
        <f t="shared" si="3"/>
        <v>(select id_reto from reto inner join persona on nivel = curso inner join usuario using (id_usuario) where nombre_reto = 'Calcula25' and nombre_usuario = 'Alumno4')</v>
      </c>
      <c r="E27" s="3" t="str">
        <f t="shared" ca="1" si="12"/>
        <v>2023-11-17 17:28:27</v>
      </c>
      <c r="F27">
        <f t="shared" ca="1" si="5"/>
        <v>14</v>
      </c>
      <c r="G27">
        <f t="shared" ca="1" si="6"/>
        <v>8</v>
      </c>
      <c r="H27">
        <f t="shared" ca="1" si="7"/>
        <v>2023</v>
      </c>
      <c r="I27" t="str">
        <f t="shared" ca="1" si="8"/>
        <v>11</v>
      </c>
      <c r="J27" t="str">
        <f t="shared" ca="1" si="11"/>
        <v>17</v>
      </c>
      <c r="K27" t="str">
        <f t="shared" ca="1" si="9"/>
        <v>17</v>
      </c>
      <c r="L27" t="str">
        <f t="shared" ca="1" si="13"/>
        <v>28</v>
      </c>
      <c r="M27" t="str">
        <f t="shared" ca="1" si="13"/>
        <v>27</v>
      </c>
    </row>
    <row r="28" spans="1:13" x14ac:dyDescent="0.3">
      <c r="A28" t="str">
        <f t="shared" ca="1" si="1"/>
        <v>((select id_usuario from usuario where nombre_usuario='Alumno5'),(select id_reto from reto inner join persona on nivel = curso inner join usuario using (id_usuario) where nombre_reto = 'Calcula25' and nombre_usuario = 'Alumno5'),'2023-02-18 21:39:24',12,sec_to_time(18)),</v>
      </c>
      <c r="B28" t="s">
        <v>11</v>
      </c>
      <c r="C28" t="str">
        <f t="shared" si="2"/>
        <v>(select id_usuario from usuario where nombre_usuario='Alumno5')</v>
      </c>
      <c r="D28" t="str">
        <f t="shared" si="3"/>
        <v>(select id_reto from reto inner join persona on nivel = curso inner join usuario using (id_usuario) where nombre_reto = 'Calcula25' and nombre_usuario = 'Alumno5')</v>
      </c>
      <c r="E28" s="3" t="str">
        <f t="shared" ca="1" si="12"/>
        <v>2023-02-18 21:39:24</v>
      </c>
      <c r="F28">
        <f t="shared" ca="1" si="5"/>
        <v>12</v>
      </c>
      <c r="G28">
        <f t="shared" ca="1" si="6"/>
        <v>18</v>
      </c>
      <c r="H28">
        <f t="shared" ca="1" si="7"/>
        <v>2023</v>
      </c>
      <c r="I28" t="str">
        <f t="shared" ca="1" si="8"/>
        <v>02</v>
      </c>
      <c r="J28" t="str">
        <f t="shared" ca="1" si="11"/>
        <v>18</v>
      </c>
      <c r="K28" t="str">
        <f t="shared" ca="1" si="9"/>
        <v>21</v>
      </c>
      <c r="L28" t="str">
        <f t="shared" ca="1" si="13"/>
        <v>39</v>
      </c>
      <c r="M28" t="str">
        <f t="shared" ca="1" si="13"/>
        <v>24</v>
      </c>
    </row>
    <row r="29" spans="1:13" x14ac:dyDescent="0.3">
      <c r="A29" t="str">
        <f t="shared" ca="1" si="1"/>
        <v>((select id_usuario from usuario where nombre_usuario='Alumno6'),(select id_reto from reto inner join persona on nivel = curso inner join usuario using (id_usuario) where nombre_reto = 'Calcula25' and nombre_usuario = 'Alumno6'),'2023-12-19 21:52:28',19,sec_to_time(79)),</v>
      </c>
      <c r="B29" t="s">
        <v>13</v>
      </c>
      <c r="C29" t="str">
        <f t="shared" si="2"/>
        <v>(select id_usuario from usuario where nombre_usuario='Alumno6')</v>
      </c>
      <c r="D29" t="str">
        <f t="shared" si="3"/>
        <v>(select id_reto from reto inner join persona on nivel = curso inner join usuario using (id_usuario) where nombre_reto = 'Calcula25' and nombre_usuario = 'Alumno6')</v>
      </c>
      <c r="E29" s="3" t="str">
        <f t="shared" ca="1" si="12"/>
        <v>2023-12-19 21:52:28</v>
      </c>
      <c r="F29">
        <f t="shared" ca="1" si="5"/>
        <v>19</v>
      </c>
      <c r="G29">
        <f t="shared" ca="1" si="6"/>
        <v>79</v>
      </c>
      <c r="H29">
        <f t="shared" ca="1" si="7"/>
        <v>2023</v>
      </c>
      <c r="I29" t="str">
        <f t="shared" ca="1" si="8"/>
        <v>12</v>
      </c>
      <c r="J29" t="str">
        <f t="shared" ca="1" si="11"/>
        <v>19</v>
      </c>
      <c r="K29" t="str">
        <f t="shared" ca="1" si="9"/>
        <v>21</v>
      </c>
      <c r="L29" t="str">
        <f t="shared" ca="1" si="13"/>
        <v>52</v>
      </c>
      <c r="M29" t="str">
        <f t="shared" ca="1" si="13"/>
        <v>28</v>
      </c>
    </row>
    <row r="30" spans="1:13" x14ac:dyDescent="0.3">
      <c r="A30" t="str">
        <f t="shared" ca="1" si="1"/>
        <v>((select id_usuario from usuario where nombre_usuario='Alumno7'),(select id_reto from reto inner join persona on nivel = curso inner join usuario using (id_usuario) where nombre_reto = 'Calcula25' and nombre_usuario = 'Alumno7'),'2023-12-11 15:51:24',11,sec_to_time(22)),</v>
      </c>
      <c r="B30" t="s">
        <v>15</v>
      </c>
      <c r="C30" t="str">
        <f t="shared" si="2"/>
        <v>(select id_usuario from usuario where nombre_usuario='Alumno7')</v>
      </c>
      <c r="D30" t="str">
        <f t="shared" si="3"/>
        <v>(select id_reto from reto inner join persona on nivel = curso inner join usuario using (id_usuario) where nombre_reto = 'Calcula25' and nombre_usuario = 'Alumno7')</v>
      </c>
      <c r="E30" s="3" t="str">
        <f t="shared" ca="1" si="12"/>
        <v>2023-12-11 15:51:24</v>
      </c>
      <c r="F30">
        <f t="shared" ca="1" si="5"/>
        <v>11</v>
      </c>
      <c r="G30">
        <f t="shared" ca="1" si="6"/>
        <v>22</v>
      </c>
      <c r="H30">
        <f t="shared" ca="1" si="7"/>
        <v>2023</v>
      </c>
      <c r="I30" t="str">
        <f t="shared" ca="1" si="8"/>
        <v>12</v>
      </c>
      <c r="J30" t="str">
        <f t="shared" ca="1" si="11"/>
        <v>11</v>
      </c>
      <c r="K30" t="str">
        <f t="shared" ca="1" si="9"/>
        <v>15</v>
      </c>
      <c r="L30" t="str">
        <f t="shared" ca="1" si="13"/>
        <v>51</v>
      </c>
      <c r="M30" t="str">
        <f t="shared" ca="1" si="13"/>
        <v>24</v>
      </c>
    </row>
    <row r="31" spans="1:13" x14ac:dyDescent="0.3">
      <c r="A31" t="str">
        <f t="shared" ca="1" si="1"/>
        <v>((select id_usuario from usuario where nombre_usuario='Alumno8'),(select id_reto from reto inner join persona on nivel = curso inner join usuario using (id_usuario) where nombre_reto = 'Calcula25' and nombre_usuario = 'Alumno8'),'2023-06-03 17:53:27',10,sec_to_time(10)),</v>
      </c>
      <c r="B31" t="s">
        <v>17</v>
      </c>
      <c r="C31" t="str">
        <f t="shared" si="2"/>
        <v>(select id_usuario from usuario where nombre_usuario='Alumno8')</v>
      </c>
      <c r="D31" t="str">
        <f t="shared" si="3"/>
        <v>(select id_reto from reto inner join persona on nivel = curso inner join usuario using (id_usuario) where nombre_reto = 'Calcula25' and nombre_usuario = 'Alumno8')</v>
      </c>
      <c r="E31" s="3" t="str">
        <f t="shared" ca="1" si="12"/>
        <v>2023-06-03 17:53:27</v>
      </c>
      <c r="F31">
        <f t="shared" ca="1" si="5"/>
        <v>10</v>
      </c>
      <c r="G31">
        <f t="shared" ca="1" si="6"/>
        <v>10</v>
      </c>
      <c r="H31">
        <f t="shared" ca="1" si="7"/>
        <v>2023</v>
      </c>
      <c r="I31" t="str">
        <f t="shared" ca="1" si="8"/>
        <v>06</v>
      </c>
      <c r="J31" t="str">
        <f t="shared" ca="1" si="11"/>
        <v>03</v>
      </c>
      <c r="K31" t="str">
        <f t="shared" ca="1" si="9"/>
        <v>17</v>
      </c>
      <c r="L31" t="str">
        <f t="shared" ca="1" si="13"/>
        <v>53</v>
      </c>
      <c r="M31" t="str">
        <f t="shared" ca="1" si="13"/>
        <v>27</v>
      </c>
    </row>
    <row r="32" spans="1:13" x14ac:dyDescent="0.3">
      <c r="A32" t="str">
        <f t="shared" ca="1" si="1"/>
        <v>((select id_usuario from usuario where nombre_usuario='Alumno9'),(select id_reto from reto inner join persona on nivel = curso inner join usuario using (id_usuario) where nombre_reto = 'Calcula25' and nombre_usuario = 'Alumno9'),'2023-08-27 19:24:25',13,sec_to_time(24)),</v>
      </c>
      <c r="B32" t="s">
        <v>19</v>
      </c>
      <c r="C32" t="str">
        <f t="shared" si="2"/>
        <v>(select id_usuario from usuario where nombre_usuario='Alumno9')</v>
      </c>
      <c r="D32" t="str">
        <f t="shared" si="3"/>
        <v>(select id_reto from reto inner join persona on nivel = curso inner join usuario using (id_usuario) where nombre_reto = 'Calcula25' and nombre_usuario = 'Alumno9')</v>
      </c>
      <c r="E32" s="3" t="str">
        <f t="shared" ca="1" si="12"/>
        <v>2023-08-27 19:24:25</v>
      </c>
      <c r="F32">
        <f t="shared" ca="1" si="5"/>
        <v>13</v>
      </c>
      <c r="G32">
        <f t="shared" ca="1" si="6"/>
        <v>24</v>
      </c>
      <c r="H32">
        <f t="shared" ca="1" si="7"/>
        <v>2023</v>
      </c>
      <c r="I32" t="str">
        <f t="shared" ca="1" si="8"/>
        <v>08</v>
      </c>
      <c r="J32" t="str">
        <f t="shared" ca="1" si="11"/>
        <v>27</v>
      </c>
      <c r="K32" t="str">
        <f t="shared" ca="1" si="9"/>
        <v>19</v>
      </c>
      <c r="L32" t="str">
        <f t="shared" ca="1" si="13"/>
        <v>24</v>
      </c>
      <c r="M32" t="str">
        <f t="shared" ca="1" si="13"/>
        <v>25</v>
      </c>
    </row>
    <row r="33" spans="1:13" x14ac:dyDescent="0.3">
      <c r="A33" t="str">
        <f t="shared" ca="1" si="1"/>
        <v>((select id_usuario from usuario where nombre_usuario='Alumno10'),(select id_reto from reto inner join persona on nivel = curso inner join usuario using (id_usuario) where nombre_reto = 'Calcula25' and nombre_usuario = 'Alumno10'),'2023-02-17 11:48:44',9,sec_to_time(70)),</v>
      </c>
      <c r="B33" t="s">
        <v>21</v>
      </c>
      <c r="C33" t="str">
        <f t="shared" si="2"/>
        <v>(select id_usuario from usuario where nombre_usuario='Alumno10')</v>
      </c>
      <c r="D33" t="str">
        <f t="shared" si="3"/>
        <v>(select id_reto from reto inner join persona on nivel = curso inner join usuario using (id_usuario) where nombre_reto = 'Calcula25' and nombre_usuario = 'Alumno10')</v>
      </c>
      <c r="E33" s="3" t="str">
        <f t="shared" ca="1" si="12"/>
        <v>2023-02-17 11:48:44</v>
      </c>
      <c r="F33">
        <f t="shared" ca="1" si="5"/>
        <v>9</v>
      </c>
      <c r="G33">
        <f t="shared" ca="1" si="6"/>
        <v>70</v>
      </c>
      <c r="H33">
        <f t="shared" ca="1" si="7"/>
        <v>2023</v>
      </c>
      <c r="I33" t="str">
        <f t="shared" ca="1" si="8"/>
        <v>02</v>
      </c>
      <c r="J33" t="str">
        <f t="shared" ca="1" si="11"/>
        <v>17</v>
      </c>
      <c r="K33" t="str">
        <f t="shared" ca="1" si="9"/>
        <v>11</v>
      </c>
      <c r="L33" t="str">
        <f t="shared" ca="1" si="13"/>
        <v>48</v>
      </c>
      <c r="M33" t="str">
        <f t="shared" ca="1" si="13"/>
        <v>44</v>
      </c>
    </row>
    <row r="34" spans="1:13" x14ac:dyDescent="0.3">
      <c r="A34" t="str">
        <f t="shared" ca="1" si="1"/>
        <v>((select id_usuario from usuario where nombre_usuario='Alumno11'),(select id_reto from reto inner join persona on nivel = curso inner join usuario using (id_usuario) where nombre_reto = 'Calcula25' and nombre_usuario = 'Alumno11'),'2023-04-17 18:50:40',18,sec_to_time(35)),</v>
      </c>
      <c r="B34" t="s">
        <v>23</v>
      </c>
      <c r="C34" t="str">
        <f t="shared" si="2"/>
        <v>(select id_usuario from usuario where nombre_usuario='Alumno11')</v>
      </c>
      <c r="D34" t="str">
        <f t="shared" si="3"/>
        <v>(select id_reto from reto inner join persona on nivel = curso inner join usuario using (id_usuario) where nombre_reto = 'Calcula25' and nombre_usuario = 'Alumno11')</v>
      </c>
      <c r="E34" s="3" t="str">
        <f t="shared" ca="1" si="12"/>
        <v>2023-04-17 18:50:40</v>
      </c>
      <c r="F34">
        <f t="shared" ca="1" si="5"/>
        <v>18</v>
      </c>
      <c r="G34">
        <f t="shared" ca="1" si="6"/>
        <v>35</v>
      </c>
      <c r="H34">
        <f t="shared" ca="1" si="7"/>
        <v>2023</v>
      </c>
      <c r="I34" t="str">
        <f t="shared" ca="1" si="8"/>
        <v>04</v>
      </c>
      <c r="J34" t="str">
        <f t="shared" ca="1" si="11"/>
        <v>17</v>
      </c>
      <c r="K34" t="str">
        <f t="shared" ca="1" si="9"/>
        <v>18</v>
      </c>
      <c r="L34" t="str">
        <f t="shared" ca="1" si="13"/>
        <v>50</v>
      </c>
      <c r="M34" t="str">
        <f t="shared" ca="1" si="13"/>
        <v>40</v>
      </c>
    </row>
    <row r="35" spans="1:13" x14ac:dyDescent="0.3">
      <c r="A35" t="str">
        <f t="shared" ca="1" si="1"/>
        <v>((select id_usuario from usuario where nombre_usuario='Alumno12'),(select id_reto from reto inner join persona on nivel = curso inner join usuario using (id_usuario) where nombre_reto = 'Calcula25' and nombre_usuario = 'Alumno12'),'2023-07-16 11:08:37',25,sec_to_time(12)),</v>
      </c>
      <c r="B35" t="s">
        <v>25</v>
      </c>
      <c r="C35" t="str">
        <f t="shared" si="2"/>
        <v>(select id_usuario from usuario where nombre_usuario='Alumno12')</v>
      </c>
      <c r="D35" t="str">
        <f t="shared" si="3"/>
        <v>(select id_reto from reto inner join persona on nivel = curso inner join usuario using (id_usuario) where nombre_reto = 'Calcula25' and nombre_usuario = 'Alumno12')</v>
      </c>
      <c r="E35" s="3" t="str">
        <f t="shared" ca="1" si="12"/>
        <v>2023-07-16 11:08:37</v>
      </c>
      <c r="F35">
        <f t="shared" ca="1" si="5"/>
        <v>25</v>
      </c>
      <c r="G35">
        <f t="shared" ca="1" si="6"/>
        <v>12</v>
      </c>
      <c r="H35">
        <f t="shared" ca="1" si="7"/>
        <v>2023</v>
      </c>
      <c r="I35" t="str">
        <f t="shared" ca="1" si="8"/>
        <v>07</v>
      </c>
      <c r="J35" t="str">
        <f t="shared" ca="1" si="11"/>
        <v>16</v>
      </c>
      <c r="K35" t="str">
        <f t="shared" ca="1" si="9"/>
        <v>11</v>
      </c>
      <c r="L35" t="str">
        <f t="shared" ca="1" si="13"/>
        <v>08</v>
      </c>
      <c r="M35" t="str">
        <f t="shared" ca="1" si="13"/>
        <v>37</v>
      </c>
    </row>
    <row r="36" spans="1:13" x14ac:dyDescent="0.3">
      <c r="A36" t="str">
        <f t="shared" ca="1" si="1"/>
        <v>((select id_usuario from usuario where nombre_usuario='Cbarrios'),(select id_reto from reto inner join persona on nivel = curso inner join usuario using (id_usuario) where nombre_reto = 'Calcula25' and nombre_usuario = 'Cbarrios'),'2023-02-19 17:51:27',12,sec_to_time(38)),</v>
      </c>
      <c r="B36" t="s">
        <v>60</v>
      </c>
      <c r="C36" t="str">
        <f t="shared" si="2"/>
        <v>(select id_usuario from usuario where nombre_usuario='Cbarrios')</v>
      </c>
      <c r="D36" t="str">
        <f t="shared" si="3"/>
        <v>(select id_reto from reto inner join persona on nivel = curso inner join usuario using (id_usuario) where nombre_reto = 'Calcula25' and nombre_usuario = 'Cbarrios')</v>
      </c>
      <c r="E36" s="3" t="str">
        <f t="shared" ca="1" si="12"/>
        <v>2023-02-19 17:51:27</v>
      </c>
      <c r="F36">
        <f t="shared" ca="1" si="5"/>
        <v>12</v>
      </c>
      <c r="G36">
        <f t="shared" ca="1" si="6"/>
        <v>38</v>
      </c>
      <c r="H36">
        <f t="shared" ca="1" si="7"/>
        <v>2023</v>
      </c>
      <c r="I36" t="str">
        <f t="shared" ca="1" si="8"/>
        <v>02</v>
      </c>
      <c r="J36" t="str">
        <f t="shared" ca="1" si="11"/>
        <v>19</v>
      </c>
      <c r="K36" t="str">
        <f t="shared" ca="1" si="9"/>
        <v>17</v>
      </c>
      <c r="L36" t="str">
        <f t="shared" ca="1" si="13"/>
        <v>51</v>
      </c>
      <c r="M36" t="str">
        <f t="shared" ca="1" si="13"/>
        <v>27</v>
      </c>
    </row>
    <row r="37" spans="1:13" x14ac:dyDescent="0.3">
      <c r="A37" t="str">
        <f t="shared" ca="1" si="1"/>
        <v>((select id_usuario from usuario where nombre_usuario='Despinosa'),(select id_reto from reto inner join persona on nivel = curso inner join usuario using (id_usuario) where nombre_reto = 'Calcula25' and nombre_usuario = 'Despinosa'),'2023-02-07 14:58:13',19,sec_to_time(23)),</v>
      </c>
      <c r="B37" t="s">
        <v>61</v>
      </c>
      <c r="C37" t="str">
        <f t="shared" si="2"/>
        <v>(select id_usuario from usuario where nombre_usuario='Despinosa')</v>
      </c>
      <c r="D37" t="str">
        <f t="shared" si="3"/>
        <v>(select id_reto from reto inner join persona on nivel = curso inner join usuario using (id_usuario) where nombre_reto = 'Calcula25' and nombre_usuario = 'Despinosa')</v>
      </c>
      <c r="E37" s="3" t="str">
        <f t="shared" ca="1" si="12"/>
        <v>2023-02-07 14:58:13</v>
      </c>
      <c r="F37">
        <f t="shared" ca="1" si="5"/>
        <v>19</v>
      </c>
      <c r="G37">
        <f t="shared" ca="1" si="6"/>
        <v>23</v>
      </c>
      <c r="H37">
        <f t="shared" ca="1" si="7"/>
        <v>2023</v>
      </c>
      <c r="I37" t="str">
        <f t="shared" ca="1" si="8"/>
        <v>02</v>
      </c>
      <c r="J37" t="str">
        <f t="shared" ca="1" si="11"/>
        <v>07</v>
      </c>
      <c r="K37" t="str">
        <f t="shared" ca="1" si="9"/>
        <v>14</v>
      </c>
      <c r="L37" t="str">
        <f t="shared" ca="1" si="13"/>
        <v>58</v>
      </c>
      <c r="M37" t="str">
        <f t="shared" ca="1" si="13"/>
        <v>13</v>
      </c>
    </row>
    <row r="38" spans="1:13" x14ac:dyDescent="0.3">
      <c r="A38" t="str">
        <f t="shared" ca="1" si="1"/>
        <v>((select id_usuario from usuario where nombre_usuario='Rgutierrez'),(select id_reto from reto inner join persona on nivel = curso inner join usuario using (id_usuario) where nombre_reto = 'Calcula25' and nombre_usuario = 'Rgutierrez'),'2023-03-13 11:21:20',1,sec_to_time(62)),</v>
      </c>
      <c r="B38" t="s">
        <v>62</v>
      </c>
      <c r="C38" t="str">
        <f t="shared" si="2"/>
        <v>(select id_usuario from usuario where nombre_usuario='Rgutierrez')</v>
      </c>
      <c r="D38" t="str">
        <f t="shared" si="3"/>
        <v>(select id_reto from reto inner join persona on nivel = curso inner join usuario using (id_usuario) where nombre_reto = 'Calcula25' and nombre_usuario = 'Rgutierrez')</v>
      </c>
      <c r="E38" s="3" t="str">
        <f t="shared" ca="1" si="12"/>
        <v>2023-03-13 11:21:20</v>
      </c>
      <c r="F38">
        <f t="shared" ca="1" si="5"/>
        <v>1</v>
      </c>
      <c r="G38">
        <f t="shared" ca="1" si="6"/>
        <v>62</v>
      </c>
      <c r="H38">
        <f t="shared" ca="1" si="7"/>
        <v>2023</v>
      </c>
      <c r="I38" t="str">
        <f t="shared" ca="1" si="8"/>
        <v>03</v>
      </c>
      <c r="J38" t="str">
        <f t="shared" ca="1" si="11"/>
        <v>13</v>
      </c>
      <c r="K38" t="str">
        <f t="shared" ca="1" si="9"/>
        <v>11</v>
      </c>
      <c r="L38" t="str">
        <f t="shared" ca="1" si="13"/>
        <v>21</v>
      </c>
      <c r="M38" t="str">
        <f t="shared" ca="1" si="13"/>
        <v>20</v>
      </c>
    </row>
    <row r="39" spans="1:13" x14ac:dyDescent="0.3">
      <c r="A39" t="str">
        <f t="shared" ca="1" si="1"/>
        <v>((select id_usuario from usuario where nombre_usuario='Adiez'),(select id_reto from reto inner join persona on nivel = curso inner join usuario using (id_usuario) where nombre_reto = 'Calcula25' and nombre_usuario = 'Adiez'),'2023-05-25 08:57:07',10,sec_to_time(39)),</v>
      </c>
      <c r="B39" t="s">
        <v>63</v>
      </c>
      <c r="C39" t="str">
        <f t="shared" si="2"/>
        <v>(select id_usuario from usuario where nombre_usuario='Adiez')</v>
      </c>
      <c r="D39" t="str">
        <f t="shared" si="3"/>
        <v>(select id_reto from reto inner join persona on nivel = curso inner join usuario using (id_usuario) where nombre_reto = 'Calcula25' and nombre_usuario = 'Adiez')</v>
      </c>
      <c r="E39" s="3" t="str">
        <f t="shared" ca="1" si="12"/>
        <v>2023-05-25 08:57:07</v>
      </c>
      <c r="F39">
        <f t="shared" ca="1" si="5"/>
        <v>10</v>
      </c>
      <c r="G39">
        <f t="shared" ca="1" si="6"/>
        <v>39</v>
      </c>
      <c r="H39">
        <f t="shared" ca="1" si="7"/>
        <v>2023</v>
      </c>
      <c r="I39" t="str">
        <f t="shared" ca="1" si="8"/>
        <v>05</v>
      </c>
      <c r="J39" t="str">
        <f t="shared" ca="1" si="11"/>
        <v>25</v>
      </c>
      <c r="K39" t="str">
        <f t="shared" ca="1" si="9"/>
        <v>08</v>
      </c>
      <c r="L39" t="str">
        <f t="shared" ca="1" si="13"/>
        <v>57</v>
      </c>
      <c r="M39" t="str">
        <f t="shared" ca="1" si="13"/>
        <v>07</v>
      </c>
    </row>
    <row r="40" spans="1:13" x14ac:dyDescent="0.3">
      <c r="A40" t="str">
        <f t="shared" ca="1" si="1"/>
        <v>((select id_usuario from usuario where nombre_usuario='Alumno1'),(select id_reto from reto inner join persona on nivel = curso inner join usuario using (id_usuario) where nombre_reto = 'Calcula25' and nombre_usuario = 'Alumno1'),'2023-05-04 13:57:47',25,sec_to_time(9)),</v>
      </c>
      <c r="B40" t="s">
        <v>3</v>
      </c>
      <c r="C40" t="str">
        <f t="shared" si="2"/>
        <v>(select id_usuario from usuario where nombre_usuario='Alumno1')</v>
      </c>
      <c r="D40" t="str">
        <f t="shared" si="3"/>
        <v>(select id_reto from reto inner join persona on nivel = curso inner join usuario using (id_usuario) where nombre_reto = 'Calcula25' and nombre_usuario = 'Alumno1')</v>
      </c>
      <c r="E40" s="3" t="str">
        <f t="shared" ca="1" si="12"/>
        <v>2023-05-04 13:57:47</v>
      </c>
      <c r="F40">
        <f t="shared" ca="1" si="5"/>
        <v>25</v>
      </c>
      <c r="G40">
        <f t="shared" ca="1" si="6"/>
        <v>9</v>
      </c>
      <c r="H40">
        <f t="shared" ca="1" si="7"/>
        <v>2023</v>
      </c>
      <c r="I40" t="str">
        <f t="shared" ca="1" si="8"/>
        <v>05</v>
      </c>
      <c r="J40" t="str">
        <f t="shared" ca="1" si="11"/>
        <v>04</v>
      </c>
      <c r="K40" t="str">
        <f t="shared" ca="1" si="9"/>
        <v>13</v>
      </c>
      <c r="L40" t="str">
        <f t="shared" ca="1" si="13"/>
        <v>57</v>
      </c>
      <c r="M40" t="str">
        <f t="shared" ca="1" si="13"/>
        <v>47</v>
      </c>
    </row>
    <row r="41" spans="1:13" x14ac:dyDescent="0.3">
      <c r="A41" t="str">
        <f t="shared" ca="1" si="1"/>
        <v>((select id_usuario from usuario where nombre_usuario='Alumno2'),(select id_reto from reto inner join persona on nivel = curso inner join usuario using (id_usuario) where nombre_reto = 'Calcula25' and nombre_usuario = 'Alumno2'),'2023-02-12 18:16:02',18,sec_to_time(42)),</v>
      </c>
      <c r="B41" t="s">
        <v>5</v>
      </c>
      <c r="C41" t="str">
        <f t="shared" si="2"/>
        <v>(select id_usuario from usuario where nombre_usuario='Alumno2')</v>
      </c>
      <c r="D41" t="str">
        <f t="shared" si="3"/>
        <v>(select id_reto from reto inner join persona on nivel = curso inner join usuario using (id_usuario) where nombre_reto = 'Calcula25' and nombre_usuario = 'Alumno2')</v>
      </c>
      <c r="E41" s="3" t="str">
        <f t="shared" ca="1" si="12"/>
        <v>2023-02-12 18:16:02</v>
      </c>
      <c r="F41">
        <f t="shared" ca="1" si="5"/>
        <v>18</v>
      </c>
      <c r="G41">
        <f t="shared" ca="1" si="6"/>
        <v>42</v>
      </c>
      <c r="H41">
        <f t="shared" ca="1" si="7"/>
        <v>2023</v>
      </c>
      <c r="I41" t="str">
        <f t="shared" ca="1" si="8"/>
        <v>02</v>
      </c>
      <c r="J41" t="str">
        <f t="shared" ca="1" si="11"/>
        <v>12</v>
      </c>
      <c r="K41" t="str">
        <f t="shared" ca="1" si="9"/>
        <v>18</v>
      </c>
      <c r="L41" t="str">
        <f t="shared" ca="1" si="13"/>
        <v>16</v>
      </c>
      <c r="M41" t="str">
        <f t="shared" ca="1" si="13"/>
        <v>02</v>
      </c>
    </row>
    <row r="42" spans="1:13" x14ac:dyDescent="0.3">
      <c r="A42" t="str">
        <f t="shared" ca="1" si="1"/>
        <v>((select id_usuario from usuario where nombre_usuario='Alumno3'),(select id_reto from reto inner join persona on nivel = curso inner join usuario using (id_usuario) where nombre_reto = 'Calcula25' and nombre_usuario = 'Alumno3'),'2023-12-12 11:46:06',20,sec_to_time(55)),</v>
      </c>
      <c r="B42" t="s">
        <v>7</v>
      </c>
      <c r="C42" t="str">
        <f t="shared" si="2"/>
        <v>(select id_usuario from usuario where nombre_usuario='Alumno3')</v>
      </c>
      <c r="D42" t="str">
        <f t="shared" si="3"/>
        <v>(select id_reto from reto inner join persona on nivel = curso inner join usuario using (id_usuario) where nombre_reto = 'Calcula25' and nombre_usuario = 'Alumno3')</v>
      </c>
      <c r="E42" s="3" t="str">
        <f t="shared" ca="1" si="12"/>
        <v>2023-12-12 11:46:06</v>
      </c>
      <c r="F42">
        <f t="shared" ca="1" si="5"/>
        <v>20</v>
      </c>
      <c r="G42">
        <f t="shared" ca="1" si="6"/>
        <v>55</v>
      </c>
      <c r="H42">
        <f t="shared" ca="1" si="7"/>
        <v>2023</v>
      </c>
      <c r="I42" t="str">
        <f t="shared" ca="1" si="8"/>
        <v>12</v>
      </c>
      <c r="J42" t="str">
        <f t="shared" ca="1" si="11"/>
        <v>12</v>
      </c>
      <c r="K42" t="str">
        <f t="shared" ca="1" si="9"/>
        <v>11</v>
      </c>
      <c r="L42" t="str">
        <f t="shared" ca="1" si="13"/>
        <v>46</v>
      </c>
      <c r="M42" t="str">
        <f t="shared" ca="1" si="13"/>
        <v>06</v>
      </c>
    </row>
    <row r="43" spans="1:13" x14ac:dyDescent="0.3">
      <c r="A43" t="str">
        <f t="shared" ca="1" si="1"/>
        <v>((select id_usuario from usuario where nombre_usuario='Alumno4'),(select id_reto from reto inner join persona on nivel = curso inner join usuario using (id_usuario) where nombre_reto = 'Calcula25' and nombre_usuario = 'Alumno4'),'2023-01-07 11:01:47',24,sec_to_time(25)),</v>
      </c>
      <c r="B43" t="s">
        <v>9</v>
      </c>
      <c r="C43" t="str">
        <f t="shared" si="2"/>
        <v>(select id_usuario from usuario where nombre_usuario='Alumno4')</v>
      </c>
      <c r="D43" t="str">
        <f t="shared" si="3"/>
        <v>(select id_reto from reto inner join persona on nivel = curso inner join usuario using (id_usuario) where nombre_reto = 'Calcula25' and nombre_usuario = 'Alumno4')</v>
      </c>
      <c r="E43" s="3" t="str">
        <f t="shared" ca="1" si="12"/>
        <v>2023-01-07 11:01:47</v>
      </c>
      <c r="F43">
        <f t="shared" ca="1" si="5"/>
        <v>24</v>
      </c>
      <c r="G43">
        <f t="shared" ca="1" si="6"/>
        <v>25</v>
      </c>
      <c r="H43">
        <f t="shared" ca="1" si="7"/>
        <v>2023</v>
      </c>
      <c r="I43" t="str">
        <f t="shared" ca="1" si="8"/>
        <v>01</v>
      </c>
      <c r="J43" t="str">
        <f t="shared" ca="1" si="11"/>
        <v>07</v>
      </c>
      <c r="K43" t="str">
        <f t="shared" ca="1" si="9"/>
        <v>11</v>
      </c>
      <c r="L43" t="str">
        <f t="shared" ca="1" si="13"/>
        <v>01</v>
      </c>
      <c r="M43" t="str">
        <f t="shared" ca="1" si="13"/>
        <v>47</v>
      </c>
    </row>
    <row r="44" spans="1:13" x14ac:dyDescent="0.3">
      <c r="A44" t="str">
        <f t="shared" ca="1" si="1"/>
        <v>((select id_usuario from usuario where nombre_usuario='Alumno5'),(select id_reto from reto inner join persona on nivel = curso inner join usuario using (id_usuario) where nombre_reto = 'Calcula25' and nombre_usuario = 'Alumno5'),'2023-06-07 14:37:16',6,sec_to_time(29)),</v>
      </c>
      <c r="B44" t="s">
        <v>11</v>
      </c>
      <c r="C44" t="str">
        <f t="shared" si="2"/>
        <v>(select id_usuario from usuario where nombre_usuario='Alumno5')</v>
      </c>
      <c r="D44" t="str">
        <f t="shared" si="3"/>
        <v>(select id_reto from reto inner join persona on nivel = curso inner join usuario using (id_usuario) where nombre_reto = 'Calcula25' and nombre_usuario = 'Alumno5')</v>
      </c>
      <c r="E44" s="3" t="str">
        <f t="shared" ca="1" si="12"/>
        <v>2023-06-07 14:37:16</v>
      </c>
      <c r="F44">
        <f t="shared" ca="1" si="5"/>
        <v>6</v>
      </c>
      <c r="G44">
        <f t="shared" ca="1" si="6"/>
        <v>29</v>
      </c>
      <c r="H44">
        <f t="shared" ca="1" si="7"/>
        <v>2023</v>
      </c>
      <c r="I44" t="str">
        <f t="shared" ca="1" si="8"/>
        <v>06</v>
      </c>
      <c r="J44" t="str">
        <f t="shared" ca="1" si="11"/>
        <v>07</v>
      </c>
      <c r="K44" t="str">
        <f t="shared" ca="1" si="9"/>
        <v>14</v>
      </c>
      <c r="L44" t="str">
        <f t="shared" ca="1" si="13"/>
        <v>37</v>
      </c>
      <c r="M44" t="str">
        <f t="shared" ca="1" si="13"/>
        <v>16</v>
      </c>
    </row>
    <row r="45" spans="1:13" x14ac:dyDescent="0.3">
      <c r="A45" t="str">
        <f t="shared" ca="1" si="1"/>
        <v>((select id_usuario from usuario where nombre_usuario='Alumno6'),(select id_reto from reto inner join persona on nivel = curso inner join usuario using (id_usuario) where nombre_reto = 'Calcula25' and nombre_usuario = 'Alumno6'),'2023-06-05 14:58:21',3,sec_to_time(55)),</v>
      </c>
      <c r="B45" t="s">
        <v>13</v>
      </c>
      <c r="C45" t="str">
        <f t="shared" si="2"/>
        <v>(select id_usuario from usuario where nombre_usuario='Alumno6')</v>
      </c>
      <c r="D45" t="str">
        <f t="shared" si="3"/>
        <v>(select id_reto from reto inner join persona on nivel = curso inner join usuario using (id_usuario) where nombre_reto = 'Calcula25' and nombre_usuario = 'Alumno6')</v>
      </c>
      <c r="E45" s="3" t="str">
        <f t="shared" ca="1" si="12"/>
        <v>2023-06-05 14:58:21</v>
      </c>
      <c r="F45">
        <f t="shared" ca="1" si="5"/>
        <v>3</v>
      </c>
      <c r="G45">
        <f t="shared" ca="1" si="6"/>
        <v>55</v>
      </c>
      <c r="H45">
        <f t="shared" ca="1" si="7"/>
        <v>2023</v>
      </c>
      <c r="I45" t="str">
        <f t="shared" ca="1" si="8"/>
        <v>06</v>
      </c>
      <c r="J45" t="str">
        <f t="shared" ca="1" si="11"/>
        <v>05</v>
      </c>
      <c r="K45" t="str">
        <f t="shared" ca="1" si="9"/>
        <v>14</v>
      </c>
      <c r="L45" t="str">
        <f t="shared" ca="1" si="13"/>
        <v>58</v>
      </c>
      <c r="M45" t="str">
        <f t="shared" ca="1" si="13"/>
        <v>21</v>
      </c>
    </row>
    <row r="46" spans="1:13" x14ac:dyDescent="0.3">
      <c r="A46" t="str">
        <f t="shared" ca="1" si="1"/>
        <v>((select id_usuario from usuario where nombre_usuario='Alumno7'),(select id_reto from reto inner join persona on nivel = curso inner join usuario using (id_usuario) where nombre_reto = 'Calcula25' and nombre_usuario = 'Alumno7'),'2023-03-06 09:22:58',15,sec_to_time(40)),</v>
      </c>
      <c r="B46" t="s">
        <v>15</v>
      </c>
      <c r="C46" t="str">
        <f t="shared" si="2"/>
        <v>(select id_usuario from usuario where nombre_usuario='Alumno7')</v>
      </c>
      <c r="D46" t="str">
        <f t="shared" si="3"/>
        <v>(select id_reto from reto inner join persona on nivel = curso inner join usuario using (id_usuario) where nombre_reto = 'Calcula25' and nombre_usuario = 'Alumno7')</v>
      </c>
      <c r="E46" s="3" t="str">
        <f t="shared" ca="1" si="12"/>
        <v>2023-03-06 09:22:58</v>
      </c>
      <c r="F46">
        <f t="shared" ca="1" si="5"/>
        <v>15</v>
      </c>
      <c r="G46">
        <f t="shared" ca="1" si="6"/>
        <v>40</v>
      </c>
      <c r="H46">
        <f t="shared" ca="1" si="7"/>
        <v>2023</v>
      </c>
      <c r="I46" t="str">
        <f t="shared" ca="1" si="8"/>
        <v>03</v>
      </c>
      <c r="J46" t="str">
        <f t="shared" ca="1" si="11"/>
        <v>06</v>
      </c>
      <c r="K46" t="str">
        <f t="shared" ca="1" si="9"/>
        <v>09</v>
      </c>
      <c r="L46" t="str">
        <f t="shared" ca="1" si="13"/>
        <v>22</v>
      </c>
      <c r="M46" t="str">
        <f t="shared" ca="1" si="13"/>
        <v>58</v>
      </c>
    </row>
    <row r="47" spans="1:13" x14ac:dyDescent="0.3">
      <c r="A47" t="str">
        <f t="shared" ca="1" si="1"/>
        <v>((select id_usuario from usuario where nombre_usuario='Alumno8'),(select id_reto from reto inner join persona on nivel = curso inner join usuario using (id_usuario) where nombre_reto = 'Calcula25' and nombre_usuario = 'Alumno8'),'2023-05-20 13:39:58',10,sec_to_time(50)),</v>
      </c>
      <c r="B47" t="s">
        <v>17</v>
      </c>
      <c r="C47" t="str">
        <f t="shared" si="2"/>
        <v>(select id_usuario from usuario where nombre_usuario='Alumno8')</v>
      </c>
      <c r="D47" t="str">
        <f t="shared" si="3"/>
        <v>(select id_reto from reto inner join persona on nivel = curso inner join usuario using (id_usuario) where nombre_reto = 'Calcula25' and nombre_usuario = 'Alumno8')</v>
      </c>
      <c r="E47" s="3" t="str">
        <f t="shared" ca="1" si="12"/>
        <v>2023-05-20 13:39:58</v>
      </c>
      <c r="F47">
        <f t="shared" ca="1" si="5"/>
        <v>10</v>
      </c>
      <c r="G47">
        <f t="shared" ca="1" si="6"/>
        <v>50</v>
      </c>
      <c r="H47">
        <f t="shared" ca="1" si="7"/>
        <v>2023</v>
      </c>
      <c r="I47" t="str">
        <f t="shared" ca="1" si="8"/>
        <v>05</v>
      </c>
      <c r="J47" t="str">
        <f t="shared" ca="1" si="11"/>
        <v>20</v>
      </c>
      <c r="K47" t="str">
        <f t="shared" ca="1" si="9"/>
        <v>13</v>
      </c>
      <c r="L47" t="str">
        <f t="shared" ca="1" si="13"/>
        <v>39</v>
      </c>
      <c r="M47" t="str">
        <f t="shared" ca="1" si="13"/>
        <v>58</v>
      </c>
    </row>
    <row r="48" spans="1:13" x14ac:dyDescent="0.3">
      <c r="A48" t="str">
        <f t="shared" ca="1" si="1"/>
        <v>((select id_usuario from usuario where nombre_usuario='Alumno9'),(select id_reto from reto inner join persona on nivel = curso inner join usuario using (id_usuario) where nombre_reto = 'Calcula25' and nombre_usuario = 'Alumno9'),'2023-09-14 17:58:14',12,sec_to_time(54)),</v>
      </c>
      <c r="B48" t="s">
        <v>19</v>
      </c>
      <c r="C48" t="str">
        <f t="shared" si="2"/>
        <v>(select id_usuario from usuario where nombre_usuario='Alumno9')</v>
      </c>
      <c r="D48" t="str">
        <f t="shared" si="3"/>
        <v>(select id_reto from reto inner join persona on nivel = curso inner join usuario using (id_usuario) where nombre_reto = 'Calcula25' and nombre_usuario = 'Alumno9')</v>
      </c>
      <c r="E48" s="3" t="str">
        <f t="shared" ca="1" si="12"/>
        <v>2023-09-14 17:58:14</v>
      </c>
      <c r="F48">
        <f t="shared" ca="1" si="5"/>
        <v>12</v>
      </c>
      <c r="G48">
        <f t="shared" ca="1" si="6"/>
        <v>54</v>
      </c>
      <c r="H48">
        <f t="shared" ca="1" si="7"/>
        <v>2023</v>
      </c>
      <c r="I48" t="str">
        <f t="shared" ca="1" si="8"/>
        <v>09</v>
      </c>
      <c r="J48" t="str">
        <f t="shared" ca="1" si="11"/>
        <v>14</v>
      </c>
      <c r="K48" t="str">
        <f t="shared" ca="1" si="9"/>
        <v>17</v>
      </c>
      <c r="L48" t="str">
        <f t="shared" ca="1" si="13"/>
        <v>58</v>
      </c>
      <c r="M48" t="str">
        <f t="shared" ca="1" si="13"/>
        <v>14</v>
      </c>
    </row>
    <row r="49" spans="1:13" x14ac:dyDescent="0.3">
      <c r="A49" t="str">
        <f t="shared" ca="1" si="1"/>
        <v>((select id_usuario from usuario where nombre_usuario='Alumno10'),(select id_reto from reto inner join persona on nivel = curso inner join usuario using (id_usuario) where nombre_reto = 'Calcula25' and nombre_usuario = 'Alumno10'),'2023-07-17 14:41:04',11,sec_to_time(5)),</v>
      </c>
      <c r="B49" t="s">
        <v>21</v>
      </c>
      <c r="C49" t="str">
        <f t="shared" si="2"/>
        <v>(select id_usuario from usuario where nombre_usuario='Alumno10')</v>
      </c>
      <c r="D49" t="str">
        <f t="shared" si="3"/>
        <v>(select id_reto from reto inner join persona on nivel = curso inner join usuario using (id_usuario) where nombre_reto = 'Calcula25' and nombre_usuario = 'Alumno10')</v>
      </c>
      <c r="E49" s="3" t="str">
        <f t="shared" ca="1" si="12"/>
        <v>2023-07-17 14:41:04</v>
      </c>
      <c r="F49">
        <f t="shared" ca="1" si="5"/>
        <v>11</v>
      </c>
      <c r="G49">
        <f t="shared" ca="1" si="6"/>
        <v>5</v>
      </c>
      <c r="H49">
        <f t="shared" ca="1" si="7"/>
        <v>2023</v>
      </c>
      <c r="I49" t="str">
        <f t="shared" ca="1" si="8"/>
        <v>07</v>
      </c>
      <c r="J49" t="str">
        <f t="shared" ca="1" si="11"/>
        <v>17</v>
      </c>
      <c r="K49" t="str">
        <f t="shared" ca="1" si="9"/>
        <v>14</v>
      </c>
      <c r="L49" t="str">
        <f t="shared" ca="1" si="13"/>
        <v>41</v>
      </c>
      <c r="M49" t="str">
        <f t="shared" ca="1" si="13"/>
        <v>04</v>
      </c>
    </row>
    <row r="50" spans="1:13" x14ac:dyDescent="0.3">
      <c r="A50" t="str">
        <f t="shared" ca="1" si="1"/>
        <v>((select id_usuario from usuario where nombre_usuario='Alumno11'),(select id_reto from reto inner join persona on nivel = curso inner join usuario using (id_usuario) where nombre_reto = 'Calcula25' and nombre_usuario = 'Alumno11'),'2023-04-17 19:19:13',24,sec_to_time(31)),</v>
      </c>
      <c r="B50" t="s">
        <v>23</v>
      </c>
      <c r="C50" t="str">
        <f t="shared" si="2"/>
        <v>(select id_usuario from usuario where nombre_usuario='Alumno11')</v>
      </c>
      <c r="D50" t="str">
        <f t="shared" si="3"/>
        <v>(select id_reto from reto inner join persona on nivel = curso inner join usuario using (id_usuario) where nombre_reto = 'Calcula25' and nombre_usuario = 'Alumno11')</v>
      </c>
      <c r="E50" s="3" t="str">
        <f t="shared" ca="1" si="12"/>
        <v>2023-04-17 19:19:13</v>
      </c>
      <c r="F50">
        <f t="shared" ca="1" si="5"/>
        <v>24</v>
      </c>
      <c r="G50">
        <f t="shared" ca="1" si="6"/>
        <v>31</v>
      </c>
      <c r="H50">
        <f t="shared" ca="1" si="7"/>
        <v>2023</v>
      </c>
      <c r="I50" t="str">
        <f t="shared" ca="1" si="8"/>
        <v>04</v>
      </c>
      <c r="J50" t="str">
        <f t="shared" ca="1" si="11"/>
        <v>17</v>
      </c>
      <c r="K50" t="str">
        <f t="shared" ca="1" si="9"/>
        <v>19</v>
      </c>
      <c r="L50" t="str">
        <f t="shared" ca="1" si="13"/>
        <v>19</v>
      </c>
      <c r="M50" t="str">
        <f t="shared" ca="1" si="13"/>
        <v>13</v>
      </c>
    </row>
    <row r="51" spans="1:13" x14ac:dyDescent="0.3">
      <c r="A51" t="str">
        <f t="shared" ca="1" si="1"/>
        <v>((select id_usuario from usuario where nombre_usuario='Alumno12'),(select id_reto from reto inner join persona on nivel = curso inner join usuario using (id_usuario) where nombre_reto = 'Calcula25' and nombre_usuario = 'Alumno12'),'2023-12-09 14:40:09',19,sec_to_time(80)),</v>
      </c>
      <c r="B51" t="s">
        <v>25</v>
      </c>
      <c r="C51" t="str">
        <f t="shared" si="2"/>
        <v>(select id_usuario from usuario where nombre_usuario='Alumno12')</v>
      </c>
      <c r="D51" t="str">
        <f t="shared" si="3"/>
        <v>(select id_reto from reto inner join persona on nivel = curso inner join usuario using (id_usuario) where nombre_reto = 'Calcula25' and nombre_usuario = 'Alumno12')</v>
      </c>
      <c r="E51" s="3" t="str">
        <f t="shared" ca="1" si="12"/>
        <v>2023-12-09 14:40:09</v>
      </c>
      <c r="F51">
        <f t="shared" ca="1" si="5"/>
        <v>19</v>
      </c>
      <c r="G51">
        <f t="shared" ca="1" si="6"/>
        <v>80</v>
      </c>
      <c r="H51">
        <f t="shared" ca="1" si="7"/>
        <v>2023</v>
      </c>
      <c r="I51" t="str">
        <f t="shared" ca="1" si="8"/>
        <v>12</v>
      </c>
      <c r="J51" t="str">
        <f t="shared" ca="1" si="11"/>
        <v>09</v>
      </c>
      <c r="K51" t="str">
        <f t="shared" ca="1" si="9"/>
        <v>14</v>
      </c>
      <c r="L51" t="str">
        <f t="shared" ca="1" si="13"/>
        <v>40</v>
      </c>
      <c r="M51" t="str">
        <f t="shared" ca="1" si="13"/>
        <v>09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1"/>
  <sheetViews>
    <sheetView workbookViewId="0">
      <selection activeCell="A4" sqref="A4"/>
    </sheetView>
  </sheetViews>
  <sheetFormatPr baseColWidth="10" defaultRowHeight="14.4" x14ac:dyDescent="0.3"/>
  <cols>
    <col min="1" max="1" width="255.5546875" customWidth="1"/>
    <col min="2" max="2" width="10" bestFit="1" customWidth="1"/>
    <col min="3" max="3" width="12.5546875" customWidth="1"/>
    <col min="4" max="4" width="14.88671875" customWidth="1"/>
    <col min="5" max="5" width="19.33203125" customWidth="1"/>
    <col min="8" max="13" width="5.6640625" customWidth="1"/>
  </cols>
  <sheetData>
    <row r="1" spans="1:14" x14ac:dyDescent="0.3">
      <c r="G1" t="s">
        <v>83</v>
      </c>
      <c r="H1" t="s">
        <v>81</v>
      </c>
      <c r="I1" t="s">
        <v>82</v>
      </c>
    </row>
    <row r="2" spans="1:14" x14ac:dyDescent="0.3">
      <c r="A2" s="5" t="s">
        <v>78</v>
      </c>
      <c r="B2" s="5"/>
      <c r="C2" s="5"/>
      <c r="D2" s="5"/>
      <c r="G2">
        <v>80</v>
      </c>
      <c r="H2">
        <v>2023</v>
      </c>
      <c r="I2">
        <v>3</v>
      </c>
    </row>
    <row r="3" spans="1:14" x14ac:dyDescent="0.3">
      <c r="A3" s="4" t="s">
        <v>79</v>
      </c>
      <c r="B3" s="2" t="s">
        <v>0</v>
      </c>
      <c r="C3" s="2" t="s">
        <v>35</v>
      </c>
      <c r="D3" s="1" t="s">
        <v>77</v>
      </c>
      <c r="E3" s="2" t="s">
        <v>65</v>
      </c>
      <c r="F3" s="2" t="s">
        <v>80</v>
      </c>
      <c r="G3" s="2" t="s">
        <v>64</v>
      </c>
      <c r="H3" s="2" t="s">
        <v>66</v>
      </c>
      <c r="I3" s="2" t="s">
        <v>67</v>
      </c>
      <c r="J3" s="2" t="s">
        <v>68</v>
      </c>
      <c r="K3" s="2" t="s">
        <v>69</v>
      </c>
      <c r="L3" s="2" t="s">
        <v>70</v>
      </c>
      <c r="M3" s="2" t="s">
        <v>71</v>
      </c>
      <c r="N3" s="2"/>
    </row>
    <row r="4" spans="1:14" x14ac:dyDescent="0.3">
      <c r="A4" s="7" t="str">
        <f ca="1">CONCATENATE("(",C4,",",D4,",'",E4,"',",F4,",sec_to_time(",G4,")),")</f>
        <v>((select id_usuario from usuario where nombre_usuario='Cbarrios'),(select id_reto from reto inner join persona on nivel = curso inner join usuario using (id_usuario) where nombre_reto = 'RestoDiv' and nombre_usuario = 'Cbarrios'),'2023-02-28 08:13:40',2,sec_to_time(56)),</v>
      </c>
      <c r="B4" t="s">
        <v>60</v>
      </c>
      <c r="C4" t="str">
        <f>CONCATENATE("(select id_usuario from usuario where nombre_usuario='",B4,"')")</f>
        <v>(select id_usuario from usuario where nombre_usuario='Cbarrios')</v>
      </c>
      <c r="D4" t="str">
        <f>CONCATENATE("(select id_reto from reto inner join persona on nivel = curso inner join usuario using (id_usuario) where nombre_reto = '",$D$3,"' and nombre_usuario = '",B4,"')")</f>
        <v>(select id_reto from reto inner join persona on nivel = curso inner join usuario using (id_usuario) where nombre_reto = 'RestoDiv' and nombre_usuario = 'Cbarrios')</v>
      </c>
      <c r="E4" s="3" t="str">
        <f ca="1">CONCATENATE(H4,"-",I4,"-",J4," ",K4,":",L4,":",M4)</f>
        <v>2023-02-28 08:13:40</v>
      </c>
      <c r="F4">
        <f ca="1">RANDBETWEEN(0,5)</f>
        <v>2</v>
      </c>
      <c r="G4">
        <f ca="1">RANDBETWEEN(25,$G$2)</f>
        <v>56</v>
      </c>
      <c r="H4">
        <f ca="1">RANDBETWEEN($H$2,$H$2)</f>
        <v>2023</v>
      </c>
      <c r="I4" t="str">
        <f ca="1">TEXT(RANDBETWEEN(1,$I$2),"00")</f>
        <v>02</v>
      </c>
      <c r="J4" t="str">
        <f t="shared" ref="J4:J5" ca="1" si="0">TEXT(RANDBETWEEN(1,28),"00")</f>
        <v>28</v>
      </c>
      <c r="K4" t="str">
        <f ca="1">TEXT(RANDBETWEEN(8,21),"00")</f>
        <v>08</v>
      </c>
      <c r="L4" t="str">
        <f ca="1">TEXT(RANDBETWEEN(0,59),"00")</f>
        <v>13</v>
      </c>
      <c r="M4" t="str">
        <f ca="1">TEXT(RANDBETWEEN(0,59),"00")</f>
        <v>40</v>
      </c>
    </row>
    <row r="5" spans="1:14" x14ac:dyDescent="0.3">
      <c r="A5" t="str">
        <f t="shared" ref="A5:A51" ca="1" si="1">CONCATENATE("(",C5,",",D5,",'",E5,"',",F5,",sec_to_time(",G5,")),")</f>
        <v>((select id_usuario from usuario where nombre_usuario='Despinosa'),(select id_reto from reto inner join persona on nivel = curso inner join usuario using (id_usuario) where nombre_reto = 'RestoDiv' and nombre_usuario = 'Despinosa'),'2023-02-23 10:37:33',0,sec_to_time(32)),</v>
      </c>
      <c r="B5" t="s">
        <v>61</v>
      </c>
      <c r="C5" t="str">
        <f t="shared" ref="C5:C51" si="2">CONCATENATE("(select id_usuario from usuario where nombre_usuario='",B5,"')")</f>
        <v>(select id_usuario from usuario where nombre_usuario='Despinosa')</v>
      </c>
      <c r="D5" t="str">
        <f t="shared" ref="D5:D51" si="3">CONCATENATE("(select id_reto from reto inner join persona on nivel = curso inner join usuario using (id_usuario) where nombre_reto = '",$D$3,"' and nombre_usuario = '",B5,"')")</f>
        <v>(select id_reto from reto inner join persona on nivel = curso inner join usuario using (id_usuario) where nombre_reto = 'RestoDiv' and nombre_usuario = 'Despinosa')</v>
      </c>
      <c r="E5" s="3" t="str">
        <f t="shared" ref="E5:E51" ca="1" si="4">CONCATENATE(H5,"-",I5,"-",J5," ",K5,":",L5,":",M5)</f>
        <v>2023-02-23 10:37:33</v>
      </c>
      <c r="F5">
        <f t="shared" ref="F5:F51" ca="1" si="5">RANDBETWEEN(0,5)</f>
        <v>0</v>
      </c>
      <c r="G5">
        <f t="shared" ref="G5:G51" ca="1" si="6">RANDBETWEEN(25,$G$2)</f>
        <v>32</v>
      </c>
      <c r="H5">
        <f t="shared" ref="H5:H51" ca="1" si="7">RANDBETWEEN($H$2,$H$2)</f>
        <v>2023</v>
      </c>
      <c r="I5" t="str">
        <f t="shared" ref="I5:I51" ca="1" si="8">TEXT(RANDBETWEEN(1,$I$2),"00")</f>
        <v>02</v>
      </c>
      <c r="J5" t="str">
        <f t="shared" ca="1" si="0"/>
        <v>23</v>
      </c>
      <c r="K5" t="str">
        <f t="shared" ref="K5:K51" ca="1" si="9">TEXT(RANDBETWEEN(8,21),"00")</f>
        <v>10</v>
      </c>
      <c r="L5" t="str">
        <f t="shared" ref="L5:M20" ca="1" si="10">TEXT(RANDBETWEEN(0,59),"00")</f>
        <v>37</v>
      </c>
      <c r="M5" t="str">
        <f t="shared" ca="1" si="10"/>
        <v>33</v>
      </c>
    </row>
    <row r="6" spans="1:14" x14ac:dyDescent="0.3">
      <c r="A6" t="str">
        <f t="shared" ca="1" si="1"/>
        <v>((select id_usuario from usuario where nombre_usuario='Rgutierrez'),(select id_reto from reto inner join persona on nivel = curso inner join usuario using (id_usuario) where nombre_reto = 'RestoDiv' and nombre_usuario = 'Rgutierrez'),'2023-01-04 12:37:51',2,sec_to_time(71)),</v>
      </c>
      <c r="B6" t="s">
        <v>62</v>
      </c>
      <c r="C6" t="str">
        <f t="shared" si="2"/>
        <v>(select id_usuario from usuario where nombre_usuario='Rgutierrez')</v>
      </c>
      <c r="D6" t="str">
        <f t="shared" si="3"/>
        <v>(select id_reto from reto inner join persona on nivel = curso inner join usuario using (id_usuario) where nombre_reto = 'RestoDiv' and nombre_usuario = 'Rgutierrez')</v>
      </c>
      <c r="E6" s="3" t="str">
        <f t="shared" ca="1" si="4"/>
        <v>2023-01-04 12:37:51</v>
      </c>
      <c r="F6">
        <f t="shared" ca="1" si="5"/>
        <v>2</v>
      </c>
      <c r="G6">
        <f t="shared" ca="1" si="6"/>
        <v>71</v>
      </c>
      <c r="H6">
        <f t="shared" ca="1" si="7"/>
        <v>2023</v>
      </c>
      <c r="I6" t="str">
        <f t="shared" ca="1" si="8"/>
        <v>01</v>
      </c>
      <c r="J6" t="str">
        <f ca="1">TEXT(RANDBETWEEN(1,28),"00")</f>
        <v>04</v>
      </c>
      <c r="K6" t="str">
        <f t="shared" ca="1" si="9"/>
        <v>12</v>
      </c>
      <c r="L6" t="str">
        <f t="shared" ca="1" si="10"/>
        <v>37</v>
      </c>
      <c r="M6" t="str">
        <f t="shared" ca="1" si="10"/>
        <v>51</v>
      </c>
    </row>
    <row r="7" spans="1:14" x14ac:dyDescent="0.3">
      <c r="A7" t="str">
        <f t="shared" ca="1" si="1"/>
        <v>((select id_usuario from usuario where nombre_usuario='Adiez'),(select id_reto from reto inner join persona on nivel = curso inner join usuario using (id_usuario) where nombre_reto = 'RestoDiv' and nombre_usuario = 'Adiez'),'2023-03-07 18:41:02',4,sec_to_time(60)),</v>
      </c>
      <c r="B7" t="s">
        <v>63</v>
      </c>
      <c r="C7" t="str">
        <f t="shared" si="2"/>
        <v>(select id_usuario from usuario where nombre_usuario='Adiez')</v>
      </c>
      <c r="D7" t="str">
        <f t="shared" si="3"/>
        <v>(select id_reto from reto inner join persona on nivel = curso inner join usuario using (id_usuario) where nombre_reto = 'RestoDiv' and nombre_usuario = 'Adiez')</v>
      </c>
      <c r="E7" s="3" t="str">
        <f t="shared" ca="1" si="4"/>
        <v>2023-03-07 18:41:02</v>
      </c>
      <c r="F7">
        <f t="shared" ca="1" si="5"/>
        <v>4</v>
      </c>
      <c r="G7">
        <f t="shared" ca="1" si="6"/>
        <v>60</v>
      </c>
      <c r="H7">
        <f t="shared" ca="1" si="7"/>
        <v>2023</v>
      </c>
      <c r="I7" t="str">
        <f t="shared" ca="1" si="8"/>
        <v>03</v>
      </c>
      <c r="J7" t="str">
        <f t="shared" ref="J7:J51" ca="1" si="11">TEXT(RANDBETWEEN(1,28),"00")</f>
        <v>07</v>
      </c>
      <c r="K7" t="str">
        <f t="shared" ca="1" si="9"/>
        <v>18</v>
      </c>
      <c r="L7" t="str">
        <f t="shared" ca="1" si="10"/>
        <v>41</v>
      </c>
      <c r="M7" t="str">
        <f t="shared" ca="1" si="10"/>
        <v>02</v>
      </c>
    </row>
    <row r="8" spans="1:14" x14ac:dyDescent="0.3">
      <c r="A8" t="str">
        <f t="shared" ca="1" si="1"/>
        <v>((select id_usuario from usuario where nombre_usuario='Alumno1'),(select id_reto from reto inner join persona on nivel = curso inner join usuario using (id_usuario) where nombre_reto = 'RestoDiv' and nombre_usuario = 'Alumno1'),'2023-01-21 20:06:40',1,sec_to_time(50)),</v>
      </c>
      <c r="B8" t="s">
        <v>3</v>
      </c>
      <c r="C8" t="str">
        <f t="shared" si="2"/>
        <v>(select id_usuario from usuario where nombre_usuario='Alumno1')</v>
      </c>
      <c r="D8" t="str">
        <f t="shared" si="3"/>
        <v>(select id_reto from reto inner join persona on nivel = curso inner join usuario using (id_usuario) where nombre_reto = 'RestoDiv' and nombre_usuario = 'Alumno1')</v>
      </c>
      <c r="E8" s="3" t="str">
        <f t="shared" ca="1" si="4"/>
        <v>2023-01-21 20:06:40</v>
      </c>
      <c r="F8">
        <f t="shared" ca="1" si="5"/>
        <v>1</v>
      </c>
      <c r="G8">
        <f t="shared" ca="1" si="6"/>
        <v>50</v>
      </c>
      <c r="H8">
        <f t="shared" ca="1" si="7"/>
        <v>2023</v>
      </c>
      <c r="I8" t="str">
        <f t="shared" ca="1" si="8"/>
        <v>01</v>
      </c>
      <c r="J8" t="str">
        <f t="shared" ca="1" si="11"/>
        <v>21</v>
      </c>
      <c r="K8" t="str">
        <f t="shared" ca="1" si="9"/>
        <v>20</v>
      </c>
      <c r="L8" t="str">
        <f t="shared" ca="1" si="10"/>
        <v>06</v>
      </c>
      <c r="M8" t="str">
        <f t="shared" ca="1" si="10"/>
        <v>40</v>
      </c>
    </row>
    <row r="9" spans="1:14" x14ac:dyDescent="0.3">
      <c r="A9" t="str">
        <f t="shared" ca="1" si="1"/>
        <v>((select id_usuario from usuario where nombre_usuario='Alumno2'),(select id_reto from reto inner join persona on nivel = curso inner join usuario using (id_usuario) where nombre_reto = 'RestoDiv' and nombre_usuario = 'Alumno2'),'2023-01-09 12:54:15',5,sec_to_time(65)),</v>
      </c>
      <c r="B9" t="s">
        <v>5</v>
      </c>
      <c r="C9" t="str">
        <f t="shared" si="2"/>
        <v>(select id_usuario from usuario where nombre_usuario='Alumno2')</v>
      </c>
      <c r="D9" t="str">
        <f t="shared" si="3"/>
        <v>(select id_reto from reto inner join persona on nivel = curso inner join usuario using (id_usuario) where nombre_reto = 'RestoDiv' and nombre_usuario = 'Alumno2')</v>
      </c>
      <c r="E9" s="3" t="str">
        <f t="shared" ca="1" si="4"/>
        <v>2023-01-09 12:54:15</v>
      </c>
      <c r="F9">
        <f t="shared" ca="1" si="5"/>
        <v>5</v>
      </c>
      <c r="G9">
        <f t="shared" ca="1" si="6"/>
        <v>65</v>
      </c>
      <c r="H9">
        <f t="shared" ca="1" si="7"/>
        <v>2023</v>
      </c>
      <c r="I9" t="str">
        <f t="shared" ca="1" si="8"/>
        <v>01</v>
      </c>
      <c r="J9" t="str">
        <f t="shared" ca="1" si="11"/>
        <v>09</v>
      </c>
      <c r="K9" t="str">
        <f t="shared" ca="1" si="9"/>
        <v>12</v>
      </c>
      <c r="L9" t="str">
        <f t="shared" ca="1" si="10"/>
        <v>54</v>
      </c>
      <c r="M9" t="str">
        <f t="shared" ca="1" si="10"/>
        <v>15</v>
      </c>
    </row>
    <row r="10" spans="1:14" x14ac:dyDescent="0.3">
      <c r="A10" t="str">
        <f t="shared" ca="1" si="1"/>
        <v>((select id_usuario from usuario where nombre_usuario='Alumno3'),(select id_reto from reto inner join persona on nivel = curso inner join usuario using (id_usuario) where nombre_reto = 'RestoDiv' and nombre_usuario = 'Alumno3'),'2023-01-01 16:26:16',1,sec_to_time(28)),</v>
      </c>
      <c r="B10" t="s">
        <v>7</v>
      </c>
      <c r="C10" t="str">
        <f t="shared" si="2"/>
        <v>(select id_usuario from usuario where nombre_usuario='Alumno3')</v>
      </c>
      <c r="D10" t="str">
        <f t="shared" si="3"/>
        <v>(select id_reto from reto inner join persona on nivel = curso inner join usuario using (id_usuario) where nombre_reto = 'RestoDiv' and nombre_usuario = 'Alumno3')</v>
      </c>
      <c r="E10" s="3" t="str">
        <f t="shared" ca="1" si="4"/>
        <v>2023-01-01 16:26:16</v>
      </c>
      <c r="F10">
        <f t="shared" ca="1" si="5"/>
        <v>1</v>
      </c>
      <c r="G10">
        <f t="shared" ca="1" si="6"/>
        <v>28</v>
      </c>
      <c r="H10">
        <f t="shared" ca="1" si="7"/>
        <v>2023</v>
      </c>
      <c r="I10" t="str">
        <f t="shared" ca="1" si="8"/>
        <v>01</v>
      </c>
      <c r="J10" t="str">
        <f t="shared" ca="1" si="11"/>
        <v>01</v>
      </c>
      <c r="K10" t="str">
        <f t="shared" ca="1" si="9"/>
        <v>16</v>
      </c>
      <c r="L10" t="str">
        <f t="shared" ca="1" si="10"/>
        <v>26</v>
      </c>
      <c r="M10" t="str">
        <f t="shared" ca="1" si="10"/>
        <v>16</v>
      </c>
    </row>
    <row r="11" spans="1:14" x14ac:dyDescent="0.3">
      <c r="A11" t="str">
        <f t="shared" ca="1" si="1"/>
        <v>((select id_usuario from usuario where nombre_usuario='Alumno4'),(select id_reto from reto inner join persona on nivel = curso inner join usuario using (id_usuario) where nombre_reto = 'RestoDiv' and nombre_usuario = 'Alumno4'),'2023-01-26 17:40:29',2,sec_to_time(69)),</v>
      </c>
      <c r="B11" t="s">
        <v>9</v>
      </c>
      <c r="C11" t="str">
        <f t="shared" si="2"/>
        <v>(select id_usuario from usuario where nombre_usuario='Alumno4')</v>
      </c>
      <c r="D11" t="str">
        <f t="shared" si="3"/>
        <v>(select id_reto from reto inner join persona on nivel = curso inner join usuario using (id_usuario) where nombre_reto = 'RestoDiv' and nombre_usuario = 'Alumno4')</v>
      </c>
      <c r="E11" s="3" t="str">
        <f t="shared" ca="1" si="4"/>
        <v>2023-01-26 17:40:29</v>
      </c>
      <c r="F11">
        <f t="shared" ca="1" si="5"/>
        <v>2</v>
      </c>
      <c r="G11">
        <f t="shared" ca="1" si="6"/>
        <v>69</v>
      </c>
      <c r="H11">
        <f t="shared" ca="1" si="7"/>
        <v>2023</v>
      </c>
      <c r="I11" t="str">
        <f t="shared" ca="1" si="8"/>
        <v>01</v>
      </c>
      <c r="J11" t="str">
        <f t="shared" ca="1" si="11"/>
        <v>26</v>
      </c>
      <c r="K11" t="str">
        <f t="shared" ca="1" si="9"/>
        <v>17</v>
      </c>
      <c r="L11" t="str">
        <f t="shared" ca="1" si="10"/>
        <v>40</v>
      </c>
      <c r="M11" t="str">
        <f t="shared" ca="1" si="10"/>
        <v>29</v>
      </c>
    </row>
    <row r="12" spans="1:14" x14ac:dyDescent="0.3">
      <c r="A12" t="str">
        <f t="shared" ca="1" si="1"/>
        <v>((select id_usuario from usuario where nombre_usuario='Alumno5'),(select id_reto from reto inner join persona on nivel = curso inner join usuario using (id_usuario) where nombre_reto = 'RestoDiv' and nombre_usuario = 'Alumno5'),'2023-02-25 18:45:04',2,sec_to_time(49)),</v>
      </c>
      <c r="B12" t="s">
        <v>11</v>
      </c>
      <c r="C12" t="str">
        <f t="shared" si="2"/>
        <v>(select id_usuario from usuario where nombre_usuario='Alumno5')</v>
      </c>
      <c r="D12" t="str">
        <f t="shared" si="3"/>
        <v>(select id_reto from reto inner join persona on nivel = curso inner join usuario using (id_usuario) where nombre_reto = 'RestoDiv' and nombre_usuario = 'Alumno5')</v>
      </c>
      <c r="E12" s="3" t="str">
        <f t="shared" ca="1" si="4"/>
        <v>2023-02-25 18:45:04</v>
      </c>
      <c r="F12">
        <f t="shared" ca="1" si="5"/>
        <v>2</v>
      </c>
      <c r="G12">
        <f t="shared" ca="1" si="6"/>
        <v>49</v>
      </c>
      <c r="H12">
        <f t="shared" ca="1" si="7"/>
        <v>2023</v>
      </c>
      <c r="I12" t="str">
        <f t="shared" ca="1" si="8"/>
        <v>02</v>
      </c>
      <c r="J12" t="str">
        <f t="shared" ca="1" si="11"/>
        <v>25</v>
      </c>
      <c r="K12" t="str">
        <f t="shared" ca="1" si="9"/>
        <v>18</v>
      </c>
      <c r="L12" t="str">
        <f t="shared" ca="1" si="10"/>
        <v>45</v>
      </c>
      <c r="M12" t="str">
        <f t="shared" ca="1" si="10"/>
        <v>04</v>
      </c>
    </row>
    <row r="13" spans="1:14" x14ac:dyDescent="0.3">
      <c r="A13" t="str">
        <f t="shared" ca="1" si="1"/>
        <v>((select id_usuario from usuario where nombre_usuario='Alumno6'),(select id_reto from reto inner join persona on nivel = curso inner join usuario using (id_usuario) where nombre_reto = 'RestoDiv' and nombre_usuario = 'Alumno6'),'2023-02-23 17:46:05',4,sec_to_time(27)),</v>
      </c>
      <c r="B13" t="s">
        <v>13</v>
      </c>
      <c r="C13" t="str">
        <f t="shared" si="2"/>
        <v>(select id_usuario from usuario where nombre_usuario='Alumno6')</v>
      </c>
      <c r="D13" t="str">
        <f t="shared" si="3"/>
        <v>(select id_reto from reto inner join persona on nivel = curso inner join usuario using (id_usuario) where nombre_reto = 'RestoDiv' and nombre_usuario = 'Alumno6')</v>
      </c>
      <c r="E13" s="3" t="str">
        <f t="shared" ca="1" si="4"/>
        <v>2023-02-23 17:46:05</v>
      </c>
      <c r="F13">
        <f t="shared" ca="1" si="5"/>
        <v>4</v>
      </c>
      <c r="G13">
        <f t="shared" ca="1" si="6"/>
        <v>27</v>
      </c>
      <c r="H13">
        <f t="shared" ca="1" si="7"/>
        <v>2023</v>
      </c>
      <c r="I13" t="str">
        <f t="shared" ca="1" si="8"/>
        <v>02</v>
      </c>
      <c r="J13" t="str">
        <f t="shared" ca="1" si="11"/>
        <v>23</v>
      </c>
      <c r="K13" t="str">
        <f t="shared" ca="1" si="9"/>
        <v>17</v>
      </c>
      <c r="L13" t="str">
        <f t="shared" ca="1" si="10"/>
        <v>46</v>
      </c>
      <c r="M13" t="str">
        <f t="shared" ca="1" si="10"/>
        <v>05</v>
      </c>
    </row>
    <row r="14" spans="1:14" x14ac:dyDescent="0.3">
      <c r="A14" t="str">
        <f t="shared" ca="1" si="1"/>
        <v>((select id_usuario from usuario where nombre_usuario='Alumno7'),(select id_reto from reto inner join persona on nivel = curso inner join usuario using (id_usuario) where nombre_reto = 'RestoDiv' and nombre_usuario = 'Alumno7'),'2023-02-22 12:48:49',3,sec_to_time(70)),</v>
      </c>
      <c r="B14" t="s">
        <v>15</v>
      </c>
      <c r="C14" t="str">
        <f t="shared" si="2"/>
        <v>(select id_usuario from usuario where nombre_usuario='Alumno7')</v>
      </c>
      <c r="D14" t="str">
        <f t="shared" si="3"/>
        <v>(select id_reto from reto inner join persona on nivel = curso inner join usuario using (id_usuario) where nombre_reto = 'RestoDiv' and nombre_usuario = 'Alumno7')</v>
      </c>
      <c r="E14" s="3" t="str">
        <f t="shared" ca="1" si="4"/>
        <v>2023-02-22 12:48:49</v>
      </c>
      <c r="F14">
        <f t="shared" ca="1" si="5"/>
        <v>3</v>
      </c>
      <c r="G14">
        <f t="shared" ca="1" si="6"/>
        <v>70</v>
      </c>
      <c r="H14">
        <f t="shared" ca="1" si="7"/>
        <v>2023</v>
      </c>
      <c r="I14" t="str">
        <f t="shared" ca="1" si="8"/>
        <v>02</v>
      </c>
      <c r="J14" t="str">
        <f t="shared" ca="1" si="11"/>
        <v>22</v>
      </c>
      <c r="K14" t="str">
        <f t="shared" ca="1" si="9"/>
        <v>12</v>
      </c>
      <c r="L14" t="str">
        <f t="shared" ca="1" si="10"/>
        <v>48</v>
      </c>
      <c r="M14" t="str">
        <f t="shared" ca="1" si="10"/>
        <v>49</v>
      </c>
    </row>
    <row r="15" spans="1:14" x14ac:dyDescent="0.3">
      <c r="A15" t="str">
        <f t="shared" ca="1" si="1"/>
        <v>((select id_usuario from usuario where nombre_usuario='Alumno8'),(select id_reto from reto inner join persona on nivel = curso inner join usuario using (id_usuario) where nombre_reto = 'RestoDiv' and nombre_usuario = 'Alumno8'),'2023-03-07 20:08:51',1,sec_to_time(74)),</v>
      </c>
      <c r="B15" t="s">
        <v>17</v>
      </c>
      <c r="C15" t="str">
        <f t="shared" si="2"/>
        <v>(select id_usuario from usuario where nombre_usuario='Alumno8')</v>
      </c>
      <c r="D15" t="str">
        <f t="shared" si="3"/>
        <v>(select id_reto from reto inner join persona on nivel = curso inner join usuario using (id_usuario) where nombre_reto = 'RestoDiv' and nombre_usuario = 'Alumno8')</v>
      </c>
      <c r="E15" s="3" t="str">
        <f t="shared" ca="1" si="4"/>
        <v>2023-03-07 20:08:51</v>
      </c>
      <c r="F15">
        <f t="shared" ca="1" si="5"/>
        <v>1</v>
      </c>
      <c r="G15">
        <f t="shared" ca="1" si="6"/>
        <v>74</v>
      </c>
      <c r="H15">
        <f t="shared" ca="1" si="7"/>
        <v>2023</v>
      </c>
      <c r="I15" t="str">
        <f t="shared" ca="1" si="8"/>
        <v>03</v>
      </c>
      <c r="J15" t="str">
        <f t="shared" ca="1" si="11"/>
        <v>07</v>
      </c>
      <c r="K15" t="str">
        <f t="shared" ca="1" si="9"/>
        <v>20</v>
      </c>
      <c r="L15" t="str">
        <f t="shared" ca="1" si="10"/>
        <v>08</v>
      </c>
      <c r="M15" t="str">
        <f t="shared" ca="1" si="10"/>
        <v>51</v>
      </c>
    </row>
    <row r="16" spans="1:14" x14ac:dyDescent="0.3">
      <c r="A16" t="str">
        <f t="shared" ca="1" si="1"/>
        <v>((select id_usuario from usuario where nombre_usuario='Alumno9'),(select id_reto from reto inner join persona on nivel = curso inner join usuario using (id_usuario) where nombre_reto = 'RestoDiv' and nombre_usuario = 'Alumno9'),'2023-01-17 09:42:16',3,sec_to_time(37)),</v>
      </c>
      <c r="B16" t="s">
        <v>19</v>
      </c>
      <c r="C16" t="str">
        <f t="shared" si="2"/>
        <v>(select id_usuario from usuario where nombre_usuario='Alumno9')</v>
      </c>
      <c r="D16" t="str">
        <f t="shared" si="3"/>
        <v>(select id_reto from reto inner join persona on nivel = curso inner join usuario using (id_usuario) where nombre_reto = 'RestoDiv' and nombre_usuario = 'Alumno9')</v>
      </c>
      <c r="E16" s="3" t="str">
        <f t="shared" ca="1" si="4"/>
        <v>2023-01-17 09:42:16</v>
      </c>
      <c r="F16">
        <f t="shared" ca="1" si="5"/>
        <v>3</v>
      </c>
      <c r="G16">
        <f t="shared" ca="1" si="6"/>
        <v>37</v>
      </c>
      <c r="H16">
        <f t="shared" ca="1" si="7"/>
        <v>2023</v>
      </c>
      <c r="I16" t="str">
        <f t="shared" ca="1" si="8"/>
        <v>01</v>
      </c>
      <c r="J16" t="str">
        <f t="shared" ca="1" si="11"/>
        <v>17</v>
      </c>
      <c r="K16" t="str">
        <f t="shared" ca="1" si="9"/>
        <v>09</v>
      </c>
      <c r="L16" t="str">
        <f t="shared" ca="1" si="10"/>
        <v>42</v>
      </c>
      <c r="M16" t="str">
        <f t="shared" ca="1" si="10"/>
        <v>16</v>
      </c>
    </row>
    <row r="17" spans="1:13" x14ac:dyDescent="0.3">
      <c r="A17" t="str">
        <f t="shared" ca="1" si="1"/>
        <v>((select id_usuario from usuario where nombre_usuario='Alumno10'),(select id_reto from reto inner join persona on nivel = curso inner join usuario using (id_usuario) where nombre_reto = 'RestoDiv' and nombre_usuario = 'Alumno10'),'2023-03-11 11:11:26',1,sec_to_time(43)),</v>
      </c>
      <c r="B17" t="s">
        <v>21</v>
      </c>
      <c r="C17" t="str">
        <f t="shared" si="2"/>
        <v>(select id_usuario from usuario where nombre_usuario='Alumno10')</v>
      </c>
      <c r="D17" t="str">
        <f t="shared" si="3"/>
        <v>(select id_reto from reto inner join persona on nivel = curso inner join usuario using (id_usuario) where nombre_reto = 'RestoDiv' and nombre_usuario = 'Alumno10')</v>
      </c>
      <c r="E17" s="3" t="str">
        <f t="shared" ca="1" si="4"/>
        <v>2023-03-11 11:11:26</v>
      </c>
      <c r="F17">
        <f t="shared" ca="1" si="5"/>
        <v>1</v>
      </c>
      <c r="G17">
        <f t="shared" ca="1" si="6"/>
        <v>43</v>
      </c>
      <c r="H17">
        <f t="shared" ca="1" si="7"/>
        <v>2023</v>
      </c>
      <c r="I17" t="str">
        <f t="shared" ca="1" si="8"/>
        <v>03</v>
      </c>
      <c r="J17" t="str">
        <f t="shared" ca="1" si="11"/>
        <v>11</v>
      </c>
      <c r="K17" t="str">
        <f t="shared" ca="1" si="9"/>
        <v>11</v>
      </c>
      <c r="L17" t="str">
        <f t="shared" ca="1" si="10"/>
        <v>11</v>
      </c>
      <c r="M17" t="str">
        <f t="shared" ca="1" si="10"/>
        <v>26</v>
      </c>
    </row>
    <row r="18" spans="1:13" x14ac:dyDescent="0.3">
      <c r="A18" t="str">
        <f t="shared" ca="1" si="1"/>
        <v>((select id_usuario from usuario where nombre_usuario='Alumno11'),(select id_reto from reto inner join persona on nivel = curso inner join usuario using (id_usuario) where nombre_reto = 'RestoDiv' and nombre_usuario = 'Alumno11'),'2023-03-13 19:30:05',3,sec_to_time(36)),</v>
      </c>
      <c r="B18" t="s">
        <v>23</v>
      </c>
      <c r="C18" t="str">
        <f t="shared" si="2"/>
        <v>(select id_usuario from usuario where nombre_usuario='Alumno11')</v>
      </c>
      <c r="D18" t="str">
        <f t="shared" si="3"/>
        <v>(select id_reto from reto inner join persona on nivel = curso inner join usuario using (id_usuario) where nombre_reto = 'RestoDiv' and nombre_usuario = 'Alumno11')</v>
      </c>
      <c r="E18" s="3" t="str">
        <f t="shared" ca="1" si="4"/>
        <v>2023-03-13 19:30:05</v>
      </c>
      <c r="F18">
        <f t="shared" ca="1" si="5"/>
        <v>3</v>
      </c>
      <c r="G18">
        <f t="shared" ca="1" si="6"/>
        <v>36</v>
      </c>
      <c r="H18">
        <f t="shared" ca="1" si="7"/>
        <v>2023</v>
      </c>
      <c r="I18" t="str">
        <f t="shared" ca="1" si="8"/>
        <v>03</v>
      </c>
      <c r="J18" t="str">
        <f t="shared" ca="1" si="11"/>
        <v>13</v>
      </c>
      <c r="K18" t="str">
        <f t="shared" ca="1" si="9"/>
        <v>19</v>
      </c>
      <c r="L18" t="str">
        <f t="shared" ca="1" si="10"/>
        <v>30</v>
      </c>
      <c r="M18" t="str">
        <f t="shared" ca="1" si="10"/>
        <v>05</v>
      </c>
    </row>
    <row r="19" spans="1:13" x14ac:dyDescent="0.3">
      <c r="A19" t="str">
        <f t="shared" ca="1" si="1"/>
        <v>((select id_usuario from usuario where nombre_usuario='Alumno12'),(select id_reto from reto inner join persona on nivel = curso inner join usuario using (id_usuario) where nombre_reto = 'RestoDiv' and nombre_usuario = 'Alumno12'),'2023-01-20 12:56:50',5,sec_to_time(58)),</v>
      </c>
      <c r="B19" t="s">
        <v>25</v>
      </c>
      <c r="C19" t="str">
        <f t="shared" si="2"/>
        <v>(select id_usuario from usuario where nombre_usuario='Alumno12')</v>
      </c>
      <c r="D19" t="str">
        <f t="shared" si="3"/>
        <v>(select id_reto from reto inner join persona on nivel = curso inner join usuario using (id_usuario) where nombre_reto = 'RestoDiv' and nombre_usuario = 'Alumno12')</v>
      </c>
      <c r="E19" s="3" t="str">
        <f t="shared" ca="1" si="4"/>
        <v>2023-01-20 12:56:50</v>
      </c>
      <c r="F19">
        <f t="shared" ca="1" si="5"/>
        <v>5</v>
      </c>
      <c r="G19">
        <f t="shared" ca="1" si="6"/>
        <v>58</v>
      </c>
      <c r="H19">
        <f t="shared" ca="1" si="7"/>
        <v>2023</v>
      </c>
      <c r="I19" t="str">
        <f t="shared" ca="1" si="8"/>
        <v>01</v>
      </c>
      <c r="J19" t="str">
        <f t="shared" ca="1" si="11"/>
        <v>20</v>
      </c>
      <c r="K19" t="str">
        <f t="shared" ca="1" si="9"/>
        <v>12</v>
      </c>
      <c r="L19" t="str">
        <f t="shared" ca="1" si="10"/>
        <v>56</v>
      </c>
      <c r="M19" t="str">
        <f t="shared" ca="1" si="10"/>
        <v>50</v>
      </c>
    </row>
    <row r="20" spans="1:13" x14ac:dyDescent="0.3">
      <c r="A20" t="str">
        <f t="shared" ca="1" si="1"/>
        <v>((select id_usuario from usuario where nombre_usuario='Cbarrios'),(select id_reto from reto inner join persona on nivel = curso inner join usuario using (id_usuario) where nombre_reto = 'RestoDiv' and nombre_usuario = 'Cbarrios'),'2023-02-01 14:43:37',3,sec_to_time(77)),</v>
      </c>
      <c r="B20" t="s">
        <v>60</v>
      </c>
      <c r="C20" t="str">
        <f t="shared" si="2"/>
        <v>(select id_usuario from usuario where nombre_usuario='Cbarrios')</v>
      </c>
      <c r="D20" t="str">
        <f t="shared" si="3"/>
        <v>(select id_reto from reto inner join persona on nivel = curso inner join usuario using (id_usuario) where nombre_reto = 'RestoDiv' and nombre_usuario = 'Cbarrios')</v>
      </c>
      <c r="E20" s="3" t="str">
        <f t="shared" ca="1" si="4"/>
        <v>2023-02-01 14:43:37</v>
      </c>
      <c r="F20">
        <f t="shared" ca="1" si="5"/>
        <v>3</v>
      </c>
      <c r="G20">
        <f t="shared" ca="1" si="6"/>
        <v>77</v>
      </c>
      <c r="H20">
        <f t="shared" ca="1" si="7"/>
        <v>2023</v>
      </c>
      <c r="I20" t="str">
        <f t="shared" ca="1" si="8"/>
        <v>02</v>
      </c>
      <c r="J20" t="str">
        <f t="shared" ca="1" si="11"/>
        <v>01</v>
      </c>
      <c r="K20" t="str">
        <f t="shared" ca="1" si="9"/>
        <v>14</v>
      </c>
      <c r="L20" t="str">
        <f t="shared" ca="1" si="10"/>
        <v>43</v>
      </c>
      <c r="M20" t="str">
        <f t="shared" ca="1" si="10"/>
        <v>37</v>
      </c>
    </row>
    <row r="21" spans="1:13" x14ac:dyDescent="0.3">
      <c r="A21" t="str">
        <f t="shared" ca="1" si="1"/>
        <v>((select id_usuario from usuario where nombre_usuario='Despinosa'),(select id_reto from reto inner join persona on nivel = curso inner join usuario using (id_usuario) where nombre_reto = 'RestoDiv' and nombre_usuario = 'Despinosa'),'2023-01-28 16:52:14',1,sec_to_time(34)),</v>
      </c>
      <c r="B21" t="s">
        <v>61</v>
      </c>
      <c r="C21" t="str">
        <f t="shared" si="2"/>
        <v>(select id_usuario from usuario where nombre_usuario='Despinosa')</v>
      </c>
      <c r="D21" t="str">
        <f t="shared" si="3"/>
        <v>(select id_reto from reto inner join persona on nivel = curso inner join usuario using (id_usuario) where nombre_reto = 'RestoDiv' and nombre_usuario = 'Despinosa')</v>
      </c>
      <c r="E21" s="3" t="str">
        <f t="shared" ca="1" si="4"/>
        <v>2023-01-28 16:52:14</v>
      </c>
      <c r="F21">
        <f t="shared" ca="1" si="5"/>
        <v>1</v>
      </c>
      <c r="G21">
        <f t="shared" ca="1" si="6"/>
        <v>34</v>
      </c>
      <c r="H21">
        <f t="shared" ca="1" si="7"/>
        <v>2023</v>
      </c>
      <c r="I21" t="str">
        <f t="shared" ca="1" si="8"/>
        <v>01</v>
      </c>
      <c r="J21" t="str">
        <f t="shared" ca="1" si="11"/>
        <v>28</v>
      </c>
      <c r="K21" t="str">
        <f t="shared" ca="1" si="9"/>
        <v>16</v>
      </c>
      <c r="L21" t="str">
        <f t="shared" ref="L21:M51" ca="1" si="12">TEXT(RANDBETWEEN(0,59),"00")</f>
        <v>52</v>
      </c>
      <c r="M21" t="str">
        <f t="shared" ca="1" si="12"/>
        <v>14</v>
      </c>
    </row>
    <row r="22" spans="1:13" x14ac:dyDescent="0.3">
      <c r="A22" t="str">
        <f t="shared" ca="1" si="1"/>
        <v>((select id_usuario from usuario where nombre_usuario='Rgutierrez'),(select id_reto from reto inner join persona on nivel = curso inner join usuario using (id_usuario) where nombre_reto = 'RestoDiv' and nombre_usuario = 'Rgutierrez'),'2023-02-04 10:35:23',3,sec_to_time(53)),</v>
      </c>
      <c r="B22" t="s">
        <v>62</v>
      </c>
      <c r="C22" t="str">
        <f t="shared" si="2"/>
        <v>(select id_usuario from usuario where nombre_usuario='Rgutierrez')</v>
      </c>
      <c r="D22" t="str">
        <f t="shared" si="3"/>
        <v>(select id_reto from reto inner join persona on nivel = curso inner join usuario using (id_usuario) where nombre_reto = 'RestoDiv' and nombre_usuario = 'Rgutierrez')</v>
      </c>
      <c r="E22" s="3" t="str">
        <f t="shared" ca="1" si="4"/>
        <v>2023-02-04 10:35:23</v>
      </c>
      <c r="F22">
        <f t="shared" ca="1" si="5"/>
        <v>3</v>
      </c>
      <c r="G22">
        <f t="shared" ca="1" si="6"/>
        <v>53</v>
      </c>
      <c r="H22">
        <f t="shared" ca="1" si="7"/>
        <v>2023</v>
      </c>
      <c r="I22" t="str">
        <f t="shared" ca="1" si="8"/>
        <v>02</v>
      </c>
      <c r="J22" t="str">
        <f t="shared" ca="1" si="11"/>
        <v>04</v>
      </c>
      <c r="K22" t="str">
        <f t="shared" ca="1" si="9"/>
        <v>10</v>
      </c>
      <c r="L22" t="str">
        <f t="shared" ca="1" si="12"/>
        <v>35</v>
      </c>
      <c r="M22" t="str">
        <f t="shared" ca="1" si="12"/>
        <v>23</v>
      </c>
    </row>
    <row r="23" spans="1:13" x14ac:dyDescent="0.3">
      <c r="A23" t="str">
        <f t="shared" ca="1" si="1"/>
        <v>((select id_usuario from usuario where nombre_usuario='Adiez'),(select id_reto from reto inner join persona on nivel = curso inner join usuario using (id_usuario) where nombre_reto = 'RestoDiv' and nombre_usuario = 'Adiez'),'2023-01-10 10:53:03',1,sec_to_time(76)),</v>
      </c>
      <c r="B23" t="s">
        <v>63</v>
      </c>
      <c r="C23" t="str">
        <f t="shared" si="2"/>
        <v>(select id_usuario from usuario where nombre_usuario='Adiez')</v>
      </c>
      <c r="D23" t="str">
        <f t="shared" si="3"/>
        <v>(select id_reto from reto inner join persona on nivel = curso inner join usuario using (id_usuario) where nombre_reto = 'RestoDiv' and nombre_usuario = 'Adiez')</v>
      </c>
      <c r="E23" s="3" t="str">
        <f t="shared" ca="1" si="4"/>
        <v>2023-01-10 10:53:03</v>
      </c>
      <c r="F23">
        <f t="shared" ca="1" si="5"/>
        <v>1</v>
      </c>
      <c r="G23">
        <f t="shared" ca="1" si="6"/>
        <v>76</v>
      </c>
      <c r="H23">
        <f t="shared" ca="1" si="7"/>
        <v>2023</v>
      </c>
      <c r="I23" t="str">
        <f t="shared" ca="1" si="8"/>
        <v>01</v>
      </c>
      <c r="J23" t="str">
        <f t="shared" ca="1" si="11"/>
        <v>10</v>
      </c>
      <c r="K23" t="str">
        <f t="shared" ca="1" si="9"/>
        <v>10</v>
      </c>
      <c r="L23" t="str">
        <f t="shared" ca="1" si="12"/>
        <v>53</v>
      </c>
      <c r="M23" t="str">
        <f t="shared" ca="1" si="12"/>
        <v>03</v>
      </c>
    </row>
    <row r="24" spans="1:13" x14ac:dyDescent="0.3">
      <c r="A24" t="str">
        <f t="shared" ca="1" si="1"/>
        <v>((select id_usuario from usuario where nombre_usuario='Alumno1'),(select id_reto from reto inner join persona on nivel = curso inner join usuario using (id_usuario) where nombre_reto = 'RestoDiv' and nombre_usuario = 'Alumno1'),'2023-01-22 09:48:59',3,sec_to_time(69)),</v>
      </c>
      <c r="B24" t="s">
        <v>3</v>
      </c>
      <c r="C24" t="str">
        <f t="shared" si="2"/>
        <v>(select id_usuario from usuario where nombre_usuario='Alumno1')</v>
      </c>
      <c r="D24" t="str">
        <f t="shared" si="3"/>
        <v>(select id_reto from reto inner join persona on nivel = curso inner join usuario using (id_usuario) where nombre_reto = 'RestoDiv' and nombre_usuario = 'Alumno1')</v>
      </c>
      <c r="E24" s="3" t="str">
        <f t="shared" ca="1" si="4"/>
        <v>2023-01-22 09:48:59</v>
      </c>
      <c r="F24">
        <f t="shared" ca="1" si="5"/>
        <v>3</v>
      </c>
      <c r="G24">
        <f t="shared" ca="1" si="6"/>
        <v>69</v>
      </c>
      <c r="H24">
        <f t="shared" ca="1" si="7"/>
        <v>2023</v>
      </c>
      <c r="I24" t="str">
        <f t="shared" ca="1" si="8"/>
        <v>01</v>
      </c>
      <c r="J24" t="str">
        <f t="shared" ca="1" si="11"/>
        <v>22</v>
      </c>
      <c r="K24" t="str">
        <f t="shared" ca="1" si="9"/>
        <v>09</v>
      </c>
      <c r="L24" t="str">
        <f t="shared" ca="1" si="12"/>
        <v>48</v>
      </c>
      <c r="M24" t="str">
        <f t="shared" ca="1" si="12"/>
        <v>59</v>
      </c>
    </row>
    <row r="25" spans="1:13" x14ac:dyDescent="0.3">
      <c r="A25" t="str">
        <f t="shared" ca="1" si="1"/>
        <v>((select id_usuario from usuario where nombre_usuario='Alumno2'),(select id_reto from reto inner join persona on nivel = curso inner join usuario using (id_usuario) where nombre_reto = 'RestoDiv' and nombre_usuario = 'Alumno2'),'2023-01-15 14:10:50',5,sec_to_time(55)),</v>
      </c>
      <c r="B25" t="s">
        <v>5</v>
      </c>
      <c r="C25" t="str">
        <f t="shared" si="2"/>
        <v>(select id_usuario from usuario where nombre_usuario='Alumno2')</v>
      </c>
      <c r="D25" t="str">
        <f t="shared" si="3"/>
        <v>(select id_reto from reto inner join persona on nivel = curso inner join usuario using (id_usuario) where nombre_reto = 'RestoDiv' and nombre_usuario = 'Alumno2')</v>
      </c>
      <c r="E25" s="3" t="str">
        <f t="shared" ca="1" si="4"/>
        <v>2023-01-15 14:10:50</v>
      </c>
      <c r="F25">
        <f t="shared" ca="1" si="5"/>
        <v>5</v>
      </c>
      <c r="G25">
        <f t="shared" ca="1" si="6"/>
        <v>55</v>
      </c>
      <c r="H25">
        <f t="shared" ca="1" si="7"/>
        <v>2023</v>
      </c>
      <c r="I25" t="str">
        <f t="shared" ca="1" si="8"/>
        <v>01</v>
      </c>
      <c r="J25" t="str">
        <f t="shared" ca="1" si="11"/>
        <v>15</v>
      </c>
      <c r="K25" t="str">
        <f t="shared" ca="1" si="9"/>
        <v>14</v>
      </c>
      <c r="L25" t="str">
        <f t="shared" ca="1" si="12"/>
        <v>10</v>
      </c>
      <c r="M25" t="str">
        <f t="shared" ca="1" si="12"/>
        <v>50</v>
      </c>
    </row>
    <row r="26" spans="1:13" x14ac:dyDescent="0.3">
      <c r="A26" t="str">
        <f t="shared" ca="1" si="1"/>
        <v>((select id_usuario from usuario where nombre_usuario='Alumno3'),(select id_reto from reto inner join persona on nivel = curso inner join usuario using (id_usuario) where nombre_reto = 'RestoDiv' and nombre_usuario = 'Alumno3'),'2023-02-10 14:08:55',5,sec_to_time(45)),</v>
      </c>
      <c r="B26" t="s">
        <v>7</v>
      </c>
      <c r="C26" t="str">
        <f t="shared" si="2"/>
        <v>(select id_usuario from usuario where nombre_usuario='Alumno3')</v>
      </c>
      <c r="D26" t="str">
        <f t="shared" si="3"/>
        <v>(select id_reto from reto inner join persona on nivel = curso inner join usuario using (id_usuario) where nombre_reto = 'RestoDiv' and nombre_usuario = 'Alumno3')</v>
      </c>
      <c r="E26" s="3" t="str">
        <f t="shared" ca="1" si="4"/>
        <v>2023-02-10 14:08:55</v>
      </c>
      <c r="F26">
        <f t="shared" ca="1" si="5"/>
        <v>5</v>
      </c>
      <c r="G26">
        <f t="shared" ca="1" si="6"/>
        <v>45</v>
      </c>
      <c r="H26">
        <f t="shared" ca="1" si="7"/>
        <v>2023</v>
      </c>
      <c r="I26" t="str">
        <f t="shared" ca="1" si="8"/>
        <v>02</v>
      </c>
      <c r="J26" t="str">
        <f t="shared" ca="1" si="11"/>
        <v>10</v>
      </c>
      <c r="K26" t="str">
        <f t="shared" ca="1" si="9"/>
        <v>14</v>
      </c>
      <c r="L26" t="str">
        <f t="shared" ca="1" si="12"/>
        <v>08</v>
      </c>
      <c r="M26" t="str">
        <f t="shared" ca="1" si="12"/>
        <v>55</v>
      </c>
    </row>
    <row r="27" spans="1:13" x14ac:dyDescent="0.3">
      <c r="A27" t="str">
        <f t="shared" ca="1" si="1"/>
        <v>((select id_usuario from usuario where nombre_usuario='Alumno4'),(select id_reto from reto inner join persona on nivel = curso inner join usuario using (id_usuario) where nombre_reto = 'RestoDiv' and nombre_usuario = 'Alumno4'),'2023-01-28 14:37:25',2,sec_to_time(30)),</v>
      </c>
      <c r="B27" t="s">
        <v>9</v>
      </c>
      <c r="C27" t="str">
        <f t="shared" si="2"/>
        <v>(select id_usuario from usuario where nombre_usuario='Alumno4')</v>
      </c>
      <c r="D27" t="str">
        <f t="shared" si="3"/>
        <v>(select id_reto from reto inner join persona on nivel = curso inner join usuario using (id_usuario) where nombre_reto = 'RestoDiv' and nombre_usuario = 'Alumno4')</v>
      </c>
      <c r="E27" s="3" t="str">
        <f t="shared" ca="1" si="4"/>
        <v>2023-01-28 14:37:25</v>
      </c>
      <c r="F27">
        <f t="shared" ca="1" si="5"/>
        <v>2</v>
      </c>
      <c r="G27">
        <f t="shared" ca="1" si="6"/>
        <v>30</v>
      </c>
      <c r="H27">
        <f t="shared" ca="1" si="7"/>
        <v>2023</v>
      </c>
      <c r="I27" t="str">
        <f t="shared" ca="1" si="8"/>
        <v>01</v>
      </c>
      <c r="J27" t="str">
        <f t="shared" ca="1" si="11"/>
        <v>28</v>
      </c>
      <c r="K27" t="str">
        <f t="shared" ca="1" si="9"/>
        <v>14</v>
      </c>
      <c r="L27" t="str">
        <f t="shared" ca="1" si="12"/>
        <v>37</v>
      </c>
      <c r="M27" t="str">
        <f t="shared" ca="1" si="12"/>
        <v>25</v>
      </c>
    </row>
    <row r="28" spans="1:13" x14ac:dyDescent="0.3">
      <c r="A28" t="str">
        <f t="shared" ca="1" si="1"/>
        <v>((select id_usuario from usuario where nombre_usuario='Alumno5'),(select id_reto from reto inner join persona on nivel = curso inner join usuario using (id_usuario) where nombre_reto = 'RestoDiv' and nombre_usuario = 'Alumno5'),'2023-02-25 14:28:56',3,sec_to_time(60)),</v>
      </c>
      <c r="B28" t="s">
        <v>11</v>
      </c>
      <c r="C28" t="str">
        <f t="shared" si="2"/>
        <v>(select id_usuario from usuario where nombre_usuario='Alumno5')</v>
      </c>
      <c r="D28" t="str">
        <f t="shared" si="3"/>
        <v>(select id_reto from reto inner join persona on nivel = curso inner join usuario using (id_usuario) where nombre_reto = 'RestoDiv' and nombre_usuario = 'Alumno5')</v>
      </c>
      <c r="E28" s="3" t="str">
        <f t="shared" ca="1" si="4"/>
        <v>2023-02-25 14:28:56</v>
      </c>
      <c r="F28">
        <f t="shared" ca="1" si="5"/>
        <v>3</v>
      </c>
      <c r="G28">
        <f t="shared" ca="1" si="6"/>
        <v>60</v>
      </c>
      <c r="H28">
        <f t="shared" ca="1" si="7"/>
        <v>2023</v>
      </c>
      <c r="I28" t="str">
        <f t="shared" ca="1" si="8"/>
        <v>02</v>
      </c>
      <c r="J28" t="str">
        <f t="shared" ca="1" si="11"/>
        <v>25</v>
      </c>
      <c r="K28" t="str">
        <f t="shared" ca="1" si="9"/>
        <v>14</v>
      </c>
      <c r="L28" t="str">
        <f t="shared" ca="1" si="12"/>
        <v>28</v>
      </c>
      <c r="M28" t="str">
        <f t="shared" ca="1" si="12"/>
        <v>56</v>
      </c>
    </row>
    <row r="29" spans="1:13" x14ac:dyDescent="0.3">
      <c r="A29" t="str">
        <f t="shared" ca="1" si="1"/>
        <v>((select id_usuario from usuario where nombre_usuario='Alumno6'),(select id_reto from reto inner join persona on nivel = curso inner join usuario using (id_usuario) where nombre_reto = 'RestoDiv' and nombre_usuario = 'Alumno6'),'2023-02-25 13:34:41',0,sec_to_time(60)),</v>
      </c>
      <c r="B29" t="s">
        <v>13</v>
      </c>
      <c r="C29" t="str">
        <f t="shared" si="2"/>
        <v>(select id_usuario from usuario where nombre_usuario='Alumno6')</v>
      </c>
      <c r="D29" t="str">
        <f t="shared" si="3"/>
        <v>(select id_reto from reto inner join persona on nivel = curso inner join usuario using (id_usuario) where nombre_reto = 'RestoDiv' and nombre_usuario = 'Alumno6')</v>
      </c>
      <c r="E29" s="3" t="str">
        <f t="shared" ca="1" si="4"/>
        <v>2023-02-25 13:34:41</v>
      </c>
      <c r="F29">
        <f t="shared" ca="1" si="5"/>
        <v>0</v>
      </c>
      <c r="G29">
        <f t="shared" ca="1" si="6"/>
        <v>60</v>
      </c>
      <c r="H29">
        <f t="shared" ca="1" si="7"/>
        <v>2023</v>
      </c>
      <c r="I29" t="str">
        <f t="shared" ca="1" si="8"/>
        <v>02</v>
      </c>
      <c r="J29" t="str">
        <f t="shared" ca="1" si="11"/>
        <v>25</v>
      </c>
      <c r="K29" t="str">
        <f t="shared" ca="1" si="9"/>
        <v>13</v>
      </c>
      <c r="L29" t="str">
        <f t="shared" ca="1" si="12"/>
        <v>34</v>
      </c>
      <c r="M29" t="str">
        <f t="shared" ca="1" si="12"/>
        <v>41</v>
      </c>
    </row>
    <row r="30" spans="1:13" x14ac:dyDescent="0.3">
      <c r="A30" t="str">
        <f t="shared" ca="1" si="1"/>
        <v>((select id_usuario from usuario where nombre_usuario='Alumno7'),(select id_reto from reto inner join persona on nivel = curso inner join usuario using (id_usuario) where nombre_reto = 'RestoDiv' and nombre_usuario = 'Alumno7'),'2023-02-09 18:07:59',3,sec_to_time(48)),</v>
      </c>
      <c r="B30" t="s">
        <v>15</v>
      </c>
      <c r="C30" t="str">
        <f t="shared" si="2"/>
        <v>(select id_usuario from usuario where nombre_usuario='Alumno7')</v>
      </c>
      <c r="D30" t="str">
        <f t="shared" si="3"/>
        <v>(select id_reto from reto inner join persona on nivel = curso inner join usuario using (id_usuario) where nombre_reto = 'RestoDiv' and nombre_usuario = 'Alumno7')</v>
      </c>
      <c r="E30" s="3" t="str">
        <f t="shared" ca="1" si="4"/>
        <v>2023-02-09 18:07:59</v>
      </c>
      <c r="F30">
        <f t="shared" ca="1" si="5"/>
        <v>3</v>
      </c>
      <c r="G30">
        <f t="shared" ca="1" si="6"/>
        <v>48</v>
      </c>
      <c r="H30">
        <f t="shared" ca="1" si="7"/>
        <v>2023</v>
      </c>
      <c r="I30" t="str">
        <f t="shared" ca="1" si="8"/>
        <v>02</v>
      </c>
      <c r="J30" t="str">
        <f t="shared" ca="1" si="11"/>
        <v>09</v>
      </c>
      <c r="K30" t="str">
        <f t="shared" ca="1" si="9"/>
        <v>18</v>
      </c>
      <c r="L30" t="str">
        <f t="shared" ca="1" si="12"/>
        <v>07</v>
      </c>
      <c r="M30" t="str">
        <f t="shared" ca="1" si="12"/>
        <v>59</v>
      </c>
    </row>
    <row r="31" spans="1:13" x14ac:dyDescent="0.3">
      <c r="A31" t="str">
        <f t="shared" ca="1" si="1"/>
        <v>((select id_usuario from usuario where nombre_usuario='Alumno8'),(select id_reto from reto inner join persona on nivel = curso inner join usuario using (id_usuario) where nombre_reto = 'RestoDiv' and nombre_usuario = 'Alumno8'),'2023-01-27 16:01:03',4,sec_to_time(29)),</v>
      </c>
      <c r="B31" t="s">
        <v>17</v>
      </c>
      <c r="C31" t="str">
        <f t="shared" si="2"/>
        <v>(select id_usuario from usuario where nombre_usuario='Alumno8')</v>
      </c>
      <c r="D31" t="str">
        <f t="shared" si="3"/>
        <v>(select id_reto from reto inner join persona on nivel = curso inner join usuario using (id_usuario) where nombre_reto = 'RestoDiv' and nombre_usuario = 'Alumno8')</v>
      </c>
      <c r="E31" s="3" t="str">
        <f t="shared" ca="1" si="4"/>
        <v>2023-01-27 16:01:03</v>
      </c>
      <c r="F31">
        <f t="shared" ca="1" si="5"/>
        <v>4</v>
      </c>
      <c r="G31">
        <f t="shared" ca="1" si="6"/>
        <v>29</v>
      </c>
      <c r="H31">
        <f t="shared" ca="1" si="7"/>
        <v>2023</v>
      </c>
      <c r="I31" t="str">
        <f t="shared" ca="1" si="8"/>
        <v>01</v>
      </c>
      <c r="J31" t="str">
        <f t="shared" ca="1" si="11"/>
        <v>27</v>
      </c>
      <c r="K31" t="str">
        <f t="shared" ca="1" si="9"/>
        <v>16</v>
      </c>
      <c r="L31" t="str">
        <f t="shared" ca="1" si="12"/>
        <v>01</v>
      </c>
      <c r="M31" t="str">
        <f t="shared" ca="1" si="12"/>
        <v>03</v>
      </c>
    </row>
    <row r="32" spans="1:13" x14ac:dyDescent="0.3">
      <c r="A32" t="str">
        <f t="shared" ca="1" si="1"/>
        <v>((select id_usuario from usuario where nombre_usuario='Alumno9'),(select id_reto from reto inner join persona on nivel = curso inner join usuario using (id_usuario) where nombre_reto = 'RestoDiv' and nombre_usuario = 'Alumno9'),'2023-02-16 10:15:06',4,sec_to_time(39)),</v>
      </c>
      <c r="B32" t="s">
        <v>19</v>
      </c>
      <c r="C32" t="str">
        <f t="shared" si="2"/>
        <v>(select id_usuario from usuario where nombre_usuario='Alumno9')</v>
      </c>
      <c r="D32" t="str">
        <f t="shared" si="3"/>
        <v>(select id_reto from reto inner join persona on nivel = curso inner join usuario using (id_usuario) where nombre_reto = 'RestoDiv' and nombre_usuario = 'Alumno9')</v>
      </c>
      <c r="E32" s="3" t="str">
        <f t="shared" ca="1" si="4"/>
        <v>2023-02-16 10:15:06</v>
      </c>
      <c r="F32">
        <f t="shared" ca="1" si="5"/>
        <v>4</v>
      </c>
      <c r="G32">
        <f t="shared" ca="1" si="6"/>
        <v>39</v>
      </c>
      <c r="H32">
        <f t="shared" ca="1" si="7"/>
        <v>2023</v>
      </c>
      <c r="I32" t="str">
        <f t="shared" ca="1" si="8"/>
        <v>02</v>
      </c>
      <c r="J32" t="str">
        <f t="shared" ca="1" si="11"/>
        <v>16</v>
      </c>
      <c r="K32" t="str">
        <f t="shared" ca="1" si="9"/>
        <v>10</v>
      </c>
      <c r="L32" t="str">
        <f t="shared" ca="1" si="12"/>
        <v>15</v>
      </c>
      <c r="M32" t="str">
        <f t="shared" ca="1" si="12"/>
        <v>06</v>
      </c>
    </row>
    <row r="33" spans="1:13" x14ac:dyDescent="0.3">
      <c r="A33" t="str">
        <f t="shared" ca="1" si="1"/>
        <v>((select id_usuario from usuario where nombre_usuario='Alumno10'),(select id_reto from reto inner join persona on nivel = curso inner join usuario using (id_usuario) where nombre_reto = 'RestoDiv' and nombre_usuario = 'Alumno10'),'2023-01-20 10:21:40',5,sec_to_time(49)),</v>
      </c>
      <c r="B33" t="s">
        <v>21</v>
      </c>
      <c r="C33" t="str">
        <f t="shared" si="2"/>
        <v>(select id_usuario from usuario where nombre_usuario='Alumno10')</v>
      </c>
      <c r="D33" t="str">
        <f t="shared" si="3"/>
        <v>(select id_reto from reto inner join persona on nivel = curso inner join usuario using (id_usuario) where nombre_reto = 'RestoDiv' and nombre_usuario = 'Alumno10')</v>
      </c>
      <c r="E33" s="3" t="str">
        <f t="shared" ca="1" si="4"/>
        <v>2023-01-20 10:21:40</v>
      </c>
      <c r="F33">
        <f t="shared" ca="1" si="5"/>
        <v>5</v>
      </c>
      <c r="G33">
        <f t="shared" ca="1" si="6"/>
        <v>49</v>
      </c>
      <c r="H33">
        <f t="shared" ca="1" si="7"/>
        <v>2023</v>
      </c>
      <c r="I33" t="str">
        <f t="shared" ca="1" si="8"/>
        <v>01</v>
      </c>
      <c r="J33" t="str">
        <f t="shared" ca="1" si="11"/>
        <v>20</v>
      </c>
      <c r="K33" t="str">
        <f t="shared" ca="1" si="9"/>
        <v>10</v>
      </c>
      <c r="L33" t="str">
        <f t="shared" ca="1" si="12"/>
        <v>21</v>
      </c>
      <c r="M33" t="str">
        <f t="shared" ca="1" si="12"/>
        <v>40</v>
      </c>
    </row>
    <row r="34" spans="1:13" x14ac:dyDescent="0.3">
      <c r="A34" t="str">
        <f t="shared" ca="1" si="1"/>
        <v>((select id_usuario from usuario where nombre_usuario='Alumno11'),(select id_reto from reto inner join persona on nivel = curso inner join usuario using (id_usuario) where nombre_reto = 'RestoDiv' and nombre_usuario = 'Alumno11'),'2023-02-13 20:12:47',2,sec_to_time(79)),</v>
      </c>
      <c r="B34" t="s">
        <v>23</v>
      </c>
      <c r="C34" t="str">
        <f t="shared" si="2"/>
        <v>(select id_usuario from usuario where nombre_usuario='Alumno11')</v>
      </c>
      <c r="D34" t="str">
        <f t="shared" si="3"/>
        <v>(select id_reto from reto inner join persona on nivel = curso inner join usuario using (id_usuario) where nombre_reto = 'RestoDiv' and nombre_usuario = 'Alumno11')</v>
      </c>
      <c r="E34" s="3" t="str">
        <f t="shared" ca="1" si="4"/>
        <v>2023-02-13 20:12:47</v>
      </c>
      <c r="F34">
        <f t="shared" ca="1" si="5"/>
        <v>2</v>
      </c>
      <c r="G34">
        <f t="shared" ca="1" si="6"/>
        <v>79</v>
      </c>
      <c r="H34">
        <f t="shared" ca="1" si="7"/>
        <v>2023</v>
      </c>
      <c r="I34" t="str">
        <f t="shared" ca="1" si="8"/>
        <v>02</v>
      </c>
      <c r="J34" t="str">
        <f t="shared" ca="1" si="11"/>
        <v>13</v>
      </c>
      <c r="K34" t="str">
        <f t="shared" ca="1" si="9"/>
        <v>20</v>
      </c>
      <c r="L34" t="str">
        <f t="shared" ca="1" si="12"/>
        <v>12</v>
      </c>
      <c r="M34" t="str">
        <f t="shared" ca="1" si="12"/>
        <v>47</v>
      </c>
    </row>
    <row r="35" spans="1:13" x14ac:dyDescent="0.3">
      <c r="A35" t="str">
        <f t="shared" ca="1" si="1"/>
        <v>((select id_usuario from usuario where nombre_usuario='Alumno12'),(select id_reto from reto inner join persona on nivel = curso inner join usuario using (id_usuario) where nombre_reto = 'RestoDiv' and nombre_usuario = 'Alumno12'),'2023-02-01 15:20:28',4,sec_to_time(25)),</v>
      </c>
      <c r="B35" t="s">
        <v>25</v>
      </c>
      <c r="C35" t="str">
        <f t="shared" si="2"/>
        <v>(select id_usuario from usuario where nombre_usuario='Alumno12')</v>
      </c>
      <c r="D35" t="str">
        <f t="shared" si="3"/>
        <v>(select id_reto from reto inner join persona on nivel = curso inner join usuario using (id_usuario) where nombre_reto = 'RestoDiv' and nombre_usuario = 'Alumno12')</v>
      </c>
      <c r="E35" s="3" t="str">
        <f t="shared" ca="1" si="4"/>
        <v>2023-02-01 15:20:28</v>
      </c>
      <c r="F35">
        <f t="shared" ca="1" si="5"/>
        <v>4</v>
      </c>
      <c r="G35">
        <f t="shared" ca="1" si="6"/>
        <v>25</v>
      </c>
      <c r="H35">
        <f t="shared" ca="1" si="7"/>
        <v>2023</v>
      </c>
      <c r="I35" t="str">
        <f t="shared" ca="1" si="8"/>
        <v>02</v>
      </c>
      <c r="J35" t="str">
        <f t="shared" ca="1" si="11"/>
        <v>01</v>
      </c>
      <c r="K35" t="str">
        <f t="shared" ca="1" si="9"/>
        <v>15</v>
      </c>
      <c r="L35" t="str">
        <f t="shared" ca="1" si="12"/>
        <v>20</v>
      </c>
      <c r="M35" t="str">
        <f t="shared" ca="1" si="12"/>
        <v>28</v>
      </c>
    </row>
    <row r="36" spans="1:13" x14ac:dyDescent="0.3">
      <c r="A36" t="str">
        <f t="shared" ca="1" si="1"/>
        <v>((select id_usuario from usuario where nombre_usuario='Cbarrios'),(select id_reto from reto inner join persona on nivel = curso inner join usuario using (id_usuario) where nombre_reto = 'RestoDiv' and nombre_usuario = 'Cbarrios'),'2023-01-22 13:39:02',4,sec_to_time(28)),</v>
      </c>
      <c r="B36" t="s">
        <v>60</v>
      </c>
      <c r="C36" t="str">
        <f t="shared" si="2"/>
        <v>(select id_usuario from usuario where nombre_usuario='Cbarrios')</v>
      </c>
      <c r="D36" t="str">
        <f t="shared" si="3"/>
        <v>(select id_reto from reto inner join persona on nivel = curso inner join usuario using (id_usuario) where nombre_reto = 'RestoDiv' and nombre_usuario = 'Cbarrios')</v>
      </c>
      <c r="E36" s="3" t="str">
        <f t="shared" ca="1" si="4"/>
        <v>2023-01-22 13:39:02</v>
      </c>
      <c r="F36">
        <f t="shared" ca="1" si="5"/>
        <v>4</v>
      </c>
      <c r="G36">
        <f t="shared" ca="1" si="6"/>
        <v>28</v>
      </c>
      <c r="H36">
        <f t="shared" ca="1" si="7"/>
        <v>2023</v>
      </c>
      <c r="I36" t="str">
        <f t="shared" ca="1" si="8"/>
        <v>01</v>
      </c>
      <c r="J36" t="str">
        <f t="shared" ca="1" si="11"/>
        <v>22</v>
      </c>
      <c r="K36" t="str">
        <f t="shared" ca="1" si="9"/>
        <v>13</v>
      </c>
      <c r="L36" t="str">
        <f t="shared" ca="1" si="12"/>
        <v>39</v>
      </c>
      <c r="M36" t="str">
        <f t="shared" ca="1" si="12"/>
        <v>02</v>
      </c>
    </row>
    <row r="37" spans="1:13" x14ac:dyDescent="0.3">
      <c r="A37" t="str">
        <f t="shared" ca="1" si="1"/>
        <v>((select id_usuario from usuario where nombre_usuario='Despinosa'),(select id_reto from reto inner join persona on nivel = curso inner join usuario using (id_usuario) where nombre_reto = 'RestoDiv' and nombre_usuario = 'Despinosa'),'2023-01-06 14:54:39',5,sec_to_time(53)),</v>
      </c>
      <c r="B37" t="s">
        <v>61</v>
      </c>
      <c r="C37" t="str">
        <f t="shared" si="2"/>
        <v>(select id_usuario from usuario where nombre_usuario='Despinosa')</v>
      </c>
      <c r="D37" t="str">
        <f t="shared" si="3"/>
        <v>(select id_reto from reto inner join persona on nivel = curso inner join usuario using (id_usuario) where nombre_reto = 'RestoDiv' and nombre_usuario = 'Despinosa')</v>
      </c>
      <c r="E37" s="3" t="str">
        <f t="shared" ca="1" si="4"/>
        <v>2023-01-06 14:54:39</v>
      </c>
      <c r="F37">
        <f t="shared" ca="1" si="5"/>
        <v>5</v>
      </c>
      <c r="G37">
        <f t="shared" ca="1" si="6"/>
        <v>53</v>
      </c>
      <c r="H37">
        <f t="shared" ca="1" si="7"/>
        <v>2023</v>
      </c>
      <c r="I37" t="str">
        <f t="shared" ca="1" si="8"/>
        <v>01</v>
      </c>
      <c r="J37" t="str">
        <f t="shared" ca="1" si="11"/>
        <v>06</v>
      </c>
      <c r="K37" t="str">
        <f t="shared" ca="1" si="9"/>
        <v>14</v>
      </c>
      <c r="L37" t="str">
        <f t="shared" ca="1" si="12"/>
        <v>54</v>
      </c>
      <c r="M37" t="str">
        <f t="shared" ca="1" si="12"/>
        <v>39</v>
      </c>
    </row>
    <row r="38" spans="1:13" x14ac:dyDescent="0.3">
      <c r="A38" t="str">
        <f t="shared" ca="1" si="1"/>
        <v>((select id_usuario from usuario where nombre_usuario='Rgutierrez'),(select id_reto from reto inner join persona on nivel = curso inner join usuario using (id_usuario) where nombre_reto = 'RestoDiv' and nombre_usuario = 'Rgutierrez'),'2023-02-03 20:52:41',4,sec_to_time(41)),</v>
      </c>
      <c r="B38" t="s">
        <v>62</v>
      </c>
      <c r="C38" t="str">
        <f t="shared" si="2"/>
        <v>(select id_usuario from usuario where nombre_usuario='Rgutierrez')</v>
      </c>
      <c r="D38" t="str">
        <f t="shared" si="3"/>
        <v>(select id_reto from reto inner join persona on nivel = curso inner join usuario using (id_usuario) where nombre_reto = 'RestoDiv' and nombre_usuario = 'Rgutierrez')</v>
      </c>
      <c r="E38" s="3" t="str">
        <f t="shared" ca="1" si="4"/>
        <v>2023-02-03 20:52:41</v>
      </c>
      <c r="F38">
        <f t="shared" ca="1" si="5"/>
        <v>4</v>
      </c>
      <c r="G38">
        <f t="shared" ca="1" si="6"/>
        <v>41</v>
      </c>
      <c r="H38">
        <f t="shared" ca="1" si="7"/>
        <v>2023</v>
      </c>
      <c r="I38" t="str">
        <f t="shared" ca="1" si="8"/>
        <v>02</v>
      </c>
      <c r="J38" t="str">
        <f t="shared" ca="1" si="11"/>
        <v>03</v>
      </c>
      <c r="K38" t="str">
        <f t="shared" ca="1" si="9"/>
        <v>20</v>
      </c>
      <c r="L38" t="str">
        <f t="shared" ca="1" si="12"/>
        <v>52</v>
      </c>
      <c r="M38" t="str">
        <f t="shared" ca="1" si="12"/>
        <v>41</v>
      </c>
    </row>
    <row r="39" spans="1:13" x14ac:dyDescent="0.3">
      <c r="A39" t="str">
        <f t="shared" ca="1" si="1"/>
        <v>((select id_usuario from usuario where nombre_usuario='Adiez'),(select id_reto from reto inner join persona on nivel = curso inner join usuario using (id_usuario) where nombre_reto = 'RestoDiv' and nombre_usuario = 'Adiez'),'2023-03-08 12:30:40',0,sec_to_time(62)),</v>
      </c>
      <c r="B39" t="s">
        <v>63</v>
      </c>
      <c r="C39" t="str">
        <f t="shared" si="2"/>
        <v>(select id_usuario from usuario where nombre_usuario='Adiez')</v>
      </c>
      <c r="D39" t="str">
        <f t="shared" si="3"/>
        <v>(select id_reto from reto inner join persona on nivel = curso inner join usuario using (id_usuario) where nombre_reto = 'RestoDiv' and nombre_usuario = 'Adiez')</v>
      </c>
      <c r="E39" s="3" t="str">
        <f t="shared" ca="1" si="4"/>
        <v>2023-03-08 12:30:40</v>
      </c>
      <c r="F39">
        <f t="shared" ca="1" si="5"/>
        <v>0</v>
      </c>
      <c r="G39">
        <f t="shared" ca="1" si="6"/>
        <v>62</v>
      </c>
      <c r="H39">
        <f t="shared" ca="1" si="7"/>
        <v>2023</v>
      </c>
      <c r="I39" t="str">
        <f t="shared" ca="1" si="8"/>
        <v>03</v>
      </c>
      <c r="J39" t="str">
        <f t="shared" ca="1" si="11"/>
        <v>08</v>
      </c>
      <c r="K39" t="str">
        <f t="shared" ca="1" si="9"/>
        <v>12</v>
      </c>
      <c r="L39" t="str">
        <f t="shared" ca="1" si="12"/>
        <v>30</v>
      </c>
      <c r="M39" t="str">
        <f t="shared" ca="1" si="12"/>
        <v>40</v>
      </c>
    </row>
    <row r="40" spans="1:13" x14ac:dyDescent="0.3">
      <c r="A40" t="str">
        <f t="shared" ca="1" si="1"/>
        <v>((select id_usuario from usuario where nombre_usuario='Alumno1'),(select id_reto from reto inner join persona on nivel = curso inner join usuario using (id_usuario) where nombre_reto = 'RestoDiv' and nombre_usuario = 'Alumno1'),'2023-02-24 18:48:59',3,sec_to_time(26)),</v>
      </c>
      <c r="B40" t="s">
        <v>3</v>
      </c>
      <c r="C40" t="str">
        <f t="shared" si="2"/>
        <v>(select id_usuario from usuario where nombre_usuario='Alumno1')</v>
      </c>
      <c r="D40" t="str">
        <f t="shared" si="3"/>
        <v>(select id_reto from reto inner join persona on nivel = curso inner join usuario using (id_usuario) where nombre_reto = 'RestoDiv' and nombre_usuario = 'Alumno1')</v>
      </c>
      <c r="E40" s="3" t="str">
        <f t="shared" ca="1" si="4"/>
        <v>2023-02-24 18:48:59</v>
      </c>
      <c r="F40">
        <f t="shared" ca="1" si="5"/>
        <v>3</v>
      </c>
      <c r="G40">
        <f t="shared" ca="1" si="6"/>
        <v>26</v>
      </c>
      <c r="H40">
        <f t="shared" ca="1" si="7"/>
        <v>2023</v>
      </c>
      <c r="I40" t="str">
        <f t="shared" ca="1" si="8"/>
        <v>02</v>
      </c>
      <c r="J40" t="str">
        <f t="shared" ca="1" si="11"/>
        <v>24</v>
      </c>
      <c r="K40" t="str">
        <f t="shared" ca="1" si="9"/>
        <v>18</v>
      </c>
      <c r="L40" t="str">
        <f t="shared" ca="1" si="12"/>
        <v>48</v>
      </c>
      <c r="M40" t="str">
        <f t="shared" ca="1" si="12"/>
        <v>59</v>
      </c>
    </row>
    <row r="41" spans="1:13" x14ac:dyDescent="0.3">
      <c r="A41" t="str">
        <f t="shared" ca="1" si="1"/>
        <v>((select id_usuario from usuario where nombre_usuario='Alumno2'),(select id_reto from reto inner join persona on nivel = curso inner join usuario using (id_usuario) where nombre_reto = 'RestoDiv' and nombre_usuario = 'Alumno2'),'2023-02-02 19:24:10',0,sec_to_time(50)),</v>
      </c>
      <c r="B41" t="s">
        <v>5</v>
      </c>
      <c r="C41" t="str">
        <f t="shared" si="2"/>
        <v>(select id_usuario from usuario where nombre_usuario='Alumno2')</v>
      </c>
      <c r="D41" t="str">
        <f t="shared" si="3"/>
        <v>(select id_reto from reto inner join persona on nivel = curso inner join usuario using (id_usuario) where nombre_reto = 'RestoDiv' and nombre_usuario = 'Alumno2')</v>
      </c>
      <c r="E41" s="3" t="str">
        <f t="shared" ca="1" si="4"/>
        <v>2023-02-02 19:24:10</v>
      </c>
      <c r="F41">
        <f t="shared" ca="1" si="5"/>
        <v>0</v>
      </c>
      <c r="G41">
        <f t="shared" ca="1" si="6"/>
        <v>50</v>
      </c>
      <c r="H41">
        <f t="shared" ca="1" si="7"/>
        <v>2023</v>
      </c>
      <c r="I41" t="str">
        <f t="shared" ca="1" si="8"/>
        <v>02</v>
      </c>
      <c r="J41" t="str">
        <f t="shared" ca="1" si="11"/>
        <v>02</v>
      </c>
      <c r="K41" t="str">
        <f t="shared" ca="1" si="9"/>
        <v>19</v>
      </c>
      <c r="L41" t="str">
        <f t="shared" ca="1" si="12"/>
        <v>24</v>
      </c>
      <c r="M41" t="str">
        <f t="shared" ca="1" si="12"/>
        <v>10</v>
      </c>
    </row>
    <row r="42" spans="1:13" x14ac:dyDescent="0.3">
      <c r="A42" t="str">
        <f t="shared" ca="1" si="1"/>
        <v>((select id_usuario from usuario where nombre_usuario='Alumno3'),(select id_reto from reto inner join persona on nivel = curso inner join usuario using (id_usuario) where nombre_reto = 'RestoDiv' and nombre_usuario = 'Alumno3'),'2023-03-24 21:48:57',1,sec_to_time(73)),</v>
      </c>
      <c r="B42" t="s">
        <v>7</v>
      </c>
      <c r="C42" t="str">
        <f t="shared" si="2"/>
        <v>(select id_usuario from usuario where nombre_usuario='Alumno3')</v>
      </c>
      <c r="D42" t="str">
        <f t="shared" si="3"/>
        <v>(select id_reto from reto inner join persona on nivel = curso inner join usuario using (id_usuario) where nombre_reto = 'RestoDiv' and nombre_usuario = 'Alumno3')</v>
      </c>
      <c r="E42" s="3" t="str">
        <f t="shared" ca="1" si="4"/>
        <v>2023-03-24 21:48:57</v>
      </c>
      <c r="F42">
        <f t="shared" ca="1" si="5"/>
        <v>1</v>
      </c>
      <c r="G42">
        <f t="shared" ca="1" si="6"/>
        <v>73</v>
      </c>
      <c r="H42">
        <f t="shared" ca="1" si="7"/>
        <v>2023</v>
      </c>
      <c r="I42" t="str">
        <f t="shared" ca="1" si="8"/>
        <v>03</v>
      </c>
      <c r="J42" t="str">
        <f t="shared" ca="1" si="11"/>
        <v>24</v>
      </c>
      <c r="K42" t="str">
        <f t="shared" ca="1" si="9"/>
        <v>21</v>
      </c>
      <c r="L42" t="str">
        <f t="shared" ca="1" si="12"/>
        <v>48</v>
      </c>
      <c r="M42" t="str">
        <f t="shared" ca="1" si="12"/>
        <v>57</v>
      </c>
    </row>
    <row r="43" spans="1:13" x14ac:dyDescent="0.3">
      <c r="A43" t="str">
        <f t="shared" ca="1" si="1"/>
        <v>((select id_usuario from usuario where nombre_usuario='Alumno4'),(select id_reto from reto inner join persona on nivel = curso inner join usuario using (id_usuario) where nombre_reto = 'RestoDiv' and nombre_usuario = 'Alumno4'),'2023-02-20 08:22:18',3,sec_to_time(68)),</v>
      </c>
      <c r="B43" t="s">
        <v>9</v>
      </c>
      <c r="C43" t="str">
        <f t="shared" si="2"/>
        <v>(select id_usuario from usuario where nombre_usuario='Alumno4')</v>
      </c>
      <c r="D43" t="str">
        <f t="shared" si="3"/>
        <v>(select id_reto from reto inner join persona on nivel = curso inner join usuario using (id_usuario) where nombre_reto = 'RestoDiv' and nombre_usuario = 'Alumno4')</v>
      </c>
      <c r="E43" s="3" t="str">
        <f t="shared" ca="1" si="4"/>
        <v>2023-02-20 08:22:18</v>
      </c>
      <c r="F43">
        <f t="shared" ca="1" si="5"/>
        <v>3</v>
      </c>
      <c r="G43">
        <f t="shared" ca="1" si="6"/>
        <v>68</v>
      </c>
      <c r="H43">
        <f t="shared" ca="1" si="7"/>
        <v>2023</v>
      </c>
      <c r="I43" t="str">
        <f t="shared" ca="1" si="8"/>
        <v>02</v>
      </c>
      <c r="J43" t="str">
        <f t="shared" ca="1" si="11"/>
        <v>20</v>
      </c>
      <c r="K43" t="str">
        <f t="shared" ca="1" si="9"/>
        <v>08</v>
      </c>
      <c r="L43" t="str">
        <f t="shared" ca="1" si="12"/>
        <v>22</v>
      </c>
      <c r="M43" t="str">
        <f t="shared" ca="1" si="12"/>
        <v>18</v>
      </c>
    </row>
    <row r="44" spans="1:13" x14ac:dyDescent="0.3">
      <c r="A44" t="str">
        <f t="shared" ca="1" si="1"/>
        <v>((select id_usuario from usuario where nombre_usuario='Alumno5'),(select id_reto from reto inner join persona on nivel = curso inner join usuario using (id_usuario) where nombre_reto = 'RestoDiv' and nombre_usuario = 'Alumno5'),'2023-03-07 08:31:07',1,sec_to_time(29)),</v>
      </c>
      <c r="B44" t="s">
        <v>11</v>
      </c>
      <c r="C44" t="str">
        <f t="shared" si="2"/>
        <v>(select id_usuario from usuario where nombre_usuario='Alumno5')</v>
      </c>
      <c r="D44" t="str">
        <f t="shared" si="3"/>
        <v>(select id_reto from reto inner join persona on nivel = curso inner join usuario using (id_usuario) where nombre_reto = 'RestoDiv' and nombre_usuario = 'Alumno5')</v>
      </c>
      <c r="E44" s="3" t="str">
        <f t="shared" ca="1" si="4"/>
        <v>2023-03-07 08:31:07</v>
      </c>
      <c r="F44">
        <f t="shared" ca="1" si="5"/>
        <v>1</v>
      </c>
      <c r="G44">
        <f t="shared" ca="1" si="6"/>
        <v>29</v>
      </c>
      <c r="H44">
        <f t="shared" ca="1" si="7"/>
        <v>2023</v>
      </c>
      <c r="I44" t="str">
        <f t="shared" ca="1" si="8"/>
        <v>03</v>
      </c>
      <c r="J44" t="str">
        <f t="shared" ca="1" si="11"/>
        <v>07</v>
      </c>
      <c r="K44" t="str">
        <f t="shared" ca="1" si="9"/>
        <v>08</v>
      </c>
      <c r="L44" t="str">
        <f t="shared" ca="1" si="12"/>
        <v>31</v>
      </c>
      <c r="M44" t="str">
        <f t="shared" ca="1" si="12"/>
        <v>07</v>
      </c>
    </row>
    <row r="45" spans="1:13" x14ac:dyDescent="0.3">
      <c r="A45" t="str">
        <f t="shared" ca="1" si="1"/>
        <v>((select id_usuario from usuario where nombre_usuario='Alumno6'),(select id_reto from reto inner join persona on nivel = curso inner join usuario using (id_usuario) where nombre_reto = 'RestoDiv' and nombre_usuario = 'Alumno6'),'2023-03-28 15:51:15',5,sec_to_time(74)),</v>
      </c>
      <c r="B45" t="s">
        <v>13</v>
      </c>
      <c r="C45" t="str">
        <f t="shared" si="2"/>
        <v>(select id_usuario from usuario where nombre_usuario='Alumno6')</v>
      </c>
      <c r="D45" t="str">
        <f t="shared" si="3"/>
        <v>(select id_reto from reto inner join persona on nivel = curso inner join usuario using (id_usuario) where nombre_reto = 'RestoDiv' and nombre_usuario = 'Alumno6')</v>
      </c>
      <c r="E45" s="3" t="str">
        <f t="shared" ca="1" si="4"/>
        <v>2023-03-28 15:51:15</v>
      </c>
      <c r="F45">
        <f t="shared" ca="1" si="5"/>
        <v>5</v>
      </c>
      <c r="G45">
        <f t="shared" ca="1" si="6"/>
        <v>74</v>
      </c>
      <c r="H45">
        <f t="shared" ca="1" si="7"/>
        <v>2023</v>
      </c>
      <c r="I45" t="str">
        <f t="shared" ca="1" si="8"/>
        <v>03</v>
      </c>
      <c r="J45" t="str">
        <f t="shared" ca="1" si="11"/>
        <v>28</v>
      </c>
      <c r="K45" t="str">
        <f t="shared" ca="1" si="9"/>
        <v>15</v>
      </c>
      <c r="L45" t="str">
        <f t="shared" ca="1" si="12"/>
        <v>51</v>
      </c>
      <c r="M45" t="str">
        <f t="shared" ca="1" si="12"/>
        <v>15</v>
      </c>
    </row>
    <row r="46" spans="1:13" x14ac:dyDescent="0.3">
      <c r="A46" t="str">
        <f t="shared" ca="1" si="1"/>
        <v>((select id_usuario from usuario where nombre_usuario='Alumno7'),(select id_reto from reto inner join persona on nivel = curso inner join usuario using (id_usuario) where nombre_reto = 'RestoDiv' and nombre_usuario = 'Alumno7'),'2023-01-13 10:24:45',3,sec_to_time(51)),</v>
      </c>
      <c r="B46" t="s">
        <v>15</v>
      </c>
      <c r="C46" t="str">
        <f t="shared" si="2"/>
        <v>(select id_usuario from usuario where nombre_usuario='Alumno7')</v>
      </c>
      <c r="D46" t="str">
        <f t="shared" si="3"/>
        <v>(select id_reto from reto inner join persona on nivel = curso inner join usuario using (id_usuario) where nombre_reto = 'RestoDiv' and nombre_usuario = 'Alumno7')</v>
      </c>
      <c r="E46" s="3" t="str">
        <f t="shared" ca="1" si="4"/>
        <v>2023-01-13 10:24:45</v>
      </c>
      <c r="F46">
        <f t="shared" ca="1" si="5"/>
        <v>3</v>
      </c>
      <c r="G46">
        <f t="shared" ca="1" si="6"/>
        <v>51</v>
      </c>
      <c r="H46">
        <f t="shared" ca="1" si="7"/>
        <v>2023</v>
      </c>
      <c r="I46" t="str">
        <f t="shared" ca="1" si="8"/>
        <v>01</v>
      </c>
      <c r="J46" t="str">
        <f t="shared" ca="1" si="11"/>
        <v>13</v>
      </c>
      <c r="K46" t="str">
        <f t="shared" ca="1" si="9"/>
        <v>10</v>
      </c>
      <c r="L46" t="str">
        <f t="shared" ca="1" si="12"/>
        <v>24</v>
      </c>
      <c r="M46" t="str">
        <f t="shared" ca="1" si="12"/>
        <v>45</v>
      </c>
    </row>
    <row r="47" spans="1:13" x14ac:dyDescent="0.3">
      <c r="A47" t="str">
        <f t="shared" ca="1" si="1"/>
        <v>((select id_usuario from usuario where nombre_usuario='Alumno8'),(select id_reto from reto inner join persona on nivel = curso inner join usuario using (id_usuario) where nombre_reto = 'RestoDiv' and nombre_usuario = 'Alumno8'),'2023-03-26 20:27:17',3,sec_to_time(69)),</v>
      </c>
      <c r="B47" t="s">
        <v>17</v>
      </c>
      <c r="C47" t="str">
        <f t="shared" si="2"/>
        <v>(select id_usuario from usuario where nombre_usuario='Alumno8')</v>
      </c>
      <c r="D47" t="str">
        <f t="shared" si="3"/>
        <v>(select id_reto from reto inner join persona on nivel = curso inner join usuario using (id_usuario) where nombre_reto = 'RestoDiv' and nombre_usuario = 'Alumno8')</v>
      </c>
      <c r="E47" s="3" t="str">
        <f t="shared" ca="1" si="4"/>
        <v>2023-03-26 20:27:17</v>
      </c>
      <c r="F47">
        <f t="shared" ca="1" si="5"/>
        <v>3</v>
      </c>
      <c r="G47">
        <f t="shared" ca="1" si="6"/>
        <v>69</v>
      </c>
      <c r="H47">
        <f t="shared" ca="1" si="7"/>
        <v>2023</v>
      </c>
      <c r="I47" t="str">
        <f t="shared" ca="1" si="8"/>
        <v>03</v>
      </c>
      <c r="J47" t="str">
        <f t="shared" ca="1" si="11"/>
        <v>26</v>
      </c>
      <c r="K47" t="str">
        <f t="shared" ca="1" si="9"/>
        <v>20</v>
      </c>
      <c r="L47" t="str">
        <f t="shared" ca="1" si="12"/>
        <v>27</v>
      </c>
      <c r="M47" t="str">
        <f t="shared" ca="1" si="12"/>
        <v>17</v>
      </c>
    </row>
    <row r="48" spans="1:13" x14ac:dyDescent="0.3">
      <c r="A48" t="str">
        <f t="shared" ca="1" si="1"/>
        <v>((select id_usuario from usuario where nombre_usuario='Alumno9'),(select id_reto from reto inner join persona on nivel = curso inner join usuario using (id_usuario) where nombre_reto = 'RestoDiv' and nombre_usuario = 'Alumno9'),'2023-03-09 18:16:31',0,sec_to_time(38)),</v>
      </c>
      <c r="B48" t="s">
        <v>19</v>
      </c>
      <c r="C48" t="str">
        <f t="shared" si="2"/>
        <v>(select id_usuario from usuario where nombre_usuario='Alumno9')</v>
      </c>
      <c r="D48" t="str">
        <f t="shared" si="3"/>
        <v>(select id_reto from reto inner join persona on nivel = curso inner join usuario using (id_usuario) where nombre_reto = 'RestoDiv' and nombre_usuario = 'Alumno9')</v>
      </c>
      <c r="E48" s="3" t="str">
        <f t="shared" ca="1" si="4"/>
        <v>2023-03-09 18:16:31</v>
      </c>
      <c r="F48">
        <f t="shared" ca="1" si="5"/>
        <v>0</v>
      </c>
      <c r="G48">
        <f t="shared" ca="1" si="6"/>
        <v>38</v>
      </c>
      <c r="H48">
        <f t="shared" ca="1" si="7"/>
        <v>2023</v>
      </c>
      <c r="I48" t="str">
        <f t="shared" ca="1" si="8"/>
        <v>03</v>
      </c>
      <c r="J48" t="str">
        <f t="shared" ca="1" si="11"/>
        <v>09</v>
      </c>
      <c r="K48" t="str">
        <f t="shared" ca="1" si="9"/>
        <v>18</v>
      </c>
      <c r="L48" t="str">
        <f t="shared" ca="1" si="12"/>
        <v>16</v>
      </c>
      <c r="M48" t="str">
        <f t="shared" ca="1" si="12"/>
        <v>31</v>
      </c>
    </row>
    <row r="49" spans="1:13" x14ac:dyDescent="0.3">
      <c r="A49" t="str">
        <f t="shared" ca="1" si="1"/>
        <v>((select id_usuario from usuario where nombre_usuario='Alumno10'),(select id_reto from reto inner join persona on nivel = curso inner join usuario using (id_usuario) where nombre_reto = 'RestoDiv' and nombre_usuario = 'Alumno10'),'2023-02-08 19:31:17',1,sec_to_time(30)),</v>
      </c>
      <c r="B49" t="s">
        <v>21</v>
      </c>
      <c r="C49" t="str">
        <f t="shared" si="2"/>
        <v>(select id_usuario from usuario where nombre_usuario='Alumno10')</v>
      </c>
      <c r="D49" t="str">
        <f t="shared" si="3"/>
        <v>(select id_reto from reto inner join persona on nivel = curso inner join usuario using (id_usuario) where nombre_reto = 'RestoDiv' and nombre_usuario = 'Alumno10')</v>
      </c>
      <c r="E49" s="3" t="str">
        <f t="shared" ca="1" si="4"/>
        <v>2023-02-08 19:31:17</v>
      </c>
      <c r="F49">
        <f t="shared" ca="1" si="5"/>
        <v>1</v>
      </c>
      <c r="G49">
        <f t="shared" ca="1" si="6"/>
        <v>30</v>
      </c>
      <c r="H49">
        <f t="shared" ca="1" si="7"/>
        <v>2023</v>
      </c>
      <c r="I49" t="str">
        <f t="shared" ca="1" si="8"/>
        <v>02</v>
      </c>
      <c r="J49" t="str">
        <f t="shared" ca="1" si="11"/>
        <v>08</v>
      </c>
      <c r="K49" t="str">
        <f t="shared" ca="1" si="9"/>
        <v>19</v>
      </c>
      <c r="L49" t="str">
        <f t="shared" ca="1" si="12"/>
        <v>31</v>
      </c>
      <c r="M49" t="str">
        <f t="shared" ca="1" si="12"/>
        <v>17</v>
      </c>
    </row>
    <row r="50" spans="1:13" x14ac:dyDescent="0.3">
      <c r="A50" t="str">
        <f t="shared" ca="1" si="1"/>
        <v>((select id_usuario from usuario where nombre_usuario='Alumno11'),(select id_reto from reto inner join persona on nivel = curso inner join usuario using (id_usuario) where nombre_reto = 'RestoDiv' and nombre_usuario = 'Alumno11'),'2023-02-19 11:32:25',1,sec_to_time(50)),</v>
      </c>
      <c r="B50" t="s">
        <v>23</v>
      </c>
      <c r="C50" t="str">
        <f t="shared" si="2"/>
        <v>(select id_usuario from usuario where nombre_usuario='Alumno11')</v>
      </c>
      <c r="D50" t="str">
        <f t="shared" si="3"/>
        <v>(select id_reto from reto inner join persona on nivel = curso inner join usuario using (id_usuario) where nombre_reto = 'RestoDiv' and nombre_usuario = 'Alumno11')</v>
      </c>
      <c r="E50" s="3" t="str">
        <f t="shared" ca="1" si="4"/>
        <v>2023-02-19 11:32:25</v>
      </c>
      <c r="F50">
        <f t="shared" ca="1" si="5"/>
        <v>1</v>
      </c>
      <c r="G50">
        <f t="shared" ca="1" si="6"/>
        <v>50</v>
      </c>
      <c r="H50">
        <f t="shared" ca="1" si="7"/>
        <v>2023</v>
      </c>
      <c r="I50" t="str">
        <f t="shared" ca="1" si="8"/>
        <v>02</v>
      </c>
      <c r="J50" t="str">
        <f t="shared" ca="1" si="11"/>
        <v>19</v>
      </c>
      <c r="K50" t="str">
        <f t="shared" ca="1" si="9"/>
        <v>11</v>
      </c>
      <c r="L50" t="str">
        <f t="shared" ca="1" si="12"/>
        <v>32</v>
      </c>
      <c r="M50" t="str">
        <f t="shared" ca="1" si="12"/>
        <v>25</v>
      </c>
    </row>
    <row r="51" spans="1:13" x14ac:dyDescent="0.3">
      <c r="A51" t="str">
        <f t="shared" ca="1" si="1"/>
        <v>((select id_usuario from usuario where nombre_usuario='Alumno12'),(select id_reto from reto inner join persona on nivel = curso inner join usuario using (id_usuario) where nombre_reto = 'RestoDiv' and nombre_usuario = 'Alumno12'),'2023-01-04 16:48:15',3,sec_to_time(76)),</v>
      </c>
      <c r="B51" t="s">
        <v>25</v>
      </c>
      <c r="C51" t="str">
        <f t="shared" si="2"/>
        <v>(select id_usuario from usuario where nombre_usuario='Alumno12')</v>
      </c>
      <c r="D51" t="str">
        <f t="shared" si="3"/>
        <v>(select id_reto from reto inner join persona on nivel = curso inner join usuario using (id_usuario) where nombre_reto = 'RestoDiv' and nombre_usuario = 'Alumno12')</v>
      </c>
      <c r="E51" s="3" t="str">
        <f t="shared" ca="1" si="4"/>
        <v>2023-01-04 16:48:15</v>
      </c>
      <c r="F51">
        <f t="shared" ca="1" si="5"/>
        <v>3</v>
      </c>
      <c r="G51">
        <f t="shared" ca="1" si="6"/>
        <v>76</v>
      </c>
      <c r="H51">
        <f t="shared" ca="1" si="7"/>
        <v>2023</v>
      </c>
      <c r="I51" t="str">
        <f t="shared" ca="1" si="8"/>
        <v>01</v>
      </c>
      <c r="J51" t="str">
        <f t="shared" ca="1" si="11"/>
        <v>04</v>
      </c>
      <c r="K51" t="str">
        <f t="shared" ca="1" si="9"/>
        <v>16</v>
      </c>
      <c r="L51" t="str">
        <f t="shared" ca="1" si="12"/>
        <v>48</v>
      </c>
      <c r="M51" t="str">
        <f t="shared" ca="1" si="12"/>
        <v>15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UserPersona</vt:lpstr>
      <vt:lpstr>Ajustes</vt:lpstr>
      <vt:lpstr>Calculo</vt:lpstr>
      <vt:lpstr>RestoDiv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produccion</dc:creator>
  <cp:lastModifiedBy>damt108</cp:lastModifiedBy>
  <dcterms:created xsi:type="dcterms:W3CDTF">2023-04-22T15:29:29Z</dcterms:created>
  <dcterms:modified xsi:type="dcterms:W3CDTF">2023-04-27T17:12:39Z</dcterms:modified>
</cp:coreProperties>
</file>