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uccion\Desktop\RetoDam1\BBDD\"/>
    </mc:Choice>
  </mc:AlternateContent>
  <bookViews>
    <workbookView xWindow="0" yWindow="0" windowWidth="22020" windowHeight="11880" activeTab="2"/>
  </bookViews>
  <sheets>
    <sheet name="UserPersona" sheetId="1" r:id="rId1"/>
    <sheet name="Calculo" sheetId="2" r:id="rId2"/>
    <sheet name="RestoDi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3" i="3"/>
  <c r="M50" i="3" l="1"/>
  <c r="L50" i="3"/>
  <c r="K50" i="3"/>
  <c r="J50" i="3"/>
  <c r="I50" i="3"/>
  <c r="H50" i="3"/>
  <c r="D50" i="3"/>
  <c r="C50" i="3"/>
  <c r="M49" i="3"/>
  <c r="L49" i="3"/>
  <c r="K49" i="3"/>
  <c r="J49" i="3"/>
  <c r="I49" i="3"/>
  <c r="H49" i="3"/>
  <c r="D49" i="3"/>
  <c r="C49" i="3"/>
  <c r="M48" i="3"/>
  <c r="L48" i="3"/>
  <c r="K48" i="3"/>
  <c r="J48" i="3"/>
  <c r="I48" i="3"/>
  <c r="H48" i="3"/>
  <c r="D48" i="3"/>
  <c r="C48" i="3"/>
  <c r="M47" i="3"/>
  <c r="L47" i="3"/>
  <c r="K47" i="3"/>
  <c r="J47" i="3"/>
  <c r="I47" i="3"/>
  <c r="H47" i="3"/>
  <c r="D47" i="3"/>
  <c r="C47" i="3"/>
  <c r="M46" i="3"/>
  <c r="L46" i="3"/>
  <c r="K46" i="3"/>
  <c r="J46" i="3"/>
  <c r="I46" i="3"/>
  <c r="H46" i="3"/>
  <c r="D46" i="3"/>
  <c r="C46" i="3"/>
  <c r="M45" i="3"/>
  <c r="L45" i="3"/>
  <c r="K45" i="3"/>
  <c r="J45" i="3"/>
  <c r="I45" i="3"/>
  <c r="H45" i="3"/>
  <c r="D45" i="3"/>
  <c r="C45" i="3"/>
  <c r="M44" i="3"/>
  <c r="L44" i="3"/>
  <c r="K44" i="3"/>
  <c r="J44" i="3"/>
  <c r="I44" i="3"/>
  <c r="H44" i="3"/>
  <c r="D44" i="3"/>
  <c r="C44" i="3"/>
  <c r="M43" i="3"/>
  <c r="L43" i="3"/>
  <c r="K43" i="3"/>
  <c r="J43" i="3"/>
  <c r="I43" i="3"/>
  <c r="H43" i="3"/>
  <c r="D43" i="3"/>
  <c r="C43" i="3"/>
  <c r="M42" i="3"/>
  <c r="L42" i="3"/>
  <c r="K42" i="3"/>
  <c r="J42" i="3"/>
  <c r="I42" i="3"/>
  <c r="H42" i="3"/>
  <c r="D42" i="3"/>
  <c r="C42" i="3"/>
  <c r="M41" i="3"/>
  <c r="L41" i="3"/>
  <c r="K41" i="3"/>
  <c r="J41" i="3"/>
  <c r="I41" i="3"/>
  <c r="H41" i="3"/>
  <c r="D41" i="3"/>
  <c r="C41" i="3"/>
  <c r="M40" i="3"/>
  <c r="L40" i="3"/>
  <c r="K40" i="3"/>
  <c r="J40" i="3"/>
  <c r="I40" i="3"/>
  <c r="H40" i="3"/>
  <c r="D40" i="3"/>
  <c r="C40" i="3"/>
  <c r="M39" i="3"/>
  <c r="L39" i="3"/>
  <c r="K39" i="3"/>
  <c r="J39" i="3"/>
  <c r="I39" i="3"/>
  <c r="H39" i="3"/>
  <c r="D39" i="3"/>
  <c r="C39" i="3"/>
  <c r="M38" i="3"/>
  <c r="L38" i="3"/>
  <c r="K38" i="3"/>
  <c r="J38" i="3"/>
  <c r="I38" i="3"/>
  <c r="H38" i="3"/>
  <c r="D38" i="3"/>
  <c r="C38" i="3"/>
  <c r="M37" i="3"/>
  <c r="L37" i="3"/>
  <c r="K37" i="3"/>
  <c r="J37" i="3"/>
  <c r="I37" i="3"/>
  <c r="H37" i="3"/>
  <c r="D37" i="3"/>
  <c r="C37" i="3"/>
  <c r="M36" i="3"/>
  <c r="L36" i="3"/>
  <c r="K36" i="3"/>
  <c r="J36" i="3"/>
  <c r="I36" i="3"/>
  <c r="H36" i="3"/>
  <c r="D36" i="3"/>
  <c r="C36" i="3"/>
  <c r="M35" i="3"/>
  <c r="L35" i="3"/>
  <c r="K35" i="3"/>
  <c r="J35" i="3"/>
  <c r="I35" i="3"/>
  <c r="H35" i="3"/>
  <c r="D35" i="3"/>
  <c r="C35" i="3"/>
  <c r="M34" i="3"/>
  <c r="L34" i="3"/>
  <c r="K34" i="3"/>
  <c r="J34" i="3"/>
  <c r="I34" i="3"/>
  <c r="H34" i="3"/>
  <c r="D34" i="3"/>
  <c r="C34" i="3"/>
  <c r="M33" i="3"/>
  <c r="L33" i="3"/>
  <c r="K33" i="3"/>
  <c r="J33" i="3"/>
  <c r="I33" i="3"/>
  <c r="H33" i="3"/>
  <c r="D33" i="3"/>
  <c r="C33" i="3"/>
  <c r="M32" i="3"/>
  <c r="L32" i="3"/>
  <c r="K32" i="3"/>
  <c r="J32" i="3"/>
  <c r="I32" i="3"/>
  <c r="H32" i="3"/>
  <c r="D32" i="3"/>
  <c r="C32" i="3"/>
  <c r="M31" i="3"/>
  <c r="L31" i="3"/>
  <c r="K31" i="3"/>
  <c r="J31" i="3"/>
  <c r="I31" i="3"/>
  <c r="H31" i="3"/>
  <c r="D31" i="3"/>
  <c r="C31" i="3"/>
  <c r="M30" i="3"/>
  <c r="L30" i="3"/>
  <c r="K30" i="3"/>
  <c r="J30" i="3"/>
  <c r="I30" i="3"/>
  <c r="H30" i="3"/>
  <c r="D30" i="3"/>
  <c r="C30" i="3"/>
  <c r="M29" i="3"/>
  <c r="L29" i="3"/>
  <c r="K29" i="3"/>
  <c r="J29" i="3"/>
  <c r="I29" i="3"/>
  <c r="H29" i="3"/>
  <c r="D29" i="3"/>
  <c r="C29" i="3"/>
  <c r="M28" i="3"/>
  <c r="L28" i="3"/>
  <c r="K28" i="3"/>
  <c r="J28" i="3"/>
  <c r="I28" i="3"/>
  <c r="H28" i="3"/>
  <c r="D28" i="3"/>
  <c r="C28" i="3"/>
  <c r="M27" i="3"/>
  <c r="L27" i="3"/>
  <c r="K27" i="3"/>
  <c r="J27" i="3"/>
  <c r="I27" i="3"/>
  <c r="H27" i="3"/>
  <c r="D27" i="3"/>
  <c r="C27" i="3"/>
  <c r="M26" i="3"/>
  <c r="L26" i="3"/>
  <c r="K26" i="3"/>
  <c r="J26" i="3"/>
  <c r="I26" i="3"/>
  <c r="H26" i="3"/>
  <c r="D26" i="3"/>
  <c r="C26" i="3"/>
  <c r="M25" i="3"/>
  <c r="L25" i="3"/>
  <c r="K25" i="3"/>
  <c r="J25" i="3"/>
  <c r="I25" i="3"/>
  <c r="H25" i="3"/>
  <c r="D25" i="3"/>
  <c r="C25" i="3"/>
  <c r="M24" i="3"/>
  <c r="L24" i="3"/>
  <c r="K24" i="3"/>
  <c r="J24" i="3"/>
  <c r="I24" i="3"/>
  <c r="H24" i="3"/>
  <c r="D24" i="3"/>
  <c r="C24" i="3"/>
  <c r="M23" i="3"/>
  <c r="L23" i="3"/>
  <c r="K23" i="3"/>
  <c r="J23" i="3"/>
  <c r="I23" i="3"/>
  <c r="H23" i="3"/>
  <c r="D23" i="3"/>
  <c r="C23" i="3"/>
  <c r="M22" i="3"/>
  <c r="L22" i="3"/>
  <c r="K22" i="3"/>
  <c r="J22" i="3"/>
  <c r="I22" i="3"/>
  <c r="H22" i="3"/>
  <c r="D22" i="3"/>
  <c r="C22" i="3"/>
  <c r="M21" i="3"/>
  <c r="L21" i="3"/>
  <c r="K21" i="3"/>
  <c r="J21" i="3"/>
  <c r="I21" i="3"/>
  <c r="H21" i="3"/>
  <c r="D21" i="3"/>
  <c r="C21" i="3"/>
  <c r="M20" i="3"/>
  <c r="L20" i="3"/>
  <c r="K20" i="3"/>
  <c r="J20" i="3"/>
  <c r="I20" i="3"/>
  <c r="H20" i="3"/>
  <c r="D20" i="3"/>
  <c r="C20" i="3"/>
  <c r="M19" i="3"/>
  <c r="L19" i="3"/>
  <c r="K19" i="3"/>
  <c r="J19" i="3"/>
  <c r="I19" i="3"/>
  <c r="H19" i="3"/>
  <c r="D19" i="3"/>
  <c r="C19" i="3"/>
  <c r="M18" i="3"/>
  <c r="L18" i="3"/>
  <c r="K18" i="3"/>
  <c r="J18" i="3"/>
  <c r="I18" i="3"/>
  <c r="H18" i="3"/>
  <c r="D18" i="3"/>
  <c r="C18" i="3"/>
  <c r="M17" i="3"/>
  <c r="L17" i="3"/>
  <c r="K17" i="3"/>
  <c r="J17" i="3"/>
  <c r="I17" i="3"/>
  <c r="H17" i="3"/>
  <c r="D17" i="3"/>
  <c r="C17" i="3"/>
  <c r="M16" i="3"/>
  <c r="L16" i="3"/>
  <c r="K16" i="3"/>
  <c r="J16" i="3"/>
  <c r="I16" i="3"/>
  <c r="H16" i="3"/>
  <c r="D16" i="3"/>
  <c r="C16" i="3"/>
  <c r="M15" i="3"/>
  <c r="L15" i="3"/>
  <c r="K15" i="3"/>
  <c r="J15" i="3"/>
  <c r="I15" i="3"/>
  <c r="H15" i="3"/>
  <c r="D15" i="3"/>
  <c r="C15" i="3"/>
  <c r="M14" i="3"/>
  <c r="L14" i="3"/>
  <c r="K14" i="3"/>
  <c r="J14" i="3"/>
  <c r="I14" i="3"/>
  <c r="H14" i="3"/>
  <c r="D14" i="3"/>
  <c r="C14" i="3"/>
  <c r="M13" i="3"/>
  <c r="L13" i="3"/>
  <c r="K13" i="3"/>
  <c r="J13" i="3"/>
  <c r="I13" i="3"/>
  <c r="H13" i="3"/>
  <c r="D13" i="3"/>
  <c r="C13" i="3"/>
  <c r="M12" i="3"/>
  <c r="L12" i="3"/>
  <c r="K12" i="3"/>
  <c r="J12" i="3"/>
  <c r="I12" i="3"/>
  <c r="H12" i="3"/>
  <c r="D12" i="3"/>
  <c r="C12" i="3"/>
  <c r="M11" i="3"/>
  <c r="L11" i="3"/>
  <c r="K11" i="3"/>
  <c r="J11" i="3"/>
  <c r="I11" i="3"/>
  <c r="H11" i="3"/>
  <c r="D11" i="3"/>
  <c r="C11" i="3"/>
  <c r="M10" i="3"/>
  <c r="L10" i="3"/>
  <c r="K10" i="3"/>
  <c r="J10" i="3"/>
  <c r="I10" i="3"/>
  <c r="H10" i="3"/>
  <c r="D10" i="3"/>
  <c r="C10" i="3"/>
  <c r="M9" i="3"/>
  <c r="L9" i="3"/>
  <c r="K9" i="3"/>
  <c r="J9" i="3"/>
  <c r="I9" i="3"/>
  <c r="H9" i="3"/>
  <c r="D9" i="3"/>
  <c r="C9" i="3"/>
  <c r="M8" i="3"/>
  <c r="L8" i="3"/>
  <c r="K8" i="3"/>
  <c r="J8" i="3"/>
  <c r="I8" i="3"/>
  <c r="H8" i="3"/>
  <c r="D8" i="3"/>
  <c r="C8" i="3"/>
  <c r="M7" i="3"/>
  <c r="L7" i="3"/>
  <c r="K7" i="3"/>
  <c r="J7" i="3"/>
  <c r="I7" i="3"/>
  <c r="H7" i="3"/>
  <c r="D7" i="3"/>
  <c r="C7" i="3"/>
  <c r="M6" i="3"/>
  <c r="L6" i="3"/>
  <c r="K6" i="3"/>
  <c r="J6" i="3"/>
  <c r="I6" i="3"/>
  <c r="H6" i="3"/>
  <c r="D6" i="3"/>
  <c r="C6" i="3"/>
  <c r="M5" i="3"/>
  <c r="L5" i="3"/>
  <c r="K5" i="3"/>
  <c r="J5" i="3"/>
  <c r="I5" i="3"/>
  <c r="H5" i="3"/>
  <c r="D5" i="3"/>
  <c r="C5" i="3"/>
  <c r="M4" i="3"/>
  <c r="L4" i="3"/>
  <c r="K4" i="3"/>
  <c r="J4" i="3"/>
  <c r="I4" i="3"/>
  <c r="H4" i="3"/>
  <c r="D4" i="3"/>
  <c r="C4" i="3"/>
  <c r="M3" i="3"/>
  <c r="L3" i="3"/>
  <c r="K3" i="3"/>
  <c r="J3" i="3"/>
  <c r="I3" i="3"/>
  <c r="H3" i="3"/>
  <c r="D3" i="3"/>
  <c r="C3" i="3"/>
  <c r="E12" i="3" l="1"/>
  <c r="A12" i="3" s="1"/>
  <c r="E13" i="3"/>
  <c r="A13" i="3" s="1"/>
  <c r="E28" i="3"/>
  <c r="A28" i="3" s="1"/>
  <c r="E37" i="3"/>
  <c r="A37" i="3" s="1"/>
  <c r="E41" i="3"/>
  <c r="A41" i="3" s="1"/>
  <c r="E45" i="3"/>
  <c r="A45" i="3" s="1"/>
  <c r="E49" i="3"/>
  <c r="A49" i="3" s="1"/>
  <c r="E14" i="3"/>
  <c r="A14" i="3" s="1"/>
  <c r="E18" i="3"/>
  <c r="A18" i="3" s="1"/>
  <c r="E22" i="3"/>
  <c r="A22" i="3" s="1"/>
  <c r="E10" i="3"/>
  <c r="A10" i="3" s="1"/>
  <c r="E26" i="3"/>
  <c r="A26" i="3" s="1"/>
  <c r="E16" i="3"/>
  <c r="A16" i="3" s="1"/>
  <c r="E24" i="3"/>
  <c r="A24" i="3" s="1"/>
  <c r="E20" i="3"/>
  <c r="A20" i="3" s="1"/>
  <c r="E4" i="3"/>
  <c r="A4" i="3" s="1"/>
  <c r="E8" i="3"/>
  <c r="A8" i="3" s="1"/>
  <c r="E29" i="3"/>
  <c r="A29" i="3" s="1"/>
  <c r="E3" i="3"/>
  <c r="A3" i="3" s="1"/>
  <c r="E7" i="3"/>
  <c r="A7" i="3" s="1"/>
  <c r="E17" i="3"/>
  <c r="A17" i="3" s="1"/>
  <c r="E23" i="3"/>
  <c r="A23" i="3" s="1"/>
  <c r="E33" i="3"/>
  <c r="A33" i="3" s="1"/>
  <c r="E34" i="3"/>
  <c r="A34" i="3" s="1"/>
  <c r="E36" i="3"/>
  <c r="A36" i="3" s="1"/>
  <c r="E40" i="3"/>
  <c r="A40" i="3" s="1"/>
  <c r="E44" i="3"/>
  <c r="A44" i="3" s="1"/>
  <c r="E48" i="3"/>
  <c r="A48" i="3" s="1"/>
  <c r="E11" i="3"/>
  <c r="A11" i="3" s="1"/>
  <c r="E30" i="3"/>
  <c r="A30" i="3" s="1"/>
  <c r="E27" i="3"/>
  <c r="A27" i="3" s="1"/>
  <c r="E35" i="3"/>
  <c r="A35" i="3" s="1"/>
  <c r="E39" i="3"/>
  <c r="A39" i="3" s="1"/>
  <c r="E43" i="3"/>
  <c r="A43" i="3" s="1"/>
  <c r="E47" i="3"/>
  <c r="A47" i="3" s="1"/>
  <c r="E6" i="3"/>
  <c r="A6" i="3" s="1"/>
  <c r="E15" i="3"/>
  <c r="A15" i="3" s="1"/>
  <c r="E21" i="3"/>
  <c r="A21" i="3" s="1"/>
  <c r="E5" i="3"/>
  <c r="A5" i="3" s="1"/>
  <c r="E9" i="3"/>
  <c r="A9" i="3" s="1"/>
  <c r="E31" i="3"/>
  <c r="A31" i="3" s="1"/>
  <c r="E32" i="3"/>
  <c r="A32" i="3" s="1"/>
  <c r="E38" i="3"/>
  <c r="A38" i="3" s="1"/>
  <c r="E42" i="3"/>
  <c r="A42" i="3" s="1"/>
  <c r="E46" i="3"/>
  <c r="A46" i="3" s="1"/>
  <c r="E50" i="3"/>
  <c r="A50" i="3" s="1"/>
  <c r="E19" i="3"/>
  <c r="A19" i="3" s="1"/>
  <c r="E25" i="3"/>
  <c r="A25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C19" i="2"/>
  <c r="F19" i="2"/>
  <c r="G19" i="2"/>
  <c r="H19" i="2"/>
  <c r="I19" i="2"/>
  <c r="J19" i="2"/>
  <c r="K19" i="2"/>
  <c r="L19" i="2"/>
  <c r="M19" i="2"/>
  <c r="C20" i="2"/>
  <c r="F20" i="2"/>
  <c r="G20" i="2"/>
  <c r="H20" i="2"/>
  <c r="I20" i="2"/>
  <c r="J20" i="2"/>
  <c r="K20" i="2"/>
  <c r="L20" i="2"/>
  <c r="M20" i="2"/>
  <c r="C21" i="2"/>
  <c r="F21" i="2"/>
  <c r="G21" i="2"/>
  <c r="H21" i="2"/>
  <c r="I21" i="2"/>
  <c r="J21" i="2"/>
  <c r="K21" i="2"/>
  <c r="L21" i="2"/>
  <c r="M21" i="2"/>
  <c r="C22" i="2"/>
  <c r="F22" i="2"/>
  <c r="G22" i="2"/>
  <c r="H22" i="2"/>
  <c r="I22" i="2"/>
  <c r="J22" i="2"/>
  <c r="K22" i="2"/>
  <c r="L22" i="2"/>
  <c r="M22" i="2"/>
  <c r="C23" i="2"/>
  <c r="F23" i="2"/>
  <c r="G23" i="2"/>
  <c r="H23" i="2"/>
  <c r="I23" i="2"/>
  <c r="J23" i="2"/>
  <c r="K23" i="2"/>
  <c r="L23" i="2"/>
  <c r="M23" i="2"/>
  <c r="C24" i="2"/>
  <c r="F24" i="2"/>
  <c r="G24" i="2"/>
  <c r="H24" i="2"/>
  <c r="I24" i="2"/>
  <c r="J24" i="2"/>
  <c r="K24" i="2"/>
  <c r="L24" i="2"/>
  <c r="M24" i="2"/>
  <c r="C25" i="2"/>
  <c r="F25" i="2"/>
  <c r="G25" i="2"/>
  <c r="H25" i="2"/>
  <c r="I25" i="2"/>
  <c r="J25" i="2"/>
  <c r="K25" i="2"/>
  <c r="L25" i="2"/>
  <c r="M25" i="2"/>
  <c r="C26" i="2"/>
  <c r="F26" i="2"/>
  <c r="G26" i="2"/>
  <c r="H26" i="2"/>
  <c r="I26" i="2"/>
  <c r="J26" i="2"/>
  <c r="K26" i="2"/>
  <c r="L26" i="2"/>
  <c r="M26" i="2"/>
  <c r="C27" i="2"/>
  <c r="F27" i="2"/>
  <c r="G27" i="2"/>
  <c r="H27" i="2"/>
  <c r="I27" i="2"/>
  <c r="J27" i="2"/>
  <c r="K27" i="2"/>
  <c r="L27" i="2"/>
  <c r="M27" i="2"/>
  <c r="C28" i="2"/>
  <c r="F28" i="2"/>
  <c r="G28" i="2"/>
  <c r="H28" i="2"/>
  <c r="I28" i="2"/>
  <c r="J28" i="2"/>
  <c r="K28" i="2"/>
  <c r="L28" i="2"/>
  <c r="M28" i="2"/>
  <c r="C29" i="2"/>
  <c r="F29" i="2"/>
  <c r="G29" i="2"/>
  <c r="H29" i="2"/>
  <c r="I29" i="2"/>
  <c r="J29" i="2"/>
  <c r="K29" i="2"/>
  <c r="L29" i="2"/>
  <c r="M29" i="2"/>
  <c r="C30" i="2"/>
  <c r="F30" i="2"/>
  <c r="G30" i="2"/>
  <c r="H30" i="2"/>
  <c r="I30" i="2"/>
  <c r="J30" i="2"/>
  <c r="K30" i="2"/>
  <c r="L30" i="2"/>
  <c r="M30" i="2"/>
  <c r="C31" i="2"/>
  <c r="F31" i="2"/>
  <c r="G31" i="2"/>
  <c r="H31" i="2"/>
  <c r="I31" i="2"/>
  <c r="J31" i="2"/>
  <c r="K31" i="2"/>
  <c r="L31" i="2"/>
  <c r="M31" i="2"/>
  <c r="C32" i="2"/>
  <c r="F32" i="2"/>
  <c r="G32" i="2"/>
  <c r="H32" i="2"/>
  <c r="I32" i="2"/>
  <c r="J32" i="2"/>
  <c r="K32" i="2"/>
  <c r="L32" i="2"/>
  <c r="M32" i="2"/>
  <c r="C33" i="2"/>
  <c r="F33" i="2"/>
  <c r="G33" i="2"/>
  <c r="H33" i="2"/>
  <c r="I33" i="2"/>
  <c r="J33" i="2"/>
  <c r="K33" i="2"/>
  <c r="L33" i="2"/>
  <c r="M33" i="2"/>
  <c r="C34" i="2"/>
  <c r="F34" i="2"/>
  <c r="G34" i="2"/>
  <c r="H34" i="2"/>
  <c r="I34" i="2"/>
  <c r="J34" i="2"/>
  <c r="K34" i="2"/>
  <c r="L34" i="2"/>
  <c r="M34" i="2"/>
  <c r="C35" i="2"/>
  <c r="F35" i="2"/>
  <c r="G35" i="2"/>
  <c r="H35" i="2"/>
  <c r="I35" i="2"/>
  <c r="J35" i="2"/>
  <c r="K35" i="2"/>
  <c r="L35" i="2"/>
  <c r="M35" i="2"/>
  <c r="C36" i="2"/>
  <c r="F36" i="2"/>
  <c r="G36" i="2"/>
  <c r="H36" i="2"/>
  <c r="I36" i="2"/>
  <c r="J36" i="2"/>
  <c r="K36" i="2"/>
  <c r="L36" i="2"/>
  <c r="M36" i="2"/>
  <c r="C37" i="2"/>
  <c r="F37" i="2"/>
  <c r="G37" i="2"/>
  <c r="H37" i="2"/>
  <c r="I37" i="2"/>
  <c r="J37" i="2"/>
  <c r="K37" i="2"/>
  <c r="L37" i="2"/>
  <c r="M37" i="2"/>
  <c r="C38" i="2"/>
  <c r="F38" i="2"/>
  <c r="G38" i="2"/>
  <c r="H38" i="2"/>
  <c r="I38" i="2"/>
  <c r="J38" i="2"/>
  <c r="K38" i="2"/>
  <c r="L38" i="2"/>
  <c r="M38" i="2"/>
  <c r="C39" i="2"/>
  <c r="F39" i="2"/>
  <c r="G39" i="2"/>
  <c r="H39" i="2"/>
  <c r="I39" i="2"/>
  <c r="J39" i="2"/>
  <c r="K39" i="2"/>
  <c r="L39" i="2"/>
  <c r="M39" i="2"/>
  <c r="C40" i="2"/>
  <c r="F40" i="2"/>
  <c r="G40" i="2"/>
  <c r="H40" i="2"/>
  <c r="I40" i="2"/>
  <c r="J40" i="2"/>
  <c r="K40" i="2"/>
  <c r="L40" i="2"/>
  <c r="M40" i="2"/>
  <c r="C41" i="2"/>
  <c r="F41" i="2"/>
  <c r="G41" i="2"/>
  <c r="H41" i="2"/>
  <c r="I41" i="2"/>
  <c r="J41" i="2"/>
  <c r="K41" i="2"/>
  <c r="L41" i="2"/>
  <c r="M41" i="2"/>
  <c r="C42" i="2"/>
  <c r="F42" i="2"/>
  <c r="G42" i="2"/>
  <c r="H42" i="2"/>
  <c r="I42" i="2"/>
  <c r="J42" i="2"/>
  <c r="K42" i="2"/>
  <c r="L42" i="2"/>
  <c r="M42" i="2"/>
  <c r="C43" i="2"/>
  <c r="F43" i="2"/>
  <c r="G43" i="2"/>
  <c r="H43" i="2"/>
  <c r="I43" i="2"/>
  <c r="J43" i="2"/>
  <c r="K43" i="2"/>
  <c r="L43" i="2"/>
  <c r="M43" i="2"/>
  <c r="C44" i="2"/>
  <c r="F44" i="2"/>
  <c r="G44" i="2"/>
  <c r="H44" i="2"/>
  <c r="I44" i="2"/>
  <c r="J44" i="2"/>
  <c r="K44" i="2"/>
  <c r="L44" i="2"/>
  <c r="M44" i="2"/>
  <c r="C45" i="2"/>
  <c r="F45" i="2"/>
  <c r="G45" i="2"/>
  <c r="H45" i="2"/>
  <c r="I45" i="2"/>
  <c r="J45" i="2"/>
  <c r="K45" i="2"/>
  <c r="L45" i="2"/>
  <c r="M45" i="2"/>
  <c r="C46" i="2"/>
  <c r="F46" i="2"/>
  <c r="G46" i="2"/>
  <c r="H46" i="2"/>
  <c r="I46" i="2"/>
  <c r="J46" i="2"/>
  <c r="K46" i="2"/>
  <c r="L46" i="2"/>
  <c r="M46" i="2"/>
  <c r="C47" i="2"/>
  <c r="F47" i="2"/>
  <c r="G47" i="2"/>
  <c r="H47" i="2"/>
  <c r="I47" i="2"/>
  <c r="J47" i="2"/>
  <c r="K47" i="2"/>
  <c r="L47" i="2"/>
  <c r="M47" i="2"/>
  <c r="C48" i="2"/>
  <c r="F48" i="2"/>
  <c r="G48" i="2"/>
  <c r="H48" i="2"/>
  <c r="I48" i="2"/>
  <c r="J48" i="2"/>
  <c r="K48" i="2"/>
  <c r="L48" i="2"/>
  <c r="M48" i="2"/>
  <c r="C49" i="2"/>
  <c r="F49" i="2"/>
  <c r="G49" i="2"/>
  <c r="H49" i="2"/>
  <c r="I49" i="2"/>
  <c r="J49" i="2"/>
  <c r="K49" i="2"/>
  <c r="L49" i="2"/>
  <c r="M49" i="2"/>
  <c r="C50" i="2"/>
  <c r="F50" i="2"/>
  <c r="G50" i="2"/>
  <c r="H50" i="2"/>
  <c r="I50" i="2"/>
  <c r="J50" i="2"/>
  <c r="K50" i="2"/>
  <c r="L50" i="2"/>
  <c r="M5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F2" i="1"/>
  <c r="B2" i="1" s="1"/>
  <c r="B3" i="1"/>
  <c r="B4" i="1"/>
  <c r="B5" i="1"/>
  <c r="B6" i="1"/>
  <c r="B7" i="1"/>
  <c r="B8" i="1"/>
  <c r="B9" i="1"/>
  <c r="B10" i="1"/>
  <c r="B11" i="1"/>
  <c r="B12" i="1"/>
  <c r="B13" i="1"/>
  <c r="F3" i="1"/>
  <c r="F4" i="1"/>
  <c r="F5" i="1"/>
  <c r="F6" i="1"/>
  <c r="F7" i="1"/>
  <c r="F8" i="1"/>
  <c r="F9" i="1"/>
  <c r="F10" i="1"/>
  <c r="F11" i="1"/>
  <c r="F12" i="1"/>
  <c r="F13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A13" i="1"/>
  <c r="A12" i="1"/>
  <c r="A3" i="1"/>
  <c r="A4" i="1"/>
  <c r="A5" i="1"/>
  <c r="A6" i="1"/>
  <c r="A7" i="1"/>
  <c r="A8" i="1"/>
  <c r="A9" i="1"/>
  <c r="A10" i="1"/>
  <c r="A11" i="1"/>
  <c r="A2" i="1"/>
  <c r="E50" i="2" l="1"/>
  <c r="A50" i="2" s="1"/>
  <c r="E8" i="2"/>
  <c r="A8" i="2" s="1"/>
  <c r="E47" i="2"/>
  <c r="A47" i="2" s="1"/>
  <c r="E29" i="2"/>
  <c r="A29" i="2" s="1"/>
  <c r="E21" i="2"/>
  <c r="A21" i="2" s="1"/>
  <c r="E42" i="2"/>
  <c r="A42" i="2" s="1"/>
  <c r="E39" i="2"/>
  <c r="A39" i="2" s="1"/>
  <c r="E34" i="2"/>
  <c r="A34" i="2" s="1"/>
  <c r="E31" i="2"/>
  <c r="A31" i="2" s="1"/>
  <c r="E26" i="2"/>
  <c r="A26" i="2" s="1"/>
  <c r="E23" i="2"/>
  <c r="A23" i="2" s="1"/>
  <c r="E48" i="2"/>
  <c r="A48" i="2" s="1"/>
  <c r="E44" i="2"/>
  <c r="A44" i="2" s="1"/>
  <c r="E40" i="2"/>
  <c r="A40" i="2" s="1"/>
  <c r="E36" i="2"/>
  <c r="A36" i="2" s="1"/>
  <c r="E32" i="2"/>
  <c r="A32" i="2" s="1"/>
  <c r="E28" i="2"/>
  <c r="A28" i="2" s="1"/>
  <c r="E24" i="2"/>
  <c r="A24" i="2" s="1"/>
  <c r="E20" i="2"/>
  <c r="A20" i="2" s="1"/>
  <c r="E27" i="2"/>
  <c r="A27" i="2" s="1"/>
  <c r="E45" i="2"/>
  <c r="A45" i="2" s="1"/>
  <c r="E43" i="2"/>
  <c r="A43" i="2" s="1"/>
  <c r="E37" i="2"/>
  <c r="A37" i="2" s="1"/>
  <c r="E35" i="2"/>
  <c r="A35" i="2" s="1"/>
  <c r="E19" i="2"/>
  <c r="A19" i="2" s="1"/>
  <c r="E46" i="2"/>
  <c r="A46" i="2" s="1"/>
  <c r="E38" i="2"/>
  <c r="A38" i="2" s="1"/>
  <c r="E30" i="2"/>
  <c r="A30" i="2" s="1"/>
  <c r="E22" i="2"/>
  <c r="A22" i="2" s="1"/>
  <c r="E49" i="2"/>
  <c r="A49" i="2" s="1"/>
  <c r="E41" i="2"/>
  <c r="A41" i="2" s="1"/>
  <c r="E33" i="2"/>
  <c r="A33" i="2" s="1"/>
  <c r="E25" i="2"/>
  <c r="A25" i="2" s="1"/>
  <c r="E11" i="2"/>
  <c r="A11" i="2" s="1"/>
  <c r="E16" i="2"/>
  <c r="A16" i="2" s="1"/>
  <c r="E15" i="2"/>
  <c r="A15" i="2" s="1"/>
  <c r="E6" i="2"/>
  <c r="A6" i="2" s="1"/>
  <c r="E7" i="2"/>
  <c r="A7" i="2" s="1"/>
  <c r="E5" i="2"/>
  <c r="A5" i="2" s="1"/>
  <c r="E12" i="2"/>
  <c r="A12" i="2" s="1"/>
  <c r="E18" i="2"/>
  <c r="A18" i="2" s="1"/>
  <c r="E17" i="2"/>
  <c r="A17" i="2" s="1"/>
  <c r="E13" i="2"/>
  <c r="A13" i="2" s="1"/>
  <c r="E9" i="2"/>
  <c r="A9" i="2" s="1"/>
  <c r="E10" i="2"/>
  <c r="A10" i="2" s="1"/>
  <c r="E14" i="2"/>
  <c r="A14" i="2" s="1"/>
  <c r="E4" i="2"/>
  <c r="A4" i="2" s="1"/>
  <c r="E3" i="2"/>
  <c r="A3" i="2" s="1"/>
</calcChain>
</file>

<file path=xl/sharedStrings.xml><?xml version="1.0" encoding="utf-8"?>
<sst xmlns="http://schemas.openxmlformats.org/spreadsheetml/2006/main" count="187" uniqueCount="83">
  <si>
    <t>Usuario</t>
  </si>
  <si>
    <t>contraseña</t>
  </si>
  <si>
    <t>Alias</t>
  </si>
  <si>
    <t>Alumno1</t>
  </si>
  <si>
    <t>AliasAl1</t>
  </si>
  <si>
    <t>Alumno2</t>
  </si>
  <si>
    <t>AliasAl2</t>
  </si>
  <si>
    <t>Alumno3</t>
  </si>
  <si>
    <t>AliasAl3</t>
  </si>
  <si>
    <t>Alumno4</t>
  </si>
  <si>
    <t>AliasAl4</t>
  </si>
  <si>
    <t>Alumno5</t>
  </si>
  <si>
    <t>AliasAl5</t>
  </si>
  <si>
    <t>Alumno6</t>
  </si>
  <si>
    <t>AliasAl6</t>
  </si>
  <si>
    <t>Alumno7</t>
  </si>
  <si>
    <t>AliasAl7</t>
  </si>
  <si>
    <t>Alumno8</t>
  </si>
  <si>
    <t>AliasAl8</t>
  </si>
  <si>
    <t>Alumno9</t>
  </si>
  <si>
    <t>AliasAl9</t>
  </si>
  <si>
    <t>Alumno10</t>
  </si>
  <si>
    <t>AliasAl10</t>
  </si>
  <si>
    <t>Alumno11</t>
  </si>
  <si>
    <t>AliasAl11</t>
  </si>
  <si>
    <t>Alumno12</t>
  </si>
  <si>
    <t>AliasAl12</t>
  </si>
  <si>
    <t>nombre</t>
  </si>
  <si>
    <t>apellido1</t>
  </si>
  <si>
    <t>apellido2</t>
  </si>
  <si>
    <t>dni</t>
  </si>
  <si>
    <t>curso</t>
  </si>
  <si>
    <t>fecha_naci</t>
  </si>
  <si>
    <t>profesor</t>
  </si>
  <si>
    <t>email</t>
  </si>
  <si>
    <t>id_usuario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</si>
  <si>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</si>
  <si>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</si>
  <si>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</si>
  <si>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</si>
  <si>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</si>
  <si>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</si>
  <si>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</si>
  <si>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</si>
  <si>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</si>
  <si>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</si>
  <si>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</si>
  <si>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</si>
  <si>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12345678A</t>
  </si>
  <si>
    <t>12345678B</t>
  </si>
  <si>
    <t>12345678C</t>
  </si>
  <si>
    <t>12345678D</t>
  </si>
  <si>
    <t>12345678E</t>
  </si>
  <si>
    <t>12345678F</t>
  </si>
  <si>
    <t>12345678G</t>
  </si>
  <si>
    <t>12345678H</t>
  </si>
  <si>
    <t>12345678I</t>
  </si>
  <si>
    <t>12345678J</t>
  </si>
  <si>
    <t>12345678K</t>
  </si>
  <si>
    <t>12345678L</t>
  </si>
  <si>
    <t>Cbarrios</t>
  </si>
  <si>
    <t>Despinosa</t>
  </si>
  <si>
    <t>Rgutierrez</t>
  </si>
  <si>
    <t>Adiez</t>
  </si>
  <si>
    <t>puntos</t>
  </si>
  <si>
    <t>tiempo</t>
  </si>
  <si>
    <t>Fecha_hora</t>
  </si>
  <si>
    <t>Año</t>
  </si>
  <si>
    <t>Mes</t>
  </si>
  <si>
    <t>Dia</t>
  </si>
  <si>
    <t>Hora</t>
  </si>
  <si>
    <t>min</t>
  </si>
  <si>
    <t>Seg</t>
  </si>
  <si>
    <t>Calcula25</t>
  </si>
  <si>
    <t>insert into calculo(jugador,reto,puntos,tiempo_partida,tipo)</t>
  </si>
  <si>
    <t>SI MODIFICAS EL NOMBRE CAMBIAS EL TIPO DEL RETO ;)</t>
  </si>
  <si>
    <t>insert into calculo(jugador,reto,fecha_hora,puntos,tiempo_partida) values</t>
  </si>
  <si>
    <t>Insert Usuario</t>
  </si>
  <si>
    <t>Insert Persona</t>
  </si>
  <si>
    <t>RestoDiv</t>
  </si>
  <si>
    <t>insert into resto_div(jugador,reto,fecha_hora,puntos,tiempo_partida,intentos) values</t>
  </si>
  <si>
    <t>insert into resto_div(jugador,reto,fecha_hora,aciertos,tiempo_partida) values</t>
  </si>
  <si>
    <t>Aciertos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</si>
</sst>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 applyFont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16" sqref="F16"/>
    </sheetView>
  </sheetViews>
  <sheetFormatPr baseColWidth="10" defaultRowHeight="15" x14ac:dyDescent="0.25"/>
  <cols>
    <col min="1" max="1" width="33.5703125" customWidth="1"/>
    <col min="2" max="2" width="25.85546875" customWidth="1"/>
    <col min="3" max="3" width="9.7109375" customWidth="1"/>
    <col min="4" max="4" width="10.7109375" bestFit="1" customWidth="1"/>
    <col min="5" max="5" width="9.140625" bestFit="1" customWidth="1"/>
    <col min="6" max="6" width="11.5703125" customWidth="1"/>
    <col min="7" max="7" width="15" customWidth="1"/>
    <col min="8" max="8" width="14.28515625" customWidth="1"/>
    <col min="9" max="9" width="13.85546875" customWidth="1"/>
    <col min="12" max="12" width="12.7109375" customWidth="1"/>
  </cols>
  <sheetData>
    <row r="1" spans="1:14" x14ac:dyDescent="0.25">
      <c r="A1" s="5" t="s">
        <v>77</v>
      </c>
      <c r="B1" s="5" t="s">
        <v>78</v>
      </c>
      <c r="C1" s="3" t="s">
        <v>0</v>
      </c>
      <c r="D1" s="3" t="s">
        <v>1</v>
      </c>
      <c r="E1" s="3" t="s">
        <v>2</v>
      </c>
      <c r="F1" s="3" t="s">
        <v>35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</row>
    <row r="2" spans="1:14" x14ac:dyDescent="0.25">
      <c r="A2" t="str">
        <f t="shared" ref="A2:A13" si="0">CONCATENATE("('",C2,"',md5(",D2,"),'",E2,"'),")</f>
        <v>('Alumno1',md5(12345),'AliasAl1'),</v>
      </c>
      <c r="B2" t="str">
        <f>CONCATENATE("(",F2,",'",G2,"','",H2,"','",I2,"','",J2,"',",K2,",",L2,",",M2,",'",N2,"@email.es'),")</f>
        <v>((select id_usuario from usuario where nombre_usuario='('Alumno1',md5(12345),'AliasAl1'),'),'NomAlumno1','Ap1Alumno1','Ap2Alumno1','12345678A',1,19840315,0,'email1@email.es'),</v>
      </c>
      <c r="C2" t="s">
        <v>3</v>
      </c>
      <c r="D2">
        <v>12345</v>
      </c>
      <c r="E2" t="s">
        <v>4</v>
      </c>
      <c r="F2" t="str">
        <f>CONCATENATE("(select id_usuario from usuario where nombre_usuario='",A2,"')")</f>
        <v>(select id_usuario from usuario where nombre_usuario='('Alumno1',md5(12345),'AliasAl1'),')</v>
      </c>
      <c r="G2" t="str">
        <f>CONCATENATE("Nom",C2)</f>
        <v>NomAlumno1</v>
      </c>
      <c r="H2" t="str">
        <f>CONCATENATE("Ap1",C2)</f>
        <v>Ap1Alumno1</v>
      </c>
      <c r="I2" t="str">
        <f>CONCATENATE("Ap2",C2)</f>
        <v>Ap2Alumno1</v>
      </c>
      <c r="J2" t="s">
        <v>48</v>
      </c>
      <c r="K2">
        <v>1</v>
      </c>
      <c r="L2" s="1">
        <v>19840315</v>
      </c>
      <c r="M2">
        <v>0</v>
      </c>
      <c r="N2" t="s">
        <v>36</v>
      </c>
    </row>
    <row r="3" spans="1:14" x14ac:dyDescent="0.25">
      <c r="A3" t="str">
        <f t="shared" si="0"/>
        <v>('Alumno2',md5(12345),'AliasAl2'),</v>
      </c>
      <c r="B3" t="str">
        <f t="shared" ref="B3:B13" si="1">CONCATENATE("(",F3,",'",G3,"','",H3,"','",I3,"','",J3,"',",K3,",",L3,",",M3,",'",N3,"@email.es'),")</f>
        <v>((select id_usuario from usuario where nombre_usuario='Alumno2'),'NomAlumno2','Ap1Alumno2','Ap2Alumno2','12345678B',2,19830409,0,'email2@email.es'),</v>
      </c>
      <c r="C3" t="s">
        <v>5</v>
      </c>
      <c r="D3">
        <v>12345</v>
      </c>
      <c r="E3" t="s">
        <v>6</v>
      </c>
      <c r="F3" t="str">
        <f t="shared" ref="F3:F13" si="2">CONCATENATE("(select id_usuario from usuario where nombre_usuario='",C3,"')")</f>
        <v>(select id_usuario from usuario where nombre_usuario='Alumno2')</v>
      </c>
      <c r="G3" t="str">
        <f t="shared" ref="G3:G13" si="3">CONCATENATE("Nom",C3)</f>
        <v>NomAlumno2</v>
      </c>
      <c r="H3" t="str">
        <f t="shared" ref="H3:H13" si="4">CONCATENATE("Ap1",C3)</f>
        <v>Ap1Alumno2</v>
      </c>
      <c r="I3" t="str">
        <f t="shared" ref="I3:I13" si="5">CONCATENATE("Ap2",C3)</f>
        <v>Ap2Alumno2</v>
      </c>
      <c r="J3" t="s">
        <v>49</v>
      </c>
      <c r="K3">
        <v>2</v>
      </c>
      <c r="L3" s="1">
        <v>19830409</v>
      </c>
      <c r="M3">
        <v>0</v>
      </c>
      <c r="N3" t="s">
        <v>37</v>
      </c>
    </row>
    <row r="4" spans="1:14" x14ac:dyDescent="0.25">
      <c r="A4" t="str">
        <f t="shared" si="0"/>
        <v>('Alumno3',md5(12345),'AliasAl3'),</v>
      </c>
      <c r="B4" t="str">
        <f t="shared" si="1"/>
        <v>((select id_usuario from usuario where nombre_usuario='Alumno3'),'NomAlumno3','Ap1Alumno3','Ap2Alumno3','12345678C',3,19990112,0,'email3@email.es'),</v>
      </c>
      <c r="C4" t="s">
        <v>7</v>
      </c>
      <c r="D4">
        <v>12345</v>
      </c>
      <c r="E4" t="s">
        <v>8</v>
      </c>
      <c r="F4" t="str">
        <f t="shared" si="2"/>
        <v>(select id_usuario from usuario where nombre_usuario='Alumno3')</v>
      </c>
      <c r="G4" t="str">
        <f t="shared" si="3"/>
        <v>NomAlumno3</v>
      </c>
      <c r="H4" t="str">
        <f t="shared" si="4"/>
        <v>Ap1Alumno3</v>
      </c>
      <c r="I4" t="str">
        <f t="shared" si="5"/>
        <v>Ap2Alumno3</v>
      </c>
      <c r="J4" t="s">
        <v>50</v>
      </c>
      <c r="K4">
        <v>3</v>
      </c>
      <c r="L4" s="1">
        <v>19990112</v>
      </c>
      <c r="M4">
        <v>0</v>
      </c>
      <c r="N4" t="s">
        <v>38</v>
      </c>
    </row>
    <row r="5" spans="1:14" x14ac:dyDescent="0.25">
      <c r="A5" t="str">
        <f t="shared" si="0"/>
        <v>('Alumno4',md5(12345),'AliasAl4'),</v>
      </c>
      <c r="B5" t="str">
        <f t="shared" si="1"/>
        <v>((select id_usuario from usuario where nombre_usuario='Alumno4'),'NomAlumno4','Ap1Alumno4','Ap2Alumno4','12345678D',4,20000213,0,'email4@email.es'),</v>
      </c>
      <c r="C5" t="s">
        <v>9</v>
      </c>
      <c r="D5">
        <v>12345</v>
      </c>
      <c r="E5" t="s">
        <v>10</v>
      </c>
      <c r="F5" t="str">
        <f t="shared" si="2"/>
        <v>(select id_usuario from usuario where nombre_usuario='Alumno4')</v>
      </c>
      <c r="G5" t="str">
        <f t="shared" si="3"/>
        <v>NomAlumno4</v>
      </c>
      <c r="H5" t="str">
        <f t="shared" si="4"/>
        <v>Ap1Alumno4</v>
      </c>
      <c r="I5" t="str">
        <f t="shared" si="5"/>
        <v>Ap2Alumno4</v>
      </c>
      <c r="J5" t="s">
        <v>51</v>
      </c>
      <c r="K5">
        <v>4</v>
      </c>
      <c r="L5" s="1">
        <v>20000213</v>
      </c>
      <c r="M5">
        <v>0</v>
      </c>
      <c r="N5" t="s">
        <v>39</v>
      </c>
    </row>
    <row r="6" spans="1:14" x14ac:dyDescent="0.25">
      <c r="A6" t="str">
        <f t="shared" si="0"/>
        <v>('Alumno5',md5(12345),'AliasAl5'),</v>
      </c>
      <c r="B6" t="str">
        <f t="shared" si="1"/>
        <v>((select id_usuario from usuario where nombre_usuario='Alumno5'),'NomAlumno5','Ap1Alumno5','Ap2Alumno5','12345678E',1,20000314,0,'email5@email.es'),</v>
      </c>
      <c r="C6" t="s">
        <v>11</v>
      </c>
      <c r="D6">
        <v>12345</v>
      </c>
      <c r="E6" t="s">
        <v>12</v>
      </c>
      <c r="F6" t="str">
        <f t="shared" si="2"/>
        <v>(select id_usuario from usuario where nombre_usuario='Alumno5')</v>
      </c>
      <c r="G6" t="str">
        <f t="shared" si="3"/>
        <v>NomAlumno5</v>
      </c>
      <c r="H6" t="str">
        <f t="shared" si="4"/>
        <v>Ap1Alumno5</v>
      </c>
      <c r="I6" t="str">
        <f t="shared" si="5"/>
        <v>Ap2Alumno5</v>
      </c>
      <c r="J6" t="s">
        <v>52</v>
      </c>
      <c r="K6">
        <v>1</v>
      </c>
      <c r="L6" s="1">
        <v>20000314</v>
      </c>
      <c r="M6">
        <v>0</v>
      </c>
      <c r="N6" t="s">
        <v>40</v>
      </c>
    </row>
    <row r="7" spans="1:14" x14ac:dyDescent="0.25">
      <c r="A7" t="str">
        <f t="shared" si="0"/>
        <v>('Alumno6',md5(12345),'AliasAl6'),</v>
      </c>
      <c r="B7" t="str">
        <f t="shared" si="1"/>
        <v>((select id_usuario from usuario where nombre_usuario='Alumno6'),'NomAlumno6','Ap1Alumno6','Ap2Alumno6','12345678F',2,20000415,0,'email6@email.es'),</v>
      </c>
      <c r="C7" t="s">
        <v>13</v>
      </c>
      <c r="D7">
        <v>12345</v>
      </c>
      <c r="E7" t="s">
        <v>14</v>
      </c>
      <c r="F7" t="str">
        <f t="shared" si="2"/>
        <v>(select id_usuario from usuario where nombre_usuario='Alumno6')</v>
      </c>
      <c r="G7" t="str">
        <f t="shared" si="3"/>
        <v>NomAlumno6</v>
      </c>
      <c r="H7" t="str">
        <f t="shared" si="4"/>
        <v>Ap1Alumno6</v>
      </c>
      <c r="I7" t="str">
        <f t="shared" si="5"/>
        <v>Ap2Alumno6</v>
      </c>
      <c r="J7" t="s">
        <v>53</v>
      </c>
      <c r="K7">
        <v>2</v>
      </c>
      <c r="L7" s="1">
        <v>20000415</v>
      </c>
      <c r="M7">
        <v>0</v>
      </c>
      <c r="N7" t="s">
        <v>41</v>
      </c>
    </row>
    <row r="8" spans="1:14" x14ac:dyDescent="0.25">
      <c r="A8" t="str">
        <f t="shared" si="0"/>
        <v>('Alumno7',md5(12345),'AliasAl7'),</v>
      </c>
      <c r="B8" t="str">
        <f t="shared" si="1"/>
        <v>((select id_usuario from usuario where nombre_usuario='Alumno7'),'NomAlumno7','Ap1Alumno7','Ap2Alumno7','12345678G',3,20000516,0,'email7@email.es'),</v>
      </c>
      <c r="C8" t="s">
        <v>15</v>
      </c>
      <c r="D8">
        <v>12345</v>
      </c>
      <c r="E8" t="s">
        <v>16</v>
      </c>
      <c r="F8" t="str">
        <f t="shared" si="2"/>
        <v>(select id_usuario from usuario where nombre_usuario='Alumno7')</v>
      </c>
      <c r="G8" t="str">
        <f t="shared" si="3"/>
        <v>NomAlumno7</v>
      </c>
      <c r="H8" t="str">
        <f t="shared" si="4"/>
        <v>Ap1Alumno7</v>
      </c>
      <c r="I8" t="str">
        <f t="shared" si="5"/>
        <v>Ap2Alumno7</v>
      </c>
      <c r="J8" t="s">
        <v>54</v>
      </c>
      <c r="K8">
        <v>3</v>
      </c>
      <c r="L8" s="1">
        <v>20000516</v>
      </c>
      <c r="M8">
        <v>0</v>
      </c>
      <c r="N8" t="s">
        <v>42</v>
      </c>
    </row>
    <row r="9" spans="1:14" x14ac:dyDescent="0.25">
      <c r="A9" t="str">
        <f t="shared" si="0"/>
        <v>('Alumno8',md5(12345),'AliasAl8'),</v>
      </c>
      <c r="B9" t="str">
        <f t="shared" si="1"/>
        <v>((select id_usuario from usuario where nombre_usuario='Alumno8'),'NomAlumno8','Ap1Alumno8','Ap2Alumno8','12345678H',4,20000617,0,'email8@email.es'),</v>
      </c>
      <c r="C9" t="s">
        <v>17</v>
      </c>
      <c r="D9">
        <v>12345</v>
      </c>
      <c r="E9" t="s">
        <v>18</v>
      </c>
      <c r="F9" t="str">
        <f t="shared" si="2"/>
        <v>(select id_usuario from usuario where nombre_usuario='Alumno8')</v>
      </c>
      <c r="G9" t="str">
        <f t="shared" si="3"/>
        <v>NomAlumno8</v>
      </c>
      <c r="H9" t="str">
        <f t="shared" si="4"/>
        <v>Ap1Alumno8</v>
      </c>
      <c r="I9" t="str">
        <f t="shared" si="5"/>
        <v>Ap2Alumno8</v>
      </c>
      <c r="J9" t="s">
        <v>55</v>
      </c>
      <c r="K9">
        <v>4</v>
      </c>
      <c r="L9" s="1">
        <v>20000617</v>
      </c>
      <c r="M9">
        <v>0</v>
      </c>
      <c r="N9" t="s">
        <v>43</v>
      </c>
    </row>
    <row r="10" spans="1:14" x14ac:dyDescent="0.25">
      <c r="A10" t="str">
        <f t="shared" si="0"/>
        <v>('Alumno9',md5(12345),'AliasAl9'),</v>
      </c>
      <c r="B10" t="str">
        <f t="shared" si="1"/>
        <v>((select id_usuario from usuario where nombre_usuario='Alumno9'),'NomAlumno9','Ap1Alumno9','Ap2Alumno9','12345678I',1,20000718,0,'email9@email.es'),</v>
      </c>
      <c r="C10" t="s">
        <v>19</v>
      </c>
      <c r="D10">
        <v>12345</v>
      </c>
      <c r="E10" t="s">
        <v>20</v>
      </c>
      <c r="F10" t="str">
        <f t="shared" si="2"/>
        <v>(select id_usuario from usuario where nombre_usuario='Alumno9')</v>
      </c>
      <c r="G10" t="str">
        <f t="shared" si="3"/>
        <v>NomAlumno9</v>
      </c>
      <c r="H10" t="str">
        <f t="shared" si="4"/>
        <v>Ap1Alumno9</v>
      </c>
      <c r="I10" t="str">
        <f t="shared" si="5"/>
        <v>Ap2Alumno9</v>
      </c>
      <c r="J10" t="s">
        <v>56</v>
      </c>
      <c r="K10">
        <v>1</v>
      </c>
      <c r="L10" s="1">
        <v>20000718</v>
      </c>
      <c r="M10">
        <v>0</v>
      </c>
      <c r="N10" t="s">
        <v>44</v>
      </c>
    </row>
    <row r="11" spans="1:14" x14ac:dyDescent="0.25">
      <c r="A11" t="str">
        <f t="shared" si="0"/>
        <v>('Alumno10',md5(12345),'AliasAl10'),</v>
      </c>
      <c r="B11" t="str">
        <f t="shared" si="1"/>
        <v>((select id_usuario from usuario where nombre_usuario='Alumno10'),'NomAlumno10','Ap1Alumno10','Ap2Alumno10','12345678J',2,20000819,0,'email10@email.es'),</v>
      </c>
      <c r="C11" t="s">
        <v>21</v>
      </c>
      <c r="D11">
        <v>12345</v>
      </c>
      <c r="E11" t="s">
        <v>22</v>
      </c>
      <c r="F11" t="str">
        <f t="shared" si="2"/>
        <v>(select id_usuario from usuario where nombre_usuario='Alumno10')</v>
      </c>
      <c r="G11" t="str">
        <f t="shared" si="3"/>
        <v>NomAlumno10</v>
      </c>
      <c r="H11" t="str">
        <f t="shared" si="4"/>
        <v>Ap1Alumno10</v>
      </c>
      <c r="I11" t="str">
        <f t="shared" si="5"/>
        <v>Ap2Alumno10</v>
      </c>
      <c r="J11" t="s">
        <v>57</v>
      </c>
      <c r="K11">
        <v>2</v>
      </c>
      <c r="L11" s="1">
        <v>20000819</v>
      </c>
      <c r="M11">
        <v>0</v>
      </c>
      <c r="N11" t="s">
        <v>45</v>
      </c>
    </row>
    <row r="12" spans="1:14" x14ac:dyDescent="0.25">
      <c r="A12" t="str">
        <f t="shared" si="0"/>
        <v>('Alumno11',md5(12346),'AliasAl11'),</v>
      </c>
      <c r="B12" t="str">
        <f t="shared" si="1"/>
        <v>((select id_usuario from usuario where nombre_usuario='Alumno11'),'NomAlumno11','Ap1Alumno11','Ap2Alumno11','12345678K',3,20000920,0,'email11@email.es'),</v>
      </c>
      <c r="C12" t="s">
        <v>23</v>
      </c>
      <c r="D12">
        <v>12346</v>
      </c>
      <c r="E12" t="s">
        <v>24</v>
      </c>
      <c r="F12" t="str">
        <f t="shared" si="2"/>
        <v>(select id_usuario from usuario where nombre_usuario='Alumno11')</v>
      </c>
      <c r="G12" t="str">
        <f t="shared" si="3"/>
        <v>NomAlumno11</v>
      </c>
      <c r="H12" t="str">
        <f t="shared" si="4"/>
        <v>Ap1Alumno11</v>
      </c>
      <c r="I12" t="str">
        <f t="shared" si="5"/>
        <v>Ap2Alumno11</v>
      </c>
      <c r="J12" t="s">
        <v>58</v>
      </c>
      <c r="K12">
        <v>3</v>
      </c>
      <c r="L12" s="1">
        <v>20000920</v>
      </c>
      <c r="M12">
        <v>0</v>
      </c>
      <c r="N12" t="s">
        <v>46</v>
      </c>
    </row>
    <row r="13" spans="1:14" x14ac:dyDescent="0.25">
      <c r="A13" t="str">
        <f t="shared" si="0"/>
        <v>('Alumno12',md5(12347),'AliasAl12'),</v>
      </c>
      <c r="B13" t="str">
        <f t="shared" si="1"/>
        <v>((select id_usuario from usuario where nombre_usuario='Alumno12'),'NomAlumno12','Ap1Alumno12','Ap2Alumno12','12345678L',4,20001021,0,'email12@email.es'),</v>
      </c>
      <c r="C13" t="s">
        <v>25</v>
      </c>
      <c r="D13">
        <v>12347</v>
      </c>
      <c r="E13" t="s">
        <v>26</v>
      </c>
      <c r="F13" t="str">
        <f t="shared" si="2"/>
        <v>(select id_usuario from usuario where nombre_usuario='Alumno12')</v>
      </c>
      <c r="G13" t="str">
        <f t="shared" si="3"/>
        <v>NomAlumno12</v>
      </c>
      <c r="H13" t="str">
        <f t="shared" si="4"/>
        <v>Ap1Alumno12</v>
      </c>
      <c r="I13" t="str">
        <f t="shared" si="5"/>
        <v>Ap2Alumno12</v>
      </c>
      <c r="J13" t="s">
        <v>59</v>
      </c>
      <c r="K13">
        <v>4</v>
      </c>
      <c r="L13" s="1">
        <v>20001021</v>
      </c>
      <c r="M13">
        <v>0</v>
      </c>
      <c r="N1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E54" sqref="E54"/>
    </sheetView>
  </sheetViews>
  <sheetFormatPr baseColWidth="10" defaultRowHeight="15" x14ac:dyDescent="0.25"/>
  <cols>
    <col min="1" max="1" width="61.42578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13" width="5.7109375" customWidth="1"/>
  </cols>
  <sheetData>
    <row r="1" spans="1:14" x14ac:dyDescent="0.25">
      <c r="A1" s="6" t="s">
        <v>76</v>
      </c>
      <c r="B1" s="6"/>
      <c r="C1" s="6"/>
      <c r="D1" s="6" t="s">
        <v>75</v>
      </c>
    </row>
    <row r="2" spans="1:14" x14ac:dyDescent="0.25">
      <c r="A2" s="7" t="s">
        <v>74</v>
      </c>
      <c r="B2" s="3" t="s">
        <v>0</v>
      </c>
      <c r="C2" s="3" t="s">
        <v>35</v>
      </c>
      <c r="D2" s="2" t="s">
        <v>73</v>
      </c>
      <c r="E2" s="3" t="s">
        <v>66</v>
      </c>
      <c r="F2" s="3" t="s">
        <v>64</v>
      </c>
      <c r="G2" s="3" t="s">
        <v>65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/>
    </row>
    <row r="3" spans="1:14" x14ac:dyDescent="0.25">
      <c r="A3" t="str">
        <f ca="1">CONCATENATE("(",C3,",",D3,",'",E3,"',",F3,",",G3,"),")</f>
        <v>((select id_usuario from usuario where nombre_usuario='Cbarrios'),(select id_reto from reto inner join persona on nivel = curso inner join usuario using (id_usuario) where nombre_reto = 'Calcula25' and nombre_usuario = 'Cbarrios'),'2022-05-06 16:36:24',5,26),</v>
      </c>
      <c r="B3" t="s">
        <v>60</v>
      </c>
      <c r="C3" t="str">
        <f>CONCATENATE("(select id_usuario from usuario where nombre_usuario='",B3,"')")</f>
        <v>(select id_usuario from usuario where nombre_usuario='Cbarrios')</v>
      </c>
      <c r="D3" t="str">
        <f>CONCATENATE("(select id_reto from reto inner join persona on nivel = curso inner join usuario using (id_usuario) where nombre_reto = '",$D$2,"' and nombre_usuario = '",B3,"')")</f>
        <v>(select id_reto from reto inner join persona on nivel = curso inner join usuario using (id_usuario) where nombre_reto = 'Calcula25' and nombre_usuario = 'Cbarrios')</v>
      </c>
      <c r="E3" s="4" t="str">
        <f ca="1">CONCATENATE(H3,"-",I3,"-",J3," ",K3,":",L3,":",M3)</f>
        <v>2022-05-06 16:36:24</v>
      </c>
      <c r="F3">
        <f ca="1">RANDBETWEEN(1,25)</f>
        <v>5</v>
      </c>
      <c r="G3">
        <f ca="1">RANDBETWEEN(5,59)</f>
        <v>26</v>
      </c>
      <c r="H3">
        <f ca="1">RANDBETWEEN(2022,2023)</f>
        <v>2022</v>
      </c>
      <c r="I3" t="str">
        <f ca="1">TEXT(RANDBETWEEN(1,12),"00")</f>
        <v>05</v>
      </c>
      <c r="J3" t="str">
        <f t="shared" ref="J3:J4" ca="1" si="0">TEXT(RANDBETWEEN(1,28),"00")</f>
        <v>06</v>
      </c>
      <c r="K3" t="str">
        <f ca="1">TEXT(RANDBETWEEN(8,21),"00")</f>
        <v>16</v>
      </c>
      <c r="L3" t="str">
        <f ca="1">TEXT(RANDBETWEEN(0,59),"00")</f>
        <v>36</v>
      </c>
      <c r="M3" t="str">
        <f ca="1">TEXT(RANDBETWEEN(0,59),"00")</f>
        <v>24</v>
      </c>
    </row>
    <row r="4" spans="1:14" x14ac:dyDescent="0.25">
      <c r="A4" t="str">
        <f t="shared" ref="A4:A50" ca="1" si="1">CONCATENATE("(",C4,",",D4,",'",E4,"',",F4,",",G4,"),")</f>
        <v>((select id_usuario from usuario where nombre_usuario='Despinosa'),(select id_reto from reto inner join persona on nivel = curso inner join usuario using (id_usuario) where nombre_reto = 'Calcula25' and nombre_usuario = 'Despinosa'),'2023-06-26 15:08:42',24,59),</v>
      </c>
      <c r="B4" t="s">
        <v>61</v>
      </c>
      <c r="C4" t="str">
        <f t="shared" ref="C4:C50" si="2">CONCATENATE("(select id_usuario from usuario where nombre_usuario='",B4,"')")</f>
        <v>(select id_usuario from usuario where nombre_usuario='Despinosa')</v>
      </c>
      <c r="D4" t="str">
        <f t="shared" ref="D4:D50" si="3">CONCATENATE("(select id_reto from reto inner join persona on nivel = curso inner join usuario using (id_usuario) where nombre_reto = '",$D$2,"' and nombre_usuario = '",B4,"')")</f>
        <v>(select id_reto from reto inner join persona on nivel = curso inner join usuario using (id_usuario) where nombre_reto = 'Calcula25' and nombre_usuario = 'Despinosa')</v>
      </c>
      <c r="E4" s="4" t="str">
        <f t="shared" ref="E4:E18" ca="1" si="4">CONCATENATE(H4,"-",I4,"-",J4," ",K4,":",L4,":",M4)</f>
        <v>2023-06-26 15:08:42</v>
      </c>
      <c r="F4">
        <f t="shared" ref="F4:F50" ca="1" si="5">RANDBETWEEN(1,25)</f>
        <v>24</v>
      </c>
      <c r="G4">
        <f t="shared" ref="G4:G50" ca="1" si="6">RANDBETWEEN(5,59)</f>
        <v>59</v>
      </c>
      <c r="H4">
        <f t="shared" ref="H4:H50" ca="1" si="7">RANDBETWEEN(2022,2023)</f>
        <v>2023</v>
      </c>
      <c r="I4" t="str">
        <f t="shared" ref="I4:I50" ca="1" si="8">TEXT(RANDBETWEEN(1,12),"00")</f>
        <v>06</v>
      </c>
      <c r="J4" t="str">
        <f t="shared" ca="1" si="0"/>
        <v>26</v>
      </c>
      <c r="K4" t="str">
        <f t="shared" ref="K4:K50" ca="1" si="9">TEXT(RANDBETWEEN(8,21),"00")</f>
        <v>15</v>
      </c>
      <c r="L4" t="str">
        <f t="shared" ref="L4:M19" ca="1" si="10">TEXT(RANDBETWEEN(0,59),"00")</f>
        <v>08</v>
      </c>
      <c r="M4" t="str">
        <f t="shared" ca="1" si="10"/>
        <v>42</v>
      </c>
    </row>
    <row r="5" spans="1:14" x14ac:dyDescent="0.25">
      <c r="A5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'Rgutierrez'),'2022-06-04 08:56:44',19,21),</v>
      </c>
      <c r="B5" t="s">
        <v>62</v>
      </c>
      <c r="C5" t="str">
        <f t="shared" si="2"/>
        <v>(select id_usuario from usuario where nombre_usuario='Rgutierrez')</v>
      </c>
      <c r="D5" t="str">
        <f t="shared" si="3"/>
        <v>(select id_reto from reto inner join persona on nivel = curso inner join usuario using (id_usuario) where nombre_reto = 'Calcula25' and nombre_usuario = 'Rgutierrez')</v>
      </c>
      <c r="E5" s="4" t="str">
        <f t="shared" ca="1" si="4"/>
        <v>2022-06-04 08:56:44</v>
      </c>
      <c r="F5">
        <f t="shared" ca="1" si="5"/>
        <v>19</v>
      </c>
      <c r="G5">
        <f t="shared" ca="1" si="6"/>
        <v>21</v>
      </c>
      <c r="H5">
        <f t="shared" ca="1" si="7"/>
        <v>2022</v>
      </c>
      <c r="I5" t="str">
        <f t="shared" ca="1" si="8"/>
        <v>06</v>
      </c>
      <c r="J5" t="str">
        <f ca="1">TEXT(RANDBETWEEN(1,28),"00")</f>
        <v>04</v>
      </c>
      <c r="K5" t="str">
        <f t="shared" ca="1" si="9"/>
        <v>08</v>
      </c>
      <c r="L5" t="str">
        <f t="shared" ca="1" si="10"/>
        <v>56</v>
      </c>
      <c r="M5" t="str">
        <f t="shared" ca="1" si="10"/>
        <v>44</v>
      </c>
    </row>
    <row r="6" spans="1:14" x14ac:dyDescent="0.25">
      <c r="A6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'Adiez'),'2023-03-03 16:08:04',5,31),</v>
      </c>
      <c r="B6" t="s">
        <v>63</v>
      </c>
      <c r="C6" t="str">
        <f t="shared" si="2"/>
        <v>(select id_usuario from usuario where nombre_usuario='Adiez')</v>
      </c>
      <c r="D6" t="str">
        <f t="shared" si="3"/>
        <v>(select id_reto from reto inner join persona on nivel = curso inner join usuario using (id_usuario) where nombre_reto = 'Calcula25' and nombre_usuario = 'Adiez')</v>
      </c>
      <c r="E6" s="4" t="str">
        <f t="shared" ca="1" si="4"/>
        <v>2023-03-03 16:08:04</v>
      </c>
      <c r="F6">
        <f t="shared" ca="1" si="5"/>
        <v>5</v>
      </c>
      <c r="G6">
        <f t="shared" ca="1" si="6"/>
        <v>31</v>
      </c>
      <c r="H6">
        <f t="shared" ca="1" si="7"/>
        <v>2023</v>
      </c>
      <c r="I6" t="str">
        <f t="shared" ca="1" si="8"/>
        <v>03</v>
      </c>
      <c r="J6" t="str">
        <f t="shared" ref="J6:J50" ca="1" si="11">TEXT(RANDBETWEEN(1,28),"00")</f>
        <v>03</v>
      </c>
      <c r="K6" t="str">
        <f t="shared" ca="1" si="9"/>
        <v>16</v>
      </c>
      <c r="L6" t="str">
        <f t="shared" ca="1" si="10"/>
        <v>08</v>
      </c>
      <c r="M6" t="str">
        <f t="shared" ca="1" si="10"/>
        <v>04</v>
      </c>
    </row>
    <row r="7" spans="1:14" x14ac:dyDescent="0.25">
      <c r="A7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'Alumno1'),'2023-05-05 17:01:17',14,56),</v>
      </c>
      <c r="B7" t="s">
        <v>3</v>
      </c>
      <c r="C7" t="str">
        <f t="shared" si="2"/>
        <v>(select id_usuario from usuario where nombre_usuario='Alumno1')</v>
      </c>
      <c r="D7" t="str">
        <f t="shared" si="3"/>
        <v>(select id_reto from reto inner join persona on nivel = curso inner join usuario using (id_usuario) where nombre_reto = 'Calcula25' and nombre_usuario = 'Alumno1')</v>
      </c>
      <c r="E7" s="4" t="str">
        <f t="shared" ca="1" si="4"/>
        <v>2023-05-05 17:01:17</v>
      </c>
      <c r="F7">
        <f t="shared" ca="1" si="5"/>
        <v>14</v>
      </c>
      <c r="G7">
        <f t="shared" ca="1" si="6"/>
        <v>56</v>
      </c>
      <c r="H7">
        <f t="shared" ca="1" si="7"/>
        <v>2023</v>
      </c>
      <c r="I7" t="str">
        <f t="shared" ca="1" si="8"/>
        <v>05</v>
      </c>
      <c r="J7" t="str">
        <f t="shared" ca="1" si="11"/>
        <v>05</v>
      </c>
      <c r="K7" t="str">
        <f t="shared" ca="1" si="9"/>
        <v>17</v>
      </c>
      <c r="L7" t="str">
        <f t="shared" ca="1" si="10"/>
        <v>01</v>
      </c>
      <c r="M7" t="str">
        <f t="shared" ca="1" si="10"/>
        <v>17</v>
      </c>
    </row>
    <row r="8" spans="1:14" x14ac:dyDescent="0.25">
      <c r="A8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'Alumno2'),'2022-01-11 13:48:29',18,13),</v>
      </c>
      <c r="B8" t="s">
        <v>5</v>
      </c>
      <c r="C8" t="str">
        <f t="shared" si="2"/>
        <v>(select id_usuario from usuario where nombre_usuario='Alumno2')</v>
      </c>
      <c r="D8" t="str">
        <f t="shared" si="3"/>
        <v>(select id_reto from reto inner join persona on nivel = curso inner join usuario using (id_usuario) where nombre_reto = 'Calcula25' and nombre_usuario = 'Alumno2')</v>
      </c>
      <c r="E8" s="4" t="str">
        <f t="shared" ca="1" si="4"/>
        <v>2022-01-11 13:48:29</v>
      </c>
      <c r="F8">
        <f t="shared" ca="1" si="5"/>
        <v>18</v>
      </c>
      <c r="G8">
        <f t="shared" ca="1" si="6"/>
        <v>13</v>
      </c>
      <c r="H8">
        <f t="shared" ca="1" si="7"/>
        <v>2022</v>
      </c>
      <c r="I8" t="str">
        <f t="shared" ca="1" si="8"/>
        <v>01</v>
      </c>
      <c r="J8" t="str">
        <f t="shared" ca="1" si="11"/>
        <v>11</v>
      </c>
      <c r="K8" t="str">
        <f t="shared" ca="1" si="9"/>
        <v>13</v>
      </c>
      <c r="L8" t="str">
        <f t="shared" ca="1" si="10"/>
        <v>48</v>
      </c>
      <c r="M8" t="str">
        <f t="shared" ca="1" si="10"/>
        <v>29</v>
      </c>
    </row>
    <row r="9" spans="1:14" x14ac:dyDescent="0.25">
      <c r="A9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'Alumno3'),'2022-01-10 15:48:03',1,36),</v>
      </c>
      <c r="B9" t="s">
        <v>7</v>
      </c>
      <c r="C9" t="str">
        <f t="shared" si="2"/>
        <v>(select id_usuario from usuario where nombre_usuario='Alumno3')</v>
      </c>
      <c r="D9" t="str">
        <f t="shared" si="3"/>
        <v>(select id_reto from reto inner join persona on nivel = curso inner join usuario using (id_usuario) where nombre_reto = 'Calcula25' and nombre_usuario = 'Alumno3')</v>
      </c>
      <c r="E9" s="4" t="str">
        <f t="shared" ca="1" si="4"/>
        <v>2022-01-10 15:48:03</v>
      </c>
      <c r="F9">
        <f t="shared" ca="1" si="5"/>
        <v>1</v>
      </c>
      <c r="G9">
        <f t="shared" ca="1" si="6"/>
        <v>36</v>
      </c>
      <c r="H9">
        <f t="shared" ca="1" si="7"/>
        <v>2022</v>
      </c>
      <c r="I9" t="str">
        <f t="shared" ca="1" si="8"/>
        <v>01</v>
      </c>
      <c r="J9" t="str">
        <f t="shared" ca="1" si="11"/>
        <v>10</v>
      </c>
      <c r="K9" t="str">
        <f t="shared" ca="1" si="9"/>
        <v>15</v>
      </c>
      <c r="L9" t="str">
        <f t="shared" ca="1" si="10"/>
        <v>48</v>
      </c>
      <c r="M9" t="str">
        <f t="shared" ca="1" si="10"/>
        <v>03</v>
      </c>
    </row>
    <row r="10" spans="1:14" x14ac:dyDescent="0.25">
      <c r="A10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'Alumno4'),'2022-10-02 08:03:48',20,41),</v>
      </c>
      <c r="B10" t="s">
        <v>9</v>
      </c>
      <c r="C10" t="str">
        <f t="shared" si="2"/>
        <v>(select id_usuario from usuario where nombre_usuario='Alumno4')</v>
      </c>
      <c r="D10" t="str">
        <f t="shared" si="3"/>
        <v>(select id_reto from reto inner join persona on nivel = curso inner join usuario using (id_usuario) where nombre_reto = 'Calcula25' and nombre_usuario = 'Alumno4')</v>
      </c>
      <c r="E10" s="4" t="str">
        <f t="shared" ca="1" si="4"/>
        <v>2022-10-02 08:03:48</v>
      </c>
      <c r="F10">
        <f t="shared" ca="1" si="5"/>
        <v>20</v>
      </c>
      <c r="G10">
        <f t="shared" ca="1" si="6"/>
        <v>41</v>
      </c>
      <c r="H10">
        <f t="shared" ca="1" si="7"/>
        <v>2022</v>
      </c>
      <c r="I10" t="str">
        <f t="shared" ca="1" si="8"/>
        <v>10</v>
      </c>
      <c r="J10" t="str">
        <f t="shared" ca="1" si="11"/>
        <v>02</v>
      </c>
      <c r="K10" t="str">
        <f t="shared" ca="1" si="9"/>
        <v>08</v>
      </c>
      <c r="L10" t="str">
        <f t="shared" ca="1" si="10"/>
        <v>03</v>
      </c>
      <c r="M10" t="str">
        <f t="shared" ca="1" si="10"/>
        <v>48</v>
      </c>
    </row>
    <row r="11" spans="1:14" x14ac:dyDescent="0.25">
      <c r="A11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'Alumno5'),'2022-06-12 11:01:04',3,56),</v>
      </c>
      <c r="B11" t="s">
        <v>11</v>
      </c>
      <c r="C11" t="str">
        <f t="shared" si="2"/>
        <v>(select id_usuario from usuario where nombre_usuario='Alumno5')</v>
      </c>
      <c r="D11" t="str">
        <f t="shared" si="3"/>
        <v>(select id_reto from reto inner join persona on nivel = curso inner join usuario using (id_usuario) where nombre_reto = 'Calcula25' and nombre_usuario = 'Alumno5')</v>
      </c>
      <c r="E11" s="4" t="str">
        <f t="shared" ca="1" si="4"/>
        <v>2022-06-12 11:01:04</v>
      </c>
      <c r="F11">
        <f t="shared" ca="1" si="5"/>
        <v>3</v>
      </c>
      <c r="G11">
        <f t="shared" ca="1" si="6"/>
        <v>56</v>
      </c>
      <c r="H11">
        <f t="shared" ca="1" si="7"/>
        <v>2022</v>
      </c>
      <c r="I11" t="str">
        <f t="shared" ca="1" si="8"/>
        <v>06</v>
      </c>
      <c r="J11" t="str">
        <f t="shared" ca="1" si="11"/>
        <v>12</v>
      </c>
      <c r="K11" t="str">
        <f t="shared" ca="1" si="9"/>
        <v>11</v>
      </c>
      <c r="L11" t="str">
        <f t="shared" ca="1" si="10"/>
        <v>01</v>
      </c>
      <c r="M11" t="str">
        <f t="shared" ca="1" si="10"/>
        <v>04</v>
      </c>
    </row>
    <row r="12" spans="1:14" x14ac:dyDescent="0.25">
      <c r="A12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'Alumno6'),'2023-09-03 12:38:25',17,12),</v>
      </c>
      <c r="B12" t="s">
        <v>13</v>
      </c>
      <c r="C12" t="str">
        <f t="shared" si="2"/>
        <v>(select id_usuario from usuario where nombre_usuario='Alumno6')</v>
      </c>
      <c r="D12" t="str">
        <f t="shared" si="3"/>
        <v>(select id_reto from reto inner join persona on nivel = curso inner join usuario using (id_usuario) where nombre_reto = 'Calcula25' and nombre_usuario = 'Alumno6')</v>
      </c>
      <c r="E12" s="4" t="str">
        <f t="shared" ca="1" si="4"/>
        <v>2023-09-03 12:38:25</v>
      </c>
      <c r="F12">
        <f t="shared" ca="1" si="5"/>
        <v>17</v>
      </c>
      <c r="G12">
        <f t="shared" ca="1" si="6"/>
        <v>12</v>
      </c>
      <c r="H12">
        <f t="shared" ca="1" si="7"/>
        <v>2023</v>
      </c>
      <c r="I12" t="str">
        <f t="shared" ca="1" si="8"/>
        <v>09</v>
      </c>
      <c r="J12" t="str">
        <f t="shared" ca="1" si="11"/>
        <v>03</v>
      </c>
      <c r="K12" t="str">
        <f t="shared" ca="1" si="9"/>
        <v>12</v>
      </c>
      <c r="L12" t="str">
        <f t="shared" ca="1" si="10"/>
        <v>38</v>
      </c>
      <c r="M12" t="str">
        <f t="shared" ca="1" si="10"/>
        <v>25</v>
      </c>
    </row>
    <row r="13" spans="1:14" x14ac:dyDescent="0.25">
      <c r="A13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'Alumno7'),'2022-10-02 12:13:08',21,31),</v>
      </c>
      <c r="B13" t="s">
        <v>15</v>
      </c>
      <c r="C13" t="str">
        <f t="shared" si="2"/>
        <v>(select id_usuario from usuario where nombre_usuario='Alumno7')</v>
      </c>
      <c r="D13" t="str">
        <f t="shared" si="3"/>
        <v>(select id_reto from reto inner join persona on nivel = curso inner join usuario using (id_usuario) where nombre_reto = 'Calcula25' and nombre_usuario = 'Alumno7')</v>
      </c>
      <c r="E13" s="4" t="str">
        <f t="shared" ca="1" si="4"/>
        <v>2022-10-02 12:13:08</v>
      </c>
      <c r="F13">
        <f t="shared" ca="1" si="5"/>
        <v>21</v>
      </c>
      <c r="G13">
        <f t="shared" ca="1" si="6"/>
        <v>31</v>
      </c>
      <c r="H13">
        <f t="shared" ca="1" si="7"/>
        <v>2022</v>
      </c>
      <c r="I13" t="str">
        <f t="shared" ca="1" si="8"/>
        <v>10</v>
      </c>
      <c r="J13" t="str">
        <f t="shared" ca="1" si="11"/>
        <v>02</v>
      </c>
      <c r="K13" t="str">
        <f t="shared" ca="1" si="9"/>
        <v>12</v>
      </c>
      <c r="L13" t="str">
        <f t="shared" ca="1" si="10"/>
        <v>13</v>
      </c>
      <c r="M13" t="str">
        <f t="shared" ca="1" si="10"/>
        <v>08</v>
      </c>
    </row>
    <row r="14" spans="1:14" x14ac:dyDescent="0.25">
      <c r="A14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'Alumno8'),'2023-07-03 15:43:16',22,7),</v>
      </c>
      <c r="B14" t="s">
        <v>17</v>
      </c>
      <c r="C14" t="str">
        <f t="shared" si="2"/>
        <v>(select id_usuario from usuario where nombre_usuario='Alumno8')</v>
      </c>
      <c r="D14" t="str">
        <f t="shared" si="3"/>
        <v>(select id_reto from reto inner join persona on nivel = curso inner join usuario using (id_usuario) where nombre_reto = 'Calcula25' and nombre_usuario = 'Alumno8')</v>
      </c>
      <c r="E14" s="4" t="str">
        <f t="shared" ca="1" si="4"/>
        <v>2023-07-03 15:43:16</v>
      </c>
      <c r="F14">
        <f t="shared" ca="1" si="5"/>
        <v>22</v>
      </c>
      <c r="G14">
        <f t="shared" ca="1" si="6"/>
        <v>7</v>
      </c>
      <c r="H14">
        <f t="shared" ca="1" si="7"/>
        <v>2023</v>
      </c>
      <c r="I14" t="str">
        <f t="shared" ca="1" si="8"/>
        <v>07</v>
      </c>
      <c r="J14" t="str">
        <f t="shared" ca="1" si="11"/>
        <v>03</v>
      </c>
      <c r="K14" t="str">
        <f t="shared" ca="1" si="9"/>
        <v>15</v>
      </c>
      <c r="L14" t="str">
        <f t="shared" ca="1" si="10"/>
        <v>43</v>
      </c>
      <c r="M14" t="str">
        <f t="shared" ca="1" si="10"/>
        <v>16</v>
      </c>
    </row>
    <row r="15" spans="1:14" x14ac:dyDescent="0.25">
      <c r="A15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'Alumno9'),'2022-10-01 17:44:00',20,34),</v>
      </c>
      <c r="B15" t="s">
        <v>19</v>
      </c>
      <c r="C15" t="str">
        <f t="shared" si="2"/>
        <v>(select id_usuario from usuario where nombre_usuario='Alumno9')</v>
      </c>
      <c r="D15" t="str">
        <f t="shared" si="3"/>
        <v>(select id_reto from reto inner join persona on nivel = curso inner join usuario using (id_usuario) where nombre_reto = 'Calcula25' and nombre_usuario = 'Alumno9')</v>
      </c>
      <c r="E15" s="4" t="str">
        <f t="shared" ca="1" si="4"/>
        <v>2022-10-01 17:44:00</v>
      </c>
      <c r="F15">
        <f t="shared" ca="1" si="5"/>
        <v>20</v>
      </c>
      <c r="G15">
        <f t="shared" ca="1" si="6"/>
        <v>34</v>
      </c>
      <c r="H15">
        <f t="shared" ca="1" si="7"/>
        <v>2022</v>
      </c>
      <c r="I15" t="str">
        <f t="shared" ca="1" si="8"/>
        <v>10</v>
      </c>
      <c r="J15" t="str">
        <f t="shared" ca="1" si="11"/>
        <v>01</v>
      </c>
      <c r="K15" t="str">
        <f t="shared" ca="1" si="9"/>
        <v>17</v>
      </c>
      <c r="L15" t="str">
        <f t="shared" ca="1" si="10"/>
        <v>44</v>
      </c>
      <c r="M15" t="str">
        <f t="shared" ca="1" si="10"/>
        <v>00</v>
      </c>
    </row>
    <row r="16" spans="1:14" x14ac:dyDescent="0.25">
      <c r="A16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'Alumno10'),'2022-03-07 08:03:38',13,40),</v>
      </c>
      <c r="B16" t="s">
        <v>21</v>
      </c>
      <c r="C16" t="str">
        <f t="shared" si="2"/>
        <v>(select id_usuario from usuario where nombre_usuario='Alumno10')</v>
      </c>
      <c r="D16" t="str">
        <f t="shared" si="3"/>
        <v>(select id_reto from reto inner join persona on nivel = curso inner join usuario using (id_usuario) where nombre_reto = 'Calcula25' and nombre_usuario = 'Alumno10')</v>
      </c>
      <c r="E16" s="4" t="str">
        <f t="shared" ca="1" si="4"/>
        <v>2022-03-07 08:03:38</v>
      </c>
      <c r="F16">
        <f t="shared" ca="1" si="5"/>
        <v>13</v>
      </c>
      <c r="G16">
        <f t="shared" ca="1" si="6"/>
        <v>40</v>
      </c>
      <c r="H16">
        <f t="shared" ca="1" si="7"/>
        <v>2022</v>
      </c>
      <c r="I16" t="str">
        <f t="shared" ca="1" si="8"/>
        <v>03</v>
      </c>
      <c r="J16" t="str">
        <f t="shared" ca="1" si="11"/>
        <v>07</v>
      </c>
      <c r="K16" t="str">
        <f t="shared" ca="1" si="9"/>
        <v>08</v>
      </c>
      <c r="L16" t="str">
        <f t="shared" ca="1" si="10"/>
        <v>03</v>
      </c>
      <c r="M16" t="str">
        <f t="shared" ca="1" si="10"/>
        <v>38</v>
      </c>
    </row>
    <row r="17" spans="1:13" x14ac:dyDescent="0.25">
      <c r="A17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'Alumno11'),'2023-07-20 12:43:33',7,14),</v>
      </c>
      <c r="B17" t="s">
        <v>23</v>
      </c>
      <c r="C17" t="str">
        <f t="shared" si="2"/>
        <v>(select id_usuario from usuario where nombre_usuario='Alumno11')</v>
      </c>
      <c r="D17" t="str">
        <f t="shared" si="3"/>
        <v>(select id_reto from reto inner join persona on nivel = curso inner join usuario using (id_usuario) where nombre_reto = 'Calcula25' and nombre_usuario = 'Alumno11')</v>
      </c>
      <c r="E17" s="4" t="str">
        <f t="shared" ca="1" si="4"/>
        <v>2023-07-20 12:43:33</v>
      </c>
      <c r="F17">
        <f t="shared" ca="1" si="5"/>
        <v>7</v>
      </c>
      <c r="G17">
        <f t="shared" ca="1" si="6"/>
        <v>14</v>
      </c>
      <c r="H17">
        <f t="shared" ca="1" si="7"/>
        <v>2023</v>
      </c>
      <c r="I17" t="str">
        <f t="shared" ca="1" si="8"/>
        <v>07</v>
      </c>
      <c r="J17" t="str">
        <f t="shared" ca="1" si="11"/>
        <v>20</v>
      </c>
      <c r="K17" t="str">
        <f t="shared" ca="1" si="9"/>
        <v>12</v>
      </c>
      <c r="L17" t="str">
        <f t="shared" ca="1" si="10"/>
        <v>43</v>
      </c>
      <c r="M17" t="str">
        <f t="shared" ca="1" si="10"/>
        <v>33</v>
      </c>
    </row>
    <row r="18" spans="1:13" x14ac:dyDescent="0.25">
      <c r="A18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'Alumno12'),'2022-10-01 18:53:57',20,6),</v>
      </c>
      <c r="B18" t="s">
        <v>25</v>
      </c>
      <c r="C18" t="str">
        <f t="shared" si="2"/>
        <v>(select id_usuario from usuario where nombre_usuario='Alumno12')</v>
      </c>
      <c r="D18" t="str">
        <f t="shared" si="3"/>
        <v>(select id_reto from reto inner join persona on nivel = curso inner join usuario using (id_usuario) where nombre_reto = 'Calcula25' and nombre_usuario = 'Alumno12')</v>
      </c>
      <c r="E18" s="4" t="str">
        <f t="shared" ca="1" si="4"/>
        <v>2022-10-01 18:53:57</v>
      </c>
      <c r="F18">
        <f t="shared" ca="1" si="5"/>
        <v>20</v>
      </c>
      <c r="G18">
        <f t="shared" ca="1" si="6"/>
        <v>6</v>
      </c>
      <c r="H18">
        <f t="shared" ca="1" si="7"/>
        <v>2022</v>
      </c>
      <c r="I18" t="str">
        <f t="shared" ca="1" si="8"/>
        <v>10</v>
      </c>
      <c r="J18" t="str">
        <f t="shared" ca="1" si="11"/>
        <v>01</v>
      </c>
      <c r="K18" t="str">
        <f t="shared" ca="1" si="9"/>
        <v>18</v>
      </c>
      <c r="L18" t="str">
        <f t="shared" ca="1" si="10"/>
        <v>53</v>
      </c>
      <c r="M18" t="str">
        <f t="shared" ca="1" si="10"/>
        <v>57</v>
      </c>
    </row>
    <row r="19" spans="1:13" x14ac:dyDescent="0.25">
      <c r="A19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'Cbarrios'),'2023-06-06 12:06:51',20,9),</v>
      </c>
      <c r="B19" t="s">
        <v>60</v>
      </c>
      <c r="C19" t="str">
        <f t="shared" si="2"/>
        <v>(select id_usuario from usuario where nombre_usuario='Cbarrios')</v>
      </c>
      <c r="D19" t="str">
        <f t="shared" si="3"/>
        <v>(select id_reto from reto inner join persona on nivel = curso inner join usuario using (id_usuario) where nombre_reto = 'Calcula25' and nombre_usuario = 'Cbarrios')</v>
      </c>
      <c r="E19" s="4" t="str">
        <f t="shared" ref="E19:E50" ca="1" si="12">CONCATENATE(H19,"-",I19,"-",J19," ",K19,":",L19,":",M19)</f>
        <v>2023-06-06 12:06:51</v>
      </c>
      <c r="F19">
        <f t="shared" ca="1" si="5"/>
        <v>20</v>
      </c>
      <c r="G19">
        <f t="shared" ca="1" si="6"/>
        <v>9</v>
      </c>
      <c r="H19">
        <f t="shared" ca="1" si="7"/>
        <v>2023</v>
      </c>
      <c r="I19" t="str">
        <f t="shared" ca="1" si="8"/>
        <v>06</v>
      </c>
      <c r="J19" t="str">
        <f t="shared" ca="1" si="11"/>
        <v>06</v>
      </c>
      <c r="K19" t="str">
        <f t="shared" ca="1" si="9"/>
        <v>12</v>
      </c>
      <c r="L19" t="str">
        <f t="shared" ca="1" si="10"/>
        <v>06</v>
      </c>
      <c r="M19" t="str">
        <f t="shared" ca="1" si="10"/>
        <v>51</v>
      </c>
    </row>
    <row r="20" spans="1:13" x14ac:dyDescent="0.25">
      <c r="A20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'Despinosa'),'2023-12-26 10:30:15',7,12),</v>
      </c>
      <c r="B20" t="s">
        <v>61</v>
      </c>
      <c r="C20" t="str">
        <f t="shared" si="2"/>
        <v>(select id_usuario from usuario where nombre_usuario='Despinosa')</v>
      </c>
      <c r="D20" t="str">
        <f t="shared" si="3"/>
        <v>(select id_reto from reto inner join persona on nivel = curso inner join usuario using (id_usuario) where nombre_reto = 'Calcula25' and nombre_usuario = 'Despinosa')</v>
      </c>
      <c r="E20" s="4" t="str">
        <f t="shared" ca="1" si="12"/>
        <v>2023-12-26 10:30:15</v>
      </c>
      <c r="F20">
        <f t="shared" ca="1" si="5"/>
        <v>7</v>
      </c>
      <c r="G20">
        <f t="shared" ca="1" si="6"/>
        <v>12</v>
      </c>
      <c r="H20">
        <f t="shared" ca="1" si="7"/>
        <v>2023</v>
      </c>
      <c r="I20" t="str">
        <f t="shared" ca="1" si="8"/>
        <v>12</v>
      </c>
      <c r="J20" t="str">
        <f t="shared" ca="1" si="11"/>
        <v>26</v>
      </c>
      <c r="K20" t="str">
        <f t="shared" ca="1" si="9"/>
        <v>10</v>
      </c>
      <c r="L20" t="str">
        <f t="shared" ref="L20:M50" ca="1" si="13">TEXT(RANDBETWEEN(0,59),"00")</f>
        <v>30</v>
      </c>
      <c r="M20" t="str">
        <f t="shared" ca="1" si="13"/>
        <v>15</v>
      </c>
    </row>
    <row r="21" spans="1:13" x14ac:dyDescent="0.25">
      <c r="A21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'Rgutierrez'),'2023-04-07 21:35:33',21,13),</v>
      </c>
      <c r="B21" t="s">
        <v>62</v>
      </c>
      <c r="C21" t="str">
        <f t="shared" si="2"/>
        <v>(select id_usuario from usuario where nombre_usuario='Rgutierrez')</v>
      </c>
      <c r="D21" t="str">
        <f t="shared" si="3"/>
        <v>(select id_reto from reto inner join persona on nivel = curso inner join usuario using (id_usuario) where nombre_reto = 'Calcula25' and nombre_usuario = 'Rgutierrez')</v>
      </c>
      <c r="E21" s="4" t="str">
        <f t="shared" ca="1" si="12"/>
        <v>2023-04-07 21:35:33</v>
      </c>
      <c r="F21">
        <f t="shared" ca="1" si="5"/>
        <v>21</v>
      </c>
      <c r="G21">
        <f t="shared" ca="1" si="6"/>
        <v>13</v>
      </c>
      <c r="H21">
        <f t="shared" ca="1" si="7"/>
        <v>2023</v>
      </c>
      <c r="I21" t="str">
        <f t="shared" ca="1" si="8"/>
        <v>04</v>
      </c>
      <c r="J21" t="str">
        <f t="shared" ca="1" si="11"/>
        <v>07</v>
      </c>
      <c r="K21" t="str">
        <f t="shared" ca="1" si="9"/>
        <v>21</v>
      </c>
      <c r="L21" t="str">
        <f t="shared" ca="1" si="13"/>
        <v>35</v>
      </c>
      <c r="M21" t="str">
        <f t="shared" ca="1" si="13"/>
        <v>33</v>
      </c>
    </row>
    <row r="22" spans="1:13" x14ac:dyDescent="0.25">
      <c r="A22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'Adiez'),'2022-08-05 14:54:25',15,52),</v>
      </c>
      <c r="B22" t="s">
        <v>63</v>
      </c>
      <c r="C22" t="str">
        <f t="shared" si="2"/>
        <v>(select id_usuario from usuario where nombre_usuario='Adiez')</v>
      </c>
      <c r="D22" t="str">
        <f t="shared" si="3"/>
        <v>(select id_reto from reto inner join persona on nivel = curso inner join usuario using (id_usuario) where nombre_reto = 'Calcula25' and nombre_usuario = 'Adiez')</v>
      </c>
      <c r="E22" s="4" t="str">
        <f t="shared" ca="1" si="12"/>
        <v>2022-08-05 14:54:25</v>
      </c>
      <c r="F22">
        <f t="shared" ca="1" si="5"/>
        <v>15</v>
      </c>
      <c r="G22">
        <f t="shared" ca="1" si="6"/>
        <v>52</v>
      </c>
      <c r="H22">
        <f t="shared" ca="1" si="7"/>
        <v>2022</v>
      </c>
      <c r="I22" t="str">
        <f t="shared" ca="1" si="8"/>
        <v>08</v>
      </c>
      <c r="J22" t="str">
        <f t="shared" ca="1" si="11"/>
        <v>05</v>
      </c>
      <c r="K22" t="str">
        <f t="shared" ca="1" si="9"/>
        <v>14</v>
      </c>
      <c r="L22" t="str">
        <f t="shared" ca="1" si="13"/>
        <v>54</v>
      </c>
      <c r="M22" t="str">
        <f t="shared" ca="1" si="13"/>
        <v>25</v>
      </c>
    </row>
    <row r="23" spans="1:13" x14ac:dyDescent="0.25">
      <c r="A23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'Alumno1'),'2023-07-10 08:37:19',16,56),</v>
      </c>
      <c r="B23" t="s">
        <v>3</v>
      </c>
      <c r="C23" t="str">
        <f t="shared" si="2"/>
        <v>(select id_usuario from usuario where nombre_usuario='Alumno1')</v>
      </c>
      <c r="D23" t="str">
        <f t="shared" si="3"/>
        <v>(select id_reto from reto inner join persona on nivel = curso inner join usuario using (id_usuario) where nombre_reto = 'Calcula25' and nombre_usuario = 'Alumno1')</v>
      </c>
      <c r="E23" s="4" t="str">
        <f t="shared" ca="1" si="12"/>
        <v>2023-07-10 08:37:19</v>
      </c>
      <c r="F23">
        <f t="shared" ca="1" si="5"/>
        <v>16</v>
      </c>
      <c r="G23">
        <f t="shared" ca="1" si="6"/>
        <v>56</v>
      </c>
      <c r="H23">
        <f t="shared" ca="1" si="7"/>
        <v>2023</v>
      </c>
      <c r="I23" t="str">
        <f t="shared" ca="1" si="8"/>
        <v>07</v>
      </c>
      <c r="J23" t="str">
        <f t="shared" ca="1" si="11"/>
        <v>10</v>
      </c>
      <c r="K23" t="str">
        <f t="shared" ca="1" si="9"/>
        <v>08</v>
      </c>
      <c r="L23" t="str">
        <f t="shared" ca="1" si="13"/>
        <v>37</v>
      </c>
      <c r="M23" t="str">
        <f t="shared" ca="1" si="13"/>
        <v>19</v>
      </c>
    </row>
    <row r="24" spans="1:13" x14ac:dyDescent="0.25">
      <c r="A24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'Alumno2'),'2023-08-24 15:54:30',20,16),</v>
      </c>
      <c r="B24" t="s">
        <v>5</v>
      </c>
      <c r="C24" t="str">
        <f t="shared" si="2"/>
        <v>(select id_usuario from usuario where nombre_usuario='Alumno2')</v>
      </c>
      <c r="D24" t="str">
        <f t="shared" si="3"/>
        <v>(select id_reto from reto inner join persona on nivel = curso inner join usuario using (id_usuario) where nombre_reto = 'Calcula25' and nombre_usuario = 'Alumno2')</v>
      </c>
      <c r="E24" s="4" t="str">
        <f t="shared" ca="1" si="12"/>
        <v>2023-08-24 15:54:30</v>
      </c>
      <c r="F24">
        <f t="shared" ca="1" si="5"/>
        <v>20</v>
      </c>
      <c r="G24">
        <f t="shared" ca="1" si="6"/>
        <v>16</v>
      </c>
      <c r="H24">
        <f t="shared" ca="1" si="7"/>
        <v>2023</v>
      </c>
      <c r="I24" t="str">
        <f t="shared" ca="1" si="8"/>
        <v>08</v>
      </c>
      <c r="J24" t="str">
        <f t="shared" ca="1" si="11"/>
        <v>24</v>
      </c>
      <c r="K24" t="str">
        <f t="shared" ca="1" si="9"/>
        <v>15</v>
      </c>
      <c r="L24" t="str">
        <f t="shared" ca="1" si="13"/>
        <v>54</v>
      </c>
      <c r="M24" t="str">
        <f t="shared" ca="1" si="13"/>
        <v>30</v>
      </c>
    </row>
    <row r="25" spans="1:13" x14ac:dyDescent="0.25">
      <c r="A25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'Alumno3'),'2023-11-09 11:25:04',2,56),</v>
      </c>
      <c r="B25" t="s">
        <v>7</v>
      </c>
      <c r="C25" t="str">
        <f t="shared" si="2"/>
        <v>(select id_usuario from usuario where nombre_usuario='Alumno3')</v>
      </c>
      <c r="D25" t="str">
        <f t="shared" si="3"/>
        <v>(select id_reto from reto inner join persona on nivel = curso inner join usuario using (id_usuario) where nombre_reto = 'Calcula25' and nombre_usuario = 'Alumno3')</v>
      </c>
      <c r="E25" s="4" t="str">
        <f t="shared" ca="1" si="12"/>
        <v>2023-11-09 11:25:04</v>
      </c>
      <c r="F25">
        <f t="shared" ca="1" si="5"/>
        <v>2</v>
      </c>
      <c r="G25">
        <f t="shared" ca="1" si="6"/>
        <v>56</v>
      </c>
      <c r="H25">
        <f t="shared" ca="1" si="7"/>
        <v>2023</v>
      </c>
      <c r="I25" t="str">
        <f t="shared" ca="1" si="8"/>
        <v>11</v>
      </c>
      <c r="J25" t="str">
        <f t="shared" ca="1" si="11"/>
        <v>09</v>
      </c>
      <c r="K25" t="str">
        <f t="shared" ca="1" si="9"/>
        <v>11</v>
      </c>
      <c r="L25" t="str">
        <f t="shared" ca="1" si="13"/>
        <v>25</v>
      </c>
      <c r="M25" t="str">
        <f t="shared" ca="1" si="13"/>
        <v>04</v>
      </c>
    </row>
    <row r="26" spans="1:13" x14ac:dyDescent="0.25">
      <c r="A26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'Alumno4'),'2022-09-12 16:06:00',19,21),</v>
      </c>
      <c r="B26" t="s">
        <v>9</v>
      </c>
      <c r="C26" t="str">
        <f t="shared" si="2"/>
        <v>(select id_usuario from usuario where nombre_usuario='Alumno4')</v>
      </c>
      <c r="D26" t="str">
        <f t="shared" si="3"/>
        <v>(select id_reto from reto inner join persona on nivel = curso inner join usuario using (id_usuario) where nombre_reto = 'Calcula25' and nombre_usuario = 'Alumno4')</v>
      </c>
      <c r="E26" s="4" t="str">
        <f t="shared" ca="1" si="12"/>
        <v>2022-09-12 16:06:00</v>
      </c>
      <c r="F26">
        <f t="shared" ca="1" si="5"/>
        <v>19</v>
      </c>
      <c r="G26">
        <f t="shared" ca="1" si="6"/>
        <v>21</v>
      </c>
      <c r="H26">
        <f t="shared" ca="1" si="7"/>
        <v>2022</v>
      </c>
      <c r="I26" t="str">
        <f t="shared" ca="1" si="8"/>
        <v>09</v>
      </c>
      <c r="J26" t="str">
        <f t="shared" ca="1" si="11"/>
        <v>12</v>
      </c>
      <c r="K26" t="str">
        <f t="shared" ca="1" si="9"/>
        <v>16</v>
      </c>
      <c r="L26" t="str">
        <f t="shared" ca="1" si="13"/>
        <v>06</v>
      </c>
      <c r="M26" t="str">
        <f t="shared" ca="1" si="13"/>
        <v>00</v>
      </c>
    </row>
    <row r="27" spans="1:13" x14ac:dyDescent="0.25">
      <c r="A27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'Alumno5'),'2023-01-15 19:08:32',23,8),</v>
      </c>
      <c r="B27" t="s">
        <v>11</v>
      </c>
      <c r="C27" t="str">
        <f t="shared" si="2"/>
        <v>(select id_usuario from usuario where nombre_usuario='Alumno5')</v>
      </c>
      <c r="D27" t="str">
        <f t="shared" si="3"/>
        <v>(select id_reto from reto inner join persona on nivel = curso inner join usuario using (id_usuario) where nombre_reto = 'Calcula25' and nombre_usuario = 'Alumno5')</v>
      </c>
      <c r="E27" s="4" t="str">
        <f t="shared" ca="1" si="12"/>
        <v>2023-01-15 19:08:32</v>
      </c>
      <c r="F27">
        <f t="shared" ca="1" si="5"/>
        <v>23</v>
      </c>
      <c r="G27">
        <f t="shared" ca="1" si="6"/>
        <v>8</v>
      </c>
      <c r="H27">
        <f t="shared" ca="1" si="7"/>
        <v>2023</v>
      </c>
      <c r="I27" t="str">
        <f t="shared" ca="1" si="8"/>
        <v>01</v>
      </c>
      <c r="J27" t="str">
        <f t="shared" ca="1" si="11"/>
        <v>15</v>
      </c>
      <c r="K27" t="str">
        <f t="shared" ca="1" si="9"/>
        <v>19</v>
      </c>
      <c r="L27" t="str">
        <f t="shared" ca="1" si="13"/>
        <v>08</v>
      </c>
      <c r="M27" t="str">
        <f t="shared" ca="1" si="13"/>
        <v>32</v>
      </c>
    </row>
    <row r="28" spans="1:13" x14ac:dyDescent="0.25">
      <c r="A28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'Alumno6'),'2023-11-24 10:09:00',16,56),</v>
      </c>
      <c r="B28" t="s">
        <v>13</v>
      </c>
      <c r="C28" t="str">
        <f t="shared" si="2"/>
        <v>(select id_usuario from usuario where nombre_usuario='Alumno6')</v>
      </c>
      <c r="D28" t="str">
        <f t="shared" si="3"/>
        <v>(select id_reto from reto inner join persona on nivel = curso inner join usuario using (id_usuario) where nombre_reto = 'Calcula25' and nombre_usuario = 'Alumno6')</v>
      </c>
      <c r="E28" s="4" t="str">
        <f t="shared" ca="1" si="12"/>
        <v>2023-11-24 10:09:00</v>
      </c>
      <c r="F28">
        <f t="shared" ca="1" si="5"/>
        <v>16</v>
      </c>
      <c r="G28">
        <f t="shared" ca="1" si="6"/>
        <v>56</v>
      </c>
      <c r="H28">
        <f t="shared" ca="1" si="7"/>
        <v>2023</v>
      </c>
      <c r="I28" t="str">
        <f t="shared" ca="1" si="8"/>
        <v>11</v>
      </c>
      <c r="J28" t="str">
        <f t="shared" ca="1" si="11"/>
        <v>24</v>
      </c>
      <c r="K28" t="str">
        <f t="shared" ca="1" si="9"/>
        <v>10</v>
      </c>
      <c r="L28" t="str">
        <f t="shared" ca="1" si="13"/>
        <v>09</v>
      </c>
      <c r="M28" t="str">
        <f t="shared" ca="1" si="13"/>
        <v>00</v>
      </c>
    </row>
    <row r="29" spans="1:13" x14ac:dyDescent="0.25">
      <c r="A29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'Alumno7'),'2022-02-13 15:15:24',7,35),</v>
      </c>
      <c r="B29" t="s">
        <v>15</v>
      </c>
      <c r="C29" t="str">
        <f t="shared" si="2"/>
        <v>(select id_usuario from usuario where nombre_usuario='Alumno7')</v>
      </c>
      <c r="D29" t="str">
        <f t="shared" si="3"/>
        <v>(select id_reto from reto inner join persona on nivel = curso inner join usuario using (id_usuario) where nombre_reto = 'Calcula25' and nombre_usuario = 'Alumno7')</v>
      </c>
      <c r="E29" s="4" t="str">
        <f t="shared" ca="1" si="12"/>
        <v>2022-02-13 15:15:24</v>
      </c>
      <c r="F29">
        <f t="shared" ca="1" si="5"/>
        <v>7</v>
      </c>
      <c r="G29">
        <f t="shared" ca="1" si="6"/>
        <v>35</v>
      </c>
      <c r="H29">
        <f t="shared" ca="1" si="7"/>
        <v>2022</v>
      </c>
      <c r="I29" t="str">
        <f t="shared" ca="1" si="8"/>
        <v>02</v>
      </c>
      <c r="J29" t="str">
        <f t="shared" ca="1" si="11"/>
        <v>13</v>
      </c>
      <c r="K29" t="str">
        <f t="shared" ca="1" si="9"/>
        <v>15</v>
      </c>
      <c r="L29" t="str">
        <f t="shared" ca="1" si="13"/>
        <v>15</v>
      </c>
      <c r="M29" t="str">
        <f t="shared" ca="1" si="13"/>
        <v>24</v>
      </c>
    </row>
    <row r="30" spans="1:13" x14ac:dyDescent="0.25">
      <c r="A30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'Alumno8'),'2022-07-25 21:35:45',14,28),</v>
      </c>
      <c r="B30" t="s">
        <v>17</v>
      </c>
      <c r="C30" t="str">
        <f t="shared" si="2"/>
        <v>(select id_usuario from usuario where nombre_usuario='Alumno8')</v>
      </c>
      <c r="D30" t="str">
        <f t="shared" si="3"/>
        <v>(select id_reto from reto inner join persona on nivel = curso inner join usuario using (id_usuario) where nombre_reto = 'Calcula25' and nombre_usuario = 'Alumno8')</v>
      </c>
      <c r="E30" s="4" t="str">
        <f t="shared" ca="1" si="12"/>
        <v>2022-07-25 21:35:45</v>
      </c>
      <c r="F30">
        <f t="shared" ca="1" si="5"/>
        <v>14</v>
      </c>
      <c r="G30">
        <f t="shared" ca="1" si="6"/>
        <v>28</v>
      </c>
      <c r="H30">
        <f t="shared" ca="1" si="7"/>
        <v>2022</v>
      </c>
      <c r="I30" t="str">
        <f t="shared" ca="1" si="8"/>
        <v>07</v>
      </c>
      <c r="J30" t="str">
        <f t="shared" ca="1" si="11"/>
        <v>25</v>
      </c>
      <c r="K30" t="str">
        <f t="shared" ca="1" si="9"/>
        <v>21</v>
      </c>
      <c r="L30" t="str">
        <f t="shared" ca="1" si="13"/>
        <v>35</v>
      </c>
      <c r="M30" t="str">
        <f t="shared" ca="1" si="13"/>
        <v>45</v>
      </c>
    </row>
    <row r="31" spans="1:13" x14ac:dyDescent="0.25">
      <c r="A31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'Alumno9'),'2023-10-23 17:21:44',18,38),</v>
      </c>
      <c r="B31" t="s">
        <v>19</v>
      </c>
      <c r="C31" t="str">
        <f t="shared" si="2"/>
        <v>(select id_usuario from usuario where nombre_usuario='Alumno9')</v>
      </c>
      <c r="D31" t="str">
        <f t="shared" si="3"/>
        <v>(select id_reto from reto inner join persona on nivel = curso inner join usuario using (id_usuario) where nombre_reto = 'Calcula25' and nombre_usuario = 'Alumno9')</v>
      </c>
      <c r="E31" s="4" t="str">
        <f t="shared" ca="1" si="12"/>
        <v>2023-10-23 17:21:44</v>
      </c>
      <c r="F31">
        <f t="shared" ca="1" si="5"/>
        <v>18</v>
      </c>
      <c r="G31">
        <f t="shared" ca="1" si="6"/>
        <v>38</v>
      </c>
      <c r="H31">
        <f t="shared" ca="1" si="7"/>
        <v>2023</v>
      </c>
      <c r="I31" t="str">
        <f t="shared" ca="1" si="8"/>
        <v>10</v>
      </c>
      <c r="J31" t="str">
        <f t="shared" ca="1" si="11"/>
        <v>23</v>
      </c>
      <c r="K31" t="str">
        <f t="shared" ca="1" si="9"/>
        <v>17</v>
      </c>
      <c r="L31" t="str">
        <f t="shared" ca="1" si="13"/>
        <v>21</v>
      </c>
      <c r="M31" t="str">
        <f t="shared" ca="1" si="13"/>
        <v>44</v>
      </c>
    </row>
    <row r="32" spans="1:13" x14ac:dyDescent="0.25">
      <c r="A32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'Alumno10'),'2023-11-07 11:14:11',11,16),</v>
      </c>
      <c r="B32" t="s">
        <v>21</v>
      </c>
      <c r="C32" t="str">
        <f t="shared" si="2"/>
        <v>(select id_usuario from usuario where nombre_usuario='Alumno10')</v>
      </c>
      <c r="D32" t="str">
        <f t="shared" si="3"/>
        <v>(select id_reto from reto inner join persona on nivel = curso inner join usuario using (id_usuario) where nombre_reto = 'Calcula25' and nombre_usuario = 'Alumno10')</v>
      </c>
      <c r="E32" s="4" t="str">
        <f t="shared" ca="1" si="12"/>
        <v>2023-11-07 11:14:11</v>
      </c>
      <c r="F32">
        <f t="shared" ca="1" si="5"/>
        <v>11</v>
      </c>
      <c r="G32">
        <f t="shared" ca="1" si="6"/>
        <v>16</v>
      </c>
      <c r="H32">
        <f t="shared" ca="1" si="7"/>
        <v>2023</v>
      </c>
      <c r="I32" t="str">
        <f t="shared" ca="1" si="8"/>
        <v>11</v>
      </c>
      <c r="J32" t="str">
        <f t="shared" ca="1" si="11"/>
        <v>07</v>
      </c>
      <c r="K32" t="str">
        <f t="shared" ca="1" si="9"/>
        <v>11</v>
      </c>
      <c r="L32" t="str">
        <f t="shared" ca="1" si="13"/>
        <v>14</v>
      </c>
      <c r="M32" t="str">
        <f t="shared" ca="1" si="13"/>
        <v>11</v>
      </c>
    </row>
    <row r="33" spans="1:13" x14ac:dyDescent="0.25">
      <c r="A33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'Alumno11'),'2023-12-16 13:05:19',4,51),</v>
      </c>
      <c r="B33" t="s">
        <v>23</v>
      </c>
      <c r="C33" t="str">
        <f t="shared" si="2"/>
        <v>(select id_usuario from usuario where nombre_usuario='Alumno11')</v>
      </c>
      <c r="D33" t="str">
        <f t="shared" si="3"/>
        <v>(select id_reto from reto inner join persona on nivel = curso inner join usuario using (id_usuario) where nombre_reto = 'Calcula25' and nombre_usuario = 'Alumno11')</v>
      </c>
      <c r="E33" s="4" t="str">
        <f t="shared" ca="1" si="12"/>
        <v>2023-12-16 13:05:19</v>
      </c>
      <c r="F33">
        <f t="shared" ca="1" si="5"/>
        <v>4</v>
      </c>
      <c r="G33">
        <f t="shared" ca="1" si="6"/>
        <v>51</v>
      </c>
      <c r="H33">
        <f t="shared" ca="1" si="7"/>
        <v>2023</v>
      </c>
      <c r="I33" t="str">
        <f t="shared" ca="1" si="8"/>
        <v>12</v>
      </c>
      <c r="J33" t="str">
        <f t="shared" ca="1" si="11"/>
        <v>16</v>
      </c>
      <c r="K33" t="str">
        <f t="shared" ca="1" si="9"/>
        <v>13</v>
      </c>
      <c r="L33" t="str">
        <f t="shared" ca="1" si="13"/>
        <v>05</v>
      </c>
      <c r="M33" t="str">
        <f t="shared" ca="1" si="13"/>
        <v>19</v>
      </c>
    </row>
    <row r="34" spans="1:13" x14ac:dyDescent="0.25">
      <c r="A34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'Alumno12'),'2022-01-01 19:22:55',13,39),</v>
      </c>
      <c r="B34" t="s">
        <v>25</v>
      </c>
      <c r="C34" t="str">
        <f t="shared" si="2"/>
        <v>(select id_usuario from usuario where nombre_usuario='Alumno12')</v>
      </c>
      <c r="D34" t="str">
        <f t="shared" si="3"/>
        <v>(select id_reto from reto inner join persona on nivel = curso inner join usuario using (id_usuario) where nombre_reto = 'Calcula25' and nombre_usuario = 'Alumno12')</v>
      </c>
      <c r="E34" s="4" t="str">
        <f t="shared" ca="1" si="12"/>
        <v>2022-01-01 19:22:55</v>
      </c>
      <c r="F34">
        <f t="shared" ca="1" si="5"/>
        <v>13</v>
      </c>
      <c r="G34">
        <f t="shared" ca="1" si="6"/>
        <v>39</v>
      </c>
      <c r="H34">
        <f t="shared" ca="1" si="7"/>
        <v>2022</v>
      </c>
      <c r="I34" t="str">
        <f t="shared" ca="1" si="8"/>
        <v>01</v>
      </c>
      <c r="J34" t="str">
        <f t="shared" ca="1" si="11"/>
        <v>01</v>
      </c>
      <c r="K34" t="str">
        <f t="shared" ca="1" si="9"/>
        <v>19</v>
      </c>
      <c r="L34" t="str">
        <f t="shared" ca="1" si="13"/>
        <v>22</v>
      </c>
      <c r="M34" t="str">
        <f t="shared" ca="1" si="13"/>
        <v>55</v>
      </c>
    </row>
    <row r="35" spans="1:13" x14ac:dyDescent="0.25">
      <c r="A35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'Cbarrios'),'2022-06-16 19:53:16',19,44),</v>
      </c>
      <c r="B35" t="s">
        <v>60</v>
      </c>
      <c r="C35" t="str">
        <f t="shared" si="2"/>
        <v>(select id_usuario from usuario where nombre_usuario='Cbarrios')</v>
      </c>
      <c r="D35" t="str">
        <f t="shared" si="3"/>
        <v>(select id_reto from reto inner join persona on nivel = curso inner join usuario using (id_usuario) where nombre_reto = 'Calcula25' and nombre_usuario = 'Cbarrios')</v>
      </c>
      <c r="E35" s="4" t="str">
        <f t="shared" ca="1" si="12"/>
        <v>2022-06-16 19:53:16</v>
      </c>
      <c r="F35">
        <f t="shared" ca="1" si="5"/>
        <v>19</v>
      </c>
      <c r="G35">
        <f t="shared" ca="1" si="6"/>
        <v>44</v>
      </c>
      <c r="H35">
        <f t="shared" ca="1" si="7"/>
        <v>2022</v>
      </c>
      <c r="I35" t="str">
        <f t="shared" ca="1" si="8"/>
        <v>06</v>
      </c>
      <c r="J35" t="str">
        <f t="shared" ca="1" si="11"/>
        <v>16</v>
      </c>
      <c r="K35" t="str">
        <f t="shared" ca="1" si="9"/>
        <v>19</v>
      </c>
      <c r="L35" t="str">
        <f t="shared" ca="1" si="13"/>
        <v>53</v>
      </c>
      <c r="M35" t="str">
        <f t="shared" ca="1" si="13"/>
        <v>16</v>
      </c>
    </row>
    <row r="36" spans="1:13" x14ac:dyDescent="0.25">
      <c r="A36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'Despinosa'),'2023-04-02 13:40:52',22,57),</v>
      </c>
      <c r="B36" t="s">
        <v>61</v>
      </c>
      <c r="C36" t="str">
        <f t="shared" si="2"/>
        <v>(select id_usuario from usuario where nombre_usuario='Despinosa')</v>
      </c>
      <c r="D36" t="str">
        <f t="shared" si="3"/>
        <v>(select id_reto from reto inner join persona on nivel = curso inner join usuario using (id_usuario) where nombre_reto = 'Calcula25' and nombre_usuario = 'Despinosa')</v>
      </c>
      <c r="E36" s="4" t="str">
        <f t="shared" ca="1" si="12"/>
        <v>2023-04-02 13:40:52</v>
      </c>
      <c r="F36">
        <f t="shared" ca="1" si="5"/>
        <v>22</v>
      </c>
      <c r="G36">
        <f t="shared" ca="1" si="6"/>
        <v>57</v>
      </c>
      <c r="H36">
        <f t="shared" ca="1" si="7"/>
        <v>2023</v>
      </c>
      <c r="I36" t="str">
        <f t="shared" ca="1" si="8"/>
        <v>04</v>
      </c>
      <c r="J36" t="str">
        <f t="shared" ca="1" si="11"/>
        <v>02</v>
      </c>
      <c r="K36" t="str">
        <f t="shared" ca="1" si="9"/>
        <v>13</v>
      </c>
      <c r="L36" t="str">
        <f t="shared" ca="1" si="13"/>
        <v>40</v>
      </c>
      <c r="M36" t="str">
        <f t="shared" ca="1" si="13"/>
        <v>52</v>
      </c>
    </row>
    <row r="37" spans="1:13" x14ac:dyDescent="0.25">
      <c r="A37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'Rgutierrez'),'2023-08-24 18:09:13',15,50),</v>
      </c>
      <c r="B37" t="s">
        <v>62</v>
      </c>
      <c r="C37" t="str">
        <f t="shared" si="2"/>
        <v>(select id_usuario from usuario where nombre_usuario='Rgutierrez')</v>
      </c>
      <c r="D37" t="str">
        <f t="shared" si="3"/>
        <v>(select id_reto from reto inner join persona on nivel = curso inner join usuario using (id_usuario) where nombre_reto = 'Calcula25' and nombre_usuario = 'Rgutierrez')</v>
      </c>
      <c r="E37" s="4" t="str">
        <f t="shared" ca="1" si="12"/>
        <v>2023-08-24 18:09:13</v>
      </c>
      <c r="F37">
        <f t="shared" ca="1" si="5"/>
        <v>15</v>
      </c>
      <c r="G37">
        <f t="shared" ca="1" si="6"/>
        <v>50</v>
      </c>
      <c r="H37">
        <f t="shared" ca="1" si="7"/>
        <v>2023</v>
      </c>
      <c r="I37" t="str">
        <f t="shared" ca="1" si="8"/>
        <v>08</v>
      </c>
      <c r="J37" t="str">
        <f t="shared" ca="1" si="11"/>
        <v>24</v>
      </c>
      <c r="K37" t="str">
        <f t="shared" ca="1" si="9"/>
        <v>18</v>
      </c>
      <c r="L37" t="str">
        <f t="shared" ca="1" si="13"/>
        <v>09</v>
      </c>
      <c r="M37" t="str">
        <f t="shared" ca="1" si="13"/>
        <v>13</v>
      </c>
    </row>
    <row r="38" spans="1:13" x14ac:dyDescent="0.25">
      <c r="A38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'Adiez'),'2023-02-03 20:09:47',23,25),</v>
      </c>
      <c r="B38" t="s">
        <v>63</v>
      </c>
      <c r="C38" t="str">
        <f t="shared" si="2"/>
        <v>(select id_usuario from usuario where nombre_usuario='Adiez')</v>
      </c>
      <c r="D38" t="str">
        <f t="shared" si="3"/>
        <v>(select id_reto from reto inner join persona on nivel = curso inner join usuario using (id_usuario) where nombre_reto = 'Calcula25' and nombre_usuario = 'Adiez')</v>
      </c>
      <c r="E38" s="4" t="str">
        <f t="shared" ca="1" si="12"/>
        <v>2023-02-03 20:09:47</v>
      </c>
      <c r="F38">
        <f t="shared" ca="1" si="5"/>
        <v>23</v>
      </c>
      <c r="G38">
        <f t="shared" ca="1" si="6"/>
        <v>25</v>
      </c>
      <c r="H38">
        <f t="shared" ca="1" si="7"/>
        <v>2023</v>
      </c>
      <c r="I38" t="str">
        <f t="shared" ca="1" si="8"/>
        <v>02</v>
      </c>
      <c r="J38" t="str">
        <f t="shared" ca="1" si="11"/>
        <v>03</v>
      </c>
      <c r="K38" t="str">
        <f t="shared" ca="1" si="9"/>
        <v>20</v>
      </c>
      <c r="L38" t="str">
        <f t="shared" ca="1" si="13"/>
        <v>09</v>
      </c>
      <c r="M38" t="str">
        <f t="shared" ca="1" si="13"/>
        <v>47</v>
      </c>
    </row>
    <row r="39" spans="1:13" x14ac:dyDescent="0.25">
      <c r="A39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'Alumno1'),'2023-09-06 12:45:59',3,33),</v>
      </c>
      <c r="B39" t="s">
        <v>3</v>
      </c>
      <c r="C39" t="str">
        <f t="shared" si="2"/>
        <v>(select id_usuario from usuario where nombre_usuario='Alumno1')</v>
      </c>
      <c r="D39" t="str">
        <f t="shared" si="3"/>
        <v>(select id_reto from reto inner join persona on nivel = curso inner join usuario using (id_usuario) where nombre_reto = 'Calcula25' and nombre_usuario = 'Alumno1')</v>
      </c>
      <c r="E39" s="4" t="str">
        <f t="shared" ca="1" si="12"/>
        <v>2023-09-06 12:45:59</v>
      </c>
      <c r="F39">
        <f t="shared" ca="1" si="5"/>
        <v>3</v>
      </c>
      <c r="G39">
        <f t="shared" ca="1" si="6"/>
        <v>33</v>
      </c>
      <c r="H39">
        <f t="shared" ca="1" si="7"/>
        <v>2023</v>
      </c>
      <c r="I39" t="str">
        <f t="shared" ca="1" si="8"/>
        <v>09</v>
      </c>
      <c r="J39" t="str">
        <f t="shared" ca="1" si="11"/>
        <v>06</v>
      </c>
      <c r="K39" t="str">
        <f t="shared" ca="1" si="9"/>
        <v>12</v>
      </c>
      <c r="L39" t="str">
        <f t="shared" ca="1" si="13"/>
        <v>45</v>
      </c>
      <c r="M39" t="str">
        <f t="shared" ca="1" si="13"/>
        <v>59</v>
      </c>
    </row>
    <row r="40" spans="1:13" x14ac:dyDescent="0.25">
      <c r="A40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'Alumno2'),'2023-02-09 09:46:02',17,50),</v>
      </c>
      <c r="B40" t="s">
        <v>5</v>
      </c>
      <c r="C40" t="str">
        <f t="shared" si="2"/>
        <v>(select id_usuario from usuario where nombre_usuario='Alumno2')</v>
      </c>
      <c r="D40" t="str">
        <f t="shared" si="3"/>
        <v>(select id_reto from reto inner join persona on nivel = curso inner join usuario using (id_usuario) where nombre_reto = 'Calcula25' and nombre_usuario = 'Alumno2')</v>
      </c>
      <c r="E40" s="4" t="str">
        <f t="shared" ca="1" si="12"/>
        <v>2023-02-09 09:46:02</v>
      </c>
      <c r="F40">
        <f t="shared" ca="1" si="5"/>
        <v>17</v>
      </c>
      <c r="G40">
        <f t="shared" ca="1" si="6"/>
        <v>50</v>
      </c>
      <c r="H40">
        <f t="shared" ca="1" si="7"/>
        <v>2023</v>
      </c>
      <c r="I40" t="str">
        <f t="shared" ca="1" si="8"/>
        <v>02</v>
      </c>
      <c r="J40" t="str">
        <f t="shared" ca="1" si="11"/>
        <v>09</v>
      </c>
      <c r="K40" t="str">
        <f t="shared" ca="1" si="9"/>
        <v>09</v>
      </c>
      <c r="L40" t="str">
        <f t="shared" ca="1" si="13"/>
        <v>46</v>
      </c>
      <c r="M40" t="str">
        <f t="shared" ca="1" si="13"/>
        <v>02</v>
      </c>
    </row>
    <row r="41" spans="1:13" x14ac:dyDescent="0.25">
      <c r="A41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'Alumno3'),'2023-09-22 19:07:35',23,26),</v>
      </c>
      <c r="B41" t="s">
        <v>7</v>
      </c>
      <c r="C41" t="str">
        <f t="shared" si="2"/>
        <v>(select id_usuario from usuario where nombre_usuario='Alumno3')</v>
      </c>
      <c r="D41" t="str">
        <f t="shared" si="3"/>
        <v>(select id_reto from reto inner join persona on nivel = curso inner join usuario using (id_usuario) where nombre_reto = 'Calcula25' and nombre_usuario = 'Alumno3')</v>
      </c>
      <c r="E41" s="4" t="str">
        <f t="shared" ca="1" si="12"/>
        <v>2023-09-22 19:07:35</v>
      </c>
      <c r="F41">
        <f t="shared" ca="1" si="5"/>
        <v>23</v>
      </c>
      <c r="G41">
        <f t="shared" ca="1" si="6"/>
        <v>26</v>
      </c>
      <c r="H41">
        <f t="shared" ca="1" si="7"/>
        <v>2023</v>
      </c>
      <c r="I41" t="str">
        <f t="shared" ca="1" si="8"/>
        <v>09</v>
      </c>
      <c r="J41" t="str">
        <f t="shared" ca="1" si="11"/>
        <v>22</v>
      </c>
      <c r="K41" t="str">
        <f t="shared" ca="1" si="9"/>
        <v>19</v>
      </c>
      <c r="L41" t="str">
        <f t="shared" ca="1" si="13"/>
        <v>07</v>
      </c>
      <c r="M41" t="str">
        <f t="shared" ca="1" si="13"/>
        <v>35</v>
      </c>
    </row>
    <row r="42" spans="1:13" x14ac:dyDescent="0.25">
      <c r="A42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'Alumno4'),'2022-06-10 20:28:48',17,35),</v>
      </c>
      <c r="B42" t="s">
        <v>9</v>
      </c>
      <c r="C42" t="str">
        <f t="shared" si="2"/>
        <v>(select id_usuario from usuario where nombre_usuario='Alumno4')</v>
      </c>
      <c r="D42" t="str">
        <f t="shared" si="3"/>
        <v>(select id_reto from reto inner join persona on nivel = curso inner join usuario using (id_usuario) where nombre_reto = 'Calcula25' and nombre_usuario = 'Alumno4')</v>
      </c>
      <c r="E42" s="4" t="str">
        <f t="shared" ca="1" si="12"/>
        <v>2022-06-10 20:28:48</v>
      </c>
      <c r="F42">
        <f t="shared" ca="1" si="5"/>
        <v>17</v>
      </c>
      <c r="G42">
        <f t="shared" ca="1" si="6"/>
        <v>35</v>
      </c>
      <c r="H42">
        <f t="shared" ca="1" si="7"/>
        <v>2022</v>
      </c>
      <c r="I42" t="str">
        <f t="shared" ca="1" si="8"/>
        <v>06</v>
      </c>
      <c r="J42" t="str">
        <f t="shared" ca="1" si="11"/>
        <v>10</v>
      </c>
      <c r="K42" t="str">
        <f t="shared" ca="1" si="9"/>
        <v>20</v>
      </c>
      <c r="L42" t="str">
        <f t="shared" ca="1" si="13"/>
        <v>28</v>
      </c>
      <c r="M42" t="str">
        <f t="shared" ca="1" si="13"/>
        <v>48</v>
      </c>
    </row>
    <row r="43" spans="1:13" x14ac:dyDescent="0.25">
      <c r="A43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'Alumno5'),'2023-03-08 15:55:52',21,28),</v>
      </c>
      <c r="B43" t="s">
        <v>11</v>
      </c>
      <c r="C43" t="str">
        <f t="shared" si="2"/>
        <v>(select id_usuario from usuario where nombre_usuario='Alumno5')</v>
      </c>
      <c r="D43" t="str">
        <f t="shared" si="3"/>
        <v>(select id_reto from reto inner join persona on nivel = curso inner join usuario using (id_usuario) where nombre_reto = 'Calcula25' and nombre_usuario = 'Alumno5')</v>
      </c>
      <c r="E43" s="4" t="str">
        <f t="shared" ca="1" si="12"/>
        <v>2023-03-08 15:55:52</v>
      </c>
      <c r="F43">
        <f t="shared" ca="1" si="5"/>
        <v>21</v>
      </c>
      <c r="G43">
        <f t="shared" ca="1" si="6"/>
        <v>28</v>
      </c>
      <c r="H43">
        <f t="shared" ca="1" si="7"/>
        <v>2023</v>
      </c>
      <c r="I43" t="str">
        <f t="shared" ca="1" si="8"/>
        <v>03</v>
      </c>
      <c r="J43" t="str">
        <f t="shared" ca="1" si="11"/>
        <v>08</v>
      </c>
      <c r="K43" t="str">
        <f t="shared" ca="1" si="9"/>
        <v>15</v>
      </c>
      <c r="L43" t="str">
        <f t="shared" ca="1" si="13"/>
        <v>55</v>
      </c>
      <c r="M43" t="str">
        <f t="shared" ca="1" si="13"/>
        <v>52</v>
      </c>
    </row>
    <row r="44" spans="1:13" x14ac:dyDescent="0.25">
      <c r="A44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'Alumno6'),'2022-03-08 16:09:11',15,27),</v>
      </c>
      <c r="B44" t="s">
        <v>13</v>
      </c>
      <c r="C44" t="str">
        <f t="shared" si="2"/>
        <v>(select id_usuario from usuario where nombre_usuario='Alumno6')</v>
      </c>
      <c r="D44" t="str">
        <f t="shared" si="3"/>
        <v>(select id_reto from reto inner join persona on nivel = curso inner join usuario using (id_usuario) where nombre_reto = 'Calcula25' and nombre_usuario = 'Alumno6')</v>
      </c>
      <c r="E44" s="4" t="str">
        <f t="shared" ca="1" si="12"/>
        <v>2022-03-08 16:09:11</v>
      </c>
      <c r="F44">
        <f t="shared" ca="1" si="5"/>
        <v>15</v>
      </c>
      <c r="G44">
        <f t="shared" ca="1" si="6"/>
        <v>27</v>
      </c>
      <c r="H44">
        <f t="shared" ca="1" si="7"/>
        <v>2022</v>
      </c>
      <c r="I44" t="str">
        <f t="shared" ca="1" si="8"/>
        <v>03</v>
      </c>
      <c r="J44" t="str">
        <f t="shared" ca="1" si="11"/>
        <v>08</v>
      </c>
      <c r="K44" t="str">
        <f t="shared" ca="1" si="9"/>
        <v>16</v>
      </c>
      <c r="L44" t="str">
        <f t="shared" ca="1" si="13"/>
        <v>09</v>
      </c>
      <c r="M44" t="str">
        <f t="shared" ca="1" si="13"/>
        <v>11</v>
      </c>
    </row>
    <row r="45" spans="1:13" x14ac:dyDescent="0.25">
      <c r="A45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'Alumno7'),'2022-01-07 13:09:52',23,40),</v>
      </c>
      <c r="B45" t="s">
        <v>15</v>
      </c>
      <c r="C45" t="str">
        <f t="shared" si="2"/>
        <v>(select id_usuario from usuario where nombre_usuario='Alumno7')</v>
      </c>
      <c r="D45" t="str">
        <f t="shared" si="3"/>
        <v>(select id_reto from reto inner join persona on nivel = curso inner join usuario using (id_usuario) where nombre_reto = 'Calcula25' and nombre_usuario = 'Alumno7')</v>
      </c>
      <c r="E45" s="4" t="str">
        <f t="shared" ca="1" si="12"/>
        <v>2022-01-07 13:09:52</v>
      </c>
      <c r="F45">
        <f t="shared" ca="1" si="5"/>
        <v>23</v>
      </c>
      <c r="G45">
        <f t="shared" ca="1" si="6"/>
        <v>40</v>
      </c>
      <c r="H45">
        <f t="shared" ca="1" si="7"/>
        <v>2022</v>
      </c>
      <c r="I45" t="str">
        <f t="shared" ca="1" si="8"/>
        <v>01</v>
      </c>
      <c r="J45" t="str">
        <f t="shared" ca="1" si="11"/>
        <v>07</v>
      </c>
      <c r="K45" t="str">
        <f t="shared" ca="1" si="9"/>
        <v>13</v>
      </c>
      <c r="L45" t="str">
        <f t="shared" ca="1" si="13"/>
        <v>09</v>
      </c>
      <c r="M45" t="str">
        <f t="shared" ca="1" si="13"/>
        <v>52</v>
      </c>
    </row>
    <row r="46" spans="1:13" x14ac:dyDescent="0.25">
      <c r="A46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'Alumno8'),'2022-10-01 15:38:43',15,29),</v>
      </c>
      <c r="B46" t="s">
        <v>17</v>
      </c>
      <c r="C46" t="str">
        <f t="shared" si="2"/>
        <v>(select id_usuario from usuario where nombre_usuario='Alumno8')</v>
      </c>
      <c r="D46" t="str">
        <f t="shared" si="3"/>
        <v>(select id_reto from reto inner join persona on nivel = curso inner join usuario using (id_usuario) where nombre_reto = 'Calcula25' and nombre_usuario = 'Alumno8')</v>
      </c>
      <c r="E46" s="4" t="str">
        <f t="shared" ca="1" si="12"/>
        <v>2022-10-01 15:38:43</v>
      </c>
      <c r="F46">
        <f t="shared" ca="1" si="5"/>
        <v>15</v>
      </c>
      <c r="G46">
        <f t="shared" ca="1" si="6"/>
        <v>29</v>
      </c>
      <c r="H46">
        <f t="shared" ca="1" si="7"/>
        <v>2022</v>
      </c>
      <c r="I46" t="str">
        <f t="shared" ca="1" si="8"/>
        <v>10</v>
      </c>
      <c r="J46" t="str">
        <f t="shared" ca="1" si="11"/>
        <v>01</v>
      </c>
      <c r="K46" t="str">
        <f t="shared" ca="1" si="9"/>
        <v>15</v>
      </c>
      <c r="L46" t="str">
        <f t="shared" ca="1" si="13"/>
        <v>38</v>
      </c>
      <c r="M46" t="str">
        <f t="shared" ca="1" si="13"/>
        <v>43</v>
      </c>
    </row>
    <row r="47" spans="1:13" x14ac:dyDescent="0.25">
      <c r="A47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'Alumno9'),'2022-10-13 20:00:29',17,12),</v>
      </c>
      <c r="B47" t="s">
        <v>19</v>
      </c>
      <c r="C47" t="str">
        <f t="shared" si="2"/>
        <v>(select id_usuario from usuario where nombre_usuario='Alumno9')</v>
      </c>
      <c r="D47" t="str">
        <f t="shared" si="3"/>
        <v>(select id_reto from reto inner join persona on nivel = curso inner join usuario using (id_usuario) where nombre_reto = 'Calcula25' and nombre_usuario = 'Alumno9')</v>
      </c>
      <c r="E47" s="4" t="str">
        <f t="shared" ca="1" si="12"/>
        <v>2022-10-13 20:00:29</v>
      </c>
      <c r="F47">
        <f t="shared" ca="1" si="5"/>
        <v>17</v>
      </c>
      <c r="G47">
        <f t="shared" ca="1" si="6"/>
        <v>12</v>
      </c>
      <c r="H47">
        <f t="shared" ca="1" si="7"/>
        <v>2022</v>
      </c>
      <c r="I47" t="str">
        <f t="shared" ca="1" si="8"/>
        <v>10</v>
      </c>
      <c r="J47" t="str">
        <f t="shared" ca="1" si="11"/>
        <v>13</v>
      </c>
      <c r="K47" t="str">
        <f t="shared" ca="1" si="9"/>
        <v>20</v>
      </c>
      <c r="L47" t="str">
        <f t="shared" ca="1" si="13"/>
        <v>00</v>
      </c>
      <c r="M47" t="str">
        <f t="shared" ca="1" si="13"/>
        <v>29</v>
      </c>
    </row>
    <row r="48" spans="1:13" x14ac:dyDescent="0.25">
      <c r="A48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'Alumno10'),'2023-09-18 10:35:51',8,34),</v>
      </c>
      <c r="B48" t="s">
        <v>21</v>
      </c>
      <c r="C48" t="str">
        <f t="shared" si="2"/>
        <v>(select id_usuario from usuario where nombre_usuario='Alumno10')</v>
      </c>
      <c r="D48" t="str">
        <f t="shared" si="3"/>
        <v>(select id_reto from reto inner join persona on nivel = curso inner join usuario using (id_usuario) where nombre_reto = 'Calcula25' and nombre_usuario = 'Alumno10')</v>
      </c>
      <c r="E48" s="4" t="str">
        <f t="shared" ca="1" si="12"/>
        <v>2023-09-18 10:35:51</v>
      </c>
      <c r="F48">
        <f t="shared" ca="1" si="5"/>
        <v>8</v>
      </c>
      <c r="G48">
        <f t="shared" ca="1" si="6"/>
        <v>34</v>
      </c>
      <c r="H48">
        <f t="shared" ca="1" si="7"/>
        <v>2023</v>
      </c>
      <c r="I48" t="str">
        <f t="shared" ca="1" si="8"/>
        <v>09</v>
      </c>
      <c r="J48" t="str">
        <f t="shared" ca="1" si="11"/>
        <v>18</v>
      </c>
      <c r="K48" t="str">
        <f t="shared" ca="1" si="9"/>
        <v>10</v>
      </c>
      <c r="L48" t="str">
        <f t="shared" ca="1" si="13"/>
        <v>35</v>
      </c>
      <c r="M48" t="str">
        <f t="shared" ca="1" si="13"/>
        <v>51</v>
      </c>
    </row>
    <row r="49" spans="1:13" x14ac:dyDescent="0.25">
      <c r="A49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'Alumno11'),'2023-08-17 15:19:11',23,35),</v>
      </c>
      <c r="B49" t="s">
        <v>23</v>
      </c>
      <c r="C49" t="str">
        <f t="shared" si="2"/>
        <v>(select id_usuario from usuario where nombre_usuario='Alumno11')</v>
      </c>
      <c r="D49" t="str">
        <f t="shared" si="3"/>
        <v>(select id_reto from reto inner join persona on nivel = curso inner join usuario using (id_usuario) where nombre_reto = 'Calcula25' and nombre_usuario = 'Alumno11')</v>
      </c>
      <c r="E49" s="4" t="str">
        <f t="shared" ca="1" si="12"/>
        <v>2023-08-17 15:19:11</v>
      </c>
      <c r="F49">
        <f t="shared" ca="1" si="5"/>
        <v>23</v>
      </c>
      <c r="G49">
        <f t="shared" ca="1" si="6"/>
        <v>35</v>
      </c>
      <c r="H49">
        <f t="shared" ca="1" si="7"/>
        <v>2023</v>
      </c>
      <c r="I49" t="str">
        <f t="shared" ca="1" si="8"/>
        <v>08</v>
      </c>
      <c r="J49" t="str">
        <f t="shared" ca="1" si="11"/>
        <v>17</v>
      </c>
      <c r="K49" t="str">
        <f t="shared" ca="1" si="9"/>
        <v>15</v>
      </c>
      <c r="L49" t="str">
        <f t="shared" ca="1" si="13"/>
        <v>19</v>
      </c>
      <c r="M49" t="str">
        <f t="shared" ca="1" si="13"/>
        <v>11</v>
      </c>
    </row>
    <row r="50" spans="1:13" x14ac:dyDescent="0.25">
      <c r="A50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'Alumno12'),'2023-11-03 08:06:34',6,43),</v>
      </c>
      <c r="B50" t="s">
        <v>25</v>
      </c>
      <c r="C50" t="str">
        <f t="shared" si="2"/>
        <v>(select id_usuario from usuario where nombre_usuario='Alumno12')</v>
      </c>
      <c r="D50" t="str">
        <f t="shared" si="3"/>
        <v>(select id_reto from reto inner join persona on nivel = curso inner join usuario using (id_usuario) where nombre_reto = 'Calcula25' and nombre_usuario = 'Alumno12')</v>
      </c>
      <c r="E50" s="4" t="str">
        <f t="shared" ca="1" si="12"/>
        <v>2023-11-03 08:06:34</v>
      </c>
      <c r="F50">
        <f t="shared" ca="1" si="5"/>
        <v>6</v>
      </c>
      <c r="G50">
        <f t="shared" ca="1" si="6"/>
        <v>43</v>
      </c>
      <c r="H50">
        <f t="shared" ca="1" si="7"/>
        <v>2023</v>
      </c>
      <c r="I50" t="str">
        <f t="shared" ca="1" si="8"/>
        <v>11</v>
      </c>
      <c r="J50" t="str">
        <f t="shared" ca="1" si="11"/>
        <v>03</v>
      </c>
      <c r="K50" t="str">
        <f t="shared" ca="1" si="9"/>
        <v>08</v>
      </c>
      <c r="L50" t="str">
        <f t="shared" ca="1" si="13"/>
        <v>06</v>
      </c>
      <c r="M50" t="str">
        <f t="shared" ca="1" si="13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28" workbookViewId="0">
      <selection activeCell="A3" sqref="A3:A50"/>
    </sheetView>
  </sheetViews>
  <sheetFormatPr baseColWidth="10" defaultRowHeight="15" x14ac:dyDescent="0.25"/>
  <cols>
    <col min="1" max="1" width="255.5703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13" width="5.7109375" customWidth="1"/>
  </cols>
  <sheetData>
    <row r="1" spans="1:14" x14ac:dyDescent="0.25">
      <c r="A1" s="6" t="s">
        <v>80</v>
      </c>
      <c r="B1" s="6"/>
      <c r="C1" s="6"/>
      <c r="D1" s="6"/>
    </row>
    <row r="2" spans="1:14" x14ac:dyDescent="0.25">
      <c r="A2" s="9" t="s">
        <v>81</v>
      </c>
      <c r="B2" s="3" t="s">
        <v>0</v>
      </c>
      <c r="C2" s="3" t="s">
        <v>35</v>
      </c>
      <c r="D2" s="2" t="s">
        <v>79</v>
      </c>
      <c r="E2" s="3" t="s">
        <v>66</v>
      </c>
      <c r="F2" s="3" t="s">
        <v>82</v>
      </c>
      <c r="G2" s="3" t="s">
        <v>65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/>
    </row>
    <row r="3" spans="1:14" x14ac:dyDescent="0.25">
      <c r="A3" t="str">
        <f ca="1">CONCATENATE("(",C3,",",D3,",'",E3,"',",F3,",sec_to_time(",G3,")),")</f>
        <v>((select id_usuario from usuario where nombre_usuario='Cbarrios'),(select id_reto from reto inner join persona on nivel = curso inner join usuario using (id_usuario) where nombre_reto = 'RestoDiv' and nombre_usuario = 'Cbarrios'),'2023-10-13 13:27:37',3,sec_to_time(33)),</v>
      </c>
      <c r="B3" t="s">
        <v>60</v>
      </c>
      <c r="C3" t="str">
        <f>CONCATENATE("(select id_usuario from usuario where nombre_usuario='",B3,"')")</f>
        <v>(select id_usuario from usuario where nombre_usuario='Cbarrios')</v>
      </c>
      <c r="D3" t="str">
        <f>CONCATENATE("(select id_reto from reto inner join persona on nivel = curso inner join usuario using (id_usuario) where nombre_reto = '",$D$2,"' and nombre_usuario = '",B3,"')")</f>
        <v>(select id_reto from reto inner join persona on nivel = curso inner join usuario using (id_usuario) where nombre_reto = 'RestoDiv' and nombre_usuario = 'Cbarrios')</v>
      </c>
      <c r="E3" s="4" t="str">
        <f ca="1">CONCATENATE(H3,"-",I3,"-",J3," ",K3,":",L3,":",M3)</f>
        <v>2023-10-13 13:27:37</v>
      </c>
      <c r="F3">
        <f ca="1">RANDBETWEEN(0,5)</f>
        <v>3</v>
      </c>
      <c r="G3">
        <f ca="1">RANDBETWEEN(25,200)</f>
        <v>33</v>
      </c>
      <c r="H3">
        <f ca="1">RANDBETWEEN(2022,2023)</f>
        <v>2023</v>
      </c>
      <c r="I3" t="str">
        <f ca="1">TEXT(RANDBETWEEN(1,12),"00")</f>
        <v>10</v>
      </c>
      <c r="J3" t="str">
        <f t="shared" ref="J3:J4" ca="1" si="0">TEXT(RANDBETWEEN(1,28),"00")</f>
        <v>13</v>
      </c>
      <c r="K3" t="str">
        <f ca="1">TEXT(RANDBETWEEN(8,21),"00")</f>
        <v>13</v>
      </c>
      <c r="L3" t="str">
        <f ca="1">TEXT(RANDBETWEEN(0,59),"00")</f>
        <v>27</v>
      </c>
      <c r="M3" t="str">
        <f ca="1">TEXT(RANDBETWEEN(0,59),"00")</f>
        <v>37</v>
      </c>
    </row>
    <row r="4" spans="1:14" x14ac:dyDescent="0.25">
      <c r="A4" t="str">
        <f t="shared" ref="A4:A50" ca="1" si="1">CONCATENATE("(",C4,",",D4,",'",E4,"',",F4,",sec_to_time(",G4,")),")</f>
        <v>((select id_usuario from usuario where nombre_usuario='Despinosa'),(select id_reto from reto inner join persona on nivel = curso inner join usuario using (id_usuario) where nombre_reto = 'RestoDiv' and nombre_usuario = 'Despinosa'),'2023-04-26 12:43:04',1,sec_to_time(156)),</v>
      </c>
      <c r="B4" t="s">
        <v>61</v>
      </c>
      <c r="C4" t="str">
        <f t="shared" ref="C4:C50" si="2">CONCATENATE("(select id_usuario from usuario where nombre_usuario='",B4,"')")</f>
        <v>(select id_usuario from usuario where nombre_usuario='Despinosa')</v>
      </c>
      <c r="D4" t="str">
        <f t="shared" ref="D4:D50" si="3">CONCATENATE("(select id_reto from reto inner join persona on nivel = curso inner join usuario using (id_usuario) where nombre_reto = '",$D$2,"' and nombre_usuario = '",B4,"')")</f>
        <v>(select id_reto from reto inner join persona on nivel = curso inner join usuario using (id_usuario) where nombre_reto = 'RestoDiv' and nombre_usuario = 'Despinosa')</v>
      </c>
      <c r="E4" s="4" t="str">
        <f t="shared" ref="E4:E50" ca="1" si="4">CONCATENATE(H4,"-",I4,"-",J4," ",K4,":",L4,":",M4)</f>
        <v>2023-04-26 12:43:04</v>
      </c>
      <c r="F4">
        <f t="shared" ref="F4:F50" ca="1" si="5">RANDBETWEEN(0,5)</f>
        <v>1</v>
      </c>
      <c r="G4">
        <f t="shared" ref="G4:G50" ca="1" si="6">RANDBETWEEN(25,200)</f>
        <v>156</v>
      </c>
      <c r="H4">
        <f t="shared" ref="H4:H50" ca="1" si="7">RANDBETWEEN(2022,2023)</f>
        <v>2023</v>
      </c>
      <c r="I4" t="str">
        <f t="shared" ref="I4:I50" ca="1" si="8">TEXT(RANDBETWEEN(1,12),"00")</f>
        <v>04</v>
      </c>
      <c r="J4" t="str">
        <f t="shared" ca="1" si="0"/>
        <v>26</v>
      </c>
      <c r="K4" t="str">
        <f t="shared" ref="K4:K50" ca="1" si="9">TEXT(RANDBETWEEN(8,21),"00")</f>
        <v>12</v>
      </c>
      <c r="L4" t="str">
        <f t="shared" ref="L4:M19" ca="1" si="10">TEXT(RANDBETWEEN(0,59),"00")</f>
        <v>43</v>
      </c>
      <c r="M4" t="str">
        <f t="shared" ca="1" si="10"/>
        <v>04</v>
      </c>
    </row>
    <row r="5" spans="1:14" x14ac:dyDescent="0.25">
      <c r="A5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'Rgutierrez'),'2022-04-24 08:18:39',5,sec_to_time(134)),</v>
      </c>
      <c r="B5" t="s">
        <v>62</v>
      </c>
      <c r="C5" t="str">
        <f t="shared" si="2"/>
        <v>(select id_usuario from usuario where nombre_usuario='Rgutierrez')</v>
      </c>
      <c r="D5" t="str">
        <f t="shared" si="3"/>
        <v>(select id_reto from reto inner join persona on nivel = curso inner join usuario using (id_usuario) where nombre_reto = 'RestoDiv' and nombre_usuario = 'Rgutierrez')</v>
      </c>
      <c r="E5" s="4" t="str">
        <f t="shared" ca="1" si="4"/>
        <v>2022-04-24 08:18:39</v>
      </c>
      <c r="F5">
        <f t="shared" ca="1" si="5"/>
        <v>5</v>
      </c>
      <c r="G5">
        <f t="shared" ca="1" si="6"/>
        <v>134</v>
      </c>
      <c r="H5">
        <f t="shared" ca="1" si="7"/>
        <v>2022</v>
      </c>
      <c r="I5" t="str">
        <f t="shared" ca="1" si="8"/>
        <v>04</v>
      </c>
      <c r="J5" t="str">
        <f ca="1">TEXT(RANDBETWEEN(1,28),"00")</f>
        <v>24</v>
      </c>
      <c r="K5" t="str">
        <f t="shared" ca="1" si="9"/>
        <v>08</v>
      </c>
      <c r="L5" t="str">
        <f t="shared" ca="1" si="10"/>
        <v>18</v>
      </c>
      <c r="M5" t="str">
        <f t="shared" ca="1" si="10"/>
        <v>39</v>
      </c>
    </row>
    <row r="6" spans="1:14" x14ac:dyDescent="0.25">
      <c r="A6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'Adiez'),'2023-04-05 09:16:58',0,sec_to_time(159)),</v>
      </c>
      <c r="B6" t="s">
        <v>63</v>
      </c>
      <c r="C6" t="str">
        <f t="shared" si="2"/>
        <v>(select id_usuario from usuario where nombre_usuario='Adiez')</v>
      </c>
      <c r="D6" t="str">
        <f t="shared" si="3"/>
        <v>(select id_reto from reto inner join persona on nivel = curso inner join usuario using (id_usuario) where nombre_reto = 'RestoDiv' and nombre_usuario = 'Adiez')</v>
      </c>
      <c r="E6" s="4" t="str">
        <f t="shared" ca="1" si="4"/>
        <v>2023-04-05 09:16:58</v>
      </c>
      <c r="F6">
        <f t="shared" ca="1" si="5"/>
        <v>0</v>
      </c>
      <c r="G6">
        <f t="shared" ca="1" si="6"/>
        <v>159</v>
      </c>
      <c r="H6">
        <f t="shared" ca="1" si="7"/>
        <v>2023</v>
      </c>
      <c r="I6" t="str">
        <f t="shared" ca="1" si="8"/>
        <v>04</v>
      </c>
      <c r="J6" t="str">
        <f t="shared" ref="J6:J50" ca="1" si="11">TEXT(RANDBETWEEN(1,28),"00")</f>
        <v>05</v>
      </c>
      <c r="K6" t="str">
        <f t="shared" ca="1" si="9"/>
        <v>09</v>
      </c>
      <c r="L6" t="str">
        <f t="shared" ca="1" si="10"/>
        <v>16</v>
      </c>
      <c r="M6" t="str">
        <f t="shared" ca="1" si="10"/>
        <v>58</v>
      </c>
    </row>
    <row r="7" spans="1:14" x14ac:dyDescent="0.25">
      <c r="A7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'Alumno1'),'2022-05-21 11:22:34',4,sec_to_time(67)),</v>
      </c>
      <c r="B7" t="s">
        <v>3</v>
      </c>
      <c r="C7" t="str">
        <f t="shared" si="2"/>
        <v>(select id_usuario from usuario where nombre_usuario='Alumno1')</v>
      </c>
      <c r="D7" t="str">
        <f t="shared" si="3"/>
        <v>(select id_reto from reto inner join persona on nivel = curso inner join usuario using (id_usuario) where nombre_reto = 'RestoDiv' and nombre_usuario = 'Alumno1')</v>
      </c>
      <c r="E7" s="4" t="str">
        <f t="shared" ca="1" si="4"/>
        <v>2022-05-21 11:22:34</v>
      </c>
      <c r="F7">
        <f t="shared" ca="1" si="5"/>
        <v>4</v>
      </c>
      <c r="G7">
        <f t="shared" ca="1" si="6"/>
        <v>67</v>
      </c>
      <c r="H7">
        <f t="shared" ca="1" si="7"/>
        <v>2022</v>
      </c>
      <c r="I7" t="str">
        <f t="shared" ca="1" si="8"/>
        <v>05</v>
      </c>
      <c r="J7" t="str">
        <f t="shared" ca="1" si="11"/>
        <v>21</v>
      </c>
      <c r="K7" t="str">
        <f t="shared" ca="1" si="9"/>
        <v>11</v>
      </c>
      <c r="L7" t="str">
        <f t="shared" ca="1" si="10"/>
        <v>22</v>
      </c>
      <c r="M7" t="str">
        <f t="shared" ca="1" si="10"/>
        <v>34</v>
      </c>
    </row>
    <row r="8" spans="1:14" x14ac:dyDescent="0.25">
      <c r="A8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'Alumno2'),'2023-10-28 16:59:24',3,sec_to_time(134)),</v>
      </c>
      <c r="B8" t="s">
        <v>5</v>
      </c>
      <c r="C8" t="str">
        <f t="shared" si="2"/>
        <v>(select id_usuario from usuario where nombre_usuario='Alumno2')</v>
      </c>
      <c r="D8" t="str">
        <f t="shared" si="3"/>
        <v>(select id_reto from reto inner join persona on nivel = curso inner join usuario using (id_usuario) where nombre_reto = 'RestoDiv' and nombre_usuario = 'Alumno2')</v>
      </c>
      <c r="E8" s="4" t="str">
        <f t="shared" ca="1" si="4"/>
        <v>2023-10-28 16:59:24</v>
      </c>
      <c r="F8">
        <f t="shared" ca="1" si="5"/>
        <v>3</v>
      </c>
      <c r="G8">
        <f t="shared" ca="1" si="6"/>
        <v>134</v>
      </c>
      <c r="H8">
        <f t="shared" ca="1" si="7"/>
        <v>2023</v>
      </c>
      <c r="I8" t="str">
        <f t="shared" ca="1" si="8"/>
        <v>10</v>
      </c>
      <c r="J8" t="str">
        <f t="shared" ca="1" si="11"/>
        <v>28</v>
      </c>
      <c r="K8" t="str">
        <f t="shared" ca="1" si="9"/>
        <v>16</v>
      </c>
      <c r="L8" t="str">
        <f t="shared" ca="1" si="10"/>
        <v>59</v>
      </c>
      <c r="M8" t="str">
        <f t="shared" ca="1" si="10"/>
        <v>24</v>
      </c>
    </row>
    <row r="9" spans="1:14" x14ac:dyDescent="0.25">
      <c r="A9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'Alumno3'),'2023-09-06 10:00:44',5,sec_to_time(59)),</v>
      </c>
      <c r="B9" t="s">
        <v>7</v>
      </c>
      <c r="C9" t="str">
        <f t="shared" si="2"/>
        <v>(select id_usuario from usuario where nombre_usuario='Alumno3')</v>
      </c>
      <c r="D9" t="str">
        <f t="shared" si="3"/>
        <v>(select id_reto from reto inner join persona on nivel = curso inner join usuario using (id_usuario) where nombre_reto = 'RestoDiv' and nombre_usuario = 'Alumno3')</v>
      </c>
      <c r="E9" s="4" t="str">
        <f t="shared" ca="1" si="4"/>
        <v>2023-09-06 10:00:44</v>
      </c>
      <c r="F9">
        <f t="shared" ca="1" si="5"/>
        <v>5</v>
      </c>
      <c r="G9">
        <f t="shared" ca="1" si="6"/>
        <v>59</v>
      </c>
      <c r="H9">
        <f t="shared" ca="1" si="7"/>
        <v>2023</v>
      </c>
      <c r="I9" t="str">
        <f t="shared" ca="1" si="8"/>
        <v>09</v>
      </c>
      <c r="J9" t="str">
        <f t="shared" ca="1" si="11"/>
        <v>06</v>
      </c>
      <c r="K9" t="str">
        <f t="shared" ca="1" si="9"/>
        <v>10</v>
      </c>
      <c r="L9" t="str">
        <f t="shared" ca="1" si="10"/>
        <v>00</v>
      </c>
      <c r="M9" t="str">
        <f t="shared" ca="1" si="10"/>
        <v>44</v>
      </c>
    </row>
    <row r="10" spans="1:14" x14ac:dyDescent="0.25">
      <c r="A10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'Alumno4'),'2023-04-25 10:23:35',5,sec_to_time(47)),</v>
      </c>
      <c r="B10" t="s">
        <v>9</v>
      </c>
      <c r="C10" t="str">
        <f t="shared" si="2"/>
        <v>(select id_usuario from usuario where nombre_usuario='Alumno4')</v>
      </c>
      <c r="D10" t="str">
        <f t="shared" si="3"/>
        <v>(select id_reto from reto inner join persona on nivel = curso inner join usuario using (id_usuario) where nombre_reto = 'RestoDiv' and nombre_usuario = 'Alumno4')</v>
      </c>
      <c r="E10" s="4" t="str">
        <f t="shared" ca="1" si="4"/>
        <v>2023-04-25 10:23:35</v>
      </c>
      <c r="F10">
        <f t="shared" ca="1" si="5"/>
        <v>5</v>
      </c>
      <c r="G10">
        <f t="shared" ca="1" si="6"/>
        <v>47</v>
      </c>
      <c r="H10">
        <f t="shared" ca="1" si="7"/>
        <v>2023</v>
      </c>
      <c r="I10" t="str">
        <f t="shared" ca="1" si="8"/>
        <v>04</v>
      </c>
      <c r="J10" t="str">
        <f t="shared" ca="1" si="11"/>
        <v>25</v>
      </c>
      <c r="K10" t="str">
        <f t="shared" ca="1" si="9"/>
        <v>10</v>
      </c>
      <c r="L10" t="str">
        <f t="shared" ca="1" si="10"/>
        <v>23</v>
      </c>
      <c r="M10" t="str">
        <f t="shared" ca="1" si="10"/>
        <v>35</v>
      </c>
    </row>
    <row r="11" spans="1:14" x14ac:dyDescent="0.25">
      <c r="A11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'Alumno5'),'2023-09-26 13:48:51',3,sec_to_time(163)),</v>
      </c>
      <c r="B11" t="s">
        <v>11</v>
      </c>
      <c r="C11" t="str">
        <f t="shared" si="2"/>
        <v>(select id_usuario from usuario where nombre_usuario='Alumno5')</v>
      </c>
      <c r="D11" t="str">
        <f t="shared" si="3"/>
        <v>(select id_reto from reto inner join persona on nivel = curso inner join usuario using (id_usuario) where nombre_reto = 'RestoDiv' and nombre_usuario = 'Alumno5')</v>
      </c>
      <c r="E11" s="4" t="str">
        <f t="shared" ca="1" si="4"/>
        <v>2023-09-26 13:48:51</v>
      </c>
      <c r="F11">
        <f t="shared" ca="1" si="5"/>
        <v>3</v>
      </c>
      <c r="G11">
        <f t="shared" ca="1" si="6"/>
        <v>163</v>
      </c>
      <c r="H11">
        <f t="shared" ca="1" si="7"/>
        <v>2023</v>
      </c>
      <c r="I11" t="str">
        <f t="shared" ca="1" si="8"/>
        <v>09</v>
      </c>
      <c r="J11" t="str">
        <f t="shared" ca="1" si="11"/>
        <v>26</v>
      </c>
      <c r="K11" t="str">
        <f t="shared" ca="1" si="9"/>
        <v>13</v>
      </c>
      <c r="L11" t="str">
        <f t="shared" ca="1" si="10"/>
        <v>48</v>
      </c>
      <c r="M11" t="str">
        <f t="shared" ca="1" si="10"/>
        <v>51</v>
      </c>
    </row>
    <row r="12" spans="1:14" x14ac:dyDescent="0.25">
      <c r="A12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'Alumno6'),'2022-04-23 12:18:24',1,sec_to_time(121)),</v>
      </c>
      <c r="B12" t="s">
        <v>13</v>
      </c>
      <c r="C12" t="str">
        <f t="shared" si="2"/>
        <v>(select id_usuario from usuario where nombre_usuario='Alumno6')</v>
      </c>
      <c r="D12" t="str">
        <f t="shared" si="3"/>
        <v>(select id_reto from reto inner join persona on nivel = curso inner join usuario using (id_usuario) where nombre_reto = 'RestoDiv' and nombre_usuario = 'Alumno6')</v>
      </c>
      <c r="E12" s="4" t="str">
        <f t="shared" ca="1" si="4"/>
        <v>2022-04-23 12:18:24</v>
      </c>
      <c r="F12">
        <f t="shared" ca="1" si="5"/>
        <v>1</v>
      </c>
      <c r="G12">
        <f t="shared" ca="1" si="6"/>
        <v>121</v>
      </c>
      <c r="H12">
        <f t="shared" ca="1" si="7"/>
        <v>2022</v>
      </c>
      <c r="I12" t="str">
        <f t="shared" ca="1" si="8"/>
        <v>04</v>
      </c>
      <c r="J12" t="str">
        <f t="shared" ca="1" si="11"/>
        <v>23</v>
      </c>
      <c r="K12" t="str">
        <f t="shared" ca="1" si="9"/>
        <v>12</v>
      </c>
      <c r="L12" t="str">
        <f t="shared" ca="1" si="10"/>
        <v>18</v>
      </c>
      <c r="M12" t="str">
        <f t="shared" ca="1" si="10"/>
        <v>24</v>
      </c>
    </row>
    <row r="13" spans="1:14" x14ac:dyDescent="0.25">
      <c r="A13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'Alumno7'),'2022-05-05 12:54:52',2,sec_to_time(118)),</v>
      </c>
      <c r="B13" t="s">
        <v>15</v>
      </c>
      <c r="C13" t="str">
        <f t="shared" si="2"/>
        <v>(select id_usuario from usuario where nombre_usuario='Alumno7')</v>
      </c>
      <c r="D13" t="str">
        <f t="shared" si="3"/>
        <v>(select id_reto from reto inner join persona on nivel = curso inner join usuario using (id_usuario) where nombre_reto = 'RestoDiv' and nombre_usuario = 'Alumno7')</v>
      </c>
      <c r="E13" s="4" t="str">
        <f t="shared" ca="1" si="4"/>
        <v>2022-05-05 12:54:52</v>
      </c>
      <c r="F13">
        <f t="shared" ca="1" si="5"/>
        <v>2</v>
      </c>
      <c r="G13">
        <f t="shared" ca="1" si="6"/>
        <v>118</v>
      </c>
      <c r="H13">
        <f t="shared" ca="1" si="7"/>
        <v>2022</v>
      </c>
      <c r="I13" t="str">
        <f t="shared" ca="1" si="8"/>
        <v>05</v>
      </c>
      <c r="J13" t="str">
        <f t="shared" ca="1" si="11"/>
        <v>05</v>
      </c>
      <c r="K13" t="str">
        <f t="shared" ca="1" si="9"/>
        <v>12</v>
      </c>
      <c r="L13" t="str">
        <f t="shared" ca="1" si="10"/>
        <v>54</v>
      </c>
      <c r="M13" t="str">
        <f t="shared" ca="1" si="10"/>
        <v>52</v>
      </c>
    </row>
    <row r="14" spans="1:14" x14ac:dyDescent="0.25">
      <c r="A14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'Alumno8'),'2022-04-20 18:25:23',4,sec_to_time(120)),</v>
      </c>
      <c r="B14" t="s">
        <v>17</v>
      </c>
      <c r="C14" t="str">
        <f t="shared" si="2"/>
        <v>(select id_usuario from usuario where nombre_usuario='Alumno8')</v>
      </c>
      <c r="D14" t="str">
        <f t="shared" si="3"/>
        <v>(select id_reto from reto inner join persona on nivel = curso inner join usuario using (id_usuario) where nombre_reto = 'RestoDiv' and nombre_usuario = 'Alumno8')</v>
      </c>
      <c r="E14" s="4" t="str">
        <f t="shared" ca="1" si="4"/>
        <v>2022-04-20 18:25:23</v>
      </c>
      <c r="F14">
        <f t="shared" ca="1" si="5"/>
        <v>4</v>
      </c>
      <c r="G14">
        <f t="shared" ca="1" si="6"/>
        <v>120</v>
      </c>
      <c r="H14">
        <f t="shared" ca="1" si="7"/>
        <v>2022</v>
      </c>
      <c r="I14" t="str">
        <f t="shared" ca="1" si="8"/>
        <v>04</v>
      </c>
      <c r="J14" t="str">
        <f t="shared" ca="1" si="11"/>
        <v>20</v>
      </c>
      <c r="K14" t="str">
        <f t="shared" ca="1" si="9"/>
        <v>18</v>
      </c>
      <c r="L14" t="str">
        <f t="shared" ca="1" si="10"/>
        <v>25</v>
      </c>
      <c r="M14" t="str">
        <f t="shared" ca="1" si="10"/>
        <v>23</v>
      </c>
    </row>
    <row r="15" spans="1:14" x14ac:dyDescent="0.25">
      <c r="A15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'Alumno9'),'2022-05-07 13:50:26',2,sec_to_time(152)),</v>
      </c>
      <c r="B15" t="s">
        <v>19</v>
      </c>
      <c r="C15" t="str">
        <f t="shared" si="2"/>
        <v>(select id_usuario from usuario where nombre_usuario='Alumno9')</v>
      </c>
      <c r="D15" t="str">
        <f t="shared" si="3"/>
        <v>(select id_reto from reto inner join persona on nivel = curso inner join usuario using (id_usuario) where nombre_reto = 'RestoDiv' and nombre_usuario = 'Alumno9')</v>
      </c>
      <c r="E15" s="4" t="str">
        <f t="shared" ca="1" si="4"/>
        <v>2022-05-07 13:50:26</v>
      </c>
      <c r="F15">
        <f t="shared" ca="1" si="5"/>
        <v>2</v>
      </c>
      <c r="G15">
        <f t="shared" ca="1" si="6"/>
        <v>152</v>
      </c>
      <c r="H15">
        <f t="shared" ca="1" si="7"/>
        <v>2022</v>
      </c>
      <c r="I15" t="str">
        <f t="shared" ca="1" si="8"/>
        <v>05</v>
      </c>
      <c r="J15" t="str">
        <f t="shared" ca="1" si="11"/>
        <v>07</v>
      </c>
      <c r="K15" t="str">
        <f t="shared" ca="1" si="9"/>
        <v>13</v>
      </c>
      <c r="L15" t="str">
        <f t="shared" ca="1" si="10"/>
        <v>50</v>
      </c>
      <c r="M15" t="str">
        <f t="shared" ca="1" si="10"/>
        <v>26</v>
      </c>
    </row>
    <row r="16" spans="1:14" x14ac:dyDescent="0.25">
      <c r="A16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'Alumno10'),'2022-10-05 10:22:52',5,sec_to_time(28)),</v>
      </c>
      <c r="B16" t="s">
        <v>21</v>
      </c>
      <c r="C16" t="str">
        <f t="shared" si="2"/>
        <v>(select id_usuario from usuario where nombre_usuario='Alumno10')</v>
      </c>
      <c r="D16" t="str">
        <f t="shared" si="3"/>
        <v>(select id_reto from reto inner join persona on nivel = curso inner join usuario using (id_usuario) where nombre_reto = 'RestoDiv' and nombre_usuario = 'Alumno10')</v>
      </c>
      <c r="E16" s="4" t="str">
        <f t="shared" ca="1" si="4"/>
        <v>2022-10-05 10:22:52</v>
      </c>
      <c r="F16">
        <f t="shared" ca="1" si="5"/>
        <v>5</v>
      </c>
      <c r="G16">
        <f t="shared" ca="1" si="6"/>
        <v>28</v>
      </c>
      <c r="H16">
        <f t="shared" ca="1" si="7"/>
        <v>2022</v>
      </c>
      <c r="I16" t="str">
        <f t="shared" ca="1" si="8"/>
        <v>10</v>
      </c>
      <c r="J16" t="str">
        <f t="shared" ca="1" si="11"/>
        <v>05</v>
      </c>
      <c r="K16" t="str">
        <f t="shared" ca="1" si="9"/>
        <v>10</v>
      </c>
      <c r="L16" t="str">
        <f t="shared" ca="1" si="10"/>
        <v>22</v>
      </c>
      <c r="M16" t="str">
        <f t="shared" ca="1" si="10"/>
        <v>52</v>
      </c>
    </row>
    <row r="17" spans="1:13" x14ac:dyDescent="0.25">
      <c r="A17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'Alumno11'),'2023-01-12 08:01:54',4,sec_to_time(97)),</v>
      </c>
      <c r="B17" t="s">
        <v>23</v>
      </c>
      <c r="C17" t="str">
        <f t="shared" si="2"/>
        <v>(select id_usuario from usuario where nombre_usuario='Alumno11')</v>
      </c>
      <c r="D17" t="str">
        <f t="shared" si="3"/>
        <v>(select id_reto from reto inner join persona on nivel = curso inner join usuario using (id_usuario) where nombre_reto = 'RestoDiv' and nombre_usuario = 'Alumno11')</v>
      </c>
      <c r="E17" s="4" t="str">
        <f t="shared" ca="1" si="4"/>
        <v>2023-01-12 08:01:54</v>
      </c>
      <c r="F17">
        <f t="shared" ca="1" si="5"/>
        <v>4</v>
      </c>
      <c r="G17">
        <f t="shared" ca="1" si="6"/>
        <v>97</v>
      </c>
      <c r="H17">
        <f t="shared" ca="1" si="7"/>
        <v>2023</v>
      </c>
      <c r="I17" t="str">
        <f t="shared" ca="1" si="8"/>
        <v>01</v>
      </c>
      <c r="J17" t="str">
        <f t="shared" ca="1" si="11"/>
        <v>12</v>
      </c>
      <c r="K17" t="str">
        <f t="shared" ca="1" si="9"/>
        <v>08</v>
      </c>
      <c r="L17" t="str">
        <f t="shared" ca="1" si="10"/>
        <v>01</v>
      </c>
      <c r="M17" t="str">
        <f t="shared" ca="1" si="10"/>
        <v>54</v>
      </c>
    </row>
    <row r="18" spans="1:13" x14ac:dyDescent="0.25">
      <c r="A18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'Alumno12'),'2022-07-22 20:42:12',3,sec_to_time(50)),</v>
      </c>
      <c r="B18" t="s">
        <v>25</v>
      </c>
      <c r="C18" t="str">
        <f t="shared" si="2"/>
        <v>(select id_usuario from usuario where nombre_usuario='Alumno12')</v>
      </c>
      <c r="D18" t="str">
        <f t="shared" si="3"/>
        <v>(select id_reto from reto inner join persona on nivel = curso inner join usuario using (id_usuario) where nombre_reto = 'RestoDiv' and nombre_usuario = 'Alumno12')</v>
      </c>
      <c r="E18" s="4" t="str">
        <f t="shared" ca="1" si="4"/>
        <v>2022-07-22 20:42:12</v>
      </c>
      <c r="F18">
        <f t="shared" ca="1" si="5"/>
        <v>3</v>
      </c>
      <c r="G18">
        <f t="shared" ca="1" si="6"/>
        <v>50</v>
      </c>
      <c r="H18">
        <f t="shared" ca="1" si="7"/>
        <v>2022</v>
      </c>
      <c r="I18" t="str">
        <f t="shared" ca="1" si="8"/>
        <v>07</v>
      </c>
      <c r="J18" t="str">
        <f t="shared" ca="1" si="11"/>
        <v>22</v>
      </c>
      <c r="K18" t="str">
        <f t="shared" ca="1" si="9"/>
        <v>20</v>
      </c>
      <c r="L18" t="str">
        <f t="shared" ca="1" si="10"/>
        <v>42</v>
      </c>
      <c r="M18" t="str">
        <f t="shared" ca="1" si="10"/>
        <v>12</v>
      </c>
    </row>
    <row r="19" spans="1:13" x14ac:dyDescent="0.25">
      <c r="A19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'Cbarrios'),'2022-04-07 16:06:31',0,sec_to_time(126)),</v>
      </c>
      <c r="B19" t="s">
        <v>60</v>
      </c>
      <c r="C19" t="str">
        <f t="shared" si="2"/>
        <v>(select id_usuario from usuario where nombre_usuario='Cbarrios')</v>
      </c>
      <c r="D19" t="str">
        <f t="shared" si="3"/>
        <v>(select id_reto from reto inner join persona on nivel = curso inner join usuario using (id_usuario) where nombre_reto = 'RestoDiv' and nombre_usuario = 'Cbarrios')</v>
      </c>
      <c r="E19" s="4" t="str">
        <f t="shared" ca="1" si="4"/>
        <v>2022-04-07 16:06:31</v>
      </c>
      <c r="F19">
        <f t="shared" ca="1" si="5"/>
        <v>0</v>
      </c>
      <c r="G19">
        <f t="shared" ca="1" si="6"/>
        <v>126</v>
      </c>
      <c r="H19">
        <f t="shared" ca="1" si="7"/>
        <v>2022</v>
      </c>
      <c r="I19" t="str">
        <f t="shared" ca="1" si="8"/>
        <v>04</v>
      </c>
      <c r="J19" t="str">
        <f t="shared" ca="1" si="11"/>
        <v>07</v>
      </c>
      <c r="K19" t="str">
        <f t="shared" ca="1" si="9"/>
        <v>16</v>
      </c>
      <c r="L19" t="str">
        <f t="shared" ca="1" si="10"/>
        <v>06</v>
      </c>
      <c r="M19" t="str">
        <f t="shared" ca="1" si="10"/>
        <v>31</v>
      </c>
    </row>
    <row r="20" spans="1:13" x14ac:dyDescent="0.25">
      <c r="A20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'Despinosa'),'2023-11-10 13:06:12',0,sec_to_time(101)),</v>
      </c>
      <c r="B20" t="s">
        <v>61</v>
      </c>
      <c r="C20" t="str">
        <f t="shared" si="2"/>
        <v>(select id_usuario from usuario where nombre_usuario='Despinosa')</v>
      </c>
      <c r="D20" t="str">
        <f t="shared" si="3"/>
        <v>(select id_reto from reto inner join persona on nivel = curso inner join usuario using (id_usuario) where nombre_reto = 'RestoDiv' and nombre_usuario = 'Despinosa')</v>
      </c>
      <c r="E20" s="4" t="str">
        <f t="shared" ca="1" si="4"/>
        <v>2023-11-10 13:06:12</v>
      </c>
      <c r="F20">
        <f t="shared" ca="1" si="5"/>
        <v>0</v>
      </c>
      <c r="G20">
        <f t="shared" ca="1" si="6"/>
        <v>101</v>
      </c>
      <c r="H20">
        <f t="shared" ca="1" si="7"/>
        <v>2023</v>
      </c>
      <c r="I20" t="str">
        <f t="shared" ca="1" si="8"/>
        <v>11</v>
      </c>
      <c r="J20" t="str">
        <f t="shared" ca="1" si="11"/>
        <v>10</v>
      </c>
      <c r="K20" t="str">
        <f t="shared" ca="1" si="9"/>
        <v>13</v>
      </c>
      <c r="L20" t="str">
        <f t="shared" ref="L20:M50" ca="1" si="12">TEXT(RANDBETWEEN(0,59),"00")</f>
        <v>06</v>
      </c>
      <c r="M20" t="str">
        <f t="shared" ca="1" si="12"/>
        <v>12</v>
      </c>
    </row>
    <row r="21" spans="1:13" x14ac:dyDescent="0.25">
      <c r="A21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'Rgutierrez'),'2023-04-28 16:35:06',4,sec_to_time(131)),</v>
      </c>
      <c r="B21" t="s">
        <v>62</v>
      </c>
      <c r="C21" t="str">
        <f t="shared" si="2"/>
        <v>(select id_usuario from usuario where nombre_usuario='Rgutierrez')</v>
      </c>
      <c r="D21" t="str">
        <f t="shared" si="3"/>
        <v>(select id_reto from reto inner join persona on nivel = curso inner join usuario using (id_usuario) where nombre_reto = 'RestoDiv' and nombre_usuario = 'Rgutierrez')</v>
      </c>
      <c r="E21" s="4" t="str">
        <f t="shared" ca="1" si="4"/>
        <v>2023-04-28 16:35:06</v>
      </c>
      <c r="F21">
        <f t="shared" ca="1" si="5"/>
        <v>4</v>
      </c>
      <c r="G21">
        <f t="shared" ca="1" si="6"/>
        <v>131</v>
      </c>
      <c r="H21">
        <f t="shared" ca="1" si="7"/>
        <v>2023</v>
      </c>
      <c r="I21" t="str">
        <f t="shared" ca="1" si="8"/>
        <v>04</v>
      </c>
      <c r="J21" t="str">
        <f t="shared" ca="1" si="11"/>
        <v>28</v>
      </c>
      <c r="K21" t="str">
        <f t="shared" ca="1" si="9"/>
        <v>16</v>
      </c>
      <c r="L21" t="str">
        <f t="shared" ca="1" si="12"/>
        <v>35</v>
      </c>
      <c r="M21" t="str">
        <f t="shared" ca="1" si="12"/>
        <v>06</v>
      </c>
    </row>
    <row r="22" spans="1:13" x14ac:dyDescent="0.25">
      <c r="A22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'Adiez'),'2022-08-11 09:34:13',3,sec_to_time(77)),</v>
      </c>
      <c r="B22" t="s">
        <v>63</v>
      </c>
      <c r="C22" t="str">
        <f t="shared" si="2"/>
        <v>(select id_usuario from usuario where nombre_usuario='Adiez')</v>
      </c>
      <c r="D22" t="str">
        <f t="shared" si="3"/>
        <v>(select id_reto from reto inner join persona on nivel = curso inner join usuario using (id_usuario) where nombre_reto = 'RestoDiv' and nombre_usuario = 'Adiez')</v>
      </c>
      <c r="E22" s="4" t="str">
        <f t="shared" ca="1" si="4"/>
        <v>2022-08-11 09:34:13</v>
      </c>
      <c r="F22">
        <f t="shared" ca="1" si="5"/>
        <v>3</v>
      </c>
      <c r="G22">
        <f t="shared" ca="1" si="6"/>
        <v>77</v>
      </c>
      <c r="H22">
        <f t="shared" ca="1" si="7"/>
        <v>2022</v>
      </c>
      <c r="I22" t="str">
        <f t="shared" ca="1" si="8"/>
        <v>08</v>
      </c>
      <c r="J22" t="str">
        <f t="shared" ca="1" si="11"/>
        <v>11</v>
      </c>
      <c r="K22" t="str">
        <f t="shared" ca="1" si="9"/>
        <v>09</v>
      </c>
      <c r="L22" t="str">
        <f t="shared" ca="1" si="12"/>
        <v>34</v>
      </c>
      <c r="M22" t="str">
        <f t="shared" ca="1" si="12"/>
        <v>13</v>
      </c>
    </row>
    <row r="23" spans="1:13" x14ac:dyDescent="0.25">
      <c r="A23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'Alumno1'),'2023-02-08 18:45:32',0,sec_to_time(102)),</v>
      </c>
      <c r="B23" t="s">
        <v>3</v>
      </c>
      <c r="C23" t="str">
        <f t="shared" si="2"/>
        <v>(select id_usuario from usuario where nombre_usuario='Alumno1')</v>
      </c>
      <c r="D23" t="str">
        <f t="shared" si="3"/>
        <v>(select id_reto from reto inner join persona on nivel = curso inner join usuario using (id_usuario) where nombre_reto = 'RestoDiv' and nombre_usuario = 'Alumno1')</v>
      </c>
      <c r="E23" s="4" t="str">
        <f t="shared" ca="1" si="4"/>
        <v>2023-02-08 18:45:32</v>
      </c>
      <c r="F23">
        <f t="shared" ca="1" si="5"/>
        <v>0</v>
      </c>
      <c r="G23">
        <f t="shared" ca="1" si="6"/>
        <v>102</v>
      </c>
      <c r="H23">
        <f t="shared" ca="1" si="7"/>
        <v>2023</v>
      </c>
      <c r="I23" t="str">
        <f t="shared" ca="1" si="8"/>
        <v>02</v>
      </c>
      <c r="J23" t="str">
        <f t="shared" ca="1" si="11"/>
        <v>08</v>
      </c>
      <c r="K23" t="str">
        <f t="shared" ca="1" si="9"/>
        <v>18</v>
      </c>
      <c r="L23" t="str">
        <f t="shared" ca="1" si="12"/>
        <v>45</v>
      </c>
      <c r="M23" t="str">
        <f t="shared" ca="1" si="12"/>
        <v>32</v>
      </c>
    </row>
    <row r="24" spans="1:13" x14ac:dyDescent="0.25">
      <c r="A24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'Alumno2'),'2022-03-12 21:44:33',4,sec_to_time(136)),</v>
      </c>
      <c r="B24" t="s">
        <v>5</v>
      </c>
      <c r="C24" t="str">
        <f t="shared" si="2"/>
        <v>(select id_usuario from usuario where nombre_usuario='Alumno2')</v>
      </c>
      <c r="D24" t="str">
        <f t="shared" si="3"/>
        <v>(select id_reto from reto inner join persona on nivel = curso inner join usuario using (id_usuario) where nombre_reto = 'RestoDiv' and nombre_usuario = 'Alumno2')</v>
      </c>
      <c r="E24" s="4" t="str">
        <f t="shared" ca="1" si="4"/>
        <v>2022-03-12 21:44:33</v>
      </c>
      <c r="F24">
        <f t="shared" ca="1" si="5"/>
        <v>4</v>
      </c>
      <c r="G24">
        <f t="shared" ca="1" si="6"/>
        <v>136</v>
      </c>
      <c r="H24">
        <f t="shared" ca="1" si="7"/>
        <v>2022</v>
      </c>
      <c r="I24" t="str">
        <f t="shared" ca="1" si="8"/>
        <v>03</v>
      </c>
      <c r="J24" t="str">
        <f t="shared" ca="1" si="11"/>
        <v>12</v>
      </c>
      <c r="K24" t="str">
        <f t="shared" ca="1" si="9"/>
        <v>21</v>
      </c>
      <c r="L24" t="str">
        <f t="shared" ca="1" si="12"/>
        <v>44</v>
      </c>
      <c r="M24" t="str">
        <f t="shared" ca="1" si="12"/>
        <v>33</v>
      </c>
    </row>
    <row r="25" spans="1:13" x14ac:dyDescent="0.25">
      <c r="A25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'Alumno3'),'2023-09-15 16:26:53',2,sec_to_time(176)),</v>
      </c>
      <c r="B25" t="s">
        <v>7</v>
      </c>
      <c r="C25" t="str">
        <f t="shared" si="2"/>
        <v>(select id_usuario from usuario where nombre_usuario='Alumno3')</v>
      </c>
      <c r="D25" t="str">
        <f t="shared" si="3"/>
        <v>(select id_reto from reto inner join persona on nivel = curso inner join usuario using (id_usuario) where nombre_reto = 'RestoDiv' and nombre_usuario = 'Alumno3')</v>
      </c>
      <c r="E25" s="4" t="str">
        <f t="shared" ca="1" si="4"/>
        <v>2023-09-15 16:26:53</v>
      </c>
      <c r="F25">
        <f t="shared" ca="1" si="5"/>
        <v>2</v>
      </c>
      <c r="G25">
        <f t="shared" ca="1" si="6"/>
        <v>176</v>
      </c>
      <c r="H25">
        <f t="shared" ca="1" si="7"/>
        <v>2023</v>
      </c>
      <c r="I25" t="str">
        <f t="shared" ca="1" si="8"/>
        <v>09</v>
      </c>
      <c r="J25" t="str">
        <f t="shared" ca="1" si="11"/>
        <v>15</v>
      </c>
      <c r="K25" t="str">
        <f t="shared" ca="1" si="9"/>
        <v>16</v>
      </c>
      <c r="L25" t="str">
        <f t="shared" ca="1" si="12"/>
        <v>26</v>
      </c>
      <c r="M25" t="str">
        <f t="shared" ca="1" si="12"/>
        <v>53</v>
      </c>
    </row>
    <row r="26" spans="1:13" x14ac:dyDescent="0.25">
      <c r="A26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'Alumno4'),'2023-08-05 10:57:14',0,sec_to_time(167)),</v>
      </c>
      <c r="B26" t="s">
        <v>9</v>
      </c>
      <c r="C26" t="str">
        <f t="shared" si="2"/>
        <v>(select id_usuario from usuario where nombre_usuario='Alumno4')</v>
      </c>
      <c r="D26" t="str">
        <f t="shared" si="3"/>
        <v>(select id_reto from reto inner join persona on nivel = curso inner join usuario using (id_usuario) where nombre_reto = 'RestoDiv' and nombre_usuario = 'Alumno4')</v>
      </c>
      <c r="E26" s="4" t="str">
        <f t="shared" ca="1" si="4"/>
        <v>2023-08-05 10:57:14</v>
      </c>
      <c r="F26">
        <f t="shared" ca="1" si="5"/>
        <v>0</v>
      </c>
      <c r="G26">
        <f t="shared" ca="1" si="6"/>
        <v>167</v>
      </c>
      <c r="H26">
        <f t="shared" ca="1" si="7"/>
        <v>2023</v>
      </c>
      <c r="I26" t="str">
        <f t="shared" ca="1" si="8"/>
        <v>08</v>
      </c>
      <c r="J26" t="str">
        <f t="shared" ca="1" si="11"/>
        <v>05</v>
      </c>
      <c r="K26" t="str">
        <f t="shared" ca="1" si="9"/>
        <v>10</v>
      </c>
      <c r="L26" t="str">
        <f t="shared" ca="1" si="12"/>
        <v>57</v>
      </c>
      <c r="M26" t="str">
        <f t="shared" ca="1" si="12"/>
        <v>14</v>
      </c>
    </row>
    <row r="27" spans="1:13" x14ac:dyDescent="0.25">
      <c r="A27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'Alumno5'),'2022-02-03 16:17:12',0,sec_to_time(77)),</v>
      </c>
      <c r="B27" t="s">
        <v>11</v>
      </c>
      <c r="C27" t="str">
        <f t="shared" si="2"/>
        <v>(select id_usuario from usuario where nombre_usuario='Alumno5')</v>
      </c>
      <c r="D27" t="str">
        <f t="shared" si="3"/>
        <v>(select id_reto from reto inner join persona on nivel = curso inner join usuario using (id_usuario) where nombre_reto = 'RestoDiv' and nombre_usuario = 'Alumno5')</v>
      </c>
      <c r="E27" s="4" t="str">
        <f t="shared" ca="1" si="4"/>
        <v>2022-02-03 16:17:12</v>
      </c>
      <c r="F27">
        <f t="shared" ca="1" si="5"/>
        <v>0</v>
      </c>
      <c r="G27">
        <f t="shared" ca="1" si="6"/>
        <v>77</v>
      </c>
      <c r="H27">
        <f t="shared" ca="1" si="7"/>
        <v>2022</v>
      </c>
      <c r="I27" t="str">
        <f t="shared" ca="1" si="8"/>
        <v>02</v>
      </c>
      <c r="J27" t="str">
        <f t="shared" ca="1" si="11"/>
        <v>03</v>
      </c>
      <c r="K27" t="str">
        <f t="shared" ca="1" si="9"/>
        <v>16</v>
      </c>
      <c r="L27" t="str">
        <f t="shared" ca="1" si="12"/>
        <v>17</v>
      </c>
      <c r="M27" t="str">
        <f t="shared" ca="1" si="12"/>
        <v>12</v>
      </c>
    </row>
    <row r="28" spans="1:13" x14ac:dyDescent="0.25">
      <c r="A28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'Alumno6'),'2023-03-07 17:39:58',0,sec_to_time(133)),</v>
      </c>
      <c r="B28" t="s">
        <v>13</v>
      </c>
      <c r="C28" t="str">
        <f t="shared" si="2"/>
        <v>(select id_usuario from usuario where nombre_usuario='Alumno6')</v>
      </c>
      <c r="D28" t="str">
        <f t="shared" si="3"/>
        <v>(select id_reto from reto inner join persona on nivel = curso inner join usuario using (id_usuario) where nombre_reto = 'RestoDiv' and nombre_usuario = 'Alumno6')</v>
      </c>
      <c r="E28" s="4" t="str">
        <f t="shared" ca="1" si="4"/>
        <v>2023-03-07 17:39:58</v>
      </c>
      <c r="F28">
        <f t="shared" ca="1" si="5"/>
        <v>0</v>
      </c>
      <c r="G28">
        <f t="shared" ca="1" si="6"/>
        <v>133</v>
      </c>
      <c r="H28">
        <f t="shared" ca="1" si="7"/>
        <v>2023</v>
      </c>
      <c r="I28" t="str">
        <f t="shared" ca="1" si="8"/>
        <v>03</v>
      </c>
      <c r="J28" t="str">
        <f t="shared" ca="1" si="11"/>
        <v>07</v>
      </c>
      <c r="K28" t="str">
        <f t="shared" ca="1" si="9"/>
        <v>17</v>
      </c>
      <c r="L28" t="str">
        <f t="shared" ca="1" si="12"/>
        <v>39</v>
      </c>
      <c r="M28" t="str">
        <f t="shared" ca="1" si="12"/>
        <v>58</v>
      </c>
    </row>
    <row r="29" spans="1:13" x14ac:dyDescent="0.25">
      <c r="A29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'Alumno7'),'2022-12-14 09:33:54',5,sec_to_time(92)),</v>
      </c>
      <c r="B29" t="s">
        <v>15</v>
      </c>
      <c r="C29" t="str">
        <f t="shared" si="2"/>
        <v>(select id_usuario from usuario where nombre_usuario='Alumno7')</v>
      </c>
      <c r="D29" t="str">
        <f t="shared" si="3"/>
        <v>(select id_reto from reto inner join persona on nivel = curso inner join usuario using (id_usuario) where nombre_reto = 'RestoDiv' and nombre_usuario = 'Alumno7')</v>
      </c>
      <c r="E29" s="4" t="str">
        <f t="shared" ca="1" si="4"/>
        <v>2022-12-14 09:33:54</v>
      </c>
      <c r="F29">
        <f t="shared" ca="1" si="5"/>
        <v>5</v>
      </c>
      <c r="G29">
        <f t="shared" ca="1" si="6"/>
        <v>92</v>
      </c>
      <c r="H29">
        <f t="shared" ca="1" si="7"/>
        <v>2022</v>
      </c>
      <c r="I29" t="str">
        <f t="shared" ca="1" si="8"/>
        <v>12</v>
      </c>
      <c r="J29" t="str">
        <f t="shared" ca="1" si="11"/>
        <v>14</v>
      </c>
      <c r="K29" t="str">
        <f t="shared" ca="1" si="9"/>
        <v>09</v>
      </c>
      <c r="L29" t="str">
        <f t="shared" ca="1" si="12"/>
        <v>33</v>
      </c>
      <c r="M29" t="str">
        <f t="shared" ca="1" si="12"/>
        <v>54</v>
      </c>
    </row>
    <row r="30" spans="1:13" x14ac:dyDescent="0.25">
      <c r="A30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'Alumno8'),'2023-07-14 18:50:45',2,sec_to_time(119)),</v>
      </c>
      <c r="B30" t="s">
        <v>17</v>
      </c>
      <c r="C30" t="str">
        <f t="shared" si="2"/>
        <v>(select id_usuario from usuario where nombre_usuario='Alumno8')</v>
      </c>
      <c r="D30" t="str">
        <f t="shared" si="3"/>
        <v>(select id_reto from reto inner join persona on nivel = curso inner join usuario using (id_usuario) where nombre_reto = 'RestoDiv' and nombre_usuario = 'Alumno8')</v>
      </c>
      <c r="E30" s="4" t="str">
        <f t="shared" ca="1" si="4"/>
        <v>2023-07-14 18:50:45</v>
      </c>
      <c r="F30">
        <f t="shared" ca="1" si="5"/>
        <v>2</v>
      </c>
      <c r="G30">
        <f t="shared" ca="1" si="6"/>
        <v>119</v>
      </c>
      <c r="H30">
        <f t="shared" ca="1" si="7"/>
        <v>2023</v>
      </c>
      <c r="I30" t="str">
        <f t="shared" ca="1" si="8"/>
        <v>07</v>
      </c>
      <c r="J30" t="str">
        <f t="shared" ca="1" si="11"/>
        <v>14</v>
      </c>
      <c r="K30" t="str">
        <f t="shared" ca="1" si="9"/>
        <v>18</v>
      </c>
      <c r="L30" t="str">
        <f t="shared" ca="1" si="12"/>
        <v>50</v>
      </c>
      <c r="M30" t="str">
        <f t="shared" ca="1" si="12"/>
        <v>45</v>
      </c>
    </row>
    <row r="31" spans="1:13" x14ac:dyDescent="0.25">
      <c r="A31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'Alumno9'),'2023-02-09 14:02:13',1,sec_to_time(121)),</v>
      </c>
      <c r="B31" t="s">
        <v>19</v>
      </c>
      <c r="C31" t="str">
        <f t="shared" si="2"/>
        <v>(select id_usuario from usuario where nombre_usuario='Alumno9')</v>
      </c>
      <c r="D31" t="str">
        <f t="shared" si="3"/>
        <v>(select id_reto from reto inner join persona on nivel = curso inner join usuario using (id_usuario) where nombre_reto = 'RestoDiv' and nombre_usuario = 'Alumno9')</v>
      </c>
      <c r="E31" s="4" t="str">
        <f t="shared" ca="1" si="4"/>
        <v>2023-02-09 14:02:13</v>
      </c>
      <c r="F31">
        <f t="shared" ca="1" si="5"/>
        <v>1</v>
      </c>
      <c r="G31">
        <f t="shared" ca="1" si="6"/>
        <v>121</v>
      </c>
      <c r="H31">
        <f t="shared" ca="1" si="7"/>
        <v>2023</v>
      </c>
      <c r="I31" t="str">
        <f t="shared" ca="1" si="8"/>
        <v>02</v>
      </c>
      <c r="J31" t="str">
        <f t="shared" ca="1" si="11"/>
        <v>09</v>
      </c>
      <c r="K31" t="str">
        <f t="shared" ca="1" si="9"/>
        <v>14</v>
      </c>
      <c r="L31" t="str">
        <f t="shared" ca="1" si="12"/>
        <v>02</v>
      </c>
      <c r="M31" t="str">
        <f t="shared" ca="1" si="12"/>
        <v>13</v>
      </c>
    </row>
    <row r="32" spans="1:13" x14ac:dyDescent="0.25">
      <c r="A32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'Alumno10'),'2022-02-07 21:34:27',0,sec_to_time(173)),</v>
      </c>
      <c r="B32" t="s">
        <v>21</v>
      </c>
      <c r="C32" t="str">
        <f t="shared" si="2"/>
        <v>(select id_usuario from usuario where nombre_usuario='Alumno10')</v>
      </c>
      <c r="D32" t="str">
        <f t="shared" si="3"/>
        <v>(select id_reto from reto inner join persona on nivel = curso inner join usuario using (id_usuario) where nombre_reto = 'RestoDiv' and nombre_usuario = 'Alumno10')</v>
      </c>
      <c r="E32" s="4" t="str">
        <f t="shared" ca="1" si="4"/>
        <v>2022-02-07 21:34:27</v>
      </c>
      <c r="F32">
        <f t="shared" ca="1" si="5"/>
        <v>0</v>
      </c>
      <c r="G32">
        <f t="shared" ca="1" si="6"/>
        <v>173</v>
      </c>
      <c r="H32">
        <f t="shared" ca="1" si="7"/>
        <v>2022</v>
      </c>
      <c r="I32" t="str">
        <f t="shared" ca="1" si="8"/>
        <v>02</v>
      </c>
      <c r="J32" t="str">
        <f t="shared" ca="1" si="11"/>
        <v>07</v>
      </c>
      <c r="K32" t="str">
        <f t="shared" ca="1" si="9"/>
        <v>21</v>
      </c>
      <c r="L32" t="str">
        <f t="shared" ca="1" si="12"/>
        <v>34</v>
      </c>
      <c r="M32" t="str">
        <f t="shared" ca="1" si="12"/>
        <v>27</v>
      </c>
    </row>
    <row r="33" spans="1:13" x14ac:dyDescent="0.25">
      <c r="A33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'Alumno11'),'2023-12-28 21:06:02',3,sec_to_time(55)),</v>
      </c>
      <c r="B33" t="s">
        <v>23</v>
      </c>
      <c r="C33" t="str">
        <f t="shared" si="2"/>
        <v>(select id_usuario from usuario where nombre_usuario='Alumno11')</v>
      </c>
      <c r="D33" t="str">
        <f t="shared" si="3"/>
        <v>(select id_reto from reto inner join persona on nivel = curso inner join usuario using (id_usuario) where nombre_reto = 'RestoDiv' and nombre_usuario = 'Alumno11')</v>
      </c>
      <c r="E33" s="4" t="str">
        <f t="shared" ca="1" si="4"/>
        <v>2023-12-28 21:06:02</v>
      </c>
      <c r="F33">
        <f t="shared" ca="1" si="5"/>
        <v>3</v>
      </c>
      <c r="G33">
        <f t="shared" ca="1" si="6"/>
        <v>55</v>
      </c>
      <c r="H33">
        <f t="shared" ca="1" si="7"/>
        <v>2023</v>
      </c>
      <c r="I33" t="str">
        <f t="shared" ca="1" si="8"/>
        <v>12</v>
      </c>
      <c r="J33" t="str">
        <f t="shared" ca="1" si="11"/>
        <v>28</v>
      </c>
      <c r="K33" t="str">
        <f t="shared" ca="1" si="9"/>
        <v>21</v>
      </c>
      <c r="L33" t="str">
        <f t="shared" ca="1" si="12"/>
        <v>06</v>
      </c>
      <c r="M33" t="str">
        <f t="shared" ca="1" si="12"/>
        <v>02</v>
      </c>
    </row>
    <row r="34" spans="1:13" x14ac:dyDescent="0.25">
      <c r="A34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'Alumno12'),'2022-04-25 11:22:29',4,sec_to_time(106)),</v>
      </c>
      <c r="B34" t="s">
        <v>25</v>
      </c>
      <c r="C34" t="str">
        <f t="shared" si="2"/>
        <v>(select id_usuario from usuario where nombre_usuario='Alumno12')</v>
      </c>
      <c r="D34" t="str">
        <f t="shared" si="3"/>
        <v>(select id_reto from reto inner join persona on nivel = curso inner join usuario using (id_usuario) where nombre_reto = 'RestoDiv' and nombre_usuario = 'Alumno12')</v>
      </c>
      <c r="E34" s="4" t="str">
        <f t="shared" ca="1" si="4"/>
        <v>2022-04-25 11:22:29</v>
      </c>
      <c r="F34">
        <f t="shared" ca="1" si="5"/>
        <v>4</v>
      </c>
      <c r="G34">
        <f t="shared" ca="1" si="6"/>
        <v>106</v>
      </c>
      <c r="H34">
        <f t="shared" ca="1" si="7"/>
        <v>2022</v>
      </c>
      <c r="I34" t="str">
        <f t="shared" ca="1" si="8"/>
        <v>04</v>
      </c>
      <c r="J34" t="str">
        <f t="shared" ca="1" si="11"/>
        <v>25</v>
      </c>
      <c r="K34" t="str">
        <f t="shared" ca="1" si="9"/>
        <v>11</v>
      </c>
      <c r="L34" t="str">
        <f t="shared" ca="1" si="12"/>
        <v>22</v>
      </c>
      <c r="M34" t="str">
        <f t="shared" ca="1" si="12"/>
        <v>29</v>
      </c>
    </row>
    <row r="35" spans="1:13" x14ac:dyDescent="0.25">
      <c r="A35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'Cbarrios'),'2022-10-02 09:17:29',4,sec_to_time(121)),</v>
      </c>
      <c r="B35" t="s">
        <v>60</v>
      </c>
      <c r="C35" t="str">
        <f t="shared" si="2"/>
        <v>(select id_usuario from usuario where nombre_usuario='Cbarrios')</v>
      </c>
      <c r="D35" t="str">
        <f t="shared" si="3"/>
        <v>(select id_reto from reto inner join persona on nivel = curso inner join usuario using (id_usuario) where nombre_reto = 'RestoDiv' and nombre_usuario = 'Cbarrios')</v>
      </c>
      <c r="E35" s="4" t="str">
        <f t="shared" ca="1" si="4"/>
        <v>2022-10-02 09:17:29</v>
      </c>
      <c r="F35">
        <f t="shared" ca="1" si="5"/>
        <v>4</v>
      </c>
      <c r="G35">
        <f t="shared" ca="1" si="6"/>
        <v>121</v>
      </c>
      <c r="H35">
        <f t="shared" ca="1" si="7"/>
        <v>2022</v>
      </c>
      <c r="I35" t="str">
        <f t="shared" ca="1" si="8"/>
        <v>10</v>
      </c>
      <c r="J35" t="str">
        <f t="shared" ca="1" si="11"/>
        <v>02</v>
      </c>
      <c r="K35" t="str">
        <f t="shared" ca="1" si="9"/>
        <v>09</v>
      </c>
      <c r="L35" t="str">
        <f t="shared" ca="1" si="12"/>
        <v>17</v>
      </c>
      <c r="M35" t="str">
        <f t="shared" ca="1" si="12"/>
        <v>29</v>
      </c>
    </row>
    <row r="36" spans="1:13" x14ac:dyDescent="0.25">
      <c r="A36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'Despinosa'),'2022-08-11 17:29:44',5,sec_to_time(41)),</v>
      </c>
      <c r="B36" t="s">
        <v>61</v>
      </c>
      <c r="C36" t="str">
        <f t="shared" si="2"/>
        <v>(select id_usuario from usuario where nombre_usuario='Despinosa')</v>
      </c>
      <c r="D36" t="str">
        <f t="shared" si="3"/>
        <v>(select id_reto from reto inner join persona on nivel = curso inner join usuario using (id_usuario) where nombre_reto = 'RestoDiv' and nombre_usuario = 'Despinosa')</v>
      </c>
      <c r="E36" s="4" t="str">
        <f t="shared" ca="1" si="4"/>
        <v>2022-08-11 17:29:44</v>
      </c>
      <c r="F36">
        <f t="shared" ca="1" si="5"/>
        <v>5</v>
      </c>
      <c r="G36">
        <f t="shared" ca="1" si="6"/>
        <v>41</v>
      </c>
      <c r="H36">
        <f t="shared" ca="1" si="7"/>
        <v>2022</v>
      </c>
      <c r="I36" t="str">
        <f t="shared" ca="1" si="8"/>
        <v>08</v>
      </c>
      <c r="J36" t="str">
        <f t="shared" ca="1" si="11"/>
        <v>11</v>
      </c>
      <c r="K36" t="str">
        <f t="shared" ca="1" si="9"/>
        <v>17</v>
      </c>
      <c r="L36" t="str">
        <f t="shared" ca="1" si="12"/>
        <v>29</v>
      </c>
      <c r="M36" t="str">
        <f t="shared" ca="1" si="12"/>
        <v>44</v>
      </c>
    </row>
    <row r="37" spans="1:13" x14ac:dyDescent="0.25">
      <c r="A37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'Rgutierrez'),'2022-03-18 13:39:39',4,sec_to_time(111)),</v>
      </c>
      <c r="B37" t="s">
        <v>62</v>
      </c>
      <c r="C37" t="str">
        <f t="shared" si="2"/>
        <v>(select id_usuario from usuario where nombre_usuario='Rgutierrez')</v>
      </c>
      <c r="D37" t="str">
        <f t="shared" si="3"/>
        <v>(select id_reto from reto inner join persona on nivel = curso inner join usuario using (id_usuario) where nombre_reto = 'RestoDiv' and nombre_usuario = 'Rgutierrez')</v>
      </c>
      <c r="E37" s="4" t="str">
        <f t="shared" ca="1" si="4"/>
        <v>2022-03-18 13:39:39</v>
      </c>
      <c r="F37">
        <f t="shared" ca="1" si="5"/>
        <v>4</v>
      </c>
      <c r="G37">
        <f t="shared" ca="1" si="6"/>
        <v>111</v>
      </c>
      <c r="H37">
        <f t="shared" ca="1" si="7"/>
        <v>2022</v>
      </c>
      <c r="I37" t="str">
        <f t="shared" ca="1" si="8"/>
        <v>03</v>
      </c>
      <c r="J37" t="str">
        <f t="shared" ca="1" si="11"/>
        <v>18</v>
      </c>
      <c r="K37" t="str">
        <f t="shared" ca="1" si="9"/>
        <v>13</v>
      </c>
      <c r="L37" t="str">
        <f t="shared" ca="1" si="12"/>
        <v>39</v>
      </c>
      <c r="M37" t="str">
        <f t="shared" ca="1" si="12"/>
        <v>39</v>
      </c>
    </row>
    <row r="38" spans="1:13" x14ac:dyDescent="0.25">
      <c r="A38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'Adiez'),'2022-11-05 20:12:31',4,sec_to_time(183)),</v>
      </c>
      <c r="B38" t="s">
        <v>63</v>
      </c>
      <c r="C38" t="str">
        <f t="shared" si="2"/>
        <v>(select id_usuario from usuario where nombre_usuario='Adiez')</v>
      </c>
      <c r="D38" t="str">
        <f t="shared" si="3"/>
        <v>(select id_reto from reto inner join persona on nivel = curso inner join usuario using (id_usuario) where nombre_reto = 'RestoDiv' and nombre_usuario = 'Adiez')</v>
      </c>
      <c r="E38" s="4" t="str">
        <f t="shared" ca="1" si="4"/>
        <v>2022-11-05 20:12:31</v>
      </c>
      <c r="F38">
        <f t="shared" ca="1" si="5"/>
        <v>4</v>
      </c>
      <c r="G38">
        <f t="shared" ca="1" si="6"/>
        <v>183</v>
      </c>
      <c r="H38">
        <f t="shared" ca="1" si="7"/>
        <v>2022</v>
      </c>
      <c r="I38" t="str">
        <f t="shared" ca="1" si="8"/>
        <v>11</v>
      </c>
      <c r="J38" t="str">
        <f t="shared" ca="1" si="11"/>
        <v>05</v>
      </c>
      <c r="K38" t="str">
        <f t="shared" ca="1" si="9"/>
        <v>20</v>
      </c>
      <c r="L38" t="str">
        <f t="shared" ca="1" si="12"/>
        <v>12</v>
      </c>
      <c r="M38" t="str">
        <f t="shared" ca="1" si="12"/>
        <v>31</v>
      </c>
    </row>
    <row r="39" spans="1:13" x14ac:dyDescent="0.25">
      <c r="A39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'Alumno1'),'2023-10-02 10:38:23',2,sec_to_time(174)),</v>
      </c>
      <c r="B39" t="s">
        <v>3</v>
      </c>
      <c r="C39" t="str">
        <f t="shared" si="2"/>
        <v>(select id_usuario from usuario where nombre_usuario='Alumno1')</v>
      </c>
      <c r="D39" t="str">
        <f t="shared" si="3"/>
        <v>(select id_reto from reto inner join persona on nivel = curso inner join usuario using (id_usuario) where nombre_reto = 'RestoDiv' and nombre_usuario = 'Alumno1')</v>
      </c>
      <c r="E39" s="4" t="str">
        <f t="shared" ca="1" si="4"/>
        <v>2023-10-02 10:38:23</v>
      </c>
      <c r="F39">
        <f t="shared" ca="1" si="5"/>
        <v>2</v>
      </c>
      <c r="G39">
        <f t="shared" ca="1" si="6"/>
        <v>174</v>
      </c>
      <c r="H39">
        <f t="shared" ca="1" si="7"/>
        <v>2023</v>
      </c>
      <c r="I39" t="str">
        <f t="shared" ca="1" si="8"/>
        <v>10</v>
      </c>
      <c r="J39" t="str">
        <f t="shared" ca="1" si="11"/>
        <v>02</v>
      </c>
      <c r="K39" t="str">
        <f t="shared" ca="1" si="9"/>
        <v>10</v>
      </c>
      <c r="L39" t="str">
        <f t="shared" ca="1" si="12"/>
        <v>38</v>
      </c>
      <c r="M39" t="str">
        <f t="shared" ca="1" si="12"/>
        <v>23</v>
      </c>
    </row>
    <row r="40" spans="1:13" x14ac:dyDescent="0.25">
      <c r="A40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'Alumno2'),'2023-01-08 19:26:40',4,sec_to_time(102)),</v>
      </c>
      <c r="B40" t="s">
        <v>5</v>
      </c>
      <c r="C40" t="str">
        <f t="shared" si="2"/>
        <v>(select id_usuario from usuario where nombre_usuario='Alumno2')</v>
      </c>
      <c r="D40" t="str">
        <f t="shared" si="3"/>
        <v>(select id_reto from reto inner join persona on nivel = curso inner join usuario using (id_usuario) where nombre_reto = 'RestoDiv' and nombre_usuario = 'Alumno2')</v>
      </c>
      <c r="E40" s="4" t="str">
        <f t="shared" ca="1" si="4"/>
        <v>2023-01-08 19:26:40</v>
      </c>
      <c r="F40">
        <f t="shared" ca="1" si="5"/>
        <v>4</v>
      </c>
      <c r="G40">
        <f t="shared" ca="1" si="6"/>
        <v>102</v>
      </c>
      <c r="H40">
        <f t="shared" ca="1" si="7"/>
        <v>2023</v>
      </c>
      <c r="I40" t="str">
        <f t="shared" ca="1" si="8"/>
        <v>01</v>
      </c>
      <c r="J40" t="str">
        <f t="shared" ca="1" si="11"/>
        <v>08</v>
      </c>
      <c r="K40" t="str">
        <f t="shared" ca="1" si="9"/>
        <v>19</v>
      </c>
      <c r="L40" t="str">
        <f t="shared" ca="1" si="12"/>
        <v>26</v>
      </c>
      <c r="M40" t="str">
        <f t="shared" ca="1" si="12"/>
        <v>40</v>
      </c>
    </row>
    <row r="41" spans="1:13" x14ac:dyDescent="0.25">
      <c r="A41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'Alumno3'),'2023-03-04 20:29:25',0,sec_to_time(188)),</v>
      </c>
      <c r="B41" t="s">
        <v>7</v>
      </c>
      <c r="C41" t="str">
        <f t="shared" si="2"/>
        <v>(select id_usuario from usuario where nombre_usuario='Alumno3')</v>
      </c>
      <c r="D41" t="str">
        <f t="shared" si="3"/>
        <v>(select id_reto from reto inner join persona on nivel = curso inner join usuario using (id_usuario) where nombre_reto = 'RestoDiv' and nombre_usuario = 'Alumno3')</v>
      </c>
      <c r="E41" s="4" t="str">
        <f t="shared" ca="1" si="4"/>
        <v>2023-03-04 20:29:25</v>
      </c>
      <c r="F41">
        <f t="shared" ca="1" si="5"/>
        <v>0</v>
      </c>
      <c r="G41">
        <f t="shared" ca="1" si="6"/>
        <v>188</v>
      </c>
      <c r="H41">
        <f t="shared" ca="1" si="7"/>
        <v>2023</v>
      </c>
      <c r="I41" t="str">
        <f t="shared" ca="1" si="8"/>
        <v>03</v>
      </c>
      <c r="J41" t="str">
        <f t="shared" ca="1" si="11"/>
        <v>04</v>
      </c>
      <c r="K41" t="str">
        <f t="shared" ca="1" si="9"/>
        <v>20</v>
      </c>
      <c r="L41" t="str">
        <f t="shared" ca="1" si="12"/>
        <v>29</v>
      </c>
      <c r="M41" t="str">
        <f t="shared" ca="1" si="12"/>
        <v>25</v>
      </c>
    </row>
    <row r="42" spans="1:13" x14ac:dyDescent="0.25">
      <c r="A42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'Alumno4'),'2023-03-20 21:16:40',0,sec_to_time(28)),</v>
      </c>
      <c r="B42" t="s">
        <v>9</v>
      </c>
      <c r="C42" t="str">
        <f t="shared" si="2"/>
        <v>(select id_usuario from usuario where nombre_usuario='Alumno4')</v>
      </c>
      <c r="D42" t="str">
        <f t="shared" si="3"/>
        <v>(select id_reto from reto inner join persona on nivel = curso inner join usuario using (id_usuario) where nombre_reto = 'RestoDiv' and nombre_usuario = 'Alumno4')</v>
      </c>
      <c r="E42" s="4" t="str">
        <f t="shared" ca="1" si="4"/>
        <v>2023-03-20 21:16:40</v>
      </c>
      <c r="F42">
        <f t="shared" ca="1" si="5"/>
        <v>0</v>
      </c>
      <c r="G42">
        <f t="shared" ca="1" si="6"/>
        <v>28</v>
      </c>
      <c r="H42">
        <f t="shared" ca="1" si="7"/>
        <v>2023</v>
      </c>
      <c r="I42" t="str">
        <f t="shared" ca="1" si="8"/>
        <v>03</v>
      </c>
      <c r="J42" t="str">
        <f t="shared" ca="1" si="11"/>
        <v>20</v>
      </c>
      <c r="K42" t="str">
        <f t="shared" ca="1" si="9"/>
        <v>21</v>
      </c>
      <c r="L42" t="str">
        <f t="shared" ca="1" si="12"/>
        <v>16</v>
      </c>
      <c r="M42" t="str">
        <f t="shared" ca="1" si="12"/>
        <v>40</v>
      </c>
    </row>
    <row r="43" spans="1:13" x14ac:dyDescent="0.25">
      <c r="A43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'Alumno5'),'2022-06-10 14:34:17',1,sec_to_time(30)),</v>
      </c>
      <c r="B43" t="s">
        <v>11</v>
      </c>
      <c r="C43" t="str">
        <f t="shared" si="2"/>
        <v>(select id_usuario from usuario where nombre_usuario='Alumno5')</v>
      </c>
      <c r="D43" t="str">
        <f t="shared" si="3"/>
        <v>(select id_reto from reto inner join persona on nivel = curso inner join usuario using (id_usuario) where nombre_reto = 'RestoDiv' and nombre_usuario = 'Alumno5')</v>
      </c>
      <c r="E43" s="4" t="str">
        <f t="shared" ca="1" si="4"/>
        <v>2022-06-10 14:34:17</v>
      </c>
      <c r="F43">
        <f t="shared" ca="1" si="5"/>
        <v>1</v>
      </c>
      <c r="G43">
        <f t="shared" ca="1" si="6"/>
        <v>30</v>
      </c>
      <c r="H43">
        <f t="shared" ca="1" si="7"/>
        <v>2022</v>
      </c>
      <c r="I43" t="str">
        <f t="shared" ca="1" si="8"/>
        <v>06</v>
      </c>
      <c r="J43" t="str">
        <f t="shared" ca="1" si="11"/>
        <v>10</v>
      </c>
      <c r="K43" t="str">
        <f t="shared" ca="1" si="9"/>
        <v>14</v>
      </c>
      <c r="L43" t="str">
        <f t="shared" ca="1" si="12"/>
        <v>34</v>
      </c>
      <c r="M43" t="str">
        <f t="shared" ca="1" si="12"/>
        <v>17</v>
      </c>
    </row>
    <row r="44" spans="1:13" x14ac:dyDescent="0.25">
      <c r="A44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'Alumno6'),'2022-04-23 12:41:56',2,sec_to_time(158)),</v>
      </c>
      <c r="B44" t="s">
        <v>13</v>
      </c>
      <c r="C44" t="str">
        <f t="shared" si="2"/>
        <v>(select id_usuario from usuario where nombre_usuario='Alumno6')</v>
      </c>
      <c r="D44" t="str">
        <f t="shared" si="3"/>
        <v>(select id_reto from reto inner join persona on nivel = curso inner join usuario using (id_usuario) where nombre_reto = 'RestoDiv' and nombre_usuario = 'Alumno6')</v>
      </c>
      <c r="E44" s="4" t="str">
        <f t="shared" ca="1" si="4"/>
        <v>2022-04-23 12:41:56</v>
      </c>
      <c r="F44">
        <f t="shared" ca="1" si="5"/>
        <v>2</v>
      </c>
      <c r="G44">
        <f t="shared" ca="1" si="6"/>
        <v>158</v>
      </c>
      <c r="H44">
        <f t="shared" ca="1" si="7"/>
        <v>2022</v>
      </c>
      <c r="I44" t="str">
        <f t="shared" ca="1" si="8"/>
        <v>04</v>
      </c>
      <c r="J44" t="str">
        <f t="shared" ca="1" si="11"/>
        <v>23</v>
      </c>
      <c r="K44" t="str">
        <f t="shared" ca="1" si="9"/>
        <v>12</v>
      </c>
      <c r="L44" t="str">
        <f t="shared" ca="1" si="12"/>
        <v>41</v>
      </c>
      <c r="M44" t="str">
        <f t="shared" ca="1" si="12"/>
        <v>56</v>
      </c>
    </row>
    <row r="45" spans="1:13" x14ac:dyDescent="0.25">
      <c r="A45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'Alumno7'),'2022-11-21 19:29:19',2,sec_to_time(50)),</v>
      </c>
      <c r="B45" t="s">
        <v>15</v>
      </c>
      <c r="C45" t="str">
        <f t="shared" si="2"/>
        <v>(select id_usuario from usuario where nombre_usuario='Alumno7')</v>
      </c>
      <c r="D45" t="str">
        <f t="shared" si="3"/>
        <v>(select id_reto from reto inner join persona on nivel = curso inner join usuario using (id_usuario) where nombre_reto = 'RestoDiv' and nombre_usuario = 'Alumno7')</v>
      </c>
      <c r="E45" s="4" t="str">
        <f t="shared" ca="1" si="4"/>
        <v>2022-11-21 19:29:19</v>
      </c>
      <c r="F45">
        <f t="shared" ca="1" si="5"/>
        <v>2</v>
      </c>
      <c r="G45">
        <f t="shared" ca="1" si="6"/>
        <v>50</v>
      </c>
      <c r="H45">
        <f t="shared" ca="1" si="7"/>
        <v>2022</v>
      </c>
      <c r="I45" t="str">
        <f t="shared" ca="1" si="8"/>
        <v>11</v>
      </c>
      <c r="J45" t="str">
        <f t="shared" ca="1" si="11"/>
        <v>21</v>
      </c>
      <c r="K45" t="str">
        <f t="shared" ca="1" si="9"/>
        <v>19</v>
      </c>
      <c r="L45" t="str">
        <f t="shared" ca="1" si="12"/>
        <v>29</v>
      </c>
      <c r="M45" t="str">
        <f t="shared" ca="1" si="12"/>
        <v>19</v>
      </c>
    </row>
    <row r="46" spans="1:13" x14ac:dyDescent="0.25">
      <c r="A46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'Alumno8'),'2023-03-17 19:51:31',4,sec_to_time(52)),</v>
      </c>
      <c r="B46" t="s">
        <v>17</v>
      </c>
      <c r="C46" t="str">
        <f t="shared" si="2"/>
        <v>(select id_usuario from usuario where nombre_usuario='Alumno8')</v>
      </c>
      <c r="D46" t="str">
        <f t="shared" si="3"/>
        <v>(select id_reto from reto inner join persona on nivel = curso inner join usuario using (id_usuario) where nombre_reto = 'RestoDiv' and nombre_usuario = 'Alumno8')</v>
      </c>
      <c r="E46" s="4" t="str">
        <f t="shared" ca="1" si="4"/>
        <v>2023-03-17 19:51:31</v>
      </c>
      <c r="F46">
        <f t="shared" ca="1" si="5"/>
        <v>4</v>
      </c>
      <c r="G46">
        <f t="shared" ca="1" si="6"/>
        <v>52</v>
      </c>
      <c r="H46">
        <f t="shared" ca="1" si="7"/>
        <v>2023</v>
      </c>
      <c r="I46" t="str">
        <f t="shared" ca="1" si="8"/>
        <v>03</v>
      </c>
      <c r="J46" t="str">
        <f t="shared" ca="1" si="11"/>
        <v>17</v>
      </c>
      <c r="K46" t="str">
        <f t="shared" ca="1" si="9"/>
        <v>19</v>
      </c>
      <c r="L46" t="str">
        <f t="shared" ca="1" si="12"/>
        <v>51</v>
      </c>
      <c r="M46" t="str">
        <f t="shared" ca="1" si="12"/>
        <v>31</v>
      </c>
    </row>
    <row r="47" spans="1:13" x14ac:dyDescent="0.25">
      <c r="A47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'Alumno9'),'2023-08-16 08:21:12',2,sec_to_time(83)),</v>
      </c>
      <c r="B47" t="s">
        <v>19</v>
      </c>
      <c r="C47" t="str">
        <f t="shared" si="2"/>
        <v>(select id_usuario from usuario where nombre_usuario='Alumno9')</v>
      </c>
      <c r="D47" t="str">
        <f t="shared" si="3"/>
        <v>(select id_reto from reto inner join persona on nivel = curso inner join usuario using (id_usuario) where nombre_reto = 'RestoDiv' and nombre_usuario = 'Alumno9')</v>
      </c>
      <c r="E47" s="4" t="str">
        <f t="shared" ca="1" si="4"/>
        <v>2023-08-16 08:21:12</v>
      </c>
      <c r="F47">
        <f t="shared" ca="1" si="5"/>
        <v>2</v>
      </c>
      <c r="G47">
        <f t="shared" ca="1" si="6"/>
        <v>83</v>
      </c>
      <c r="H47">
        <f t="shared" ca="1" si="7"/>
        <v>2023</v>
      </c>
      <c r="I47" t="str">
        <f t="shared" ca="1" si="8"/>
        <v>08</v>
      </c>
      <c r="J47" t="str">
        <f t="shared" ca="1" si="11"/>
        <v>16</v>
      </c>
      <c r="K47" t="str">
        <f t="shared" ca="1" si="9"/>
        <v>08</v>
      </c>
      <c r="L47" t="str">
        <f t="shared" ca="1" si="12"/>
        <v>21</v>
      </c>
      <c r="M47" t="str">
        <f t="shared" ca="1" si="12"/>
        <v>12</v>
      </c>
    </row>
    <row r="48" spans="1:13" x14ac:dyDescent="0.25">
      <c r="A48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'Alumno10'),'2022-07-13 10:48:25',1,sec_to_time(189)),</v>
      </c>
      <c r="B48" t="s">
        <v>21</v>
      </c>
      <c r="C48" t="str">
        <f t="shared" si="2"/>
        <v>(select id_usuario from usuario where nombre_usuario='Alumno10')</v>
      </c>
      <c r="D48" t="str">
        <f t="shared" si="3"/>
        <v>(select id_reto from reto inner join persona on nivel = curso inner join usuario using (id_usuario) where nombre_reto = 'RestoDiv' and nombre_usuario = 'Alumno10')</v>
      </c>
      <c r="E48" s="4" t="str">
        <f t="shared" ca="1" si="4"/>
        <v>2022-07-13 10:48:25</v>
      </c>
      <c r="F48">
        <f t="shared" ca="1" si="5"/>
        <v>1</v>
      </c>
      <c r="G48">
        <f t="shared" ca="1" si="6"/>
        <v>189</v>
      </c>
      <c r="H48">
        <f t="shared" ca="1" si="7"/>
        <v>2022</v>
      </c>
      <c r="I48" t="str">
        <f t="shared" ca="1" si="8"/>
        <v>07</v>
      </c>
      <c r="J48" t="str">
        <f t="shared" ca="1" si="11"/>
        <v>13</v>
      </c>
      <c r="K48" t="str">
        <f t="shared" ca="1" si="9"/>
        <v>10</v>
      </c>
      <c r="L48" t="str">
        <f t="shared" ca="1" si="12"/>
        <v>48</v>
      </c>
      <c r="M48" t="str">
        <f t="shared" ca="1" si="12"/>
        <v>25</v>
      </c>
    </row>
    <row r="49" spans="1:13" x14ac:dyDescent="0.25">
      <c r="A49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'Alumno11'),'2022-06-13 10:20:31',3,sec_to_time(34)),</v>
      </c>
      <c r="B49" t="s">
        <v>23</v>
      </c>
      <c r="C49" t="str">
        <f t="shared" si="2"/>
        <v>(select id_usuario from usuario where nombre_usuario='Alumno11')</v>
      </c>
      <c r="D49" t="str">
        <f t="shared" si="3"/>
        <v>(select id_reto from reto inner join persona on nivel = curso inner join usuario using (id_usuario) where nombre_reto = 'RestoDiv' and nombre_usuario = 'Alumno11')</v>
      </c>
      <c r="E49" s="4" t="str">
        <f t="shared" ca="1" si="4"/>
        <v>2022-06-13 10:20:31</v>
      </c>
      <c r="F49">
        <f t="shared" ca="1" si="5"/>
        <v>3</v>
      </c>
      <c r="G49">
        <f t="shared" ca="1" si="6"/>
        <v>34</v>
      </c>
      <c r="H49">
        <f t="shared" ca="1" si="7"/>
        <v>2022</v>
      </c>
      <c r="I49" t="str">
        <f t="shared" ca="1" si="8"/>
        <v>06</v>
      </c>
      <c r="J49" t="str">
        <f t="shared" ca="1" si="11"/>
        <v>13</v>
      </c>
      <c r="K49" t="str">
        <f t="shared" ca="1" si="9"/>
        <v>10</v>
      </c>
      <c r="L49" t="str">
        <f t="shared" ca="1" si="12"/>
        <v>20</v>
      </c>
      <c r="M49" t="str">
        <f t="shared" ca="1" si="12"/>
        <v>31</v>
      </c>
    </row>
    <row r="50" spans="1:13" x14ac:dyDescent="0.25">
      <c r="A50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'Alumno12'),'2022-10-01 19:27:25',5,sec_to_time(26)),</v>
      </c>
      <c r="B50" t="s">
        <v>25</v>
      </c>
      <c r="C50" t="str">
        <f t="shared" si="2"/>
        <v>(select id_usuario from usuario where nombre_usuario='Alumno12')</v>
      </c>
      <c r="D50" t="str">
        <f t="shared" si="3"/>
        <v>(select id_reto from reto inner join persona on nivel = curso inner join usuario using (id_usuario) where nombre_reto = 'RestoDiv' and nombre_usuario = 'Alumno12')</v>
      </c>
      <c r="E50" s="4" t="str">
        <f t="shared" ca="1" si="4"/>
        <v>2022-10-01 19:27:25</v>
      </c>
      <c r="F50">
        <f t="shared" ca="1" si="5"/>
        <v>5</v>
      </c>
      <c r="G50">
        <f t="shared" ca="1" si="6"/>
        <v>26</v>
      </c>
      <c r="H50">
        <f t="shared" ca="1" si="7"/>
        <v>2022</v>
      </c>
      <c r="I50" t="str">
        <f t="shared" ca="1" si="8"/>
        <v>10</v>
      </c>
      <c r="J50" t="str">
        <f t="shared" ca="1" si="11"/>
        <v>01</v>
      </c>
      <c r="K50" t="str">
        <f t="shared" ca="1" si="9"/>
        <v>19</v>
      </c>
      <c r="L50" t="str">
        <f t="shared" ca="1" si="12"/>
        <v>27</v>
      </c>
      <c r="M50" t="str">
        <f t="shared" ca="1" si="12"/>
        <v>25</v>
      </c>
    </row>
    <row r="54" spans="1:13" x14ac:dyDescent="0.25">
      <c r="A54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UserPersona</vt:lpstr>
      <vt:lpstr>Calculo</vt:lpstr>
      <vt:lpstr>RestoDiv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produccion</cp:lastModifiedBy>
  <dcterms:created xsi:type="dcterms:W3CDTF">2023-04-22T15:29:29Z</dcterms:created>
  <dcterms:modified xsi:type="dcterms:W3CDTF">2023-04-23T19:49:54Z</dcterms:modified>
</cp:coreProperties>
</file>