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glar\Desktop\Uppsala\SoccermaticsForPython-master\Final_Project\"/>
    </mc:Choice>
  </mc:AlternateContent>
  <xr:revisionPtr revIDLastSave="0" documentId="13_ncr:1_{31B13E81-664E-4FA7-A82F-ABE317C91E11}" xr6:coauthVersionLast="45" xr6:coauthVersionMax="45" xr10:uidLastSave="{00000000-0000-0000-0000-000000000000}"/>
  <bookViews>
    <workbookView xWindow="-98" yWindow="-98" windowWidth="20715" windowHeight="13276" xr2:uid="{00000000-000D-0000-FFFF-FFFF00000000}"/>
  </bookViews>
  <sheets>
    <sheet name="Scenario_1" sheetId="7" r:id="rId1"/>
    <sheet name="Scenario_2" sheetId="8" r:id="rId2"/>
    <sheet name="Scenario_3"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9" l="1"/>
  <c r="E16" i="9" s="1"/>
  <c r="E21" i="9"/>
  <c r="C21" i="9"/>
  <c r="C20" i="9"/>
  <c r="C19" i="9"/>
  <c r="C18" i="9"/>
  <c r="E17" i="9"/>
  <c r="C17" i="9"/>
  <c r="C16" i="9"/>
  <c r="C15" i="9"/>
  <c r="C14" i="9"/>
  <c r="E13" i="9"/>
  <c r="C13" i="9"/>
  <c r="C12" i="9"/>
  <c r="C11" i="9"/>
  <c r="C10" i="9"/>
  <c r="E9" i="9"/>
  <c r="C9" i="9"/>
  <c r="C8" i="9"/>
  <c r="C7" i="9"/>
  <c r="C6" i="9"/>
  <c r="E5" i="9"/>
  <c r="C5" i="9"/>
  <c r="E4" i="9"/>
  <c r="C4" i="9"/>
  <c r="C3" i="9"/>
  <c r="C2" i="9"/>
  <c r="B22" i="8"/>
  <c r="E19" i="8" s="1"/>
  <c r="E21" i="8"/>
  <c r="C21" i="8"/>
  <c r="E20" i="8"/>
  <c r="C20" i="8"/>
  <c r="C19" i="8"/>
  <c r="E18" i="8"/>
  <c r="C18" i="8"/>
  <c r="E17" i="8"/>
  <c r="C17" i="8"/>
  <c r="E16" i="8"/>
  <c r="C16" i="8"/>
  <c r="C15" i="8"/>
  <c r="E14" i="8"/>
  <c r="C14" i="8"/>
  <c r="E13" i="8"/>
  <c r="C13" i="8"/>
  <c r="E12" i="8"/>
  <c r="C12" i="8"/>
  <c r="C11" i="8"/>
  <c r="E10" i="8"/>
  <c r="C10" i="8"/>
  <c r="E9" i="8"/>
  <c r="C9" i="8"/>
  <c r="E8" i="8"/>
  <c r="C8" i="8"/>
  <c r="C7" i="8"/>
  <c r="E6" i="8"/>
  <c r="C6" i="8"/>
  <c r="E5" i="8"/>
  <c r="C5" i="8"/>
  <c r="E4" i="8"/>
  <c r="C4" i="8"/>
  <c r="C3" i="8"/>
  <c r="E2" i="8"/>
  <c r="C2" i="8"/>
  <c r="B22" i="7"/>
  <c r="E17" i="7" s="1"/>
  <c r="C21" i="7"/>
  <c r="C20" i="7"/>
  <c r="C19" i="7"/>
  <c r="C18" i="7"/>
  <c r="C17" i="7"/>
  <c r="C16" i="7"/>
  <c r="C15" i="7"/>
  <c r="C14" i="7"/>
  <c r="C13" i="7"/>
  <c r="C12" i="7"/>
  <c r="C11" i="7"/>
  <c r="C10" i="7"/>
  <c r="C9" i="7"/>
  <c r="C8" i="7"/>
  <c r="C7" i="7"/>
  <c r="C6" i="7"/>
  <c r="C5" i="7"/>
  <c r="C4" i="7"/>
  <c r="C3" i="7"/>
  <c r="C2" i="7"/>
  <c r="E3" i="9" l="1"/>
  <c r="E7" i="9"/>
  <c r="E11" i="9"/>
  <c r="E15" i="9"/>
  <c r="E19" i="9"/>
  <c r="E20" i="9"/>
  <c r="E2" i="9"/>
  <c r="E6" i="9"/>
  <c r="E10" i="9"/>
  <c r="E14" i="9"/>
  <c r="E18" i="9"/>
  <c r="C22" i="9"/>
  <c r="F2" i="9" s="1"/>
  <c r="G2" i="9" s="1"/>
  <c r="J2" i="9" s="1"/>
  <c r="E8" i="9"/>
  <c r="E12" i="9"/>
  <c r="C22" i="8"/>
  <c r="F5" i="8" s="1"/>
  <c r="G5" i="8" s="1"/>
  <c r="J5" i="8" s="1"/>
  <c r="E3" i="8"/>
  <c r="E7" i="8"/>
  <c r="E11" i="8"/>
  <c r="E15" i="8"/>
  <c r="C22" i="7"/>
  <c r="D22" i="7" s="1"/>
  <c r="H11" i="7" s="1"/>
  <c r="E18" i="7"/>
  <c r="E2" i="7"/>
  <c r="E11" i="7"/>
  <c r="E4" i="7"/>
  <c r="E12" i="7"/>
  <c r="E20" i="7"/>
  <c r="E10" i="7"/>
  <c r="E3" i="7"/>
  <c r="E19" i="7"/>
  <c r="E5" i="7"/>
  <c r="E13" i="7"/>
  <c r="E21" i="7"/>
  <c r="E6" i="7"/>
  <c r="E14" i="7"/>
  <c r="E7" i="7"/>
  <c r="E15" i="7"/>
  <c r="E8" i="7"/>
  <c r="E16" i="7"/>
  <c r="E9" i="7"/>
  <c r="F14" i="9" l="1"/>
  <c r="G14" i="9" s="1"/>
  <c r="J14" i="9" s="1"/>
  <c r="D22" i="9"/>
  <c r="F19" i="9"/>
  <c r="G19" i="9" s="1"/>
  <c r="J19" i="9" s="1"/>
  <c r="F11" i="9"/>
  <c r="G11" i="9" s="1"/>
  <c r="J11" i="9" s="1"/>
  <c r="F7" i="9"/>
  <c r="G7" i="9" s="1"/>
  <c r="J7" i="9" s="1"/>
  <c r="F21" i="9"/>
  <c r="G21" i="9" s="1"/>
  <c r="J21" i="9" s="1"/>
  <c r="F13" i="9"/>
  <c r="G13" i="9" s="1"/>
  <c r="J13" i="9" s="1"/>
  <c r="F9" i="9"/>
  <c r="G9" i="9" s="1"/>
  <c r="J9" i="9" s="1"/>
  <c r="F15" i="9"/>
  <c r="G15" i="9" s="1"/>
  <c r="J15" i="9" s="1"/>
  <c r="F5" i="9"/>
  <c r="G5" i="9" s="1"/>
  <c r="J5" i="9" s="1"/>
  <c r="F17" i="9"/>
  <c r="G17" i="9" s="1"/>
  <c r="J17" i="9" s="1"/>
  <c r="F8" i="9"/>
  <c r="G8" i="9" s="1"/>
  <c r="J8" i="9" s="1"/>
  <c r="F20" i="9"/>
  <c r="G20" i="9" s="1"/>
  <c r="J20" i="9" s="1"/>
  <c r="F6" i="9"/>
  <c r="G6" i="9" s="1"/>
  <c r="J6" i="9" s="1"/>
  <c r="F16" i="9"/>
  <c r="G16" i="9" s="1"/>
  <c r="J16" i="9" s="1"/>
  <c r="F18" i="9"/>
  <c r="G18" i="9" s="1"/>
  <c r="J18" i="9" s="1"/>
  <c r="F4" i="9"/>
  <c r="G4" i="9" s="1"/>
  <c r="J4" i="9" s="1"/>
  <c r="F12" i="9"/>
  <c r="G12" i="9" s="1"/>
  <c r="J12" i="9" s="1"/>
  <c r="F3" i="9"/>
  <c r="G3" i="9" s="1"/>
  <c r="J3" i="9" s="1"/>
  <c r="F10" i="9"/>
  <c r="G10" i="9" s="1"/>
  <c r="J10" i="9" s="1"/>
  <c r="F21" i="8"/>
  <c r="G21" i="8" s="1"/>
  <c r="J21" i="8" s="1"/>
  <c r="F3" i="8"/>
  <c r="G3" i="8" s="1"/>
  <c r="J3" i="8" s="1"/>
  <c r="F11" i="8"/>
  <c r="G11" i="8" s="1"/>
  <c r="J11" i="8" s="1"/>
  <c r="F19" i="8"/>
  <c r="G19" i="8" s="1"/>
  <c r="J19" i="8" s="1"/>
  <c r="F4" i="8"/>
  <c r="G4" i="8" s="1"/>
  <c r="J4" i="8" s="1"/>
  <c r="F10" i="8"/>
  <c r="G10" i="8" s="1"/>
  <c r="J10" i="8" s="1"/>
  <c r="F17" i="8"/>
  <c r="G17" i="8" s="1"/>
  <c r="J17" i="8" s="1"/>
  <c r="F2" i="8"/>
  <c r="G2" i="8" s="1"/>
  <c r="J2" i="8" s="1"/>
  <c r="D22" i="8"/>
  <c r="H20" i="8" s="1"/>
  <c r="F12" i="8"/>
  <c r="G12" i="8" s="1"/>
  <c r="J12" i="8" s="1"/>
  <c r="F14" i="8"/>
  <c r="G14" i="8" s="1"/>
  <c r="J14" i="8" s="1"/>
  <c r="F9" i="8"/>
  <c r="G9" i="8" s="1"/>
  <c r="J9" i="8" s="1"/>
  <c r="F13" i="8"/>
  <c r="G13" i="8" s="1"/>
  <c r="J13" i="8" s="1"/>
  <c r="F6" i="8"/>
  <c r="G6" i="8" s="1"/>
  <c r="J6" i="8" s="1"/>
  <c r="F18" i="8"/>
  <c r="G18" i="8" s="1"/>
  <c r="J18" i="8" s="1"/>
  <c r="F16" i="8"/>
  <c r="G16" i="8" s="1"/>
  <c r="J16" i="8" s="1"/>
  <c r="F7" i="8"/>
  <c r="G7" i="8" s="1"/>
  <c r="J7" i="8" s="1"/>
  <c r="F20" i="8"/>
  <c r="G20" i="8" s="1"/>
  <c r="J20" i="8" s="1"/>
  <c r="F8" i="8"/>
  <c r="G8" i="8" s="1"/>
  <c r="J8" i="8" s="1"/>
  <c r="F15" i="8"/>
  <c r="G15" i="8" s="1"/>
  <c r="J15" i="8" s="1"/>
  <c r="F20" i="7"/>
  <c r="G20" i="7" s="1"/>
  <c r="J20" i="7" s="1"/>
  <c r="H9" i="7"/>
  <c r="H19" i="7"/>
  <c r="F19" i="7"/>
  <c r="G19" i="7" s="1"/>
  <c r="J19" i="7" s="1"/>
  <c r="F21" i="7"/>
  <c r="G21" i="7" s="1"/>
  <c r="J21" i="7" s="1"/>
  <c r="F13" i="7"/>
  <c r="G13" i="7" s="1"/>
  <c r="J13" i="7" s="1"/>
  <c r="H6" i="7"/>
  <c r="H20" i="7"/>
  <c r="F10" i="7"/>
  <c r="G10" i="7" s="1"/>
  <c r="J10" i="7" s="1"/>
  <c r="F5" i="7"/>
  <c r="G5" i="7" s="1"/>
  <c r="J5" i="7" s="1"/>
  <c r="H12" i="7"/>
  <c r="H14" i="7"/>
  <c r="H2" i="7"/>
  <c r="H4" i="7"/>
  <c r="F2" i="7"/>
  <c r="G2" i="7" s="1"/>
  <c r="J2" i="7" s="1"/>
  <c r="F3" i="7"/>
  <c r="G3" i="7" s="1"/>
  <c r="J3" i="7" s="1"/>
  <c r="F4" i="7"/>
  <c r="G4" i="7" s="1"/>
  <c r="J4" i="7" s="1"/>
  <c r="F18" i="7"/>
  <c r="G18" i="7" s="1"/>
  <c r="J18" i="7" s="1"/>
  <c r="H7" i="7"/>
  <c r="H10" i="7"/>
  <c r="H5" i="7"/>
  <c r="F9" i="7"/>
  <c r="G9" i="7" s="1"/>
  <c r="J9" i="7" s="1"/>
  <c r="F17" i="7"/>
  <c r="G17" i="7" s="1"/>
  <c r="J17" i="7" s="1"/>
  <c r="H17" i="7"/>
  <c r="H8" i="7"/>
  <c r="H18" i="7"/>
  <c r="H13" i="7"/>
  <c r="F15" i="7"/>
  <c r="G15" i="7" s="1"/>
  <c r="J15" i="7" s="1"/>
  <c r="F16" i="7"/>
  <c r="G16" i="7" s="1"/>
  <c r="J16" i="7" s="1"/>
  <c r="F12" i="7"/>
  <c r="G12" i="7" s="1"/>
  <c r="J12" i="7" s="1"/>
  <c r="H16" i="7"/>
  <c r="H3" i="7"/>
  <c r="H21" i="7"/>
  <c r="F14" i="7"/>
  <c r="G14" i="7" s="1"/>
  <c r="J14" i="7" s="1"/>
  <c r="F8" i="7"/>
  <c r="G8" i="7" s="1"/>
  <c r="J8" i="7" s="1"/>
  <c r="H15" i="7"/>
  <c r="F11" i="7"/>
  <c r="G11" i="7" s="1"/>
  <c r="J11" i="7" s="1"/>
  <c r="F6" i="7"/>
  <c r="G6" i="7" s="1"/>
  <c r="J6" i="7" s="1"/>
  <c r="F7" i="7"/>
  <c r="G7" i="7" s="1"/>
  <c r="J7" i="7" s="1"/>
  <c r="H19" i="9" l="1"/>
  <c r="H15" i="9"/>
  <c r="H11" i="9"/>
  <c r="H7" i="9"/>
  <c r="H3" i="9"/>
  <c r="H8" i="9"/>
  <c r="H20" i="9"/>
  <c r="H16" i="9"/>
  <c r="H12" i="9"/>
  <c r="H4" i="9"/>
  <c r="H14" i="9"/>
  <c r="H10" i="9"/>
  <c r="H6" i="9"/>
  <c r="H21" i="9"/>
  <c r="H17" i="9"/>
  <c r="H13" i="9"/>
  <c r="H9" i="9"/>
  <c r="H5" i="9"/>
  <c r="H18" i="9"/>
  <c r="H2" i="9"/>
  <c r="H14" i="8"/>
  <c r="H16" i="8"/>
  <c r="H3" i="8"/>
  <c r="H15" i="8"/>
  <c r="H2" i="8"/>
  <c r="H7" i="8"/>
  <c r="H4" i="8"/>
  <c r="H9" i="8"/>
  <c r="H21" i="8"/>
  <c r="H10" i="8"/>
  <c r="H5" i="8"/>
  <c r="H18" i="8"/>
  <c r="H11" i="8"/>
  <c r="H19" i="8"/>
  <c r="H13" i="8"/>
  <c r="H8" i="8"/>
  <c r="H17" i="8"/>
  <c r="H12" i="8"/>
  <c r="H6" i="8"/>
</calcChain>
</file>

<file path=xl/sharedStrings.xml><?xml version="1.0" encoding="utf-8"?>
<sst xmlns="http://schemas.openxmlformats.org/spreadsheetml/2006/main" count="114" uniqueCount="42">
  <si>
    <t>Hellas Verona</t>
  </si>
  <si>
    <t>SPAL</t>
  </si>
  <si>
    <t>Chievo</t>
  </si>
  <si>
    <t>Napoli</t>
  </si>
  <si>
    <t>Atalanta</t>
  </si>
  <si>
    <t>Internazionale</t>
  </si>
  <si>
    <t>Roma</t>
  </si>
  <si>
    <t>Torino</t>
  </si>
  <si>
    <t>Lazio</t>
  </si>
  <si>
    <t>Sampdoria</t>
  </si>
  <si>
    <t>Bologna</t>
  </si>
  <si>
    <t>Sassuolo</t>
  </si>
  <si>
    <t>Udinese</t>
  </si>
  <si>
    <t>Cagliari</t>
  </si>
  <si>
    <t>Fiorentina</t>
  </si>
  <si>
    <t>Genoa</t>
  </si>
  <si>
    <t>Team</t>
  </si>
  <si>
    <t>Juventus</t>
  </si>
  <si>
    <t>Club Value May '18</t>
  </si>
  <si>
    <t>Club Value Sep '18</t>
  </si>
  <si>
    <t>Average Value / % Change</t>
  </si>
  <si>
    <t>Value Growth</t>
  </si>
  <si>
    <t>Club's value relative to mean (May '18)</t>
  </si>
  <si>
    <t>Club's value relative to mean (Sep '18)</t>
  </si>
  <si>
    <t>Difference (Relative value)</t>
  </si>
  <si>
    <t>Difference from average growth (Percentage points)</t>
  </si>
  <si>
    <t>Base SPI</t>
  </si>
  <si>
    <t>Recalculated SPI</t>
  </si>
  <si>
    <t>Milan</t>
  </si>
  <si>
    <t>Crotone</t>
  </si>
  <si>
    <t>Benevento</t>
  </si>
  <si>
    <t>IMPORTANT</t>
  </si>
  <si>
    <t>We  assume an increase of 0.1 in the difference between Club's value relative to mean from May to September increases SPI value of the club by 0.5.</t>
  </si>
  <si>
    <t>Scenario 1</t>
  </si>
  <si>
    <t>See the updated SPI here</t>
  </si>
  <si>
    <t>Column J represents recalculated SPIs with respect to the below scenario</t>
  </si>
  <si>
    <t>Scenario 2</t>
  </si>
  <si>
    <t>What if we pursue a similar strategy in terms of increasing the squad's value (Average growth), with our rivals (Juve, Roma, Lazio, Atalanta, Milan and Napoli). (Similar growth in squad value for the top of the league).</t>
  </si>
  <si>
    <t>Scenario 3</t>
  </si>
  <si>
    <t>Change here (Don’t change the average value)</t>
  </si>
  <si>
    <t>What if we pursue a cautious strategy in terms of increasing the squad's value (Noticeably lower than average growth), while our rivals (Juve, Roma, Lazio, Atalanta, Milan and Napoli) manage to increase their squad values roughly around 6 percentage point higher than the market average.</t>
  </si>
  <si>
    <t>What if we pursue an aggressive strategy in terms of increasing the squad's value (Noticeably higher than average growth), while our rivals (Juve, Roma, Lazio, Atalanta, Milan and Napoli) increase their squad value noticeably less (10 percentage point less) than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</si>
</sst>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0" borderId="0" xfId="0" applyFont="1"/>
    <xf numFmtId="0" fontId="0" fillId="0" borderId="0" xfId="0" applyAlignment="1">
      <alignment wrapText="1"/>
    </xf>
    <xf numFmtId="2" fontId="0" fillId="0" borderId="0" xfId="1" applyNumberFormat="1" applyFont="1"/>
    <xf numFmtId="0" fontId="3" fillId="0" borderId="0" xfId="0" applyFont="1"/>
    <xf numFmtId="10" fontId="0" fillId="0" borderId="8" xfId="1" applyNumberFormat="1" applyFont="1" applyBorder="1"/>
    <xf numFmtId="10" fontId="0" fillId="0" borderId="9" xfId="1" applyNumberFormat="1" applyFont="1" applyBorder="1"/>
    <xf numFmtId="0" fontId="2" fillId="0" borderId="7" xfId="0" applyFont="1" applyBorder="1"/>
    <xf numFmtId="0" fontId="2" fillId="0" borderId="0" xfId="0" applyFont="1" applyAlignment="1">
      <alignment horizontal="center" wrapText="1"/>
    </xf>
    <xf numFmtId="0" fontId="2" fillId="0" borderId="0" xfId="0" applyFont="1" applyAlignment="1">
      <alignment wrapText="1"/>
    </xf>
    <xf numFmtId="0" fontId="2" fillId="0" borderId="10" xfId="0" applyFont="1" applyBorder="1"/>
    <xf numFmtId="0" fontId="0" fillId="0" borderId="11" xfId="0" applyBorder="1"/>
    <xf numFmtId="0" fontId="0" fillId="0" borderId="12" xfId="0" applyBorder="1"/>
    <xf numFmtId="9" fontId="0" fillId="0" borderId="0" xfId="0" applyNumberFormat="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1" xfId="0" applyFont="1" applyBorder="1" applyAlignment="1">
      <alignment horizontal="center" vertical="center"/>
    </xf>
    <xf numFmtId="0" fontId="2" fillId="0" borderId="4"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1C99-0DAE-49D5-A096-BE760516FECD}">
  <dimension ref="A1:M28"/>
  <sheetViews>
    <sheetView tabSelected="1" workbookViewId="0">
      <selection activeCell="A3" sqref="A3"/>
    </sheetView>
  </sheetViews>
  <sheetFormatPr defaultRowHeight="14.25" x14ac:dyDescent="0.45"/>
  <cols>
    <col min="1" max="1" width="21.53125" bestFit="1" customWidth="1"/>
    <col min="2" max="2" width="15.9296875" customWidth="1"/>
    <col min="3" max="3" width="15.265625" customWidth="1"/>
    <col min="4" max="4" width="13.9296875" customWidth="1"/>
    <col min="5" max="5" width="20" customWidth="1"/>
    <col min="6" max="6" width="21.59765625" customWidth="1"/>
    <col min="7" max="7" width="21.73046875" customWidth="1"/>
    <col min="8" max="8" width="15.53125" customWidth="1"/>
    <col min="10" max="10" width="13.9296875" customWidth="1"/>
  </cols>
  <sheetData>
    <row r="1" spans="1:13" ht="57" x14ac:dyDescent="0.45">
      <c r="A1" s="1" t="s">
        <v>16</v>
      </c>
      <c r="B1" s="1" t="s">
        <v>18</v>
      </c>
      <c r="C1" s="1" t="s">
        <v>19</v>
      </c>
      <c r="D1" s="7" t="s">
        <v>21</v>
      </c>
      <c r="E1" s="8" t="s">
        <v>22</v>
      </c>
      <c r="F1" s="8" t="s">
        <v>23</v>
      </c>
      <c r="G1" s="1" t="s">
        <v>24</v>
      </c>
      <c r="H1" s="9" t="s">
        <v>25</v>
      </c>
      <c r="I1" s="1" t="s">
        <v>26</v>
      </c>
      <c r="J1" s="10" t="s">
        <v>27</v>
      </c>
      <c r="L1" s="4"/>
    </row>
    <row r="2" spans="1:13" x14ac:dyDescent="0.45">
      <c r="A2" t="s">
        <v>17</v>
      </c>
      <c r="B2">
        <v>616.29999999999995</v>
      </c>
      <c r="C2">
        <f>B2*(1+D2)</f>
        <v>753.73490000000004</v>
      </c>
      <c r="D2" s="5">
        <v>0.223</v>
      </c>
      <c r="E2" s="2">
        <f>B2/$B$22</f>
        <v>3.2504931382580349</v>
      </c>
      <c r="F2">
        <f>C2/$C$22</f>
        <v>3.4213629488751298</v>
      </c>
      <c r="G2">
        <f>F2-E2</f>
        <v>0.17086981061709494</v>
      </c>
      <c r="H2" s="3">
        <f>(D2-$D$22)*100</f>
        <v>6.107910254111232</v>
      </c>
      <c r="I2" s="4">
        <v>84.6</v>
      </c>
      <c r="J2" s="11">
        <f>I2+(5*(G2))</f>
        <v>85.454349053085465</v>
      </c>
      <c r="L2" s="4"/>
    </row>
    <row r="3" spans="1:13" x14ac:dyDescent="0.45">
      <c r="A3" t="s">
        <v>5</v>
      </c>
      <c r="B3">
        <v>355.8</v>
      </c>
      <c r="C3">
        <f t="shared" ref="C3:C21" si="0">B3*(1+D3)</f>
        <v>373.59000000000003</v>
      </c>
      <c r="D3" s="5">
        <v>0.05</v>
      </c>
      <c r="E3" s="2">
        <f t="shared" ref="E3:E21" si="1">B3/$B$22</f>
        <v>1.8765624835181063</v>
      </c>
      <c r="F3">
        <f t="shared" ref="F3:F21" si="2">C3/$C$22</f>
        <v>1.6958044321289352</v>
      </c>
      <c r="G3">
        <f t="shared" ref="G3:G21" si="3">F3-E3</f>
        <v>-0.18075805138917111</v>
      </c>
      <c r="H3" s="3">
        <f t="shared" ref="H3:H21" si="4">(D3-$D$22)*100</f>
        <v>-11.192089745888769</v>
      </c>
      <c r="I3" s="4">
        <v>78.3</v>
      </c>
      <c r="J3" s="11">
        <f t="shared" ref="J3:J21" si="5">I3+(5*(G3))</f>
        <v>77.396209743054143</v>
      </c>
      <c r="L3" s="4"/>
    </row>
    <row r="4" spans="1:13" x14ac:dyDescent="0.45">
      <c r="A4" t="s">
        <v>3</v>
      </c>
      <c r="B4">
        <v>434.5</v>
      </c>
      <c r="C4">
        <f t="shared" si="0"/>
        <v>531.39350000000002</v>
      </c>
      <c r="D4" s="5">
        <v>0.223</v>
      </c>
      <c r="E4" s="2">
        <f t="shared" si="1"/>
        <v>2.2916424932226453</v>
      </c>
      <c r="F4">
        <f t="shared" si="2"/>
        <v>2.4121080663414634</v>
      </c>
      <c r="G4">
        <f t="shared" si="3"/>
        <v>0.120465573118818</v>
      </c>
      <c r="H4" s="3">
        <f t="shared" si="4"/>
        <v>6.107910254111232</v>
      </c>
      <c r="I4" s="4">
        <v>80.8</v>
      </c>
      <c r="J4" s="11">
        <f t="shared" si="5"/>
        <v>81.402327865594089</v>
      </c>
      <c r="L4" s="4"/>
    </row>
    <row r="5" spans="1:13" x14ac:dyDescent="0.45">
      <c r="A5" t="s">
        <v>28</v>
      </c>
      <c r="B5">
        <v>383.1</v>
      </c>
      <c r="C5">
        <f t="shared" si="0"/>
        <v>468.53130000000004</v>
      </c>
      <c r="D5" s="5">
        <v>0.223</v>
      </c>
      <c r="E5" s="2">
        <f t="shared" si="1"/>
        <v>2.0205483064524636</v>
      </c>
      <c r="F5">
        <f t="shared" si="2"/>
        <v>2.126763176560218</v>
      </c>
      <c r="G5">
        <f t="shared" si="3"/>
        <v>0.10621487010775432</v>
      </c>
      <c r="H5" s="3">
        <f t="shared" si="4"/>
        <v>6.107910254111232</v>
      </c>
      <c r="I5" s="4">
        <v>71.900000000000006</v>
      </c>
      <c r="J5" s="11">
        <f t="shared" si="5"/>
        <v>72.431074350538779</v>
      </c>
      <c r="L5" s="4"/>
    </row>
    <row r="6" spans="1:13" x14ac:dyDescent="0.45">
      <c r="A6" t="s">
        <v>4</v>
      </c>
      <c r="B6">
        <v>164.05</v>
      </c>
      <c r="C6">
        <f t="shared" si="0"/>
        <v>200.63315000000003</v>
      </c>
      <c r="D6" s="5">
        <v>0.223</v>
      </c>
      <c r="E6" s="2">
        <f t="shared" si="1"/>
        <v>0.86523348909821629</v>
      </c>
      <c r="F6">
        <f t="shared" si="2"/>
        <v>0.91071652079014298</v>
      </c>
      <c r="G6">
        <f t="shared" si="3"/>
        <v>4.548303169192669E-2</v>
      </c>
      <c r="H6" s="3">
        <f t="shared" si="4"/>
        <v>6.107910254111232</v>
      </c>
      <c r="I6" s="4">
        <v>76.900000000000006</v>
      </c>
      <c r="J6" s="11">
        <f t="shared" si="5"/>
        <v>77.127415158459641</v>
      </c>
      <c r="L6" s="4"/>
    </row>
    <row r="7" spans="1:13" x14ac:dyDescent="0.45">
      <c r="A7" t="s">
        <v>8</v>
      </c>
      <c r="B7">
        <v>315.64999999999998</v>
      </c>
      <c r="C7">
        <f t="shared" si="0"/>
        <v>386.03994999999998</v>
      </c>
      <c r="D7" s="5">
        <v>0.223</v>
      </c>
      <c r="E7" s="2">
        <f t="shared" si="1"/>
        <v>1.6648031138912036</v>
      </c>
      <c r="F7">
        <f t="shared" si="2"/>
        <v>1.7523174019348282</v>
      </c>
      <c r="G7">
        <f t="shared" si="3"/>
        <v>8.75142880436246E-2</v>
      </c>
      <c r="H7" s="3">
        <f t="shared" si="4"/>
        <v>6.107910254111232</v>
      </c>
      <c r="I7" s="4">
        <v>78</v>
      </c>
      <c r="J7" s="11">
        <f t="shared" si="5"/>
        <v>78.437571440218122</v>
      </c>
      <c r="L7" s="4"/>
    </row>
    <row r="8" spans="1:13" x14ac:dyDescent="0.45">
      <c r="A8" t="s">
        <v>6</v>
      </c>
      <c r="B8">
        <v>388.9</v>
      </c>
      <c r="C8">
        <f t="shared" si="0"/>
        <v>475.62470000000002</v>
      </c>
      <c r="D8" s="5">
        <v>0.223</v>
      </c>
      <c r="E8" s="2">
        <f t="shared" si="1"/>
        <v>2.0511387010685538</v>
      </c>
      <c r="F8">
        <f t="shared" si="2"/>
        <v>2.1589616271581016</v>
      </c>
      <c r="G8">
        <f t="shared" si="3"/>
        <v>0.1078229260895478</v>
      </c>
      <c r="H8" s="3">
        <f t="shared" si="4"/>
        <v>6.107910254111232</v>
      </c>
      <c r="I8" s="4">
        <v>80.8</v>
      </c>
      <c r="J8" s="11">
        <f t="shared" si="5"/>
        <v>81.339114630447739</v>
      </c>
      <c r="L8" s="4"/>
    </row>
    <row r="9" spans="1:13" x14ac:dyDescent="0.45">
      <c r="A9" t="s">
        <v>14</v>
      </c>
      <c r="B9">
        <v>157.9</v>
      </c>
      <c r="C9">
        <f t="shared" si="0"/>
        <v>169.42670000000001</v>
      </c>
      <c r="D9" s="5">
        <v>7.2999999999999995E-2</v>
      </c>
      <c r="E9" s="2">
        <f t="shared" si="1"/>
        <v>0.83279712239322368</v>
      </c>
      <c r="F9">
        <f t="shared" si="2"/>
        <v>0.76906381000824287</v>
      </c>
      <c r="G9">
        <f t="shared" si="3"/>
        <v>-6.3733312384980811E-2</v>
      </c>
      <c r="H9" s="3">
        <f t="shared" si="4"/>
        <v>-8.8920897458887698</v>
      </c>
      <c r="I9" s="4">
        <v>68.5</v>
      </c>
      <c r="J9" s="11">
        <f t="shared" si="5"/>
        <v>68.1813334380751</v>
      </c>
      <c r="L9" s="4"/>
    </row>
    <row r="10" spans="1:13" x14ac:dyDescent="0.45">
      <c r="A10" t="s">
        <v>11</v>
      </c>
      <c r="B10">
        <v>109.6</v>
      </c>
      <c r="C10">
        <f t="shared" si="0"/>
        <v>117.60079999999999</v>
      </c>
      <c r="D10" s="5">
        <v>7.2999999999999995E-2</v>
      </c>
      <c r="E10" s="2">
        <f t="shared" si="1"/>
        <v>0.57805297412474543</v>
      </c>
      <c r="F10">
        <f t="shared" si="2"/>
        <v>0.5338150321526498</v>
      </c>
      <c r="G10">
        <f t="shared" si="3"/>
        <v>-4.4237941972095629E-2</v>
      </c>
      <c r="H10" s="3">
        <f t="shared" si="4"/>
        <v>-8.8920897458887698</v>
      </c>
      <c r="I10" s="4">
        <v>57.8</v>
      </c>
      <c r="J10" s="11">
        <f t="shared" si="5"/>
        <v>57.578810290139522</v>
      </c>
      <c r="L10" s="4"/>
    </row>
    <row r="11" spans="1:13" x14ac:dyDescent="0.45">
      <c r="A11" t="s">
        <v>7</v>
      </c>
      <c r="B11">
        <v>142.69999999999999</v>
      </c>
      <c r="C11">
        <f t="shared" si="0"/>
        <v>153.11709999999999</v>
      </c>
      <c r="D11" s="5">
        <v>7.2999999999999995E-2</v>
      </c>
      <c r="E11" s="2">
        <f t="shared" si="1"/>
        <v>0.75262919167519327</v>
      </c>
      <c r="F11">
        <f t="shared" si="2"/>
        <v>0.69503106832283879</v>
      </c>
      <c r="G11">
        <f t="shared" si="3"/>
        <v>-5.759812335235448E-2</v>
      </c>
      <c r="H11" s="3">
        <f t="shared" si="4"/>
        <v>-8.8920897458887698</v>
      </c>
      <c r="I11" s="4">
        <v>65.5</v>
      </c>
      <c r="J11" s="11">
        <f t="shared" si="5"/>
        <v>65.212009383238225</v>
      </c>
      <c r="L11" s="4"/>
    </row>
    <row r="12" spans="1:13" x14ac:dyDescent="0.45">
      <c r="A12" t="s">
        <v>13</v>
      </c>
      <c r="B12">
        <v>91.08</v>
      </c>
      <c r="C12">
        <f t="shared" si="0"/>
        <v>97.728839999999991</v>
      </c>
      <c r="D12" s="5">
        <v>7.2999999999999995E-2</v>
      </c>
      <c r="E12" s="2">
        <f t="shared" si="1"/>
        <v>0.48037467959198743</v>
      </c>
      <c r="F12">
        <f t="shared" si="2"/>
        <v>0.44361198109911815</v>
      </c>
      <c r="G12">
        <f t="shared" si="3"/>
        <v>-3.6762698492869283E-2</v>
      </c>
      <c r="H12" s="3">
        <f t="shared" si="4"/>
        <v>-8.8920897458887698</v>
      </c>
      <c r="I12" s="4">
        <v>51.8</v>
      </c>
      <c r="J12" s="11">
        <f t="shared" si="5"/>
        <v>51.616186507535652</v>
      </c>
      <c r="L12" s="4"/>
    </row>
    <row r="13" spans="1:13" x14ac:dyDescent="0.45">
      <c r="A13" t="s">
        <v>12</v>
      </c>
      <c r="B13">
        <v>92.05</v>
      </c>
      <c r="C13">
        <f t="shared" si="0"/>
        <v>98.769649999999999</v>
      </c>
      <c r="D13" s="5">
        <v>7.2999999999999995E-2</v>
      </c>
      <c r="E13" s="2">
        <f t="shared" si="1"/>
        <v>0.48549065938123015</v>
      </c>
      <c r="F13">
        <f t="shared" si="2"/>
        <v>0.44833643895667352</v>
      </c>
      <c r="G13">
        <f t="shared" si="3"/>
        <v>-3.7154220424556628E-2</v>
      </c>
      <c r="H13" s="3">
        <f t="shared" si="4"/>
        <v>-8.8920897458887698</v>
      </c>
      <c r="I13" s="4">
        <v>56.2</v>
      </c>
      <c r="J13" s="11">
        <f t="shared" si="5"/>
        <v>56.014228897877217</v>
      </c>
      <c r="L13" s="4"/>
    </row>
    <row r="14" spans="1:13" x14ac:dyDescent="0.45">
      <c r="A14" t="s">
        <v>10</v>
      </c>
      <c r="B14">
        <v>91.28</v>
      </c>
      <c r="C14">
        <f t="shared" si="0"/>
        <v>97.943439999999995</v>
      </c>
      <c r="D14" s="5">
        <v>7.2999999999999995E-2</v>
      </c>
      <c r="E14" s="2">
        <f t="shared" si="1"/>
        <v>0.48142952078564571</v>
      </c>
      <c r="F14">
        <f t="shared" si="2"/>
        <v>0.44458609612129452</v>
      </c>
      <c r="G14">
        <f t="shared" si="3"/>
        <v>-3.6843424664351199E-2</v>
      </c>
      <c r="H14" s="3">
        <f t="shared" si="4"/>
        <v>-8.8920897458887698</v>
      </c>
      <c r="I14" s="4">
        <v>56.7</v>
      </c>
      <c r="J14" s="11">
        <f t="shared" si="5"/>
        <v>56.515782876678244</v>
      </c>
      <c r="L14" s="4"/>
      <c r="M14" s="4"/>
    </row>
    <row r="15" spans="1:13" x14ac:dyDescent="0.45">
      <c r="A15" t="s">
        <v>2</v>
      </c>
      <c r="B15">
        <v>51.9</v>
      </c>
      <c r="C15">
        <f t="shared" si="0"/>
        <v>55.688699999999997</v>
      </c>
      <c r="D15" s="5">
        <v>7.2999999999999995E-2</v>
      </c>
      <c r="E15" s="2">
        <f t="shared" si="1"/>
        <v>0.27373128975432748</v>
      </c>
      <c r="F15">
        <f t="shared" si="2"/>
        <v>0.2527828482547676</v>
      </c>
      <c r="G15">
        <f t="shared" si="3"/>
        <v>-2.0948441499559878E-2</v>
      </c>
      <c r="H15" s="3">
        <f t="shared" si="4"/>
        <v>-8.8920897458887698</v>
      </c>
      <c r="I15" s="4">
        <v>52.3</v>
      </c>
      <c r="J15" s="11">
        <f t="shared" si="5"/>
        <v>52.195257792502197</v>
      </c>
      <c r="L15" s="4"/>
    </row>
    <row r="16" spans="1:13" x14ac:dyDescent="0.45">
      <c r="A16" t="s">
        <v>0</v>
      </c>
      <c r="B16">
        <v>41.85</v>
      </c>
      <c r="C16">
        <f t="shared" si="0"/>
        <v>44.905050000000003</v>
      </c>
      <c r="D16" s="5">
        <v>7.2999999999999995E-2</v>
      </c>
      <c r="E16" s="2">
        <f t="shared" si="1"/>
        <v>0.22072551977299817</v>
      </c>
      <c r="F16">
        <f t="shared" si="2"/>
        <v>0.20383356839040509</v>
      </c>
      <c r="G16">
        <f t="shared" si="3"/>
        <v>-1.6891951382593084E-2</v>
      </c>
      <c r="H16" s="3">
        <f t="shared" si="4"/>
        <v>-8.8920897458887698</v>
      </c>
      <c r="I16" s="4">
        <v>37.799999999999997</v>
      </c>
      <c r="J16" s="11">
        <f t="shared" si="5"/>
        <v>37.715540243087034</v>
      </c>
      <c r="L16" s="4"/>
    </row>
    <row r="17" spans="1:13" x14ac:dyDescent="0.45">
      <c r="A17" t="s">
        <v>9</v>
      </c>
      <c r="B17">
        <v>141.35</v>
      </c>
      <c r="C17">
        <f t="shared" si="0"/>
        <v>151.66854999999998</v>
      </c>
      <c r="D17" s="5">
        <v>7.2999999999999995E-2</v>
      </c>
      <c r="E17" s="2">
        <f t="shared" si="1"/>
        <v>0.74550901361799982</v>
      </c>
      <c r="F17">
        <f t="shared" si="2"/>
        <v>0.68845579192314832</v>
      </c>
      <c r="G17">
        <f t="shared" si="3"/>
        <v>-5.7053221694851497E-2</v>
      </c>
      <c r="H17" s="3">
        <f t="shared" si="4"/>
        <v>-8.8920897458887698</v>
      </c>
      <c r="I17" s="4">
        <v>57.9</v>
      </c>
      <c r="J17" s="11">
        <f t="shared" si="5"/>
        <v>57.614733891525738</v>
      </c>
      <c r="L17" s="4"/>
      <c r="M17" s="4"/>
    </row>
    <row r="18" spans="1:13" x14ac:dyDescent="0.45">
      <c r="A18" t="s">
        <v>15</v>
      </c>
      <c r="B18">
        <v>90.5</v>
      </c>
      <c r="C18">
        <f t="shared" si="0"/>
        <v>97.106499999999997</v>
      </c>
      <c r="D18" s="5">
        <v>7.2999999999999995E-2</v>
      </c>
      <c r="E18" s="2">
        <f t="shared" si="1"/>
        <v>0.47731564013037836</v>
      </c>
      <c r="F18">
        <f t="shared" si="2"/>
        <v>0.44078704753480669</v>
      </c>
      <c r="G18">
        <f t="shared" si="3"/>
        <v>-3.6528592595571674E-2</v>
      </c>
      <c r="H18" s="3">
        <f t="shared" si="4"/>
        <v>-8.8920897458887698</v>
      </c>
      <c r="I18" s="4">
        <v>59.1</v>
      </c>
      <c r="J18" s="11">
        <f t="shared" si="5"/>
        <v>58.917357037022143</v>
      </c>
      <c r="L18" s="4"/>
    </row>
    <row r="19" spans="1:13" x14ac:dyDescent="0.45">
      <c r="A19" t="s">
        <v>1</v>
      </c>
      <c r="B19">
        <v>49.15</v>
      </c>
      <c r="C19">
        <f t="shared" si="0"/>
        <v>52.737949999999998</v>
      </c>
      <c r="D19" s="5">
        <v>7.2999999999999995E-2</v>
      </c>
      <c r="E19" s="2">
        <f t="shared" si="1"/>
        <v>0.25922722334152593</v>
      </c>
      <c r="F19">
        <f t="shared" si="2"/>
        <v>0.23938876669984252</v>
      </c>
      <c r="G19">
        <f t="shared" si="3"/>
        <v>-1.9838456641683405E-2</v>
      </c>
      <c r="H19" s="3">
        <f t="shared" si="4"/>
        <v>-8.8920897458887698</v>
      </c>
      <c r="I19" s="4">
        <v>51.3</v>
      </c>
      <c r="J19" s="11">
        <f t="shared" si="5"/>
        <v>51.20080771679158</v>
      </c>
      <c r="L19" s="4"/>
    </row>
    <row r="20" spans="1:13" x14ac:dyDescent="0.45">
      <c r="A20" t="s">
        <v>30</v>
      </c>
      <c r="B20">
        <v>37.78</v>
      </c>
      <c r="C20">
        <f t="shared" si="0"/>
        <v>40.537939999999999</v>
      </c>
      <c r="D20" s="5">
        <v>7.2999999999999995E-2</v>
      </c>
      <c r="E20" s="2">
        <f t="shared" si="1"/>
        <v>0.19925950148205188</v>
      </c>
      <c r="F20">
        <f t="shared" si="2"/>
        <v>0.18401032768911599</v>
      </c>
      <c r="G20">
        <f t="shared" si="3"/>
        <v>-1.5249173792935888E-2</v>
      </c>
      <c r="H20" s="3">
        <f t="shared" si="4"/>
        <v>-8.8920897458887698</v>
      </c>
      <c r="I20" s="4">
        <v>46.9</v>
      </c>
      <c r="J20" s="11">
        <f t="shared" si="5"/>
        <v>46.823754131035322</v>
      </c>
      <c r="L20" s="4"/>
    </row>
    <row r="21" spans="1:13" ht="14.65" thickBot="1" x14ac:dyDescent="0.5">
      <c r="A21" t="s">
        <v>29</v>
      </c>
      <c r="B21">
        <v>36.6</v>
      </c>
      <c r="C21">
        <f t="shared" si="0"/>
        <v>39.271799999999999</v>
      </c>
      <c r="D21" s="5">
        <v>7.2999999999999995E-2</v>
      </c>
      <c r="E21" s="2">
        <f t="shared" si="1"/>
        <v>0.19303593843946795</v>
      </c>
      <c r="F21">
        <f t="shared" si="2"/>
        <v>0.17826304905827542</v>
      </c>
      <c r="G21">
        <f t="shared" si="3"/>
        <v>-1.4772889381192533E-2</v>
      </c>
      <c r="H21" s="3">
        <f t="shared" si="4"/>
        <v>-8.8920897458887698</v>
      </c>
      <c r="I21" s="4">
        <v>53</v>
      </c>
      <c r="J21" s="12">
        <f t="shared" si="5"/>
        <v>52.926135553094035</v>
      </c>
      <c r="L21" s="4"/>
      <c r="M21" s="4"/>
    </row>
    <row r="22" spans="1:13" x14ac:dyDescent="0.45">
      <c r="A22" t="s">
        <v>20</v>
      </c>
      <c r="B22">
        <f>AVERAGE(B2:B21)</f>
        <v>189.602</v>
      </c>
      <c r="C22">
        <f>AVERAGE(C2:C21)</f>
        <v>220.30252600000003</v>
      </c>
      <c r="D22" s="6">
        <f>(C22-B22)/B22</f>
        <v>0.16192089745888769</v>
      </c>
      <c r="J22" s="1" t="s">
        <v>34</v>
      </c>
      <c r="L22" s="4"/>
    </row>
    <row r="23" spans="1:13" x14ac:dyDescent="0.45">
      <c r="D23" s="1" t="s">
        <v>39</v>
      </c>
      <c r="L23" s="4"/>
      <c r="M23" s="4"/>
    </row>
    <row r="24" spans="1:13" x14ac:dyDescent="0.45">
      <c r="L24" s="4"/>
      <c r="M24" s="4"/>
    </row>
    <row r="25" spans="1:13" x14ac:dyDescent="0.45">
      <c r="A25" s="1" t="s">
        <v>31</v>
      </c>
      <c r="B25" t="s">
        <v>32</v>
      </c>
      <c r="L25" s="4"/>
      <c r="M25" s="4"/>
    </row>
    <row r="26" spans="1:13" x14ac:dyDescent="0.45">
      <c r="A26" s="1" t="s">
        <v>35</v>
      </c>
    </row>
    <row r="27" spans="1:13" x14ac:dyDescent="0.45">
      <c r="A27" s="18" t="s">
        <v>33</v>
      </c>
      <c r="B27" s="14" t="s">
        <v>40</v>
      </c>
      <c r="C27" s="14"/>
      <c r="D27" s="14"/>
      <c r="E27" s="14"/>
      <c r="F27" s="14"/>
      <c r="G27" s="14"/>
      <c r="H27" s="15"/>
    </row>
    <row r="28" spans="1:13" x14ac:dyDescent="0.45">
      <c r="A28" s="19"/>
      <c r="B28" s="16"/>
      <c r="C28" s="16"/>
      <c r="D28" s="16"/>
      <c r="E28" s="16"/>
      <c r="F28" s="16"/>
      <c r="G28" s="16"/>
      <c r="H28" s="17"/>
    </row>
  </sheetData>
  <mergeCells count="2">
    <mergeCell ref="B27:H28"/>
    <mergeCell ref="A27:A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EFC6-6C64-49E5-B5B3-33477457BC20}">
  <dimension ref="A1:M28"/>
  <sheetViews>
    <sheetView workbookViewId="0">
      <selection activeCell="F9" sqref="F9"/>
    </sheetView>
  </sheetViews>
  <sheetFormatPr defaultRowHeight="14.25" x14ac:dyDescent="0.45"/>
  <cols>
    <col min="1" max="1" width="21.53125" bestFit="1" customWidth="1"/>
    <col min="2" max="2" width="15.9296875" customWidth="1"/>
    <col min="3" max="3" width="15.265625" customWidth="1"/>
    <col min="4" max="4" width="13.9296875" customWidth="1"/>
    <col min="5" max="5" width="20" customWidth="1"/>
    <col min="6" max="6" width="21.59765625" customWidth="1"/>
    <col min="7" max="7" width="21.73046875" customWidth="1"/>
    <col min="8" max="8" width="15.53125" customWidth="1"/>
    <col min="10" max="10" width="13.9296875" customWidth="1"/>
  </cols>
  <sheetData>
    <row r="1" spans="1:13" ht="57" x14ac:dyDescent="0.45">
      <c r="A1" s="1" t="s">
        <v>16</v>
      </c>
      <c r="B1" s="1" t="s">
        <v>18</v>
      </c>
      <c r="C1" s="1" t="s">
        <v>19</v>
      </c>
      <c r="D1" s="7" t="s">
        <v>21</v>
      </c>
      <c r="E1" s="8" t="s">
        <v>22</v>
      </c>
      <c r="F1" s="8" t="s">
        <v>23</v>
      </c>
      <c r="G1" s="1" t="s">
        <v>24</v>
      </c>
      <c r="H1" s="9" t="s">
        <v>25</v>
      </c>
      <c r="I1" s="1" t="s">
        <v>26</v>
      </c>
      <c r="J1" s="10" t="s">
        <v>27</v>
      </c>
      <c r="L1" s="4"/>
    </row>
    <row r="2" spans="1:13" x14ac:dyDescent="0.45">
      <c r="A2" t="s">
        <v>17</v>
      </c>
      <c r="B2">
        <v>616.29999999999995</v>
      </c>
      <c r="C2">
        <f>B2*(1+D2)</f>
        <v>724.15249999999992</v>
      </c>
      <c r="D2" s="5">
        <v>0.17499999999999999</v>
      </c>
      <c r="E2" s="2">
        <f>B2/$B$22</f>
        <v>3.2504931382580349</v>
      </c>
      <c r="F2">
        <f>C2/$C$22</f>
        <v>3.2966286574259258</v>
      </c>
      <c r="G2">
        <f>F2-E2</f>
        <v>4.6135519167890937E-2</v>
      </c>
      <c r="H2" s="3">
        <f>(D2-$D$22)*100</f>
        <v>1.644384025484974</v>
      </c>
      <c r="I2" s="4">
        <v>84.6</v>
      </c>
      <c r="J2" s="11">
        <f>I2+(5*(G2))</f>
        <v>84.830677595839447</v>
      </c>
      <c r="L2" s="4"/>
    </row>
    <row r="3" spans="1:13" x14ac:dyDescent="0.45">
      <c r="A3" t="s">
        <v>5</v>
      </c>
      <c r="B3">
        <v>355.8</v>
      </c>
      <c r="C3">
        <f t="shared" ref="C3:C21" si="0">B3*(1+D3)</f>
        <v>418.06500000000005</v>
      </c>
      <c r="D3" s="5">
        <v>0.17499999999999999</v>
      </c>
      <c r="E3" s="2">
        <f t="shared" ref="E3:E21" si="1">B3/$B$22</f>
        <v>1.8765624835181063</v>
      </c>
      <c r="F3">
        <f t="shared" ref="F3:F21" si="2">C3/$C$22</f>
        <v>1.9031972680709794</v>
      </c>
      <c r="G3">
        <f t="shared" ref="G3:G21" si="3">F3-E3</f>
        <v>2.6634784552873159E-2</v>
      </c>
      <c r="H3" s="3">
        <f t="shared" ref="H3:H21" si="4">(D3-$D$22)*100</f>
        <v>1.644384025484974</v>
      </c>
      <c r="I3" s="4">
        <v>78.3</v>
      </c>
      <c r="J3" s="11">
        <f t="shared" ref="J3:J21" si="5">I3+(5*(G3))</f>
        <v>78.433173922764368</v>
      </c>
      <c r="L3" s="4"/>
    </row>
    <row r="4" spans="1:13" x14ac:dyDescent="0.45">
      <c r="A4" t="s">
        <v>3</v>
      </c>
      <c r="B4">
        <v>434.5</v>
      </c>
      <c r="C4">
        <f t="shared" si="0"/>
        <v>510.53750000000002</v>
      </c>
      <c r="D4" s="5">
        <v>0.17499999999999999</v>
      </c>
      <c r="E4" s="2">
        <f t="shared" si="1"/>
        <v>2.2916424932226453</v>
      </c>
      <c r="F4">
        <f t="shared" si="2"/>
        <v>2.3241686705363702</v>
      </c>
      <c r="G4">
        <f t="shared" si="3"/>
        <v>3.2526177313724869E-2</v>
      </c>
      <c r="H4" s="3">
        <f t="shared" si="4"/>
        <v>1.644384025484974</v>
      </c>
      <c r="I4" s="4">
        <v>80.8</v>
      </c>
      <c r="J4" s="11">
        <f t="shared" si="5"/>
        <v>80.962630886568618</v>
      </c>
      <c r="L4" s="4"/>
    </row>
    <row r="5" spans="1:13" x14ac:dyDescent="0.45">
      <c r="A5" t="s">
        <v>28</v>
      </c>
      <c r="B5">
        <v>383.1</v>
      </c>
      <c r="C5">
        <f t="shared" si="0"/>
        <v>450.14250000000004</v>
      </c>
      <c r="D5" s="5">
        <v>0.17499999999999999</v>
      </c>
      <c r="E5" s="2">
        <f t="shared" si="1"/>
        <v>2.0205483064524636</v>
      </c>
      <c r="F5">
        <f t="shared" si="2"/>
        <v>2.0492267380494442</v>
      </c>
      <c r="G5">
        <f t="shared" si="3"/>
        <v>2.867843159698058E-2</v>
      </c>
      <c r="H5" s="3">
        <f t="shared" si="4"/>
        <v>1.644384025484974</v>
      </c>
      <c r="I5" s="4">
        <v>71.900000000000006</v>
      </c>
      <c r="J5" s="11">
        <f t="shared" si="5"/>
        <v>72.043392157984911</v>
      </c>
      <c r="L5" s="4"/>
    </row>
    <row r="6" spans="1:13" x14ac:dyDescent="0.45">
      <c r="A6" t="s">
        <v>4</v>
      </c>
      <c r="B6">
        <v>164.05</v>
      </c>
      <c r="C6">
        <f t="shared" si="0"/>
        <v>192.75875000000002</v>
      </c>
      <c r="D6" s="5">
        <v>0.17499999999999999</v>
      </c>
      <c r="E6" s="2">
        <f t="shared" si="1"/>
        <v>0.86523348909821629</v>
      </c>
      <c r="F6">
        <f t="shared" si="2"/>
        <v>0.87751408607938219</v>
      </c>
      <c r="G6">
        <f t="shared" si="3"/>
        <v>1.2280596981165903E-2</v>
      </c>
      <c r="H6" s="3">
        <f t="shared" si="4"/>
        <v>1.644384025484974</v>
      </c>
      <c r="I6" s="4">
        <v>76.900000000000006</v>
      </c>
      <c r="J6" s="11">
        <f t="shared" si="5"/>
        <v>76.961402984905831</v>
      </c>
      <c r="L6" s="4"/>
    </row>
    <row r="7" spans="1:13" x14ac:dyDescent="0.45">
      <c r="A7" t="s">
        <v>8</v>
      </c>
      <c r="B7">
        <v>315.64999999999998</v>
      </c>
      <c r="C7">
        <f t="shared" si="0"/>
        <v>370.88874999999996</v>
      </c>
      <c r="D7" s="5">
        <v>0.17499999999999999</v>
      </c>
      <c r="E7" s="2">
        <f t="shared" si="1"/>
        <v>1.6648031138912036</v>
      </c>
      <c r="F7">
        <f t="shared" si="2"/>
        <v>1.6884323149707827</v>
      </c>
      <c r="G7">
        <f t="shared" si="3"/>
        <v>2.362920107957911E-2</v>
      </c>
      <c r="H7" s="3">
        <f t="shared" si="4"/>
        <v>1.644384025484974</v>
      </c>
      <c r="I7" s="4">
        <v>78</v>
      </c>
      <c r="J7" s="11">
        <f t="shared" si="5"/>
        <v>78.11814600539789</v>
      </c>
      <c r="L7" s="4"/>
    </row>
    <row r="8" spans="1:13" x14ac:dyDescent="0.45">
      <c r="A8" t="s">
        <v>6</v>
      </c>
      <c r="B8">
        <v>388.9</v>
      </c>
      <c r="C8">
        <f t="shared" si="0"/>
        <v>456.95749999999998</v>
      </c>
      <c r="D8" s="5">
        <v>0.17499999999999999</v>
      </c>
      <c r="E8" s="2">
        <f t="shared" si="1"/>
        <v>2.0511387010685538</v>
      </c>
      <c r="F8">
        <f t="shared" si="2"/>
        <v>2.0802513140888244</v>
      </c>
      <c r="G8">
        <f t="shared" si="3"/>
        <v>2.9112613020270572E-2</v>
      </c>
      <c r="H8" s="3">
        <f t="shared" si="4"/>
        <v>1.644384025484974</v>
      </c>
      <c r="I8" s="4">
        <v>80.8</v>
      </c>
      <c r="J8" s="11">
        <f t="shared" si="5"/>
        <v>80.945563065101354</v>
      </c>
      <c r="L8" s="4"/>
    </row>
    <row r="9" spans="1:13" x14ac:dyDescent="0.45">
      <c r="A9" t="s">
        <v>14</v>
      </c>
      <c r="B9">
        <v>157.9</v>
      </c>
      <c r="C9">
        <f t="shared" si="0"/>
        <v>176.84800000000001</v>
      </c>
      <c r="D9" s="5">
        <v>0.12</v>
      </c>
      <c r="E9" s="2">
        <f t="shared" si="1"/>
        <v>0.83279712239322368</v>
      </c>
      <c r="F9">
        <f t="shared" si="2"/>
        <v>0.80508205772742647</v>
      </c>
      <c r="G9">
        <f t="shared" si="3"/>
        <v>-2.7715064665797207E-2</v>
      </c>
      <c r="H9" s="3">
        <f t="shared" si="4"/>
        <v>-3.8556159745150254</v>
      </c>
      <c r="I9" s="4">
        <v>68.5</v>
      </c>
      <c r="J9" s="11">
        <f t="shared" si="5"/>
        <v>68.361424676671021</v>
      </c>
      <c r="L9" s="4"/>
    </row>
    <row r="10" spans="1:13" x14ac:dyDescent="0.45">
      <c r="A10" t="s">
        <v>11</v>
      </c>
      <c r="B10">
        <v>109.6</v>
      </c>
      <c r="C10">
        <f t="shared" si="0"/>
        <v>122.75200000000001</v>
      </c>
      <c r="D10" s="5">
        <v>0.12</v>
      </c>
      <c r="E10" s="2">
        <f t="shared" si="1"/>
        <v>0.57805297412474543</v>
      </c>
      <c r="F10">
        <f t="shared" si="2"/>
        <v>0.55881566514835934</v>
      </c>
      <c r="G10">
        <f t="shared" si="3"/>
        <v>-1.9237308976386092E-2</v>
      </c>
      <c r="H10" s="3">
        <f t="shared" si="4"/>
        <v>-3.8556159745150254</v>
      </c>
      <c r="I10" s="4">
        <v>57.8</v>
      </c>
      <c r="J10" s="11">
        <f t="shared" si="5"/>
        <v>57.703813455118066</v>
      </c>
      <c r="L10" s="4"/>
    </row>
    <row r="11" spans="1:13" x14ac:dyDescent="0.45">
      <c r="A11" t="s">
        <v>7</v>
      </c>
      <c r="B11">
        <v>142.69999999999999</v>
      </c>
      <c r="C11">
        <f t="shared" si="0"/>
        <v>159.82400000000001</v>
      </c>
      <c r="D11" s="5">
        <v>0.12</v>
      </c>
      <c r="E11" s="2">
        <f t="shared" si="1"/>
        <v>0.75262919167519327</v>
      </c>
      <c r="F11">
        <f t="shared" si="2"/>
        <v>0.72758207496962479</v>
      </c>
      <c r="G11">
        <f t="shared" si="3"/>
        <v>-2.5047116705568473E-2</v>
      </c>
      <c r="H11" s="3">
        <f t="shared" si="4"/>
        <v>-3.8556159745150254</v>
      </c>
      <c r="I11" s="4">
        <v>65.5</v>
      </c>
      <c r="J11" s="11">
        <f t="shared" si="5"/>
        <v>65.374764416472161</v>
      </c>
      <c r="L11" s="4"/>
    </row>
    <row r="12" spans="1:13" x14ac:dyDescent="0.45">
      <c r="A12" t="s">
        <v>13</v>
      </c>
      <c r="B12">
        <v>91.08</v>
      </c>
      <c r="C12">
        <f t="shared" si="0"/>
        <v>102.00960000000001</v>
      </c>
      <c r="D12" s="5">
        <v>0.12</v>
      </c>
      <c r="E12" s="2">
        <f t="shared" si="1"/>
        <v>0.48037467959198743</v>
      </c>
      <c r="F12">
        <f t="shared" si="2"/>
        <v>0.46438805457766941</v>
      </c>
      <c r="G12">
        <f t="shared" si="3"/>
        <v>-1.5986625014318023E-2</v>
      </c>
      <c r="H12" s="3">
        <f t="shared" si="4"/>
        <v>-3.8556159745150254</v>
      </c>
      <c r="I12" s="4">
        <v>51.8</v>
      </c>
      <c r="J12" s="11">
        <f t="shared" si="5"/>
        <v>51.720066874928406</v>
      </c>
      <c r="L12" s="4"/>
    </row>
    <row r="13" spans="1:13" x14ac:dyDescent="0.45">
      <c r="A13" t="s">
        <v>12</v>
      </c>
      <c r="B13">
        <v>92.05</v>
      </c>
      <c r="C13">
        <f t="shared" si="0"/>
        <v>103.096</v>
      </c>
      <c r="D13" s="5">
        <v>0.12</v>
      </c>
      <c r="E13" s="2">
        <f t="shared" si="1"/>
        <v>0.48549065938123015</v>
      </c>
      <c r="F13">
        <f t="shared" si="2"/>
        <v>0.46933377716155544</v>
      </c>
      <c r="G13">
        <f t="shared" si="3"/>
        <v>-1.6156882219674706E-2</v>
      </c>
      <c r="H13" s="3">
        <f t="shared" si="4"/>
        <v>-3.8556159745150254</v>
      </c>
      <c r="I13" s="4">
        <v>56.2</v>
      </c>
      <c r="J13" s="11">
        <f t="shared" si="5"/>
        <v>56.119215588901632</v>
      </c>
      <c r="L13" s="4"/>
    </row>
    <row r="14" spans="1:13" x14ac:dyDescent="0.45">
      <c r="A14" t="s">
        <v>10</v>
      </c>
      <c r="B14">
        <v>91.28</v>
      </c>
      <c r="C14">
        <f t="shared" si="0"/>
        <v>102.23360000000001</v>
      </c>
      <c r="D14" s="5">
        <v>0.12</v>
      </c>
      <c r="E14" s="2">
        <f t="shared" si="1"/>
        <v>0.48142952078564571</v>
      </c>
      <c r="F14">
        <f t="shared" si="2"/>
        <v>0.46540779119290371</v>
      </c>
      <c r="G14">
        <f t="shared" si="3"/>
        <v>-1.6021729592742007E-2</v>
      </c>
      <c r="H14" s="3">
        <f t="shared" si="4"/>
        <v>-3.8556159745150254</v>
      </c>
      <c r="I14" s="4">
        <v>56.7</v>
      </c>
      <c r="J14" s="11">
        <f t="shared" si="5"/>
        <v>56.619891352036291</v>
      </c>
      <c r="L14" s="4"/>
      <c r="M14" s="4"/>
    </row>
    <row r="15" spans="1:13" x14ac:dyDescent="0.45">
      <c r="A15" t="s">
        <v>2</v>
      </c>
      <c r="B15">
        <v>51.9</v>
      </c>
      <c r="C15">
        <f t="shared" si="0"/>
        <v>58.128000000000007</v>
      </c>
      <c r="D15" s="5">
        <v>0.12</v>
      </c>
      <c r="E15" s="2">
        <f t="shared" si="1"/>
        <v>0.27373128975432748</v>
      </c>
      <c r="F15">
        <f t="shared" si="2"/>
        <v>0.26462165165328333</v>
      </c>
      <c r="G15">
        <f t="shared" si="3"/>
        <v>-9.1096381010441485E-3</v>
      </c>
      <c r="H15" s="3">
        <f t="shared" si="4"/>
        <v>-3.8556159745150254</v>
      </c>
      <c r="I15" s="4">
        <v>52.3</v>
      </c>
      <c r="J15" s="11">
        <f t="shared" si="5"/>
        <v>52.254451809494775</v>
      </c>
      <c r="L15" s="4"/>
    </row>
    <row r="16" spans="1:13" x14ac:dyDescent="0.45">
      <c r="A16" t="s">
        <v>0</v>
      </c>
      <c r="B16">
        <v>41.85</v>
      </c>
      <c r="C16">
        <f t="shared" si="0"/>
        <v>46.872000000000007</v>
      </c>
      <c r="D16" s="5">
        <v>0.12</v>
      </c>
      <c r="E16" s="2">
        <f t="shared" si="1"/>
        <v>0.22072551977299817</v>
      </c>
      <c r="F16">
        <f t="shared" si="2"/>
        <v>0.21337988673776315</v>
      </c>
      <c r="G16">
        <f t="shared" si="3"/>
        <v>-7.3456330352350274E-3</v>
      </c>
      <c r="H16" s="3">
        <f t="shared" si="4"/>
        <v>-3.8556159745150254</v>
      </c>
      <c r="I16" s="4">
        <v>37.799999999999997</v>
      </c>
      <c r="J16" s="11">
        <f t="shared" si="5"/>
        <v>37.763271834823819</v>
      </c>
      <c r="L16" s="4"/>
    </row>
    <row r="17" spans="1:13" x14ac:dyDescent="0.45">
      <c r="A17" t="s">
        <v>9</v>
      </c>
      <c r="B17">
        <v>141.35</v>
      </c>
      <c r="C17">
        <f t="shared" si="0"/>
        <v>158.31200000000001</v>
      </c>
      <c r="D17" s="5">
        <v>0.12</v>
      </c>
      <c r="E17" s="2">
        <f t="shared" si="1"/>
        <v>0.74550901361799982</v>
      </c>
      <c r="F17">
        <f t="shared" si="2"/>
        <v>0.7206988528167938</v>
      </c>
      <c r="G17">
        <f t="shared" si="3"/>
        <v>-2.4810160801206016E-2</v>
      </c>
      <c r="H17" s="3">
        <f t="shared" si="4"/>
        <v>-3.8556159745150254</v>
      </c>
      <c r="I17" s="4">
        <v>57.9</v>
      </c>
      <c r="J17" s="11">
        <f t="shared" si="5"/>
        <v>57.775949195993967</v>
      </c>
      <c r="L17" s="4"/>
      <c r="M17" s="4"/>
    </row>
    <row r="18" spans="1:13" x14ac:dyDescent="0.45">
      <c r="A18" t="s">
        <v>15</v>
      </c>
      <c r="B18">
        <v>90.5</v>
      </c>
      <c r="C18">
        <f t="shared" si="0"/>
        <v>101.36000000000001</v>
      </c>
      <c r="D18" s="5">
        <v>0.12</v>
      </c>
      <c r="E18" s="2">
        <f t="shared" si="1"/>
        <v>0.47731564013037836</v>
      </c>
      <c r="F18">
        <f t="shared" si="2"/>
        <v>0.46143081839349021</v>
      </c>
      <c r="G18">
        <f t="shared" si="3"/>
        <v>-1.5884821736888155E-2</v>
      </c>
      <c r="H18" s="3">
        <f t="shared" si="4"/>
        <v>-3.8556159745150254</v>
      </c>
      <c r="I18" s="4">
        <v>59.1</v>
      </c>
      <c r="J18" s="11">
        <f t="shared" si="5"/>
        <v>59.020575891315559</v>
      </c>
      <c r="L18" s="4"/>
    </row>
    <row r="19" spans="1:13" x14ac:dyDescent="0.45">
      <c r="A19" t="s">
        <v>1</v>
      </c>
      <c r="B19">
        <v>49.15</v>
      </c>
      <c r="C19">
        <f t="shared" si="0"/>
        <v>55.048000000000002</v>
      </c>
      <c r="D19" s="5">
        <v>0.12</v>
      </c>
      <c r="E19" s="2">
        <f t="shared" si="1"/>
        <v>0.25922722334152593</v>
      </c>
      <c r="F19">
        <f t="shared" si="2"/>
        <v>0.25060027319381262</v>
      </c>
      <c r="G19">
        <f t="shared" si="3"/>
        <v>-8.6269501477133081E-3</v>
      </c>
      <c r="H19" s="3">
        <f t="shared" si="4"/>
        <v>-3.8556159745150254</v>
      </c>
      <c r="I19" s="4">
        <v>51.3</v>
      </c>
      <c r="J19" s="11">
        <f t="shared" si="5"/>
        <v>51.256865249261431</v>
      </c>
      <c r="L19" s="4"/>
    </row>
    <row r="20" spans="1:13" x14ac:dyDescent="0.45">
      <c r="A20" t="s">
        <v>30</v>
      </c>
      <c r="B20">
        <v>37.78</v>
      </c>
      <c r="C20">
        <f t="shared" si="0"/>
        <v>42.313600000000008</v>
      </c>
      <c r="D20" s="5">
        <v>0.12</v>
      </c>
      <c r="E20" s="2">
        <f t="shared" si="1"/>
        <v>0.19925950148205188</v>
      </c>
      <c r="F20">
        <f t="shared" si="2"/>
        <v>0.19262824661774652</v>
      </c>
      <c r="G20">
        <f t="shared" si="3"/>
        <v>-6.6312548643053526E-3</v>
      </c>
      <c r="H20" s="3">
        <f t="shared" si="4"/>
        <v>-3.8556159745150254</v>
      </c>
      <c r="I20" s="4">
        <v>46.9</v>
      </c>
      <c r="J20" s="11">
        <f t="shared" si="5"/>
        <v>46.866843725678471</v>
      </c>
      <c r="L20" s="4"/>
    </row>
    <row r="21" spans="1:13" ht="14.65" thickBot="1" x14ac:dyDescent="0.5">
      <c r="A21" t="s">
        <v>29</v>
      </c>
      <c r="B21">
        <v>36.6</v>
      </c>
      <c r="C21">
        <f t="shared" si="0"/>
        <v>40.992000000000004</v>
      </c>
      <c r="D21" s="5">
        <v>0.12</v>
      </c>
      <c r="E21" s="2">
        <f t="shared" si="1"/>
        <v>0.19303593843946795</v>
      </c>
      <c r="F21">
        <f t="shared" si="2"/>
        <v>0.18661180058786453</v>
      </c>
      <c r="G21">
        <f t="shared" si="3"/>
        <v>-6.4241378516034231E-3</v>
      </c>
      <c r="H21" s="3">
        <f t="shared" si="4"/>
        <v>-3.8556159745150254</v>
      </c>
      <c r="I21" s="4">
        <v>53</v>
      </c>
      <c r="J21" s="12">
        <f t="shared" si="5"/>
        <v>52.967879310741985</v>
      </c>
      <c r="L21" s="4"/>
      <c r="M21" s="4"/>
    </row>
    <row r="22" spans="1:13" x14ac:dyDescent="0.45">
      <c r="A22" t="s">
        <v>20</v>
      </c>
      <c r="B22">
        <f>AVERAGE(B2:B21)</f>
        <v>189.602</v>
      </c>
      <c r="C22">
        <f>AVERAGE(C2:C21)</f>
        <v>219.66456499999998</v>
      </c>
      <c r="D22" s="6">
        <f>(C22-B22)/B22</f>
        <v>0.15855615974515025</v>
      </c>
      <c r="J22" s="1" t="s">
        <v>34</v>
      </c>
      <c r="L22" s="4"/>
    </row>
    <row r="23" spans="1:13" x14ac:dyDescent="0.45">
      <c r="D23" s="1" t="s">
        <v>39</v>
      </c>
      <c r="G23" s="13"/>
      <c r="H23" s="13"/>
      <c r="L23" s="4"/>
      <c r="M23" s="4"/>
    </row>
    <row r="24" spans="1:13" x14ac:dyDescent="0.45">
      <c r="L24" s="4"/>
      <c r="M24" s="4"/>
    </row>
    <row r="25" spans="1:13" x14ac:dyDescent="0.45">
      <c r="A25" s="1" t="s">
        <v>31</v>
      </c>
      <c r="B25" t="s">
        <v>32</v>
      </c>
      <c r="L25" s="4"/>
      <c r="M25" s="4"/>
    </row>
    <row r="26" spans="1:13" x14ac:dyDescent="0.45">
      <c r="A26" s="1" t="s">
        <v>35</v>
      </c>
    </row>
    <row r="27" spans="1:13" x14ac:dyDescent="0.45">
      <c r="A27" s="18" t="s">
        <v>36</v>
      </c>
      <c r="B27" s="14" t="s">
        <v>37</v>
      </c>
      <c r="C27" s="14"/>
      <c r="D27" s="14"/>
      <c r="E27" s="14"/>
      <c r="F27" s="14"/>
      <c r="G27" s="14"/>
      <c r="H27" s="15"/>
    </row>
    <row r="28" spans="1:13" x14ac:dyDescent="0.45">
      <c r="A28" s="19"/>
      <c r="B28" s="16"/>
      <c r="C28" s="16"/>
      <c r="D28" s="16"/>
      <c r="E28" s="16"/>
      <c r="F28" s="16"/>
      <c r="G28" s="16"/>
      <c r="H28" s="17"/>
    </row>
  </sheetData>
  <mergeCells count="2">
    <mergeCell ref="A27:A28"/>
    <mergeCell ref="B27:H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111F-D516-42BE-9971-A37AF2BB5C96}">
  <dimension ref="A1:M28"/>
  <sheetViews>
    <sheetView workbookViewId="0">
      <selection activeCell="D1" sqref="D1:D14"/>
    </sheetView>
  </sheetViews>
  <sheetFormatPr defaultRowHeight="14.25" x14ac:dyDescent="0.45"/>
  <cols>
    <col min="1" max="1" width="21.53125" bestFit="1" customWidth="1"/>
    <col min="2" max="2" width="15.9296875" customWidth="1"/>
    <col min="3" max="3" width="15.265625" customWidth="1"/>
    <col min="4" max="4" width="13.9296875" customWidth="1"/>
    <col min="5" max="5" width="20" customWidth="1"/>
    <col min="6" max="6" width="21.59765625" customWidth="1"/>
    <col min="7" max="7" width="21.73046875" customWidth="1"/>
    <col min="8" max="8" width="15.53125" customWidth="1"/>
    <col min="10" max="10" width="13.9296875" customWidth="1"/>
  </cols>
  <sheetData>
    <row r="1" spans="1:13" ht="57" x14ac:dyDescent="0.45">
      <c r="A1" s="1" t="s">
        <v>16</v>
      </c>
      <c r="B1" s="1" t="s">
        <v>18</v>
      </c>
      <c r="C1" s="1" t="s">
        <v>19</v>
      </c>
      <c r="D1" s="7" t="s">
        <v>21</v>
      </c>
      <c r="E1" s="8" t="s">
        <v>22</v>
      </c>
      <c r="F1" s="8" t="s">
        <v>23</v>
      </c>
      <c r="G1" s="1" t="s">
        <v>24</v>
      </c>
      <c r="H1" s="9" t="s">
        <v>25</v>
      </c>
      <c r="I1" s="1" t="s">
        <v>26</v>
      </c>
      <c r="J1" s="10" t="s">
        <v>27</v>
      </c>
      <c r="L1" s="4"/>
    </row>
    <row r="2" spans="1:13" x14ac:dyDescent="0.45">
      <c r="A2" t="s">
        <v>17</v>
      </c>
      <c r="B2">
        <v>616.29999999999995</v>
      </c>
      <c r="C2">
        <f>B2*(1+D2)</f>
        <v>708.74499999999989</v>
      </c>
      <c r="D2" s="5">
        <v>0.15</v>
      </c>
      <c r="E2" s="2">
        <f>B2/$B$22</f>
        <v>3.2504931382580349</v>
      </c>
      <c r="F2">
        <f>C2/$C$22</f>
        <v>3.2834582353442876</v>
      </c>
      <c r="G2">
        <f>F2-E2</f>
        <v>3.2965097086252726E-2</v>
      </c>
      <c r="H2" s="3">
        <f>(D2-$D$22)*100</f>
        <v>1.1545711543127251</v>
      </c>
      <c r="I2" s="4">
        <v>84.6</v>
      </c>
      <c r="J2" s="11">
        <f>I2+(5*(G2))</f>
        <v>84.76482548543126</v>
      </c>
      <c r="L2" s="4"/>
    </row>
    <row r="3" spans="1:13" x14ac:dyDescent="0.45">
      <c r="A3" t="s">
        <v>5</v>
      </c>
      <c r="B3">
        <v>355.8</v>
      </c>
      <c r="C3">
        <f t="shared" ref="C3:C21" si="0">B3*(1+D3)</f>
        <v>444.75</v>
      </c>
      <c r="D3" s="5">
        <v>0.25</v>
      </c>
      <c r="E3" s="2">
        <f t="shared" ref="E3:E21" si="1">B3/$B$22</f>
        <v>1.8765624835181063</v>
      </c>
      <c r="F3">
        <f t="shared" ref="F3:F21" si="2">C3/$C$22</f>
        <v>2.0604280103131196</v>
      </c>
      <c r="G3">
        <f t="shared" ref="G3:G21" si="3">F3-E3</f>
        <v>0.18386552679501333</v>
      </c>
      <c r="H3" s="3">
        <f t="shared" ref="H3:H21" si="4">(D3-$D$22)*100</f>
        <v>11.154571154312725</v>
      </c>
      <c r="I3" s="4">
        <v>78.3</v>
      </c>
      <c r="J3" s="11">
        <f t="shared" ref="J3:J21" si="5">I3+(5*(G3))</f>
        <v>79.21932763397507</v>
      </c>
      <c r="L3" s="4"/>
    </row>
    <row r="4" spans="1:13" x14ac:dyDescent="0.45">
      <c r="A4" t="s">
        <v>3</v>
      </c>
      <c r="B4">
        <v>434.5</v>
      </c>
      <c r="C4">
        <f t="shared" si="0"/>
        <v>499.67499999999995</v>
      </c>
      <c r="D4" s="5">
        <v>0.15</v>
      </c>
      <c r="E4" s="2">
        <f t="shared" si="1"/>
        <v>2.2916424932226453</v>
      </c>
      <c r="F4">
        <f t="shared" si="2"/>
        <v>2.3148833413225587</v>
      </c>
      <c r="G4">
        <f t="shared" si="3"/>
        <v>2.3240848099913336E-2</v>
      </c>
      <c r="H4" s="3">
        <f t="shared" si="4"/>
        <v>1.1545711543127251</v>
      </c>
      <c r="I4" s="4">
        <v>80.8</v>
      </c>
      <c r="J4" s="11">
        <f t="shared" si="5"/>
        <v>80.916204240499567</v>
      </c>
      <c r="L4" s="4"/>
    </row>
    <row r="5" spans="1:13" x14ac:dyDescent="0.45">
      <c r="A5" t="s">
        <v>28</v>
      </c>
      <c r="B5">
        <v>383.1</v>
      </c>
      <c r="C5">
        <f t="shared" si="0"/>
        <v>440.565</v>
      </c>
      <c r="D5" s="5">
        <v>0.15</v>
      </c>
      <c r="E5" s="2">
        <f t="shared" si="1"/>
        <v>2.0205483064524636</v>
      </c>
      <c r="F5">
        <f t="shared" si="2"/>
        <v>2.0410398344319272</v>
      </c>
      <c r="G5">
        <f t="shared" si="3"/>
        <v>2.049152797946352E-2</v>
      </c>
      <c r="H5" s="3">
        <f t="shared" si="4"/>
        <v>1.1545711543127251</v>
      </c>
      <c r="I5" s="4">
        <v>71.900000000000006</v>
      </c>
      <c r="J5" s="11">
        <f t="shared" si="5"/>
        <v>72.002457639897329</v>
      </c>
      <c r="L5" s="4"/>
    </row>
    <row r="6" spans="1:13" x14ac:dyDescent="0.45">
      <c r="A6" t="s">
        <v>4</v>
      </c>
      <c r="B6">
        <v>164.05</v>
      </c>
      <c r="C6">
        <f t="shared" si="0"/>
        <v>188.6575</v>
      </c>
      <c r="D6" s="5">
        <v>0.15</v>
      </c>
      <c r="E6" s="2">
        <f t="shared" si="1"/>
        <v>0.86523348909821629</v>
      </c>
      <c r="F6">
        <f t="shared" si="2"/>
        <v>0.87400831333478901</v>
      </c>
      <c r="G6">
        <f t="shared" si="3"/>
        <v>8.7748242365727203E-3</v>
      </c>
      <c r="H6" s="3">
        <f t="shared" si="4"/>
        <v>1.1545711543127251</v>
      </c>
      <c r="I6" s="4">
        <v>76.900000000000006</v>
      </c>
      <c r="J6" s="11">
        <f t="shared" si="5"/>
        <v>76.943874121182873</v>
      </c>
      <c r="L6" s="4"/>
    </row>
    <row r="7" spans="1:13" x14ac:dyDescent="0.45">
      <c r="A7" t="s">
        <v>8</v>
      </c>
      <c r="B7">
        <v>315.64999999999998</v>
      </c>
      <c r="C7">
        <f t="shared" si="0"/>
        <v>362.99749999999995</v>
      </c>
      <c r="D7" s="5">
        <v>0.15</v>
      </c>
      <c r="E7" s="2">
        <f t="shared" si="1"/>
        <v>1.6648031138912036</v>
      </c>
      <c r="F7">
        <f t="shared" si="2"/>
        <v>1.6816868278215551</v>
      </c>
      <c r="G7">
        <f t="shared" si="3"/>
        <v>1.6883713930351485E-2</v>
      </c>
      <c r="H7" s="3">
        <f t="shared" si="4"/>
        <v>1.1545711543127251</v>
      </c>
      <c r="I7" s="4">
        <v>78</v>
      </c>
      <c r="J7" s="11">
        <f t="shared" si="5"/>
        <v>78.08441856965176</v>
      </c>
      <c r="L7" s="4"/>
    </row>
    <row r="8" spans="1:13" x14ac:dyDescent="0.45">
      <c r="A8" t="s">
        <v>6</v>
      </c>
      <c r="B8">
        <v>388.9</v>
      </c>
      <c r="C8">
        <f t="shared" si="0"/>
        <v>447.23499999999996</v>
      </c>
      <c r="D8" s="5">
        <v>0.15</v>
      </c>
      <c r="E8" s="2">
        <f t="shared" si="1"/>
        <v>2.0511387010685538</v>
      </c>
      <c r="F8">
        <f t="shared" si="2"/>
        <v>2.0719404636141383</v>
      </c>
      <c r="G8">
        <f t="shared" si="3"/>
        <v>2.0801762545584523E-2</v>
      </c>
      <c r="H8" s="3">
        <f t="shared" si="4"/>
        <v>1.1545711543127251</v>
      </c>
      <c r="I8" s="4">
        <v>80.8</v>
      </c>
      <c r="J8" s="11">
        <f t="shared" si="5"/>
        <v>80.904008812727923</v>
      </c>
      <c r="L8" s="4"/>
    </row>
    <row r="9" spans="1:13" x14ac:dyDescent="0.45">
      <c r="A9" t="s">
        <v>14</v>
      </c>
      <c r="B9">
        <v>157.9</v>
      </c>
      <c r="C9">
        <f t="shared" si="0"/>
        <v>170.53200000000001</v>
      </c>
      <c r="D9" s="5">
        <v>0.08</v>
      </c>
      <c r="E9" s="2">
        <f t="shared" si="1"/>
        <v>0.83279712239322368</v>
      </c>
      <c r="F9">
        <f t="shared" si="2"/>
        <v>0.79003689590717696</v>
      </c>
      <c r="G9">
        <f t="shared" si="3"/>
        <v>-4.2760226486046715E-2</v>
      </c>
      <c r="H9" s="3">
        <f t="shared" si="4"/>
        <v>-5.8454288456872741</v>
      </c>
      <c r="I9" s="4">
        <v>68.5</v>
      </c>
      <c r="J9" s="11">
        <f t="shared" si="5"/>
        <v>68.286198867569766</v>
      </c>
      <c r="L9" s="4"/>
    </row>
    <row r="10" spans="1:13" x14ac:dyDescent="0.45">
      <c r="A10" t="s">
        <v>11</v>
      </c>
      <c r="B10">
        <v>109.6</v>
      </c>
      <c r="C10">
        <f t="shared" si="0"/>
        <v>118.36799999999999</v>
      </c>
      <c r="D10" s="5">
        <v>0.08</v>
      </c>
      <c r="E10" s="2">
        <f t="shared" si="1"/>
        <v>0.57805297412474543</v>
      </c>
      <c r="F10">
        <f t="shared" si="2"/>
        <v>0.54837266492353764</v>
      </c>
      <c r="G10">
        <f t="shared" si="3"/>
        <v>-2.9680309201207788E-2</v>
      </c>
      <c r="H10" s="3">
        <f t="shared" si="4"/>
        <v>-5.8454288456872741</v>
      </c>
      <c r="I10" s="4">
        <v>57.8</v>
      </c>
      <c r="J10" s="11">
        <f t="shared" si="5"/>
        <v>57.651598453993955</v>
      </c>
      <c r="L10" s="4"/>
    </row>
    <row r="11" spans="1:13" x14ac:dyDescent="0.45">
      <c r="A11" t="s">
        <v>7</v>
      </c>
      <c r="B11">
        <v>142.69999999999999</v>
      </c>
      <c r="C11">
        <f t="shared" si="0"/>
        <v>154.11599999999999</v>
      </c>
      <c r="D11" s="5">
        <v>0.08</v>
      </c>
      <c r="E11" s="2">
        <f t="shared" si="1"/>
        <v>0.75262919167519327</v>
      </c>
      <c r="F11">
        <f t="shared" si="2"/>
        <v>0.71398521245062785</v>
      </c>
      <c r="G11">
        <f t="shared" si="3"/>
        <v>-3.8643979224565417E-2</v>
      </c>
      <c r="H11" s="3">
        <f t="shared" si="4"/>
        <v>-5.8454288456872741</v>
      </c>
      <c r="I11" s="4">
        <v>65.5</v>
      </c>
      <c r="J11" s="11">
        <f t="shared" si="5"/>
        <v>65.306780103877173</v>
      </c>
      <c r="L11" s="4"/>
    </row>
    <row r="12" spans="1:13" x14ac:dyDescent="0.45">
      <c r="A12" t="s">
        <v>13</v>
      </c>
      <c r="B12">
        <v>91.08</v>
      </c>
      <c r="C12">
        <f t="shared" si="0"/>
        <v>98.366399999999999</v>
      </c>
      <c r="D12" s="5">
        <v>0.08</v>
      </c>
      <c r="E12" s="2">
        <f t="shared" si="1"/>
        <v>0.48037467959198743</v>
      </c>
      <c r="F12">
        <f t="shared" si="2"/>
        <v>0.45570969271200557</v>
      </c>
      <c r="G12">
        <f t="shared" si="3"/>
        <v>-2.4664986879981865E-2</v>
      </c>
      <c r="H12" s="3">
        <f t="shared" si="4"/>
        <v>-5.8454288456872741</v>
      </c>
      <c r="I12" s="4">
        <v>51.8</v>
      </c>
      <c r="J12" s="11">
        <f t="shared" si="5"/>
        <v>51.676675065600087</v>
      </c>
      <c r="L12" s="4"/>
    </row>
    <row r="13" spans="1:13" x14ac:dyDescent="0.45">
      <c r="A13" t="s">
        <v>12</v>
      </c>
      <c r="B13">
        <v>92.05</v>
      </c>
      <c r="C13">
        <f t="shared" si="0"/>
        <v>99.414000000000001</v>
      </c>
      <c r="D13" s="5">
        <v>0.08</v>
      </c>
      <c r="E13" s="2">
        <f t="shared" si="1"/>
        <v>0.48549065938123015</v>
      </c>
      <c r="F13">
        <f t="shared" si="2"/>
        <v>0.46056299093258796</v>
      </c>
      <c r="G13">
        <f t="shared" si="3"/>
        <v>-2.4927668448642193E-2</v>
      </c>
      <c r="H13" s="3">
        <f t="shared" si="4"/>
        <v>-5.8454288456872741</v>
      </c>
      <c r="I13" s="4">
        <v>56.2</v>
      </c>
      <c r="J13" s="11">
        <f t="shared" si="5"/>
        <v>56.075361657756794</v>
      </c>
      <c r="L13" s="4"/>
    </row>
    <row r="14" spans="1:13" x14ac:dyDescent="0.45">
      <c r="A14" t="s">
        <v>10</v>
      </c>
      <c r="B14">
        <v>91.28</v>
      </c>
      <c r="C14">
        <f t="shared" si="0"/>
        <v>98.582400000000007</v>
      </c>
      <c r="D14" s="5">
        <v>0.08</v>
      </c>
      <c r="E14" s="2">
        <f t="shared" si="1"/>
        <v>0.48142952078564571</v>
      </c>
      <c r="F14">
        <f t="shared" si="2"/>
        <v>0.45671037275748649</v>
      </c>
      <c r="G14">
        <f t="shared" si="3"/>
        <v>-2.4719148028159221E-2</v>
      </c>
      <c r="H14" s="3">
        <f t="shared" si="4"/>
        <v>-5.8454288456872741</v>
      </c>
      <c r="I14" s="4">
        <v>56.7</v>
      </c>
      <c r="J14" s="11">
        <f t="shared" si="5"/>
        <v>56.57640425985921</v>
      </c>
      <c r="L14" s="4"/>
      <c r="M14" s="4"/>
    </row>
    <row r="15" spans="1:13" x14ac:dyDescent="0.45">
      <c r="A15" t="s">
        <v>2</v>
      </c>
      <c r="B15">
        <v>51.9</v>
      </c>
      <c r="C15">
        <f t="shared" si="0"/>
        <v>56.052</v>
      </c>
      <c r="D15" s="5">
        <v>0.08</v>
      </c>
      <c r="E15" s="2">
        <f t="shared" si="1"/>
        <v>0.27373128975432748</v>
      </c>
      <c r="F15">
        <f t="shared" si="2"/>
        <v>0.25967647180229564</v>
      </c>
      <c r="G15">
        <f t="shared" si="3"/>
        <v>-1.4054817952031839E-2</v>
      </c>
      <c r="H15" s="3">
        <f t="shared" si="4"/>
        <v>-5.8454288456872741</v>
      </c>
      <c r="I15" s="4">
        <v>52.3</v>
      </c>
      <c r="J15" s="11">
        <f t="shared" si="5"/>
        <v>52.229725910239836</v>
      </c>
      <c r="L15" s="4"/>
    </row>
    <row r="16" spans="1:13" x14ac:dyDescent="0.45">
      <c r="A16" t="s">
        <v>0</v>
      </c>
      <c r="B16">
        <v>41.85</v>
      </c>
      <c r="C16">
        <f t="shared" si="0"/>
        <v>45.198000000000008</v>
      </c>
      <c r="D16" s="5">
        <v>0.08</v>
      </c>
      <c r="E16" s="2">
        <f t="shared" si="1"/>
        <v>0.22072551977299817</v>
      </c>
      <c r="F16">
        <f t="shared" si="2"/>
        <v>0.20939229951688007</v>
      </c>
      <c r="G16">
        <f t="shared" si="3"/>
        <v>-1.1333220256118104E-2</v>
      </c>
      <c r="H16" s="3">
        <f t="shared" si="4"/>
        <v>-5.8454288456872741</v>
      </c>
      <c r="I16" s="4">
        <v>37.799999999999997</v>
      </c>
      <c r="J16" s="11">
        <f t="shared" si="5"/>
        <v>37.743333898719406</v>
      </c>
      <c r="L16" s="4"/>
    </row>
    <row r="17" spans="1:13" x14ac:dyDescent="0.45">
      <c r="A17" t="s">
        <v>9</v>
      </c>
      <c r="B17">
        <v>141.35</v>
      </c>
      <c r="C17">
        <f t="shared" si="0"/>
        <v>152.65800000000002</v>
      </c>
      <c r="D17" s="5">
        <v>0.08</v>
      </c>
      <c r="E17" s="2">
        <f t="shared" si="1"/>
        <v>0.74550901361799982</v>
      </c>
      <c r="F17">
        <f t="shared" si="2"/>
        <v>0.70723062214363186</v>
      </c>
      <c r="G17">
        <f t="shared" si="3"/>
        <v>-3.8278391474367957E-2</v>
      </c>
      <c r="H17" s="3">
        <f t="shared" si="4"/>
        <v>-5.8454288456872741</v>
      </c>
      <c r="I17" s="4">
        <v>57.9</v>
      </c>
      <c r="J17" s="11">
        <f t="shared" si="5"/>
        <v>57.708608042628157</v>
      </c>
      <c r="L17" s="4"/>
      <c r="M17" s="4"/>
    </row>
    <row r="18" spans="1:13" x14ac:dyDescent="0.45">
      <c r="A18" t="s">
        <v>15</v>
      </c>
      <c r="B18">
        <v>90.5</v>
      </c>
      <c r="C18">
        <f t="shared" si="0"/>
        <v>97.740000000000009</v>
      </c>
      <c r="D18" s="5">
        <v>0.08</v>
      </c>
      <c r="E18" s="2">
        <f t="shared" si="1"/>
        <v>0.47731564013037836</v>
      </c>
      <c r="F18">
        <f t="shared" si="2"/>
        <v>0.45280772058011098</v>
      </c>
      <c r="G18">
        <f t="shared" si="3"/>
        <v>-2.4507919550267376E-2</v>
      </c>
      <c r="H18" s="3">
        <f t="shared" si="4"/>
        <v>-5.8454288456872741</v>
      </c>
      <c r="I18" s="4">
        <v>59.1</v>
      </c>
      <c r="J18" s="11">
        <f t="shared" si="5"/>
        <v>58.977460402248667</v>
      </c>
      <c r="L18" s="4"/>
    </row>
    <row r="19" spans="1:13" x14ac:dyDescent="0.45">
      <c r="A19" t="s">
        <v>1</v>
      </c>
      <c r="B19">
        <v>49.15</v>
      </c>
      <c r="C19">
        <f t="shared" si="0"/>
        <v>53.082000000000001</v>
      </c>
      <c r="D19" s="5">
        <v>0.08</v>
      </c>
      <c r="E19" s="2">
        <f t="shared" si="1"/>
        <v>0.25922722334152593</v>
      </c>
      <c r="F19">
        <f t="shared" si="2"/>
        <v>0.24591712117693318</v>
      </c>
      <c r="G19">
        <f t="shared" si="3"/>
        <v>-1.3310102164592746E-2</v>
      </c>
      <c r="H19" s="3">
        <f t="shared" si="4"/>
        <v>-5.8454288456872741</v>
      </c>
      <c r="I19" s="4">
        <v>51.3</v>
      </c>
      <c r="J19" s="11">
        <f t="shared" si="5"/>
        <v>51.233449489177033</v>
      </c>
      <c r="L19" s="4"/>
    </row>
    <row r="20" spans="1:13" x14ac:dyDescent="0.45">
      <c r="A20" t="s">
        <v>30</v>
      </c>
      <c r="B20">
        <v>37.78</v>
      </c>
      <c r="C20">
        <f t="shared" si="0"/>
        <v>40.802400000000006</v>
      </c>
      <c r="D20" s="5">
        <v>0.08</v>
      </c>
      <c r="E20" s="2">
        <f t="shared" si="1"/>
        <v>0.19925950148205188</v>
      </c>
      <c r="F20">
        <f t="shared" si="2"/>
        <v>0.18902846059134357</v>
      </c>
      <c r="G20">
        <f t="shared" si="3"/>
        <v>-1.0231040890708309E-2</v>
      </c>
      <c r="H20" s="3">
        <f t="shared" si="4"/>
        <v>-5.8454288456872741</v>
      </c>
      <c r="I20" s="4">
        <v>46.9</v>
      </c>
      <c r="J20" s="11">
        <f t="shared" si="5"/>
        <v>46.848844795546455</v>
      </c>
      <c r="L20" s="4"/>
    </row>
    <row r="21" spans="1:13" ht="14.65" thickBot="1" x14ac:dyDescent="0.5">
      <c r="A21" t="s">
        <v>29</v>
      </c>
      <c r="B21">
        <v>36.6</v>
      </c>
      <c r="C21">
        <f t="shared" si="0"/>
        <v>39.528000000000006</v>
      </c>
      <c r="D21" s="5">
        <v>0.08</v>
      </c>
      <c r="E21" s="2">
        <f t="shared" si="1"/>
        <v>0.19303593843946795</v>
      </c>
      <c r="F21">
        <f t="shared" si="2"/>
        <v>0.1831244483230062</v>
      </c>
      <c r="G21">
        <f t="shared" si="3"/>
        <v>-9.9114901164617519E-3</v>
      </c>
      <c r="H21" s="3">
        <f t="shared" si="4"/>
        <v>-5.8454288456872741</v>
      </c>
      <c r="I21" s="4">
        <v>53</v>
      </c>
      <c r="J21" s="12">
        <f t="shared" si="5"/>
        <v>52.950442549417694</v>
      </c>
      <c r="L21" s="4"/>
      <c r="M21" s="4"/>
    </row>
    <row r="22" spans="1:13" x14ac:dyDescent="0.45">
      <c r="A22" t="s">
        <v>20</v>
      </c>
      <c r="B22">
        <f>AVERAGE(B2:B21)</f>
        <v>189.602</v>
      </c>
      <c r="C22">
        <f>AVERAGE(C2:C21)</f>
        <v>215.85320999999999</v>
      </c>
      <c r="D22" s="6">
        <f>(C22-B22)/B22</f>
        <v>0.13845428845687274</v>
      </c>
      <c r="J22" s="1" t="s">
        <v>34</v>
      </c>
      <c r="L22" s="4"/>
    </row>
    <row r="23" spans="1:13" x14ac:dyDescent="0.45">
      <c r="D23" s="1" t="s">
        <v>39</v>
      </c>
      <c r="L23" s="4"/>
      <c r="M23" s="4"/>
    </row>
    <row r="24" spans="1:13" x14ac:dyDescent="0.45">
      <c r="L24" s="4"/>
      <c r="M24" s="4"/>
    </row>
    <row r="25" spans="1:13" x14ac:dyDescent="0.45">
      <c r="A25" s="1" t="s">
        <v>31</v>
      </c>
      <c r="B25" t="s">
        <v>32</v>
      </c>
      <c r="L25" s="4"/>
      <c r="M25" s="4"/>
    </row>
    <row r="26" spans="1:13" x14ac:dyDescent="0.45">
      <c r="A26" s="1" t="s">
        <v>35</v>
      </c>
    </row>
    <row r="27" spans="1:13" x14ac:dyDescent="0.45">
      <c r="A27" s="18" t="s">
        <v>38</v>
      </c>
      <c r="B27" s="14" t="s">
        <v>41</v>
      </c>
      <c r="C27" s="14"/>
      <c r="D27" s="14"/>
      <c r="E27" s="14"/>
      <c r="F27" s="14"/>
      <c r="G27" s="14"/>
      <c r="H27" s="15"/>
    </row>
    <row r="28" spans="1:13" x14ac:dyDescent="0.45">
      <c r="A28" s="19"/>
      <c r="B28" s="16"/>
      <c r="C28" s="16"/>
      <c r="D28" s="16"/>
      <c r="E28" s="16"/>
      <c r="F28" s="16"/>
      <c r="G28" s="16"/>
      <c r="H28" s="17"/>
    </row>
  </sheetData>
  <mergeCells count="2">
    <mergeCell ref="A27:A28"/>
    <mergeCell ref="B27: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Scenario_1</vt:lpstr>
      <vt:lpstr>Scenario_2</vt:lpstr>
      <vt:lpstr>Scenario_3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Caglar</dc:creator>
  <cp:lastModifiedBy>Caglar</cp:lastModifiedBy>
  <dcterms:created xsi:type="dcterms:W3CDTF">2015-06-05T18:17:20Z</dcterms:created>
  <dcterms:modified xsi:type="dcterms:W3CDTF">2020-11-25T16:36:41Z</dcterms:modified>
</cp:coreProperties>
</file>