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CHW\python\"/>
    </mc:Choice>
  </mc:AlternateContent>
  <xr:revisionPtr revIDLastSave="0" documentId="13_ncr:1_{ADE6DF25-06C9-4D99-99CD-0F3B237A2F2A}" xr6:coauthVersionLast="46" xr6:coauthVersionMax="46" xr10:uidLastSave="{00000000-0000-0000-0000-000000000000}"/>
  <bookViews>
    <workbookView xWindow="-28920" yWindow="-120" windowWidth="29040" windowHeight="15840" xr2:uid="{9DBF0F91-83D7-4F64-B04C-B7CB81DC6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17" i="1" s="1"/>
  <c r="D3" i="1" s="1"/>
  <c r="E4" i="1"/>
  <c r="E18" i="1" s="1"/>
  <c r="D4" i="1" s="1"/>
  <c r="E5" i="1"/>
  <c r="E19" i="1" s="1"/>
  <c r="D5" i="1" s="1"/>
  <c r="E6" i="1"/>
  <c r="E20" i="1" s="1"/>
  <c r="D6" i="1" s="1"/>
  <c r="E7" i="1"/>
  <c r="E21" i="1" s="1"/>
  <c r="D7" i="1" s="1"/>
  <c r="E8" i="1"/>
  <c r="E22" i="1" s="1"/>
  <c r="D8" i="1" s="1"/>
  <c r="E9" i="1"/>
  <c r="E23" i="1" s="1"/>
  <c r="D9" i="1" s="1"/>
  <c r="E10" i="1"/>
  <c r="E24" i="1" s="1"/>
  <c r="D10" i="1" s="1"/>
  <c r="E11" i="1"/>
  <c r="E25" i="1" s="1"/>
  <c r="D11" i="1" s="1"/>
  <c r="E12" i="1"/>
  <c r="E26" i="1" s="1"/>
  <c r="D12" i="1" s="1"/>
  <c r="E13" i="1"/>
  <c r="E27" i="1" s="1"/>
  <c r="D13" i="1" s="1"/>
  <c r="E2" i="1"/>
  <c r="E16" i="1" s="1"/>
  <c r="D2" i="1" s="1"/>
  <c r="H10" i="1" l="1"/>
  <c r="H6" i="1"/>
  <c r="H13" i="1"/>
  <c r="H9" i="1"/>
  <c r="H5" i="1"/>
  <c r="H12" i="1"/>
  <c r="H8" i="1"/>
  <c r="H4" i="1"/>
  <c r="H11" i="1"/>
  <c r="H7" i="1"/>
  <c r="H3" i="1"/>
  <c r="H2" i="1"/>
  <c r="G13" i="1"/>
  <c r="G9" i="1"/>
  <c r="G5" i="1"/>
  <c r="G10" i="1"/>
  <c r="G12" i="1"/>
  <c r="G8" i="1"/>
  <c r="G4" i="1"/>
  <c r="G7" i="1"/>
  <c r="G11" i="1"/>
  <c r="G3" i="1"/>
  <c r="I10" i="1"/>
  <c r="J10" i="1" s="1"/>
  <c r="I6" i="1"/>
  <c r="J6" i="1" s="1"/>
  <c r="I13" i="1"/>
  <c r="J13" i="1" s="1"/>
  <c r="I9" i="1"/>
  <c r="J9" i="1" s="1"/>
  <c r="I5" i="1"/>
  <c r="J5" i="1" s="1"/>
  <c r="I12" i="1"/>
  <c r="J12" i="1" s="1"/>
  <c r="I8" i="1"/>
  <c r="J8" i="1" s="1"/>
  <c r="I4" i="1"/>
  <c r="J4" i="1" s="1"/>
  <c r="I11" i="1"/>
  <c r="J11" i="1" s="1"/>
  <c r="I7" i="1"/>
  <c r="J7" i="1" s="1"/>
  <c r="I3" i="1"/>
  <c r="J3" i="1" s="1"/>
  <c r="I2" i="1"/>
  <c r="J2" i="1" s="1"/>
  <c r="G6" i="1"/>
  <c r="G2" i="1"/>
  <c r="K2" i="1" l="1"/>
  <c r="L3" i="1" l="1"/>
  <c r="K7" i="1" s="1"/>
  <c r="K3" i="1"/>
  <c r="L2" i="1" s="1"/>
  <c r="M2" i="1" l="1"/>
  <c r="M12" i="1"/>
  <c r="M6" i="1"/>
  <c r="M3" i="1"/>
  <c r="M4" i="1"/>
  <c r="M8" i="1"/>
  <c r="M13" i="1"/>
  <c r="M10" i="1"/>
  <c r="M11" i="1"/>
  <c r="M7" i="1"/>
  <c r="M5" i="1"/>
  <c r="M9" i="1"/>
  <c r="L7" i="1"/>
  <c r="K6" i="1"/>
  <c r="N7" i="1" l="1"/>
  <c r="O7" i="1"/>
  <c r="N8" i="1"/>
  <c r="O8" i="1"/>
  <c r="N12" i="1"/>
  <c r="O12" i="1"/>
  <c r="N11" i="1"/>
  <c r="O11" i="1"/>
  <c r="N4" i="1"/>
  <c r="O4" i="1"/>
  <c r="N9" i="1"/>
  <c r="O9" i="1"/>
  <c r="N10" i="1"/>
  <c r="O10" i="1"/>
  <c r="N3" i="1"/>
  <c r="O3" i="1"/>
  <c r="N5" i="1"/>
  <c r="O5" i="1"/>
  <c r="N13" i="1"/>
  <c r="O13" i="1"/>
  <c r="N6" i="1"/>
  <c r="O6" i="1"/>
  <c r="N2" i="1"/>
  <c r="O2" i="1"/>
  <c r="K10" i="1" l="1"/>
  <c r="L10" i="1" s="1"/>
</calcChain>
</file>

<file path=xl/sharedStrings.xml><?xml version="1.0" encoding="utf-8"?>
<sst xmlns="http://schemas.openxmlformats.org/spreadsheetml/2006/main" count="42" uniqueCount="20">
  <si>
    <t>noteAmplitudes[</t>
  </si>
  <si>
    <t>W</t>
  </si>
  <si>
    <t>D</t>
  </si>
  <si>
    <t># of bits above</t>
  </si>
  <si>
    <t xml:space="preserve">] = </t>
  </si>
  <si>
    <t>index</t>
  </si>
  <si>
    <t>random value</t>
  </si>
  <si>
    <t>true value</t>
  </si>
  <si>
    <t>bin value</t>
  </si>
  <si>
    <t>LEDFloor</t>
  </si>
  <si>
    <t>ampliteSum*LEDFloor / 2^10 bin</t>
  </si>
  <si>
    <t>ampliteSum*LEDFloor / 2^10 dec</t>
  </si>
  <si>
    <t>scaled value</t>
  </si>
  <si>
    <t xml:space="preserve">amplitude sum bin </t>
  </si>
  <si>
    <t>amplitude sum decimal</t>
  </si>
  <si>
    <t>noteAmplitudesReduced dec scaled</t>
  </si>
  <si>
    <t>noteAmplitudesReduced bin</t>
  </si>
  <si>
    <t>amplitude sum new bin</t>
  </si>
  <si>
    <t>amplitude sum new decimal</t>
  </si>
  <si>
    <t>noteAmplitudesFast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</si>
</sst>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26A4-8C87-4B90-BEEB-AEB487ACEA9E}">
  <dimension ref="A1:O27"/>
  <sheetViews>
    <sheetView tabSelected="1" topLeftCell="E1" workbookViewId="0">
      <selection activeCell="K23" sqref="K23"/>
    </sheetView>
  </sheetViews>
  <sheetFormatPr defaultRowHeight="14.4" x14ac:dyDescent="0.3"/>
  <cols>
    <col min="1" max="1" width="13.5546875" style="2" bestFit="1" customWidth="1"/>
    <col min="2" max="2" width="12" style="2" bestFit="1" customWidth="1"/>
    <col min="3" max="3" width="8.88671875" style="2"/>
    <col min="4" max="4" width="12.88671875" style="2" bestFit="1" customWidth="1"/>
    <col min="5" max="5" width="13.5546875" style="2" customWidth="1"/>
    <col min="6" max="6" width="11.5546875" style="2" bestFit="1" customWidth="1"/>
    <col min="7" max="7" width="40.6640625" style="2" bestFit="1" customWidth="1"/>
    <col min="8" max="8" width="21.33203125" style="2" bestFit="1" customWidth="1"/>
    <col min="9" max="9" width="9.6640625" style="2" bestFit="1" customWidth="1"/>
    <col min="10" max="10" width="25.6640625" style="2" bestFit="1" customWidth="1"/>
    <col min="11" max="11" width="28.33203125" style="2" bestFit="1" customWidth="1"/>
    <col min="12" max="12" width="34.109375" style="2" bestFit="1" customWidth="1"/>
    <col min="13" max="13" width="29.33203125" style="2" bestFit="1" customWidth="1"/>
    <col min="14" max="14" width="24" style="2" bestFit="1" customWidth="1"/>
    <col min="15" max="15" width="17.33203125" style="2" bestFit="1" customWidth="1"/>
    <col min="16" max="16384" width="8.88671875" style="2"/>
  </cols>
  <sheetData>
    <row r="1" spans="1:15" x14ac:dyDescent="0.3">
      <c r="B1" s="2" t="s">
        <v>5</v>
      </c>
      <c r="E1" s="2" t="s">
        <v>6</v>
      </c>
      <c r="H1" s="2" t="s">
        <v>8</v>
      </c>
      <c r="I1" s="2" t="s">
        <v>7</v>
      </c>
      <c r="J1" s="2" t="s">
        <v>12</v>
      </c>
      <c r="K1" s="2" t="s">
        <v>14</v>
      </c>
      <c r="L1" s="2" t="s">
        <v>13</v>
      </c>
      <c r="M1" s="2" t="s">
        <v>15</v>
      </c>
      <c r="N1" s="2" t="s">
        <v>16</v>
      </c>
      <c r="O1" s="2" t="s">
        <v>19</v>
      </c>
    </row>
    <row r="2" spans="1:15" x14ac:dyDescent="0.3">
      <c r="A2" s="1" t="s">
        <v>0</v>
      </c>
      <c r="B2" s="2">
        <v>0</v>
      </c>
      <c r="C2" s="2" t="s">
        <v>4</v>
      </c>
      <c r="D2" s="2" t="str">
        <f ca="1">_xlfn.CONCAT(B$16+B$17,"'b",REPT("0",B$16-E16))</f>
        <v>16'b00000</v>
      </c>
      <c r="E2" s="2" t="str">
        <f ca="1">DEC2BIN(_xlfn.FLOOR.MATH(RAND()*10))</f>
        <v>0</v>
      </c>
      <c r="F2" s="2" t="str">
        <f>_xlfn.CONCAT(REPT("0",B$17),";")</f>
        <v>0000000000;</v>
      </c>
      <c r="G2" s="2" t="str">
        <f ca="1">_xlfn.CONCAT(A2,B2,C2,D2,E2,F2)</f>
        <v>noteAmplitudes[0] = 16'b0000000000000000;</v>
      </c>
      <c r="H2" s="2" t="str">
        <f ca="1">_xlfn.CONCAT(REPT("0",B$16-E16),E2,REPT("0",B$17))</f>
        <v>0000000000000000</v>
      </c>
      <c r="I2" s="2">
        <f ca="1">BIN2DEC(E2)</f>
        <v>0</v>
      </c>
      <c r="J2" s="2">
        <f ca="1">I2*2^B$17</f>
        <v>0</v>
      </c>
      <c r="K2" s="2">
        <f ca="1">SUM(I2:I13)</f>
        <v>55</v>
      </c>
      <c r="L2" s="2" t="str">
        <f ca="1">_xlfn.CONCAT(B16+B17+_xlfn.CEILING.MATH(IMLOG2(B13+1)),"'b",REPT("0",B$16+_xlfn.CEILING.MATH(IMLOG2(B13+1))-LEN(K3)),K3,"0000000000")</f>
        <v>20'b00001101110000000000</v>
      </c>
      <c r="M2" s="2">
        <f ca="1">J2-K$7</f>
        <v>-5610</v>
      </c>
      <c r="N2" s="2">
        <f ca="1">IF(M2&gt;0,M2,0)</f>
        <v>0</v>
      </c>
      <c r="O2" s="2">
        <f ca="1">IF(M2&gt;0,J2,0)</f>
        <v>0</v>
      </c>
    </row>
    <row r="3" spans="1:15" x14ac:dyDescent="0.3">
      <c r="A3" s="1" t="s">
        <v>0</v>
      </c>
      <c r="B3" s="2">
        <v>1</v>
      </c>
      <c r="C3" s="2" t="s">
        <v>4</v>
      </c>
      <c r="D3" s="2" t="str">
        <f t="shared" ref="D3:D13" ca="1" si="0">_xlfn.CONCAT(B$16+B$17,"'b",REPT("0",B$16-E17))</f>
        <v>16'b00</v>
      </c>
      <c r="E3" s="2" t="str">
        <f t="shared" ref="E3:E13" ca="1" si="1">DEC2BIN(_xlfn.FLOOR.MATH(RAND()*10))</f>
        <v>1000</v>
      </c>
      <c r="F3" s="2" t="str">
        <f t="shared" ref="F3:F13" si="2">_xlfn.CONCAT(REPT("0",B$17),";")</f>
        <v>0000000000;</v>
      </c>
      <c r="G3" s="2" t="str">
        <f t="shared" ref="G3:G13" ca="1" si="3">_xlfn.CONCAT(A3,B3,C3,D3,E3,F3)</f>
        <v>noteAmplitudes[1] = 16'b0010000000000000;</v>
      </c>
      <c r="H3" s="2" t="str">
        <f t="shared" ref="H3:H13" ca="1" si="4">_xlfn.CONCAT(REPT("0",B$16-E17),E3,REPT("0",B$17))</f>
        <v>0010000000000000</v>
      </c>
      <c r="I3" s="2">
        <f t="shared" ref="I3:I13" ca="1" si="5">BIN2DEC(E3)</f>
        <v>8</v>
      </c>
      <c r="J3" s="2">
        <f t="shared" ref="J3:J13" ca="1" si="6">I3*2^B$17</f>
        <v>8192</v>
      </c>
      <c r="K3" s="2" t="str">
        <f ca="1">DEC2BIN(K2)</f>
        <v>110111</v>
      </c>
      <c r="L3" s="2">
        <f ca="1">K2*2^10</f>
        <v>56320</v>
      </c>
      <c r="M3" s="2">
        <f t="shared" ref="M3:M13" ca="1" si="7">J3-K$7</f>
        <v>2582</v>
      </c>
      <c r="N3" s="2">
        <f t="shared" ref="N3:N13" ca="1" si="8">IF(M3&gt;0,M3,0)</f>
        <v>2582</v>
      </c>
      <c r="O3" s="2">
        <f t="shared" ref="O3:O13" ca="1" si="9">IF(M3&gt;0,J3,0)</f>
        <v>8192</v>
      </c>
    </row>
    <row r="4" spans="1:15" x14ac:dyDescent="0.3">
      <c r="A4" s="1" t="s">
        <v>0</v>
      </c>
      <c r="B4" s="2">
        <v>2</v>
      </c>
      <c r="C4" s="2" t="s">
        <v>4</v>
      </c>
      <c r="D4" s="2" t="str">
        <f t="shared" ca="1" si="0"/>
        <v>16'b00</v>
      </c>
      <c r="E4" s="2" t="str">
        <f t="shared" ca="1" si="1"/>
        <v>1000</v>
      </c>
      <c r="F4" s="2" t="str">
        <f t="shared" si="2"/>
        <v>0000000000;</v>
      </c>
      <c r="G4" s="2" t="str">
        <f t="shared" ca="1" si="3"/>
        <v>noteAmplitudes[2] = 16'b0010000000000000;</v>
      </c>
      <c r="H4" s="2" t="str">
        <f t="shared" ca="1" si="4"/>
        <v>0010000000000000</v>
      </c>
      <c r="I4" s="2">
        <f t="shared" ca="1" si="5"/>
        <v>8</v>
      </c>
      <c r="J4" s="2">
        <f t="shared" ca="1" si="6"/>
        <v>8192</v>
      </c>
      <c r="M4" s="2">
        <f t="shared" ca="1" si="7"/>
        <v>2582</v>
      </c>
      <c r="N4" s="2">
        <f t="shared" ca="1" si="8"/>
        <v>2582</v>
      </c>
      <c r="O4" s="2">
        <f t="shared" ca="1" si="9"/>
        <v>8192</v>
      </c>
    </row>
    <row r="5" spans="1:15" x14ac:dyDescent="0.3">
      <c r="A5" s="1" t="s">
        <v>0</v>
      </c>
      <c r="B5" s="2">
        <v>3</v>
      </c>
      <c r="C5" s="2" t="s">
        <v>4</v>
      </c>
      <c r="D5" s="2" t="str">
        <f t="shared" ca="1" si="0"/>
        <v>16'b0000</v>
      </c>
      <c r="E5" s="2" t="str">
        <f t="shared" ca="1" si="1"/>
        <v>10</v>
      </c>
      <c r="F5" s="2" t="str">
        <f t="shared" si="2"/>
        <v>0000000000;</v>
      </c>
      <c r="G5" s="2" t="str">
        <f t="shared" ca="1" si="3"/>
        <v>noteAmplitudes[3] = 16'b0000100000000000;</v>
      </c>
      <c r="H5" s="2" t="str">
        <f t="shared" ca="1" si="4"/>
        <v>0000100000000000</v>
      </c>
      <c r="I5" s="2">
        <f t="shared" ca="1" si="5"/>
        <v>2</v>
      </c>
      <c r="J5" s="2">
        <f t="shared" ca="1" si="6"/>
        <v>2048</v>
      </c>
      <c r="K5" s="2" t="s">
        <v>10</v>
      </c>
      <c r="L5" s="2" t="s">
        <v>11</v>
      </c>
      <c r="M5" s="2">
        <f t="shared" ca="1" si="7"/>
        <v>-3562</v>
      </c>
      <c r="N5" s="2">
        <f t="shared" ca="1" si="8"/>
        <v>0</v>
      </c>
      <c r="O5" s="2">
        <f t="shared" ca="1" si="9"/>
        <v>0</v>
      </c>
    </row>
    <row r="6" spans="1:15" x14ac:dyDescent="0.3">
      <c r="A6" s="1" t="s">
        <v>0</v>
      </c>
      <c r="B6" s="2">
        <v>4</v>
      </c>
      <c r="C6" s="2" t="s">
        <v>4</v>
      </c>
      <c r="D6" s="2" t="str">
        <f t="shared" ca="1" si="0"/>
        <v>16'b00</v>
      </c>
      <c r="E6" s="2" t="str">
        <f t="shared" ca="1" si="1"/>
        <v>1001</v>
      </c>
      <c r="F6" s="2" t="str">
        <f t="shared" si="2"/>
        <v>0000000000;</v>
      </c>
      <c r="G6" s="2" t="str">
        <f t="shared" ca="1" si="3"/>
        <v>noteAmplitudes[4] = 16'b0010010000000000;</v>
      </c>
      <c r="H6" s="2" t="str">
        <f t="shared" ca="1" si="4"/>
        <v>0010010000000000</v>
      </c>
      <c r="I6" s="2">
        <f t="shared" ca="1" si="5"/>
        <v>9</v>
      </c>
      <c r="J6" s="2">
        <f t="shared" ca="1" si="6"/>
        <v>9216</v>
      </c>
      <c r="K6" s="2" t="str">
        <f ca="1">_xlfn.BASE(K7,2)</f>
        <v>1010111101010</v>
      </c>
      <c r="M6" s="2">
        <f t="shared" ca="1" si="7"/>
        <v>3606</v>
      </c>
      <c r="N6" s="2">
        <f t="shared" ca="1" si="8"/>
        <v>3606</v>
      </c>
      <c r="O6" s="2">
        <f t="shared" ca="1" si="9"/>
        <v>9216</v>
      </c>
    </row>
    <row r="7" spans="1:15" x14ac:dyDescent="0.3">
      <c r="A7" s="1" t="s">
        <v>0</v>
      </c>
      <c r="B7" s="2">
        <v>5</v>
      </c>
      <c r="C7" s="2" t="s">
        <v>4</v>
      </c>
      <c r="D7" s="2" t="str">
        <f t="shared" ca="1" si="0"/>
        <v>16'b00000</v>
      </c>
      <c r="E7" s="2" t="str">
        <f t="shared" ca="1" si="1"/>
        <v>0</v>
      </c>
      <c r="F7" s="2" t="str">
        <f t="shared" si="2"/>
        <v>0000000000;</v>
      </c>
      <c r="G7" s="2" t="str">
        <f t="shared" ca="1" si="3"/>
        <v>noteAmplitudes[5] = 16'b0000000000000000;</v>
      </c>
      <c r="H7" s="2" t="str">
        <f t="shared" ca="1" si="4"/>
        <v>0000000000000000</v>
      </c>
      <c r="I7" s="2">
        <f t="shared" ca="1" si="5"/>
        <v>0</v>
      </c>
      <c r="J7" s="2">
        <f t="shared" ca="1" si="6"/>
        <v>0</v>
      </c>
      <c r="K7" s="2">
        <f ca="1">L3*BIN2DEC(C18)/2^10</f>
        <v>5610</v>
      </c>
      <c r="L7" s="2">
        <f ca="1">K7/2^10</f>
        <v>5.478515625</v>
      </c>
      <c r="M7" s="2">
        <f t="shared" ca="1" si="7"/>
        <v>-5610</v>
      </c>
      <c r="N7" s="2">
        <f t="shared" ca="1" si="8"/>
        <v>0</v>
      </c>
      <c r="O7" s="2">
        <f t="shared" ca="1" si="9"/>
        <v>0</v>
      </c>
    </row>
    <row r="8" spans="1:15" x14ac:dyDescent="0.3">
      <c r="A8" s="1" t="s">
        <v>0</v>
      </c>
      <c r="B8" s="2">
        <v>6</v>
      </c>
      <c r="C8" s="2" t="s">
        <v>4</v>
      </c>
      <c r="D8" s="2" t="str">
        <f t="shared" ca="1" si="0"/>
        <v>16'b00</v>
      </c>
      <c r="E8" s="2" t="str">
        <f t="shared" ca="1" si="1"/>
        <v>1000</v>
      </c>
      <c r="F8" s="2" t="str">
        <f t="shared" si="2"/>
        <v>0000000000;</v>
      </c>
      <c r="G8" s="2" t="str">
        <f t="shared" ca="1" si="3"/>
        <v>noteAmplitudes[6] = 16'b0010000000000000;</v>
      </c>
      <c r="H8" s="2" t="str">
        <f t="shared" ca="1" si="4"/>
        <v>0010000000000000</v>
      </c>
      <c r="I8" s="2">
        <f t="shared" ca="1" si="5"/>
        <v>8</v>
      </c>
      <c r="J8" s="2">
        <f t="shared" ca="1" si="6"/>
        <v>8192</v>
      </c>
      <c r="M8" s="2">
        <f t="shared" ca="1" si="7"/>
        <v>2582</v>
      </c>
      <c r="N8" s="2">
        <f t="shared" ca="1" si="8"/>
        <v>2582</v>
      </c>
      <c r="O8" s="2">
        <f t="shared" ca="1" si="9"/>
        <v>8192</v>
      </c>
    </row>
    <row r="9" spans="1:15" x14ac:dyDescent="0.3">
      <c r="A9" s="1" t="s">
        <v>0</v>
      </c>
      <c r="B9" s="2">
        <v>7</v>
      </c>
      <c r="C9" s="2" t="s">
        <v>4</v>
      </c>
      <c r="D9" s="2" t="str">
        <f t="shared" ca="1" si="0"/>
        <v>16'b000</v>
      </c>
      <c r="E9" s="2" t="str">
        <f t="shared" ca="1" si="1"/>
        <v>110</v>
      </c>
      <c r="F9" s="2" t="str">
        <f t="shared" si="2"/>
        <v>0000000000;</v>
      </c>
      <c r="G9" s="2" t="str">
        <f t="shared" ca="1" si="3"/>
        <v>noteAmplitudes[7] = 16'b0001100000000000;</v>
      </c>
      <c r="H9" s="2" t="str">
        <f t="shared" ca="1" si="4"/>
        <v>0001100000000000</v>
      </c>
      <c r="I9" s="2">
        <f t="shared" ca="1" si="5"/>
        <v>6</v>
      </c>
      <c r="J9" s="2">
        <f t="shared" ca="1" si="6"/>
        <v>6144</v>
      </c>
      <c r="K9" s="2" t="s">
        <v>18</v>
      </c>
      <c r="L9" s="2" t="s">
        <v>17</v>
      </c>
      <c r="M9" s="2">
        <f t="shared" ca="1" si="7"/>
        <v>534</v>
      </c>
      <c r="N9" s="2">
        <f t="shared" ca="1" si="8"/>
        <v>534</v>
      </c>
      <c r="O9" s="2">
        <f t="shared" ca="1" si="9"/>
        <v>6144</v>
      </c>
    </row>
    <row r="10" spans="1:15" x14ac:dyDescent="0.3">
      <c r="A10" s="1" t="s">
        <v>0</v>
      </c>
      <c r="B10" s="2">
        <v>8</v>
      </c>
      <c r="C10" s="2" t="s">
        <v>4</v>
      </c>
      <c r="D10" s="2" t="str">
        <f t="shared" ca="1" si="0"/>
        <v>16'b000</v>
      </c>
      <c r="E10" s="2" t="str">
        <f t="shared" ca="1" si="1"/>
        <v>101</v>
      </c>
      <c r="F10" s="2" t="str">
        <f t="shared" si="2"/>
        <v>0000000000;</v>
      </c>
      <c r="G10" s="2" t="str">
        <f t="shared" ca="1" si="3"/>
        <v>noteAmplitudes[8] = 16'b0001010000000000;</v>
      </c>
      <c r="H10" s="2" t="str">
        <f t="shared" ca="1" si="4"/>
        <v>0001010000000000</v>
      </c>
      <c r="I10" s="2">
        <f t="shared" ca="1" si="5"/>
        <v>5</v>
      </c>
      <c r="J10" s="2">
        <f t="shared" ca="1" si="6"/>
        <v>5120</v>
      </c>
      <c r="K10" s="2">
        <f ca="1">SUM(O2:O13)</f>
        <v>47104</v>
      </c>
      <c r="L10" s="2" t="str">
        <f ca="1">_xlfn.CONCAT(REPT("0",B$16+B$17+_xlfn.CEILING.MATH(IMLOG2(B13+1))-LEN(_xlfn.BASE(K10,2))),_xlfn.BASE(K10,2))</f>
        <v>00001011100000000000</v>
      </c>
      <c r="M10" s="2">
        <f t="shared" ca="1" si="7"/>
        <v>-490</v>
      </c>
      <c r="N10" s="2">
        <f t="shared" ca="1" si="8"/>
        <v>0</v>
      </c>
      <c r="O10" s="2">
        <f t="shared" ca="1" si="9"/>
        <v>0</v>
      </c>
    </row>
    <row r="11" spans="1:15" x14ac:dyDescent="0.3">
      <c r="A11" s="1" t="s">
        <v>0</v>
      </c>
      <c r="B11" s="2">
        <v>9</v>
      </c>
      <c r="C11" s="2" t="s">
        <v>4</v>
      </c>
      <c r="D11" s="2" t="str">
        <f t="shared" ca="1" si="0"/>
        <v>16'b00000</v>
      </c>
      <c r="E11" s="2" t="str">
        <f t="shared" ca="1" si="1"/>
        <v>1</v>
      </c>
      <c r="F11" s="2" t="str">
        <f t="shared" si="2"/>
        <v>0000000000;</v>
      </c>
      <c r="G11" s="2" t="str">
        <f t="shared" ca="1" si="3"/>
        <v>noteAmplitudes[9] = 16'b0000010000000000;</v>
      </c>
      <c r="H11" s="2" t="str">
        <f t="shared" ca="1" si="4"/>
        <v>0000010000000000</v>
      </c>
      <c r="I11" s="2">
        <f t="shared" ca="1" si="5"/>
        <v>1</v>
      </c>
      <c r="J11" s="2">
        <f t="shared" ca="1" si="6"/>
        <v>1024</v>
      </c>
      <c r="M11" s="2">
        <f t="shared" ca="1" si="7"/>
        <v>-4586</v>
      </c>
      <c r="N11" s="2">
        <f t="shared" ca="1" si="8"/>
        <v>0</v>
      </c>
      <c r="O11" s="2">
        <f t="shared" ca="1" si="9"/>
        <v>0</v>
      </c>
    </row>
    <row r="12" spans="1:15" x14ac:dyDescent="0.3">
      <c r="A12" s="1" t="s">
        <v>0</v>
      </c>
      <c r="B12" s="2">
        <v>10</v>
      </c>
      <c r="C12" s="2" t="s">
        <v>4</v>
      </c>
      <c r="D12" s="2" t="str">
        <f t="shared" ca="1" si="0"/>
        <v>16'b00000</v>
      </c>
      <c r="E12" s="2" t="str">
        <f t="shared" ca="1" si="1"/>
        <v>1</v>
      </c>
      <c r="F12" s="2" t="str">
        <f t="shared" si="2"/>
        <v>0000000000;</v>
      </c>
      <c r="G12" s="2" t="str">
        <f t="shared" ca="1" si="3"/>
        <v>noteAmplitudes[10] = 16'b0000010000000000;</v>
      </c>
      <c r="H12" s="2" t="str">
        <f t="shared" ca="1" si="4"/>
        <v>0000010000000000</v>
      </c>
      <c r="I12" s="2">
        <f t="shared" ca="1" si="5"/>
        <v>1</v>
      </c>
      <c r="J12" s="2">
        <f t="shared" ca="1" si="6"/>
        <v>1024</v>
      </c>
      <c r="M12" s="2">
        <f t="shared" ca="1" si="7"/>
        <v>-4586</v>
      </c>
      <c r="N12" s="2">
        <f t="shared" ca="1" si="8"/>
        <v>0</v>
      </c>
      <c r="O12" s="2">
        <f t="shared" ca="1" si="9"/>
        <v>0</v>
      </c>
    </row>
    <row r="13" spans="1:15" x14ac:dyDescent="0.3">
      <c r="A13" s="1" t="s">
        <v>0</v>
      </c>
      <c r="B13" s="2">
        <v>11</v>
      </c>
      <c r="C13" s="2" t="s">
        <v>4</v>
      </c>
      <c r="D13" s="2" t="str">
        <f t="shared" ca="1" si="0"/>
        <v>16'b000</v>
      </c>
      <c r="E13" s="2" t="str">
        <f t="shared" ca="1" si="1"/>
        <v>111</v>
      </c>
      <c r="F13" s="2" t="str">
        <f t="shared" si="2"/>
        <v>0000000000;</v>
      </c>
      <c r="G13" s="2" t="str">
        <f t="shared" ca="1" si="3"/>
        <v>noteAmplitudes[11] = 16'b0001110000000000;</v>
      </c>
      <c r="H13" s="2" t="str">
        <f t="shared" ca="1" si="4"/>
        <v>0001110000000000</v>
      </c>
      <c r="I13" s="2">
        <f t="shared" ca="1" si="5"/>
        <v>7</v>
      </c>
      <c r="J13" s="2">
        <f t="shared" ca="1" si="6"/>
        <v>7168</v>
      </c>
      <c r="M13" s="2">
        <f t="shared" ca="1" si="7"/>
        <v>1558</v>
      </c>
      <c r="N13" s="2">
        <f t="shared" ca="1" si="8"/>
        <v>1558</v>
      </c>
      <c r="O13" s="2">
        <f t="shared" ca="1" si="9"/>
        <v>7168</v>
      </c>
    </row>
    <row r="15" spans="1:15" x14ac:dyDescent="0.3">
      <c r="E15" s="2" t="s">
        <v>3</v>
      </c>
    </row>
    <row r="16" spans="1:15" x14ac:dyDescent="0.3">
      <c r="A16" s="1" t="s">
        <v>1</v>
      </c>
      <c r="B16" s="2">
        <v>6</v>
      </c>
      <c r="E16" s="2">
        <f ca="1">LEN(E2)</f>
        <v>1</v>
      </c>
    </row>
    <row r="17" spans="1:5" x14ac:dyDescent="0.3">
      <c r="A17" s="1" t="s">
        <v>2</v>
      </c>
      <c r="B17" s="2">
        <v>10</v>
      </c>
      <c r="E17" s="2">
        <f ca="1">LEN(E3)</f>
        <v>4</v>
      </c>
    </row>
    <row r="18" spans="1:5" x14ac:dyDescent="0.3">
      <c r="A18" s="1" t="s">
        <v>9</v>
      </c>
      <c r="B18" s="2">
        <v>9.9609375E-2</v>
      </c>
      <c r="C18" s="3">
        <v>1100110</v>
      </c>
      <c r="E18" s="2">
        <f ca="1">LEN(E4)</f>
        <v>4</v>
      </c>
    </row>
    <row r="19" spans="1:5" x14ac:dyDescent="0.3">
      <c r="E19" s="2">
        <f ca="1">LEN(E5)</f>
        <v>2</v>
      </c>
    </row>
    <row r="20" spans="1:5" x14ac:dyDescent="0.3">
      <c r="E20" s="2">
        <f ca="1">LEN(E6)</f>
        <v>4</v>
      </c>
    </row>
    <row r="21" spans="1:5" x14ac:dyDescent="0.3">
      <c r="E21" s="2">
        <f ca="1">LEN(E7)</f>
        <v>1</v>
      </c>
    </row>
    <row r="22" spans="1:5" x14ac:dyDescent="0.3">
      <c r="E22" s="2">
        <f ca="1">LEN(E8)</f>
        <v>4</v>
      </c>
    </row>
    <row r="23" spans="1:5" x14ac:dyDescent="0.3">
      <c r="E23" s="2">
        <f ca="1">LEN(E9)</f>
        <v>3</v>
      </c>
    </row>
    <row r="24" spans="1:5" x14ac:dyDescent="0.3">
      <c r="E24" s="2">
        <f ca="1">LEN(E10)</f>
        <v>3</v>
      </c>
    </row>
    <row r="25" spans="1:5" x14ac:dyDescent="0.3">
      <c r="E25" s="2">
        <f ca="1">LEN(E11)</f>
        <v>1</v>
      </c>
    </row>
    <row r="26" spans="1:5" x14ac:dyDescent="0.3">
      <c r="E26" s="2">
        <f ca="1">LEN(E12)</f>
        <v>1</v>
      </c>
    </row>
    <row r="27" spans="1:5" x14ac:dyDescent="0.3">
      <c r="E27" s="2">
        <f ca="1">LEN(E13)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2021-02-28T01:05:33Z</dcterms:created>
  <dcterms:modified xsi:type="dcterms:W3CDTF">2021-02-28T03:18:52Z</dcterms:modified>
</cp:coreProperties>
</file>