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ropbox/Working_docs/Luo_Mingjie_Oregon/HJA_analyses_Kelpie/HJA_scripts/09_ecological_analyses/"/>
    </mc:Choice>
  </mc:AlternateContent>
  <xr:revisionPtr revIDLastSave="0" documentId="13_ncr:1_{BDCB6D4C-8FF3-814C-A249-B9A0D971B29A}" xr6:coauthVersionLast="45" xr6:coauthVersionMax="45" xr10:uidLastSave="{00000000-0000-0000-0000-000000000000}"/>
  <bookViews>
    <workbookView xWindow="0" yWindow="460" windowWidth="33600" windowHeight="20540" xr2:uid="{53C8B974-4F2E-7B4E-B4C5-DAE879BD50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K17" i="1" s="1"/>
  <c r="E16" i="1"/>
  <c r="L16" i="1" s="1"/>
  <c r="F16" i="1"/>
  <c r="M16" i="1" s="1"/>
  <c r="G16" i="1"/>
  <c r="N16" i="1" s="1"/>
  <c r="E17" i="1"/>
  <c r="L17" i="1" s="1"/>
  <c r="F17" i="1"/>
  <c r="M17" i="1" s="1"/>
  <c r="G17" i="1"/>
  <c r="N17" i="1" s="1"/>
  <c r="E18" i="1"/>
  <c r="L18" i="1" s="1"/>
  <c r="F18" i="1"/>
  <c r="M18" i="1" s="1"/>
  <c r="G18" i="1"/>
  <c r="N18" i="1" s="1"/>
  <c r="E19" i="1"/>
  <c r="L19" i="1" s="1"/>
  <c r="F19" i="1"/>
  <c r="M19" i="1" s="1"/>
  <c r="G19" i="1"/>
  <c r="N19" i="1" s="1"/>
  <c r="D18" i="1"/>
  <c r="K18" i="1" s="1"/>
  <c r="D19" i="1"/>
  <c r="K19" i="1" s="1"/>
  <c r="D16" i="1"/>
  <c r="K16" i="1" s="1"/>
  <c r="Q25" i="1"/>
  <c r="R25" i="1"/>
  <c r="S25" i="1"/>
  <c r="Q26" i="1"/>
  <c r="R26" i="1"/>
  <c r="S26" i="1"/>
  <c r="Q27" i="1"/>
  <c r="R27" i="1"/>
  <c r="S27" i="1"/>
  <c r="Q28" i="1"/>
  <c r="R28" i="1"/>
  <c r="S28" i="1"/>
  <c r="P26" i="1"/>
  <c r="P27" i="1"/>
  <c r="P28" i="1"/>
  <c r="P25" i="1"/>
</calcChain>
</file>

<file path=xl/sharedStrings.xml><?xml version="1.0" encoding="utf-8"?>
<sst xmlns="http://schemas.openxmlformats.org/spreadsheetml/2006/main" count="41" uniqueCount="24">
  <si>
    <t>OTU01</t>
  </si>
  <si>
    <t>OTU02</t>
  </si>
  <si>
    <t>OTU03</t>
  </si>
  <si>
    <t>OTU04</t>
  </si>
  <si>
    <t>Sample 1</t>
  </si>
  <si>
    <t>row noise</t>
  </si>
  <si>
    <t>scales::rescale()</t>
  </si>
  <si>
    <t>otu[otu&gt;0] &lt;- 1</t>
  </si>
  <si>
    <t>DNA spike-in correction</t>
  </si>
  <si>
    <t>Sample 2</t>
  </si>
  <si>
    <t>Sample 3</t>
  </si>
  <si>
    <t>Sample 4</t>
  </si>
  <si>
    <t>species-specific biases</t>
  </si>
  <si>
    <t>1. True data</t>
  </si>
  <si>
    <t>2. Observed OTU table with row noise and species-specific biases</t>
  </si>
  <si>
    <t>3. OTU table with species-specific biases only</t>
  </si>
  <si>
    <t>5. Presence-Absence</t>
  </si>
  <si>
    <t>4. Quasiprobability with specific-specific biases transformed away</t>
  </si>
  <si>
    <t>optimal env conditions</t>
  </si>
  <si>
    <t>suboptimal env conditions</t>
  </si>
  <si>
    <t>qp distribution data for one species</t>
  </si>
  <si>
    <t>pa distribution data for one species</t>
  </si>
  <si>
    <t>species shows a preference for green conditions</t>
  </si>
  <si>
    <t>species shows a preference for grey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</si>
</sst>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2" fontId="0" fillId="4" borderId="0" xfId="0" applyNumberFormat="1" applyFill="1"/>
    <xf numFmtId="0" fontId="0" fillId="4" borderId="0" xfId="0" applyFill="1" applyAlignment="1">
      <alignment horizontal="right"/>
    </xf>
    <xf numFmtId="0" fontId="0" fillId="4" borderId="0" xfId="0" applyFill="1"/>
    <xf numFmtId="2" fontId="0" fillId="0" borderId="0" xfId="0" applyNumberFormat="1" applyFill="1"/>
    <xf numFmtId="0" fontId="0" fillId="4" borderId="0" xfId="0" applyFill="1" applyBorder="1" applyAlignment="1">
      <alignment horizontal="right"/>
    </xf>
    <xf numFmtId="0" fontId="0" fillId="5" borderId="0" xfId="0" applyFill="1" applyBorder="1"/>
    <xf numFmtId="0" fontId="0" fillId="6" borderId="4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2" xfId="0" applyFill="1" applyBorder="1"/>
    <xf numFmtId="0" fontId="0" fillId="6" borderId="9" xfId="0" applyFill="1" applyBorder="1"/>
    <xf numFmtId="0" fontId="0" fillId="6" borderId="3" xfId="0" applyFill="1" applyBorder="1"/>
    <xf numFmtId="0" fontId="0" fillId="6" borderId="6" xfId="0" applyFill="1" applyBorder="1"/>
    <xf numFmtId="0" fontId="0" fillId="6" borderId="5" xfId="0" applyFill="1" applyBorder="1"/>
    <xf numFmtId="0" fontId="0" fillId="5" borderId="0" xfId="0" applyFill="1"/>
    <xf numFmtId="164" fontId="0" fillId="5" borderId="0" xfId="0" applyNumberFormat="1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center" wrapText="1"/>
    </xf>
    <xf numFmtId="0" fontId="0" fillId="0" borderId="0" xfId="0" applyFill="1" applyBorder="1"/>
    <xf numFmtId="0" fontId="0" fillId="7" borderId="0" xfId="0" applyFill="1" applyBorder="1"/>
    <xf numFmtId="0" fontId="0" fillId="7" borderId="0" xfId="0" applyFill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74084</xdr:colOff>
      <xdr:row>16</xdr:row>
      <xdr:rowOff>127000</xdr:rowOff>
    </xdr:from>
    <xdr:to>
      <xdr:col>9</xdr:col>
      <xdr:colOff>1447801</xdr:colOff>
      <xdr:row>16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AAD2E2-EF1A-5940-81A6-37C511E06D46}"/>
            </a:ext>
          </a:extLst>
        </xdr:cNvPr>
        <xdr:cNvCxnSpPr/>
      </xdr:nvCxnSpPr>
      <xdr:spPr>
        <a:xfrm>
          <a:off x="5080001" y="3566583"/>
          <a:ext cx="1458383" cy="0"/>
        </a:xfrm>
        <a:prstGeom prst="line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127000</xdr:colOff>
      <xdr:row>16</xdr:row>
      <xdr:rowOff>74083</xdr:rowOff>
    </xdr:from>
    <xdr:to>
      <xdr:col>14</xdr:col>
      <xdr:colOff>1481666</xdr:colOff>
      <xdr:row>16</xdr:row>
      <xdr:rowOff>74084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8454711-BAEA-7449-99A8-A16A5405C0F2}"/>
            </a:ext>
          </a:extLst>
        </xdr:cNvPr>
        <xdr:cNvCxnSpPr/>
      </xdr:nvCxnSpPr>
      <xdr:spPr>
        <a:xfrm>
          <a:off x="9038167" y="3513666"/>
          <a:ext cx="1354666" cy="1"/>
        </a:xfrm>
        <a:prstGeom prst="line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501651</xdr:colOff>
      <xdr:row>19</xdr:row>
      <xdr:rowOff>78316</xdr:rowOff>
    </xdr:from>
    <xdr:to>
      <xdr:col>16</xdr:col>
      <xdr:colOff>508001</xdr:colOff>
      <xdr:row>21</xdr:row>
      <xdr:rowOff>190500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C455CEA6-FFE5-4B4B-931E-9CA5C2821ECD}"/>
            </a:ext>
          </a:extLst>
        </xdr:cNvPr>
        <xdr:cNvCxnSpPr/>
      </xdr:nvCxnSpPr>
      <xdr:spPr>
        <a:xfrm>
          <a:off x="11254318" y="4121149"/>
          <a:ext cx="6350" cy="514351"/>
        </a:xfrm>
        <a:prstGeom prst="line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19</xdr:row>
      <xdr:rowOff>84667</xdr:rowOff>
    </xdr:from>
    <xdr:to>
      <xdr:col>14</xdr:col>
      <xdr:colOff>1481667</xdr:colOff>
      <xdr:row>27</xdr:row>
      <xdr:rowOff>42333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F836EA3-7231-3F48-B7E1-7E85E95881CF}"/>
            </a:ext>
          </a:extLst>
        </xdr:cNvPr>
        <xdr:cNvCxnSpPr/>
      </xdr:nvCxnSpPr>
      <xdr:spPr>
        <a:xfrm>
          <a:off x="4677833" y="4127500"/>
          <a:ext cx="5799667" cy="1566333"/>
        </a:xfrm>
        <a:prstGeom prst="line">
          <a:avLst/>
        </a:prstGeom>
        <a:ln w="19050">
          <a:headEnd type="none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137586</xdr:colOff>
      <xdr:row>6</xdr:row>
      <xdr:rowOff>190500</xdr:rowOff>
    </xdr:from>
    <xdr:to>
      <xdr:col>14</xdr:col>
      <xdr:colOff>1534584</xdr:colOff>
      <xdr:row>13</xdr:row>
      <xdr:rowOff>370417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9D1CA5A4-83B4-3F4D-AF38-105CAB805D95}"/>
            </a:ext>
          </a:extLst>
        </xdr:cNvPr>
        <xdr:cNvCxnSpPr/>
      </xdr:nvCxnSpPr>
      <xdr:spPr>
        <a:xfrm flipH="1">
          <a:off x="4445003" y="1397000"/>
          <a:ext cx="5736164" cy="1587500"/>
        </a:xfrm>
        <a:prstGeom prst="line">
          <a:avLst/>
        </a:prstGeom>
        <a:ln w="19050">
          <a:headEnd type="none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21167</xdr:colOff>
      <xdr:row>9</xdr:row>
      <xdr:rowOff>84667</xdr:rowOff>
    </xdr:from>
    <xdr:ext cx="1554080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9104946-F140-8D4C-933F-8DC79264B54B}"/>
            </a:ext>
          </a:extLst>
        </xdr:cNvPr>
        <xdr:cNvSpPr txBox="1"/>
      </xdr:nvSpPr>
      <xdr:spPr>
        <a:xfrm rot="-960000">
          <a:off x="6593417" y="1894417"/>
          <a:ext cx="15540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Metabarcoding pipeline</a:t>
          </a:r>
        </a:p>
      </xdr:txBody>
    </xdr:sp>
    <xdr:clientData/>
  </xdr:oneCellAnchor>
  <xdr:oneCellAnchor>
    <xdr:from>
      <xdr:col>10</xdr:col>
      <xdr:colOff>4893</xdr:colOff>
      <xdr:row>23</xdr:row>
      <xdr:rowOff>63501</xdr:rowOff>
    </xdr:from>
    <xdr:ext cx="1053237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E8E4FC8-B76E-3E4E-9546-3F29361F1751}"/>
            </a:ext>
          </a:extLst>
        </xdr:cNvPr>
        <xdr:cNvSpPr txBox="1"/>
      </xdr:nvSpPr>
      <xdr:spPr>
        <a:xfrm rot="22620000">
          <a:off x="6926393" y="4910668"/>
          <a:ext cx="10532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otu[otu&gt;0] &lt;- 1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AE32-F5AF-E840-B10C-98CC4787FA60}">
  <dimension ref="B3:W28"/>
  <sheetViews>
    <sheetView showGridLines="0" tabSelected="1" zoomScale="120" zoomScaleNormal="120" workbookViewId="0">
      <selection activeCell="N29" sqref="N29"/>
    </sheetView>
  </sheetViews>
  <sheetFormatPr baseColWidth="10" defaultRowHeight="16" x14ac:dyDescent="0.2"/>
  <cols>
    <col min="2" max="2" width="7.6640625" customWidth="1"/>
    <col min="4" max="7" width="6.83203125" bestFit="1" customWidth="1"/>
    <col min="8" max="8" width="9.1640625" bestFit="1" customWidth="1"/>
    <col min="9" max="9" width="1.1640625" style="24" customWidth="1"/>
    <col min="10" max="10" width="19.5" customWidth="1"/>
    <col min="11" max="14" width="6.83203125" bestFit="1" customWidth="1"/>
    <col min="15" max="15" width="20.83203125" customWidth="1"/>
    <col min="16" max="19" width="6.83203125" bestFit="1" customWidth="1"/>
    <col min="21" max="23" width="7" customWidth="1"/>
  </cols>
  <sheetData>
    <row r="3" spans="2:23" x14ac:dyDescent="0.2">
      <c r="B3" s="29"/>
      <c r="C3" s="29"/>
      <c r="D3" s="29"/>
      <c r="E3" s="29"/>
      <c r="F3" s="29"/>
      <c r="G3" s="29"/>
      <c r="H3" s="29"/>
      <c r="I3" s="29"/>
      <c r="J3" s="29"/>
    </row>
    <row r="4" spans="2:23" x14ac:dyDescent="0.2">
      <c r="B4" s="29"/>
      <c r="C4" s="29"/>
      <c r="D4" s="29"/>
      <c r="E4" s="32"/>
      <c r="F4" s="29"/>
      <c r="G4" s="29"/>
      <c r="H4" s="29"/>
      <c r="I4" s="29"/>
      <c r="J4" s="29"/>
    </row>
    <row r="5" spans="2:23" x14ac:dyDescent="0.2">
      <c r="B5" s="29"/>
      <c r="C5" s="29"/>
      <c r="D5" s="29"/>
      <c r="E5" s="29"/>
      <c r="F5" s="29"/>
      <c r="G5" s="29"/>
      <c r="H5" s="29"/>
      <c r="I5" s="29"/>
      <c r="J5" s="29"/>
      <c r="P5" s="28" t="s">
        <v>13</v>
      </c>
      <c r="Q5" s="28"/>
      <c r="R5" s="28"/>
      <c r="S5" s="28"/>
    </row>
    <row r="6" spans="2:23" x14ac:dyDescent="0.2">
      <c r="B6" s="29"/>
      <c r="C6" s="29"/>
      <c r="D6" s="29"/>
      <c r="E6" s="29"/>
      <c r="F6" s="29"/>
      <c r="G6" s="29"/>
      <c r="H6" s="29"/>
      <c r="I6" s="29"/>
      <c r="J6" s="29"/>
      <c r="P6" s="2" t="s">
        <v>0</v>
      </c>
      <c r="Q6" s="2" t="s">
        <v>1</v>
      </c>
      <c r="R6" s="2" t="s">
        <v>2</v>
      </c>
      <c r="S6" s="2" t="s">
        <v>3</v>
      </c>
    </row>
    <row r="7" spans="2:23" x14ac:dyDescent="0.2">
      <c r="B7" s="29"/>
      <c r="C7" s="29"/>
      <c r="D7" s="29"/>
      <c r="E7" s="29"/>
      <c r="F7" s="29"/>
      <c r="G7" s="29"/>
      <c r="H7" s="29"/>
      <c r="I7" s="29"/>
      <c r="J7" s="29"/>
      <c r="P7" s="1">
        <v>0</v>
      </c>
      <c r="Q7" s="1">
        <v>50</v>
      </c>
      <c r="R7" s="1">
        <v>0</v>
      </c>
      <c r="S7" s="1">
        <v>100</v>
      </c>
    </row>
    <row r="8" spans="2:23" x14ac:dyDescent="0.2">
      <c r="B8" s="29"/>
      <c r="C8" s="29"/>
      <c r="D8" s="29"/>
      <c r="E8" s="29"/>
      <c r="F8" s="29"/>
      <c r="G8" s="29"/>
      <c r="H8" s="29"/>
      <c r="I8" s="29"/>
      <c r="J8" s="29"/>
      <c r="P8" s="1">
        <v>30</v>
      </c>
      <c r="Q8" s="1">
        <v>40</v>
      </c>
      <c r="R8" s="1">
        <v>20</v>
      </c>
      <c r="S8" s="1">
        <v>100</v>
      </c>
    </row>
    <row r="9" spans="2:23" x14ac:dyDescent="0.2">
      <c r="B9" s="29"/>
      <c r="C9" s="29"/>
      <c r="D9" s="29"/>
      <c r="E9" s="29"/>
      <c r="F9" s="29"/>
      <c r="G9" s="29"/>
      <c r="H9" s="29"/>
      <c r="I9" s="29"/>
      <c r="J9" s="29"/>
      <c r="P9" s="1">
        <v>40</v>
      </c>
      <c r="Q9" s="1">
        <v>30</v>
      </c>
      <c r="R9" s="1">
        <v>0</v>
      </c>
      <c r="S9" s="1">
        <v>100</v>
      </c>
    </row>
    <row r="10" spans="2:23" x14ac:dyDescent="0.2">
      <c r="B10" s="29"/>
      <c r="C10" s="29"/>
      <c r="D10" s="29"/>
      <c r="E10" s="29"/>
      <c r="F10" s="29"/>
      <c r="G10" s="29"/>
      <c r="H10" s="29"/>
      <c r="I10" s="29"/>
      <c r="J10" s="29"/>
      <c r="P10" s="1">
        <v>50</v>
      </c>
      <c r="Q10" s="1">
        <v>0</v>
      </c>
      <c r="R10" s="1">
        <v>20</v>
      </c>
      <c r="S10" s="1">
        <v>100</v>
      </c>
    </row>
    <row r="11" spans="2:23" x14ac:dyDescent="0.2">
      <c r="B11" s="29"/>
      <c r="C11" s="29"/>
      <c r="D11" s="29"/>
      <c r="E11" s="29"/>
      <c r="F11" s="29"/>
      <c r="G11" s="29"/>
      <c r="H11" s="29"/>
      <c r="I11" s="29"/>
      <c r="J11" s="29"/>
      <c r="P11" s="7"/>
      <c r="Q11" s="7"/>
      <c r="R11" s="7"/>
      <c r="S11" s="7"/>
    </row>
    <row r="12" spans="2:23" x14ac:dyDescent="0.2">
      <c r="P12" s="7"/>
      <c r="Q12" s="7"/>
      <c r="R12" s="7"/>
      <c r="S12" s="7"/>
      <c r="U12" s="13" t="s">
        <v>18</v>
      </c>
      <c r="V12" s="22"/>
      <c r="W12" s="22"/>
    </row>
    <row r="13" spans="2:23" x14ac:dyDescent="0.2">
      <c r="P13" s="7"/>
      <c r="Q13" s="7"/>
      <c r="R13" s="7"/>
      <c r="S13" s="7"/>
      <c r="U13" s="30" t="s">
        <v>19</v>
      </c>
      <c r="V13" s="31"/>
      <c r="W13" s="31"/>
    </row>
    <row r="14" spans="2:23" s="6" customFormat="1" ht="33" customHeight="1" x14ac:dyDescent="0.2">
      <c r="D14" s="28" t="s">
        <v>14</v>
      </c>
      <c r="E14" s="28"/>
      <c r="F14" s="28"/>
      <c r="G14" s="28"/>
      <c r="I14" s="25"/>
      <c r="K14" s="28" t="s">
        <v>15</v>
      </c>
      <c r="L14" s="28"/>
      <c r="M14" s="28"/>
      <c r="N14" s="28"/>
      <c r="P14" s="28" t="s">
        <v>17</v>
      </c>
      <c r="Q14" s="28"/>
      <c r="R14" s="28"/>
      <c r="S14" s="28"/>
      <c r="U14" t="s">
        <v>20</v>
      </c>
    </row>
    <row r="15" spans="2:23" x14ac:dyDescent="0.2">
      <c r="D15" s="2" t="s">
        <v>0</v>
      </c>
      <c r="E15" s="2" t="s">
        <v>1</v>
      </c>
      <c r="F15" s="2" t="s">
        <v>2</v>
      </c>
      <c r="G15" s="2" t="s">
        <v>3</v>
      </c>
      <c r="H15" s="12" t="s">
        <v>5</v>
      </c>
      <c r="I15" s="26"/>
      <c r="K15" s="2" t="s">
        <v>0</v>
      </c>
      <c r="L15" s="2" t="s">
        <v>1</v>
      </c>
      <c r="M15" s="2" t="s">
        <v>2</v>
      </c>
      <c r="N15" s="2" t="s">
        <v>3</v>
      </c>
      <c r="P15" s="2" t="s">
        <v>0</v>
      </c>
      <c r="Q15" s="2" t="s">
        <v>1</v>
      </c>
      <c r="R15" s="2" t="s">
        <v>2</v>
      </c>
      <c r="S15" s="2" t="s">
        <v>3</v>
      </c>
      <c r="U15" s="29" t="s">
        <v>22</v>
      </c>
      <c r="V15" s="6"/>
      <c r="W15" s="6"/>
    </row>
    <row r="16" spans="2:23" x14ac:dyDescent="0.2">
      <c r="C16" t="s">
        <v>4</v>
      </c>
      <c r="D16" s="4">
        <f t="shared" ref="D16:G19" si="0">P7*D$20*$H16</f>
        <v>0</v>
      </c>
      <c r="E16" s="4">
        <f t="shared" si="0"/>
        <v>305.84784610304985</v>
      </c>
      <c r="F16" s="4">
        <f t="shared" si="0"/>
        <v>0</v>
      </c>
      <c r="G16" s="4">
        <f t="shared" si="0"/>
        <v>20.389856406869988</v>
      </c>
      <c r="H16" s="8">
        <v>2.0389856406869988</v>
      </c>
      <c r="I16" s="11"/>
      <c r="J16" s="27" t="s">
        <v>8</v>
      </c>
      <c r="K16" s="1">
        <f>D16/$H16</f>
        <v>0</v>
      </c>
      <c r="L16" s="1">
        <f t="shared" ref="L16:N19" si="1">E16/$H16</f>
        <v>150</v>
      </c>
      <c r="M16" s="1">
        <f t="shared" si="1"/>
        <v>0</v>
      </c>
      <c r="N16" s="1">
        <f t="shared" si="1"/>
        <v>10</v>
      </c>
      <c r="O16" s="5" t="s">
        <v>6</v>
      </c>
      <c r="P16" s="3">
        <v>0</v>
      </c>
      <c r="Q16" s="3">
        <v>1</v>
      </c>
      <c r="R16" s="3">
        <v>0</v>
      </c>
      <c r="S16" s="3">
        <v>0.5</v>
      </c>
      <c r="U16" s="14"/>
      <c r="V16" s="21"/>
      <c r="W16" s="20">
        <v>0.1</v>
      </c>
    </row>
    <row r="17" spans="2:23" x14ac:dyDescent="0.2">
      <c r="C17" t="s">
        <v>9</v>
      </c>
      <c r="D17" s="4">
        <f t="shared" si="0"/>
        <v>326.27260252348174</v>
      </c>
      <c r="E17" s="4">
        <f t="shared" si="0"/>
        <v>652.54520504696347</v>
      </c>
      <c r="F17" s="4">
        <f t="shared" si="0"/>
        <v>108.75753417449391</v>
      </c>
      <c r="G17" s="4">
        <f t="shared" si="0"/>
        <v>54.378767087246956</v>
      </c>
      <c r="H17" s="8">
        <v>5.437876708724696</v>
      </c>
      <c r="I17" s="11"/>
      <c r="K17" s="1">
        <f t="shared" ref="K17:K19" si="2">D17/$H17</f>
        <v>59.999999999999993</v>
      </c>
      <c r="L17" s="1">
        <f t="shared" si="1"/>
        <v>119.99999999999999</v>
      </c>
      <c r="M17" s="1">
        <f t="shared" si="1"/>
        <v>20</v>
      </c>
      <c r="N17" s="1">
        <f t="shared" si="1"/>
        <v>10</v>
      </c>
      <c r="P17" s="3">
        <v>0.6</v>
      </c>
      <c r="Q17" s="3">
        <v>0.8</v>
      </c>
      <c r="R17" s="3">
        <v>1</v>
      </c>
      <c r="S17" s="3">
        <v>0.5</v>
      </c>
      <c r="U17" s="15">
        <v>0.1</v>
      </c>
      <c r="V17" s="23">
        <v>1</v>
      </c>
      <c r="W17" s="19">
        <v>0.1</v>
      </c>
    </row>
    <row r="18" spans="2:23" x14ac:dyDescent="0.2">
      <c r="C18" t="s">
        <v>10</v>
      </c>
      <c r="D18" s="4">
        <f t="shared" si="0"/>
        <v>112</v>
      </c>
      <c r="E18" s="4">
        <f t="shared" si="0"/>
        <v>125.99999999999999</v>
      </c>
      <c r="F18" s="4">
        <f t="shared" si="0"/>
        <v>0</v>
      </c>
      <c r="G18" s="4">
        <f t="shared" si="0"/>
        <v>14</v>
      </c>
      <c r="H18" s="8">
        <v>1.4</v>
      </c>
      <c r="I18" s="11"/>
      <c r="K18" s="1">
        <f t="shared" si="2"/>
        <v>80</v>
      </c>
      <c r="L18" s="1">
        <f t="shared" si="1"/>
        <v>90</v>
      </c>
      <c r="M18" s="1">
        <f t="shared" si="1"/>
        <v>0</v>
      </c>
      <c r="N18" s="1">
        <f t="shared" si="1"/>
        <v>10</v>
      </c>
      <c r="P18" s="3">
        <v>0.8</v>
      </c>
      <c r="Q18" s="3">
        <v>0.6</v>
      </c>
      <c r="R18" s="3">
        <v>0</v>
      </c>
      <c r="S18" s="3">
        <v>0.5</v>
      </c>
      <c r="U18" s="15">
        <v>0.1</v>
      </c>
      <c r="V18" s="13">
        <v>0.7</v>
      </c>
      <c r="W18" s="19"/>
    </row>
    <row r="19" spans="2:23" x14ac:dyDescent="0.2">
      <c r="C19" t="s">
        <v>11</v>
      </c>
      <c r="D19" s="4">
        <f t="shared" si="0"/>
        <v>1181.6946777029893</v>
      </c>
      <c r="E19" s="4">
        <f t="shared" si="0"/>
        <v>0</v>
      </c>
      <c r="F19" s="4">
        <f t="shared" si="0"/>
        <v>236.3389355405979</v>
      </c>
      <c r="G19" s="4">
        <f t="shared" si="0"/>
        <v>118.16946777029895</v>
      </c>
      <c r="H19" s="8">
        <v>11.816946777029894</v>
      </c>
      <c r="I19" s="11"/>
      <c r="K19" s="1">
        <f t="shared" si="2"/>
        <v>99.999999999999986</v>
      </c>
      <c r="L19" s="1">
        <f t="shared" si="1"/>
        <v>0</v>
      </c>
      <c r="M19" s="1">
        <f t="shared" si="1"/>
        <v>20</v>
      </c>
      <c r="N19" s="1">
        <f t="shared" si="1"/>
        <v>10</v>
      </c>
      <c r="P19" s="3">
        <v>1</v>
      </c>
      <c r="Q19" s="3">
        <v>0</v>
      </c>
      <c r="R19" s="3">
        <v>1</v>
      </c>
      <c r="S19" s="3">
        <v>0.5</v>
      </c>
      <c r="U19" s="16"/>
      <c r="V19" s="17">
        <v>0.1</v>
      </c>
      <c r="W19" s="18"/>
    </row>
    <row r="20" spans="2:23" x14ac:dyDescent="0.2">
      <c r="B20" s="10"/>
      <c r="C20" s="9" t="s">
        <v>12</v>
      </c>
      <c r="D20" s="10">
        <v>2</v>
      </c>
      <c r="E20" s="10">
        <v>3</v>
      </c>
      <c r="F20" s="10">
        <v>1</v>
      </c>
      <c r="G20" s="10">
        <v>0.1</v>
      </c>
      <c r="J20" s="9" t="s">
        <v>12</v>
      </c>
      <c r="K20" s="10">
        <v>2</v>
      </c>
      <c r="L20" s="10">
        <v>3</v>
      </c>
      <c r="M20" s="10">
        <v>1</v>
      </c>
      <c r="N20" s="10">
        <v>0.1</v>
      </c>
    </row>
    <row r="21" spans="2:23" x14ac:dyDescent="0.2">
      <c r="R21" t="s">
        <v>7</v>
      </c>
    </row>
    <row r="23" spans="2:23" x14ac:dyDescent="0.2">
      <c r="P23" s="28" t="s">
        <v>16</v>
      </c>
      <c r="Q23" s="28"/>
      <c r="R23" s="28"/>
      <c r="S23" s="28"/>
      <c r="U23" t="s">
        <v>21</v>
      </c>
    </row>
    <row r="24" spans="2:23" x14ac:dyDescent="0.2">
      <c r="P24" s="2" t="s">
        <v>0</v>
      </c>
      <c r="Q24" s="2" t="s">
        <v>1</v>
      </c>
      <c r="R24" s="2" t="s">
        <v>2</v>
      </c>
      <c r="S24" s="2" t="s">
        <v>3</v>
      </c>
      <c r="U24" s="29" t="s">
        <v>23</v>
      </c>
    </row>
    <row r="25" spans="2:23" x14ac:dyDescent="0.2">
      <c r="P25" s="4">
        <f>IF(P7&gt;0, 1, 0)</f>
        <v>0</v>
      </c>
      <c r="Q25" s="4">
        <f t="shared" ref="Q25:S25" si="3">IF(Q7&gt;0, 1, 0)</f>
        <v>1</v>
      </c>
      <c r="R25" s="4">
        <f t="shared" si="3"/>
        <v>0</v>
      </c>
      <c r="S25" s="4">
        <f t="shared" si="3"/>
        <v>1</v>
      </c>
      <c r="U25" s="14"/>
      <c r="V25" s="21"/>
      <c r="W25" s="20">
        <v>1</v>
      </c>
    </row>
    <row r="26" spans="2:23" x14ac:dyDescent="0.2">
      <c r="P26" s="4">
        <f>IF(P8&gt;0, 1, 0)</f>
        <v>1</v>
      </c>
      <c r="Q26" s="4">
        <f t="shared" ref="Q26:S28" si="4">IF(Q8&gt;0, 1, 0)</f>
        <v>1</v>
      </c>
      <c r="R26" s="4">
        <f t="shared" si="4"/>
        <v>1</v>
      </c>
      <c r="S26" s="4">
        <f t="shared" si="4"/>
        <v>1</v>
      </c>
      <c r="U26" s="15">
        <v>1</v>
      </c>
      <c r="V26" s="13">
        <v>1</v>
      </c>
      <c r="W26" s="19">
        <v>1</v>
      </c>
    </row>
    <row r="27" spans="2:23" x14ac:dyDescent="0.2">
      <c r="P27" s="4">
        <f>IF(P9&gt;0, 1, 0)</f>
        <v>1</v>
      </c>
      <c r="Q27" s="4">
        <f t="shared" si="4"/>
        <v>1</v>
      </c>
      <c r="R27" s="4">
        <f t="shared" si="4"/>
        <v>0</v>
      </c>
      <c r="S27" s="4">
        <f t="shared" si="4"/>
        <v>1</v>
      </c>
      <c r="U27" s="15">
        <v>1</v>
      </c>
      <c r="V27" s="13">
        <v>1</v>
      </c>
      <c r="W27" s="19"/>
    </row>
    <row r="28" spans="2:23" x14ac:dyDescent="0.2">
      <c r="P28" s="4">
        <f>IF(P10&gt;0, 1, 0)</f>
        <v>1</v>
      </c>
      <c r="Q28" s="4">
        <f t="shared" si="4"/>
        <v>0</v>
      </c>
      <c r="R28" s="4">
        <f t="shared" si="4"/>
        <v>1</v>
      </c>
      <c r="S28" s="4">
        <f t="shared" si="4"/>
        <v>1</v>
      </c>
      <c r="U28" s="16"/>
      <c r="V28" s="17">
        <v>1</v>
      </c>
      <c r="W28" s="18"/>
    </row>
  </sheetData>
  <mergeCells count="5">
    <mergeCell ref="D14:G14"/>
    <mergeCell ref="K14:N14"/>
    <mergeCell ref="P5:S5"/>
    <mergeCell ref="P23:S23"/>
    <mergeCell ref="P14:S1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2020-11-23T10:50:26Z</dcterms:created>
  <dcterms:modified xsi:type="dcterms:W3CDTF">2020-11-23T13:15:52Z</dcterms:modified>
</cp:coreProperties>
</file>