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in\Desktop\Mike&amp;Noam\Luminex\Manuscript\dat_final\"/>
    </mc:Choice>
  </mc:AlternateContent>
  <bookViews>
    <workbookView xWindow="1860" yWindow="0" windowWidth="19530" windowHeight="7890"/>
  </bookViews>
  <sheets>
    <sheet name="Mean Tab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19" i="1"/>
  <c r="L18" i="1" l="1"/>
  <c r="K18" i="1"/>
  <c r="J18" i="1"/>
  <c r="K29" i="1"/>
  <c r="L29" i="1"/>
  <c r="J29" i="1"/>
  <c r="I29" i="1"/>
  <c r="H29" i="1"/>
  <c r="G29" i="1"/>
  <c r="C29" i="1"/>
  <c r="I18" i="1"/>
  <c r="H18" i="1"/>
  <c r="G18" i="1"/>
  <c r="C18" i="1"/>
</calcChain>
</file>

<file path=xl/sharedStrings.xml><?xml version="1.0" encoding="utf-8"?>
<sst xmlns="http://schemas.openxmlformats.org/spreadsheetml/2006/main" count="112" uniqueCount="35">
  <si>
    <t>AERD W/O Pre-Op Steroid</t>
  </si>
  <si>
    <t>Number</t>
  </si>
  <si>
    <t>Sex</t>
  </si>
  <si>
    <t>Age at Surgery</t>
  </si>
  <si>
    <t>Ethnicity</t>
  </si>
  <si>
    <t>Comorbidities</t>
  </si>
  <si>
    <t>Smoking Status</t>
  </si>
  <si>
    <t>Previous Sinus Surgeries</t>
  </si>
  <si>
    <t>Lund-Mackay Score</t>
  </si>
  <si>
    <t>Pre-Op SNOT-22</t>
  </si>
  <si>
    <t>F</t>
  </si>
  <si>
    <t>Black</t>
  </si>
  <si>
    <t xml:space="preserve">HTN, GERD
</t>
  </si>
  <si>
    <t>Former (1.5 pack years)</t>
  </si>
  <si>
    <t>White</t>
  </si>
  <si>
    <t>OSA</t>
  </si>
  <si>
    <t>Never</t>
  </si>
  <si>
    <t>HTN, AR</t>
  </si>
  <si>
    <t>None</t>
  </si>
  <si>
    <t>M</t>
  </si>
  <si>
    <t>Unknown</t>
  </si>
  <si>
    <t>HTN, DM</t>
  </si>
  <si>
    <t>Asian</t>
  </si>
  <si>
    <t>GERD</t>
  </si>
  <si>
    <t>Former (2 pack years)</t>
  </si>
  <si>
    <t>Former ( 2 pack years)</t>
  </si>
  <si>
    <t>DM</t>
  </si>
  <si>
    <t>Former (8 pack years)</t>
  </si>
  <si>
    <t>Mean Values:</t>
  </si>
  <si>
    <t>AERD W/ Pre-Op Steroid</t>
  </si>
  <si>
    <t>HTN, OSA</t>
  </si>
  <si>
    <t>Former (10 pack years)</t>
  </si>
  <si>
    <t>Pre-Op eosinophils (%)</t>
  </si>
  <si>
    <t>Pre-Op FEV1/FVC</t>
  </si>
  <si>
    <t>Pre-Op FeNO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</si>
</sst>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i/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0" borderId="2" xfId="0" applyFont="1" applyBorder="1"/>
    <xf numFmtId="49" fontId="3" fillId="0" borderId="3" xfId="0" applyNumberFormat="1" applyFont="1" applyBorder="1"/>
    <xf numFmtId="0" fontId="1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horizontal="right"/>
    </xf>
    <xf numFmtId="49" fontId="5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2" fillId="0" borderId="2" xfId="0" applyFont="1" applyBorder="1"/>
    <xf numFmtId="0" fontId="0" fillId="0" borderId="3" xfId="0" applyBorder="1"/>
    <xf numFmtId="0" fontId="7" fillId="0" borderId="0" xfId="0" applyFont="1"/>
    <xf numFmtId="0" fontId="0" fillId="0" borderId="2" xfId="0" applyBorder="1"/>
    <xf numFmtId="0" fontId="4" fillId="0" borderId="5" xfId="0" applyFont="1" applyBorder="1" applyAlignment="1">
      <alignment horizontal="right"/>
    </xf>
    <xf numFmtId="0" fontId="5" fillId="0" borderId="6" xfId="0" applyFont="1" applyBorder="1"/>
    <xf numFmtId="1" fontId="5" fillId="0" borderId="6" xfId="0" applyNumberFormat="1" applyFont="1" applyBorder="1"/>
    <xf numFmtId="0" fontId="8" fillId="0" borderId="6" xfId="0" applyFont="1" applyBorder="1"/>
    <xf numFmtId="0" fontId="7" fillId="0" borderId="6" xfId="0" applyFont="1" applyBorder="1"/>
    <xf numFmtId="0" fontId="5" fillId="0" borderId="7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1" fontId="12" fillId="0" borderId="0" xfId="0" applyNumberFormat="1" applyFont="1"/>
    <xf numFmtId="0" fontId="13" fillId="0" borderId="0" xfId="0" applyFont="1"/>
    <xf numFmtId="2" fontId="5" fillId="0" borderId="0" xfId="0" applyNumberFormat="1" applyFont="1"/>
    <xf numFmtId="0" fontId="14" fillId="2" borderId="8" xfId="0" applyFont="1" applyFill="1" applyBorder="1"/>
    <xf numFmtId="0" fontId="14" fillId="2" borderId="9" xfId="0" applyFont="1" applyFill="1" applyBorder="1"/>
    <xf numFmtId="1" fontId="14" fillId="2" borderId="9" xfId="0" applyNumberFormat="1" applyFont="1" applyFill="1" applyBorder="1"/>
    <xf numFmtId="0" fontId="14" fillId="2" borderId="10" xfId="0" applyFont="1" applyFill="1" applyBorder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1" fontId="0" fillId="0" borderId="3" xfId="0" applyNumberFormat="1" applyBorder="1"/>
    <xf numFmtId="0" fontId="5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 applyAlignment="1"/>
    <xf numFmtId="1" fontId="17" fillId="0" borderId="0" xfId="0" applyNumberFormat="1" applyFont="1" applyAlignment="1"/>
    <xf numFmtId="0" fontId="18" fillId="0" borderId="0" xfId="0" applyFont="1" applyAlignment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2:L19" totalsRowCount="1" headerRowDxfId="51" dataDxfId="50">
  <autoFilter ref="A2:L19"/>
  <tableColumns count="12">
    <tableColumn id="1" name="Number" dataDxfId="49" totalsRowDxfId="23"/>
    <tableColumn id="3" name="Sex" dataDxfId="48" totalsRowDxfId="22"/>
    <tableColumn id="4" name="Age at Surgery" dataDxfId="47" totalsRowDxfId="21"/>
    <tableColumn id="5" name="Ethnicity" totalsRowDxfId="20"/>
    <tableColumn id="6" name="Comorbidities" dataDxfId="46" totalsRowDxfId="19"/>
    <tableColumn id="7" name="Smoking Status" dataDxfId="45" totalsRowDxfId="18"/>
    <tableColumn id="8" name="Previous Sinus Surgeries" dataDxfId="44" totalsRowDxfId="17"/>
    <tableColumn id="9" name="Lund-Mackay Score" dataDxfId="43" totalsRowDxfId="16"/>
    <tableColumn id="10" name="Pre-Op SNOT-22" dataDxfId="42" totalsRowDxfId="15"/>
    <tableColumn id="11" name="Pre-Op eosinophils (%)" dataDxfId="41" totalsRowDxfId="14"/>
    <tableColumn id="12" name="Pre-Op FEV1/FVC" totalsRowFunction="custom" dataDxfId="40" totalsRowDxfId="13">
      <totalsRowFormula>STDEV(K3:K16)</totalsRowFormula>
    </tableColumn>
    <tableColumn id="13" name="Pre-Op FeNO" dataDxfId="39" totalsRow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6" displayName="Table6" ref="A21:L30" totalsRowCount="1" headerRowDxfId="38" dataDxfId="36" headerRowBorderDxfId="37" tableBorderDxfId="35">
  <autoFilter ref="A21:L30"/>
  <tableColumns count="12">
    <tableColumn id="1" name="Number" dataDxfId="34" totalsRowDxfId="11"/>
    <tableColumn id="3" name="Sex" dataDxfId="33" totalsRowDxfId="10"/>
    <tableColumn id="4" name="Age at Surgery" dataDxfId="32" totalsRowDxfId="9"/>
    <tableColumn id="5" name="Ethnicity" totalsRowDxfId="8"/>
    <tableColumn id="6" name="Comorbidities" dataDxfId="31" totalsRowDxfId="7"/>
    <tableColumn id="7" name="Smoking Status" dataDxfId="30" totalsRowDxfId="6"/>
    <tableColumn id="8" name="Previous Sinus Surgeries" dataDxfId="29" totalsRowDxfId="5"/>
    <tableColumn id="9" name="Lund-Mackay Score" dataDxfId="28" totalsRowDxfId="4"/>
    <tableColumn id="10" name="Pre-Op SNOT-22" dataDxfId="27" totalsRowDxfId="3"/>
    <tableColumn id="11" name="Pre-Op eosinophils (%)" dataDxfId="26" totalsRowDxfId="2"/>
    <tableColumn id="12" name="Pre-Op FEV1/FVC" totalsRowFunction="custom" dataDxfId="25" totalsRowDxfId="1">
      <totalsRowFormula>STDEV(K22:K28)</totalsRowFormula>
    </tableColumn>
    <tableColumn id="13" name="Pre-Op FeNO" dataDxfId="24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showGridLines="0" tabSelected="1" topLeftCell="D1" zoomScale="64" zoomScaleNormal="64" workbookViewId="0">
      <selection activeCell="A20" sqref="A20:J20"/>
    </sheetView>
  </sheetViews>
  <sheetFormatPr defaultColWidth="11.42578125" defaultRowHeight="12.75" x14ac:dyDescent="0.2"/>
  <cols>
    <col min="1" max="1" width="12.7109375" bestFit="1" customWidth="1"/>
    <col min="4" max="4" width="14.42578125" style="34" customWidth="1"/>
    <col min="5" max="5" width="13.28515625" customWidth="1"/>
    <col min="6" max="6" width="14" customWidth="1"/>
    <col min="7" max="7" width="21" bestFit="1" customWidth="1"/>
    <col min="8" max="8" width="23" customWidth="1"/>
    <col min="9" max="9" width="18.28515625" customWidth="1"/>
    <col min="10" max="10" width="23.140625" customWidth="1"/>
    <col min="11" max="11" width="15.28515625" customWidth="1"/>
    <col min="12" max="12" width="31.5703125" customWidth="1"/>
    <col min="13" max="13" width="11.7109375" bestFit="1" customWidth="1"/>
    <col min="17" max="17" width="13" bestFit="1" customWidth="1"/>
    <col min="18" max="18" width="18.140625" bestFit="1" customWidth="1"/>
  </cols>
  <sheetData>
    <row r="1" spans="1:18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L1" s="43"/>
      <c r="M1" s="43"/>
      <c r="N1" s="43"/>
      <c r="O1" s="43"/>
      <c r="P1" s="43"/>
      <c r="Q1" s="43"/>
      <c r="R1" s="43"/>
    </row>
    <row r="2" spans="1:18" x14ac:dyDescent="0.2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39" t="s">
        <v>32</v>
      </c>
      <c r="K2" s="40" t="s">
        <v>33</v>
      </c>
      <c r="L2" s="41" t="s">
        <v>34</v>
      </c>
      <c r="M2" s="5"/>
      <c r="N2" s="6"/>
      <c r="O2" s="6"/>
      <c r="P2" s="5"/>
      <c r="Q2" s="7"/>
    </row>
    <row r="3" spans="1:18" ht="15.75" x14ac:dyDescent="0.25">
      <c r="A3" s="8">
        <v>3994</v>
      </c>
      <c r="B3" s="10" t="s">
        <v>10</v>
      </c>
      <c r="C3" s="11">
        <v>63</v>
      </c>
      <c r="D3" s="1" t="s">
        <v>11</v>
      </c>
      <c r="E3" s="10" t="s">
        <v>12</v>
      </c>
      <c r="F3" s="10" t="s">
        <v>13</v>
      </c>
      <c r="G3" s="10">
        <v>4</v>
      </c>
      <c r="H3" s="10">
        <v>15</v>
      </c>
      <c r="I3" s="12"/>
      <c r="J3" s="38">
        <v>7.6</v>
      </c>
      <c r="K3" s="38">
        <v>0.79</v>
      </c>
      <c r="L3" s="38">
        <v>8</v>
      </c>
      <c r="M3" s="6"/>
      <c r="N3" s="6"/>
      <c r="O3" s="6"/>
      <c r="P3" s="14"/>
      <c r="Q3" s="7"/>
    </row>
    <row r="4" spans="1:18" ht="15.75" x14ac:dyDescent="0.25">
      <c r="A4" s="8">
        <v>3995</v>
      </c>
      <c r="B4" s="10" t="s">
        <v>10</v>
      </c>
      <c r="C4" s="11">
        <v>30</v>
      </c>
      <c r="D4" s="1" t="s">
        <v>14</v>
      </c>
      <c r="E4" s="10" t="s">
        <v>15</v>
      </c>
      <c r="F4" s="10" t="s">
        <v>16</v>
      </c>
      <c r="G4" s="10">
        <v>1</v>
      </c>
      <c r="H4" s="10">
        <v>20</v>
      </c>
      <c r="I4" s="12"/>
      <c r="J4" s="38">
        <v>2.2999999999999998</v>
      </c>
      <c r="K4" s="38">
        <v>0.85099999999999998</v>
      </c>
      <c r="L4" s="38">
        <v>46</v>
      </c>
      <c r="M4" s="6"/>
      <c r="N4" s="6"/>
      <c r="O4" s="6"/>
      <c r="P4" s="14"/>
      <c r="Q4" s="7"/>
    </row>
    <row r="5" spans="1:18" ht="15.75" x14ac:dyDescent="0.25">
      <c r="A5" s="8">
        <v>3996</v>
      </c>
      <c r="B5" s="10" t="s">
        <v>10</v>
      </c>
      <c r="C5" s="11">
        <v>32</v>
      </c>
      <c r="D5" s="1" t="s">
        <v>14</v>
      </c>
      <c r="E5" s="10" t="s">
        <v>17</v>
      </c>
      <c r="F5" s="10" t="s">
        <v>13</v>
      </c>
      <c r="G5" s="10">
        <v>1</v>
      </c>
      <c r="H5" s="10">
        <v>20</v>
      </c>
      <c r="I5" s="10">
        <v>21</v>
      </c>
      <c r="J5" s="38">
        <v>7</v>
      </c>
      <c r="K5" s="38">
        <v>0.8</v>
      </c>
      <c r="L5" s="38">
        <v>31</v>
      </c>
      <c r="M5" s="6"/>
      <c r="N5" s="6"/>
      <c r="O5" s="6"/>
      <c r="P5" s="14"/>
      <c r="Q5" s="7"/>
    </row>
    <row r="6" spans="1:18" ht="15.75" x14ac:dyDescent="0.25">
      <c r="A6" s="8">
        <v>4002</v>
      </c>
      <c r="B6" s="10" t="s">
        <v>10</v>
      </c>
      <c r="C6" s="11">
        <v>42</v>
      </c>
      <c r="D6" s="1" t="s">
        <v>14</v>
      </c>
      <c r="E6" s="15" t="s">
        <v>18</v>
      </c>
      <c r="F6" s="10" t="s">
        <v>16</v>
      </c>
      <c r="G6" s="10">
        <v>2</v>
      </c>
      <c r="H6" s="10">
        <v>4</v>
      </c>
      <c r="I6" s="10">
        <v>52</v>
      </c>
      <c r="J6" s="38">
        <v>3</v>
      </c>
      <c r="K6" s="38">
        <v>0.76500000000000001</v>
      </c>
      <c r="L6" s="38">
        <v>25</v>
      </c>
      <c r="M6" s="6"/>
      <c r="N6" s="6"/>
      <c r="O6" s="6"/>
      <c r="P6" s="14"/>
      <c r="Q6" s="7"/>
    </row>
    <row r="7" spans="1:18" ht="15.75" x14ac:dyDescent="0.25">
      <c r="A7" s="8">
        <v>4006</v>
      </c>
      <c r="B7" s="10" t="s">
        <v>19</v>
      </c>
      <c r="C7" s="11">
        <v>69</v>
      </c>
      <c r="D7" s="1" t="s">
        <v>20</v>
      </c>
      <c r="E7" s="10" t="s">
        <v>21</v>
      </c>
      <c r="F7" s="10" t="s">
        <v>16</v>
      </c>
      <c r="G7" s="10">
        <v>0</v>
      </c>
      <c r="H7" s="10">
        <v>14</v>
      </c>
      <c r="I7" s="12"/>
      <c r="J7" s="38"/>
      <c r="K7" s="38">
        <v>0.80200000000000005</v>
      </c>
      <c r="L7" s="38">
        <v>35</v>
      </c>
      <c r="M7" s="6"/>
      <c r="N7" s="6"/>
      <c r="O7" s="6"/>
      <c r="P7" s="14"/>
      <c r="Q7" s="7"/>
    </row>
    <row r="8" spans="1:18" ht="15.75" x14ac:dyDescent="0.25">
      <c r="A8" s="8">
        <v>4007</v>
      </c>
      <c r="B8" s="10" t="s">
        <v>10</v>
      </c>
      <c r="C8" s="11">
        <v>43</v>
      </c>
      <c r="D8" s="1" t="s">
        <v>22</v>
      </c>
      <c r="E8" s="10" t="s">
        <v>23</v>
      </c>
      <c r="F8" s="10" t="s">
        <v>16</v>
      </c>
      <c r="G8" s="10">
        <v>1</v>
      </c>
      <c r="H8" s="10">
        <v>12</v>
      </c>
      <c r="I8" s="10">
        <v>67</v>
      </c>
      <c r="J8" s="38">
        <v>2.8</v>
      </c>
      <c r="K8" s="38">
        <v>0.84</v>
      </c>
      <c r="L8" s="38">
        <v>38</v>
      </c>
      <c r="M8" s="14"/>
      <c r="N8" s="14"/>
      <c r="O8" s="14"/>
      <c r="P8" s="14"/>
      <c r="Q8" s="7"/>
    </row>
    <row r="9" spans="1:18" ht="15.75" x14ac:dyDescent="0.25">
      <c r="A9" s="8">
        <v>4012</v>
      </c>
      <c r="B9" s="10" t="s">
        <v>19</v>
      </c>
      <c r="C9" s="11">
        <v>66</v>
      </c>
      <c r="D9" s="1" t="s">
        <v>14</v>
      </c>
      <c r="E9" s="15" t="s">
        <v>18</v>
      </c>
      <c r="F9" s="10" t="s">
        <v>16</v>
      </c>
      <c r="G9" s="10">
        <v>1</v>
      </c>
      <c r="H9" s="10">
        <v>19</v>
      </c>
      <c r="I9" s="10">
        <v>28</v>
      </c>
      <c r="J9" s="38">
        <v>16.5</v>
      </c>
      <c r="K9" s="38">
        <v>0.79700000000000004</v>
      </c>
      <c r="L9" s="38">
        <v>38</v>
      </c>
    </row>
    <row r="10" spans="1:18" ht="15.75" x14ac:dyDescent="0.25">
      <c r="A10" s="8">
        <v>4023</v>
      </c>
      <c r="B10" s="10" t="s">
        <v>19</v>
      </c>
      <c r="C10" s="11">
        <v>48</v>
      </c>
      <c r="D10" s="1" t="s">
        <v>20</v>
      </c>
      <c r="E10" s="15" t="s">
        <v>18</v>
      </c>
      <c r="F10" s="10" t="s">
        <v>24</v>
      </c>
      <c r="G10" s="10">
        <v>0</v>
      </c>
      <c r="H10" s="10">
        <v>21</v>
      </c>
      <c r="I10" s="10">
        <v>23</v>
      </c>
      <c r="J10" s="38">
        <v>10</v>
      </c>
      <c r="K10" s="38">
        <v>0.76700000000000002</v>
      </c>
      <c r="L10" s="38">
        <v>61</v>
      </c>
    </row>
    <row r="11" spans="1:18" ht="15.75" x14ac:dyDescent="0.25">
      <c r="A11" s="8">
        <v>4027</v>
      </c>
      <c r="B11" s="10" t="s">
        <v>10</v>
      </c>
      <c r="C11" s="11">
        <v>52</v>
      </c>
      <c r="D11" s="1" t="s">
        <v>14</v>
      </c>
      <c r="E11" s="15" t="s">
        <v>18</v>
      </c>
      <c r="F11" s="10" t="s">
        <v>25</v>
      </c>
      <c r="G11" s="10">
        <v>0</v>
      </c>
      <c r="H11" s="10">
        <v>14</v>
      </c>
      <c r="I11" s="10">
        <v>25</v>
      </c>
      <c r="J11" s="38">
        <v>3.2</v>
      </c>
      <c r="K11" s="38">
        <v>0.84299999999999997</v>
      </c>
      <c r="L11" s="38">
        <v>17</v>
      </c>
    </row>
    <row r="12" spans="1:18" ht="15.75" x14ac:dyDescent="0.25">
      <c r="A12" s="17">
        <v>4034</v>
      </c>
      <c r="B12" s="18" t="s">
        <v>10</v>
      </c>
      <c r="C12" s="19">
        <v>59</v>
      </c>
      <c r="D12" s="20" t="s">
        <v>14</v>
      </c>
      <c r="E12" s="21" t="s">
        <v>18</v>
      </c>
      <c r="F12" s="18" t="s">
        <v>16</v>
      </c>
      <c r="G12" s="18">
        <v>2</v>
      </c>
      <c r="H12" s="18">
        <v>15</v>
      </c>
      <c r="I12" s="22">
        <v>29</v>
      </c>
      <c r="J12" s="38">
        <v>2.8</v>
      </c>
      <c r="K12" s="38">
        <v>0.72699999999999998</v>
      </c>
      <c r="L12" s="38">
        <v>17</v>
      </c>
    </row>
    <row r="13" spans="1:18" ht="15.75" x14ac:dyDescent="0.25">
      <c r="A13" s="8">
        <v>4040</v>
      </c>
      <c r="B13" s="10" t="s">
        <v>10</v>
      </c>
      <c r="C13" s="11">
        <v>52</v>
      </c>
      <c r="D13" s="1" t="s">
        <v>14</v>
      </c>
      <c r="E13" s="15" t="s">
        <v>26</v>
      </c>
      <c r="F13" s="10" t="s">
        <v>16</v>
      </c>
      <c r="G13" s="10">
        <v>1</v>
      </c>
      <c r="H13" s="10">
        <v>18</v>
      </c>
      <c r="I13" s="23">
        <v>56</v>
      </c>
      <c r="J13" s="38">
        <v>9.6999999999999993</v>
      </c>
      <c r="K13" s="38"/>
      <c r="L13" s="38">
        <v>33</v>
      </c>
    </row>
    <row r="14" spans="1:18" ht="15.75" x14ac:dyDescent="0.25">
      <c r="A14" s="8">
        <v>4042</v>
      </c>
      <c r="B14" s="10" t="s">
        <v>10</v>
      </c>
      <c r="C14" s="11">
        <v>25</v>
      </c>
      <c r="D14" s="1" t="s">
        <v>14</v>
      </c>
      <c r="E14" s="15" t="s">
        <v>18</v>
      </c>
      <c r="F14" s="10" t="s">
        <v>16</v>
      </c>
      <c r="G14" s="10">
        <v>1</v>
      </c>
      <c r="H14" s="10">
        <v>14</v>
      </c>
      <c r="I14" s="10">
        <v>43</v>
      </c>
      <c r="J14" s="38">
        <v>1.4</v>
      </c>
      <c r="K14" s="38">
        <v>0.79</v>
      </c>
      <c r="L14" s="38">
        <v>34</v>
      </c>
    </row>
    <row r="15" spans="1:18" ht="15.75" x14ac:dyDescent="0.25">
      <c r="A15" s="8">
        <v>4048</v>
      </c>
      <c r="B15" s="10" t="s">
        <v>10</v>
      </c>
      <c r="C15" s="11">
        <v>49</v>
      </c>
      <c r="D15" s="1" t="s">
        <v>14</v>
      </c>
      <c r="E15" s="15" t="s">
        <v>23</v>
      </c>
      <c r="F15" s="10" t="s">
        <v>27</v>
      </c>
      <c r="G15" s="10">
        <v>1</v>
      </c>
      <c r="H15" s="10">
        <v>18</v>
      </c>
      <c r="I15" s="10">
        <v>38</v>
      </c>
      <c r="J15" s="38">
        <v>19</v>
      </c>
      <c r="K15" s="38">
        <v>0.75</v>
      </c>
      <c r="L15" s="38">
        <v>30</v>
      </c>
    </row>
    <row r="16" spans="1:18" ht="15.75" x14ac:dyDescent="0.25">
      <c r="A16" s="8">
        <v>4049</v>
      </c>
      <c r="B16" s="10" t="s">
        <v>19</v>
      </c>
      <c r="C16" s="11">
        <v>62</v>
      </c>
      <c r="D16" s="1" t="s">
        <v>14</v>
      </c>
      <c r="E16" s="15" t="s">
        <v>15</v>
      </c>
      <c r="F16" s="10" t="s">
        <v>16</v>
      </c>
      <c r="G16" s="10">
        <v>3</v>
      </c>
      <c r="H16" s="12"/>
      <c r="I16" s="10">
        <v>50</v>
      </c>
      <c r="J16" s="38">
        <v>0.9</v>
      </c>
      <c r="K16" s="38">
        <v>0.79800000000000004</v>
      </c>
      <c r="L16" s="38">
        <v>21</v>
      </c>
    </row>
    <row r="17" spans="1:18" s="27" customFormat="1" ht="15.75" x14ac:dyDescent="0.25">
      <c r="A17" s="24"/>
      <c r="B17" s="25"/>
      <c r="C17" s="26"/>
      <c r="E17" s="25"/>
      <c r="F17" s="25"/>
      <c r="G17" s="25"/>
      <c r="H17" s="25"/>
      <c r="I17" s="25"/>
      <c r="J17" s="38"/>
      <c r="K17" s="38"/>
      <c r="L17" s="38"/>
    </row>
    <row r="18" spans="1:18" ht="15.75" x14ac:dyDescent="0.25">
      <c r="A18" s="8" t="s">
        <v>28</v>
      </c>
      <c r="B18" s="10"/>
      <c r="C18" s="28">
        <f>AVERAGE(C3:C17)</f>
        <v>49.428571428571431</v>
      </c>
      <c r="D18"/>
      <c r="E18" s="15"/>
      <c r="F18" s="10"/>
      <c r="G18" s="28">
        <f>AVERAGE(G3:G17)</f>
        <v>1.2857142857142858</v>
      </c>
      <c r="H18" s="28">
        <f>AVERAGE(H3:H15, H17)</f>
        <v>15.692307692307692</v>
      </c>
      <c r="I18" s="28">
        <f>AVERAGE(I5:I6,I8:I17)</f>
        <v>39.272727272727273</v>
      </c>
      <c r="J18" s="38">
        <f>AVERAGE(J3:J16)</f>
        <v>6.6307692307692321</v>
      </c>
      <c r="K18" s="38">
        <f>AVERAGE(K3:K16)</f>
        <v>0.79384615384615387</v>
      </c>
      <c r="L18" s="38">
        <f>AVERAGE(L3:L16)</f>
        <v>31</v>
      </c>
    </row>
    <row r="19" spans="1:18" ht="15.75" x14ac:dyDescent="0.25">
      <c r="A19" s="44"/>
      <c r="B19" s="45"/>
      <c r="C19" s="46"/>
      <c r="E19" s="47"/>
      <c r="F19" s="45"/>
      <c r="G19" s="45"/>
      <c r="H19" s="45"/>
      <c r="I19" s="45"/>
      <c r="J19" s="45"/>
      <c r="K19" s="45">
        <f>STDEV(K3:K16)</f>
        <v>3.6420795693866415E-2</v>
      </c>
      <c r="L19" s="45"/>
    </row>
    <row r="20" spans="1:18" x14ac:dyDescent="0.2">
      <c r="A20" s="42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L20" s="43"/>
      <c r="M20" s="43"/>
      <c r="N20" s="43"/>
      <c r="O20" s="43"/>
      <c r="P20" s="43"/>
      <c r="Q20" s="43"/>
      <c r="R20" s="43"/>
    </row>
    <row r="21" spans="1:18" x14ac:dyDescent="0.2">
      <c r="A21" s="29" t="s">
        <v>1</v>
      </c>
      <c r="B21" s="30" t="s">
        <v>2</v>
      </c>
      <c r="C21" s="31" t="s">
        <v>3</v>
      </c>
      <c r="D21" s="30" t="s">
        <v>4</v>
      </c>
      <c r="E21" s="30" t="s">
        <v>5</v>
      </c>
      <c r="F21" s="30" t="s">
        <v>6</v>
      </c>
      <c r="G21" s="30" t="s">
        <v>7</v>
      </c>
      <c r="H21" s="30" t="s">
        <v>8</v>
      </c>
      <c r="I21" s="32" t="s">
        <v>9</v>
      </c>
      <c r="J21" s="39" t="s">
        <v>32</v>
      </c>
      <c r="K21" s="40" t="s">
        <v>33</v>
      </c>
      <c r="L21" s="41" t="s">
        <v>34</v>
      </c>
      <c r="M21" s="5"/>
      <c r="N21" s="6"/>
      <c r="O21" s="6"/>
      <c r="P21" s="5"/>
      <c r="Q21" s="7"/>
    </row>
    <row r="22" spans="1:18" ht="15.75" x14ac:dyDescent="0.25">
      <c r="A22" s="8">
        <v>3991</v>
      </c>
      <c r="B22" s="10" t="s">
        <v>10</v>
      </c>
      <c r="C22" s="11">
        <v>52</v>
      </c>
      <c r="D22" s="1" t="s">
        <v>11</v>
      </c>
      <c r="E22" s="10" t="s">
        <v>21</v>
      </c>
      <c r="F22" s="10" t="s">
        <v>16</v>
      </c>
      <c r="G22" s="10">
        <v>1</v>
      </c>
      <c r="H22" s="10">
        <v>23</v>
      </c>
      <c r="I22" s="10">
        <v>96</v>
      </c>
      <c r="J22" s="38">
        <v>10</v>
      </c>
      <c r="K22" s="38">
        <v>0.77200000000000002</v>
      </c>
      <c r="L22" s="38">
        <v>31</v>
      </c>
      <c r="M22" s="6"/>
      <c r="N22" s="6"/>
      <c r="O22" s="6"/>
      <c r="P22" s="14"/>
      <c r="Q22" s="7"/>
    </row>
    <row r="23" spans="1:18" ht="15.75" x14ac:dyDescent="0.25">
      <c r="A23" s="8">
        <v>3999</v>
      </c>
      <c r="B23" s="10" t="s">
        <v>10</v>
      </c>
      <c r="C23" s="11">
        <v>39</v>
      </c>
      <c r="D23" s="1" t="s">
        <v>14</v>
      </c>
      <c r="E23" s="15" t="s">
        <v>18</v>
      </c>
      <c r="F23" s="10" t="s">
        <v>16</v>
      </c>
      <c r="G23" s="10">
        <v>2</v>
      </c>
      <c r="H23" s="10">
        <v>20</v>
      </c>
      <c r="I23" s="10">
        <v>58</v>
      </c>
      <c r="J23" s="38">
        <v>4</v>
      </c>
      <c r="K23" s="38">
        <v>0.79300000000000004</v>
      </c>
      <c r="L23" s="38">
        <v>43</v>
      </c>
      <c r="M23" s="6"/>
      <c r="N23" s="6"/>
      <c r="O23" s="6"/>
      <c r="P23" s="14"/>
      <c r="Q23" s="7"/>
    </row>
    <row r="24" spans="1:18" ht="15.75" x14ac:dyDescent="0.25">
      <c r="A24" s="8">
        <v>4001</v>
      </c>
      <c r="B24" s="10" t="s">
        <v>19</v>
      </c>
      <c r="C24" s="11">
        <v>46</v>
      </c>
      <c r="D24" s="1" t="s">
        <v>14</v>
      </c>
      <c r="E24" s="10" t="s">
        <v>30</v>
      </c>
      <c r="F24" s="10" t="s">
        <v>16</v>
      </c>
      <c r="G24" s="10">
        <v>4</v>
      </c>
      <c r="H24" s="10">
        <v>24</v>
      </c>
      <c r="I24" s="10">
        <v>75</v>
      </c>
      <c r="J24" s="38">
        <v>3</v>
      </c>
      <c r="K24" s="38">
        <v>0.71699999999999997</v>
      </c>
      <c r="L24" s="38">
        <v>14</v>
      </c>
      <c r="M24" s="6"/>
      <c r="N24" s="6"/>
      <c r="O24" s="6"/>
      <c r="P24" s="14"/>
      <c r="Q24" s="7"/>
    </row>
    <row r="25" spans="1:18" ht="15.75" x14ac:dyDescent="0.25">
      <c r="A25" s="8">
        <v>4031</v>
      </c>
      <c r="B25" s="10" t="s">
        <v>19</v>
      </c>
      <c r="C25" s="11">
        <v>48</v>
      </c>
      <c r="D25" s="1" t="s">
        <v>14</v>
      </c>
      <c r="E25" s="15" t="s">
        <v>18</v>
      </c>
      <c r="F25" s="10" t="s">
        <v>16</v>
      </c>
      <c r="G25" s="10">
        <v>0</v>
      </c>
      <c r="H25" s="10">
        <v>19</v>
      </c>
      <c r="I25" s="10">
        <v>65</v>
      </c>
      <c r="J25" s="38">
        <v>0</v>
      </c>
      <c r="K25" s="38">
        <v>0.72099999999999997</v>
      </c>
      <c r="L25" s="38">
        <v>34</v>
      </c>
      <c r="M25" s="6"/>
      <c r="N25" s="6"/>
      <c r="O25" s="6"/>
      <c r="P25" s="14"/>
      <c r="Q25" s="7"/>
    </row>
    <row r="26" spans="1:18" ht="15.75" x14ac:dyDescent="0.25">
      <c r="A26" s="8">
        <v>4037</v>
      </c>
      <c r="B26" s="10" t="s">
        <v>19</v>
      </c>
      <c r="C26" s="11">
        <v>62</v>
      </c>
      <c r="D26" s="1" t="s">
        <v>14</v>
      </c>
      <c r="E26" s="10" t="s">
        <v>23</v>
      </c>
      <c r="F26" s="10" t="s">
        <v>16</v>
      </c>
      <c r="G26" s="10">
        <v>4</v>
      </c>
      <c r="H26" s="12"/>
      <c r="I26" s="10">
        <v>50</v>
      </c>
      <c r="J26" s="38">
        <v>1.3</v>
      </c>
      <c r="K26" s="38">
        <v>0.66</v>
      </c>
      <c r="L26" s="38">
        <v>87</v>
      </c>
      <c r="M26" s="6"/>
      <c r="N26" s="6"/>
      <c r="O26" s="6"/>
      <c r="P26" s="14"/>
      <c r="Q26" s="7"/>
    </row>
    <row r="27" spans="1:18" ht="15.75" x14ac:dyDescent="0.25">
      <c r="A27" s="23">
        <v>4051</v>
      </c>
      <c r="B27" s="10" t="s">
        <v>19</v>
      </c>
      <c r="C27" s="11">
        <v>54</v>
      </c>
      <c r="D27" s="1" t="s">
        <v>14</v>
      </c>
      <c r="E27" s="15" t="s">
        <v>18</v>
      </c>
      <c r="F27" s="10" t="s">
        <v>16</v>
      </c>
      <c r="G27" s="10">
        <v>6</v>
      </c>
      <c r="H27" s="10">
        <v>21</v>
      </c>
      <c r="I27" s="12"/>
      <c r="J27" s="38">
        <v>3.2</v>
      </c>
      <c r="K27" s="38">
        <v>0.83699999999999997</v>
      </c>
      <c r="L27" s="38">
        <v>23</v>
      </c>
      <c r="M27" s="6"/>
      <c r="N27" s="6"/>
      <c r="O27" s="6"/>
      <c r="P27" s="14"/>
      <c r="Q27" s="7"/>
    </row>
    <row r="28" spans="1:18" ht="15.75" x14ac:dyDescent="0.25">
      <c r="A28" s="23">
        <v>4078</v>
      </c>
      <c r="B28" s="12" t="s">
        <v>19</v>
      </c>
      <c r="C28" s="11">
        <v>49</v>
      </c>
      <c r="D28" s="1" t="s">
        <v>14</v>
      </c>
      <c r="E28" s="12" t="s">
        <v>18</v>
      </c>
      <c r="F28" s="12" t="s">
        <v>31</v>
      </c>
      <c r="G28" s="12">
        <v>4</v>
      </c>
      <c r="H28" s="12">
        <v>22</v>
      </c>
      <c r="I28" s="12">
        <v>91</v>
      </c>
      <c r="J28" s="38">
        <v>7</v>
      </c>
      <c r="K28" s="38">
        <v>0.64900000000000002</v>
      </c>
      <c r="L28" s="38">
        <v>84</v>
      </c>
      <c r="M28" s="1"/>
      <c r="N28" s="1"/>
      <c r="O28" s="1"/>
    </row>
    <row r="29" spans="1:18" ht="15.75" x14ac:dyDescent="0.25">
      <c r="A29" s="8" t="s">
        <v>28</v>
      </c>
      <c r="B29" s="10"/>
      <c r="C29" s="28">
        <f>AVERAGE(C22:C28)</f>
        <v>50</v>
      </c>
      <c r="D29"/>
      <c r="E29" s="10"/>
      <c r="F29" s="10"/>
      <c r="G29" s="33">
        <f>AVERAGE(G22:G28)</f>
        <v>3</v>
      </c>
      <c r="H29" s="10">
        <f>AVERAGE(H22:H25,H27,H28)</f>
        <v>21.5</v>
      </c>
      <c r="I29" s="10">
        <f>AVERAGE(I22:I26,I28)</f>
        <v>72.5</v>
      </c>
      <c r="J29" s="10">
        <f>AVERAGE(J22:J28,J28)</f>
        <v>4.4375</v>
      </c>
      <c r="K29" s="10">
        <f>AVERAGE(K22:K28)</f>
        <v>0.73557142857142854</v>
      </c>
      <c r="L29" s="10">
        <f>AVERAGE(L22:L28)</f>
        <v>45.142857142857146</v>
      </c>
      <c r="M29" s="1"/>
      <c r="N29" s="1"/>
      <c r="O29" s="1"/>
    </row>
    <row r="30" spans="1:18" ht="15.75" x14ac:dyDescent="0.25">
      <c r="A30" s="44"/>
      <c r="B30" s="45"/>
      <c r="C30" s="46"/>
      <c r="E30" s="45"/>
      <c r="F30" s="45"/>
      <c r="G30" s="45"/>
      <c r="H30" s="45"/>
      <c r="I30" s="45"/>
      <c r="J30" s="45"/>
      <c r="K30" s="45">
        <f>STDEV(K22:K28)</f>
        <v>6.9132378190582405E-2</v>
      </c>
      <c r="L30" s="45"/>
    </row>
    <row r="31" spans="1:18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L31" s="42"/>
      <c r="M31" s="42"/>
      <c r="N31" s="42"/>
      <c r="O31" s="42"/>
      <c r="P31" s="42"/>
      <c r="Q31" s="42"/>
      <c r="R31" s="42"/>
    </row>
    <row r="32" spans="1:18" x14ac:dyDescent="0.2">
      <c r="A32" s="29"/>
      <c r="B32" s="30"/>
      <c r="C32" s="30"/>
      <c r="D32" s="31"/>
      <c r="E32" s="30"/>
      <c r="F32" s="30"/>
      <c r="G32" s="30"/>
      <c r="H32" s="30"/>
      <c r="I32" s="30"/>
      <c r="J32" s="32"/>
      <c r="L32" s="3"/>
      <c r="M32" s="4"/>
      <c r="N32" s="5"/>
      <c r="O32" s="6"/>
      <c r="P32" s="6"/>
      <c r="Q32" s="5"/>
      <c r="R32" s="7"/>
    </row>
    <row r="33" spans="1:18" ht="15.75" x14ac:dyDescent="0.25">
      <c r="A33" s="8"/>
      <c r="B33" s="9"/>
      <c r="C33" s="10"/>
      <c r="D33" s="11"/>
      <c r="E33" s="1"/>
      <c r="F33" s="10"/>
      <c r="G33" s="10"/>
      <c r="H33" s="10"/>
      <c r="I33" s="10"/>
      <c r="J33" s="10"/>
      <c r="L33" s="13"/>
      <c r="M33" s="6"/>
      <c r="N33" s="6"/>
      <c r="O33" s="6"/>
      <c r="P33" s="6"/>
      <c r="Q33" s="14"/>
      <c r="R33" s="7"/>
    </row>
    <row r="34" spans="1:18" ht="15.75" x14ac:dyDescent="0.25">
      <c r="A34" s="8"/>
      <c r="B34" s="9"/>
      <c r="C34" s="10"/>
      <c r="D34" s="11"/>
      <c r="E34" s="1"/>
      <c r="F34" s="15"/>
      <c r="G34" s="10"/>
      <c r="H34" s="10"/>
      <c r="I34" s="12"/>
      <c r="J34" s="12"/>
      <c r="L34" s="13"/>
      <c r="M34" s="6"/>
      <c r="N34" s="6"/>
      <c r="O34" s="6"/>
      <c r="P34" s="6"/>
      <c r="Q34" s="14"/>
      <c r="R34" s="7"/>
    </row>
    <row r="35" spans="1:18" ht="15.75" x14ac:dyDescent="0.25">
      <c r="A35" s="8"/>
      <c r="B35" s="9"/>
      <c r="C35" s="10"/>
      <c r="D35" s="28"/>
      <c r="F35" s="10"/>
      <c r="G35" s="10"/>
      <c r="H35" s="28"/>
      <c r="I35" s="10"/>
      <c r="J35" s="10"/>
      <c r="L35" s="13"/>
      <c r="M35" s="6"/>
      <c r="N35" s="6"/>
      <c r="O35" s="6"/>
      <c r="P35" s="6"/>
      <c r="Q35" s="14"/>
      <c r="R35" s="7"/>
    </row>
    <row r="36" spans="1:18" x14ac:dyDescent="0.2">
      <c r="L36" s="3"/>
      <c r="M36" s="6"/>
      <c r="N36" s="6"/>
      <c r="O36" s="6"/>
      <c r="P36" s="6"/>
      <c r="Q36" s="14"/>
      <c r="R36" s="7"/>
    </row>
    <row r="37" spans="1:18" x14ac:dyDescent="0.2">
      <c r="A37" s="3"/>
      <c r="B37" s="14"/>
      <c r="C37" s="14"/>
      <c r="D37" s="35"/>
      <c r="E37" s="35"/>
      <c r="F37" s="35"/>
      <c r="G37" s="35"/>
      <c r="H37" s="35"/>
      <c r="I37" s="35"/>
      <c r="J37" s="36"/>
      <c r="L37" s="13"/>
      <c r="M37" s="6"/>
      <c r="N37" s="6"/>
      <c r="O37" s="6"/>
      <c r="P37" s="6"/>
      <c r="Q37" s="14"/>
      <c r="R37" s="7"/>
    </row>
    <row r="38" spans="1:18" x14ac:dyDescent="0.2">
      <c r="L38" s="16"/>
      <c r="M38" s="14"/>
      <c r="N38" s="14"/>
      <c r="O38" s="14"/>
      <c r="P38" s="14"/>
      <c r="Q38" s="14"/>
      <c r="R38" s="7"/>
    </row>
    <row r="40" spans="1:18" x14ac:dyDescent="0.2">
      <c r="A40" s="42"/>
      <c r="B40" s="42"/>
      <c r="C40" s="42"/>
      <c r="D40" s="42"/>
      <c r="E40" s="42"/>
      <c r="F40" s="42"/>
      <c r="G40" s="42"/>
    </row>
    <row r="41" spans="1:18" x14ac:dyDescent="0.2">
      <c r="A41" s="3"/>
      <c r="B41" s="4"/>
      <c r="C41" s="5"/>
      <c r="D41" s="6"/>
      <c r="E41" s="6"/>
      <c r="F41" s="5"/>
      <c r="G41" s="7"/>
    </row>
    <row r="42" spans="1:18" x14ac:dyDescent="0.2">
      <c r="A42" s="13"/>
      <c r="B42" s="6"/>
      <c r="C42" s="6"/>
      <c r="D42" s="6"/>
      <c r="E42" s="6"/>
      <c r="F42" s="14"/>
      <c r="G42" s="7"/>
    </row>
    <row r="43" spans="1:18" x14ac:dyDescent="0.2">
      <c r="A43" s="13"/>
      <c r="B43" s="6"/>
      <c r="C43" s="6"/>
      <c r="D43" s="6"/>
      <c r="E43" s="6"/>
      <c r="F43" s="14"/>
      <c r="G43" s="7"/>
    </row>
    <row r="44" spans="1:18" x14ac:dyDescent="0.2">
      <c r="A44" s="13"/>
      <c r="B44" s="6"/>
      <c r="C44" s="6"/>
      <c r="D44" s="6"/>
      <c r="E44" s="6"/>
      <c r="F44" s="14"/>
      <c r="G44" s="7"/>
    </row>
    <row r="45" spans="1:18" x14ac:dyDescent="0.2">
      <c r="A45" s="3"/>
      <c r="B45" s="6"/>
      <c r="C45" s="6"/>
      <c r="D45" s="6"/>
      <c r="E45" s="6"/>
      <c r="F45" s="14"/>
      <c r="G45" s="7"/>
    </row>
    <row r="46" spans="1:18" x14ac:dyDescent="0.2">
      <c r="A46" s="13"/>
      <c r="B46" s="6"/>
      <c r="C46" s="6"/>
      <c r="D46" s="6"/>
      <c r="E46" s="6"/>
      <c r="F46" s="14"/>
      <c r="G46" s="7"/>
    </row>
    <row r="47" spans="1:18" x14ac:dyDescent="0.2">
      <c r="A47" s="16"/>
      <c r="B47" s="14"/>
      <c r="C47" s="14"/>
      <c r="D47" s="37"/>
      <c r="E47" s="14"/>
      <c r="F47" s="14"/>
      <c r="G47" s="7"/>
    </row>
  </sheetData>
  <mergeCells count="7">
    <mergeCell ref="A40:G40"/>
    <mergeCell ref="A1:J1"/>
    <mergeCell ref="L1:R1"/>
    <mergeCell ref="A20:J20"/>
    <mergeCell ref="L20:R20"/>
    <mergeCell ref="A31:J31"/>
    <mergeCell ref="L31:R31"/>
  </mergeCells>
  <phoneticPr fontId="15" type="noConversion"/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Kohanski</dc:creator>
  <cp:lastModifiedBy>Cailu Lin</cp:lastModifiedBy>
  <dcterms:created xsi:type="dcterms:W3CDTF">2021-11-21T05:33:31Z</dcterms:created>
  <dcterms:modified xsi:type="dcterms:W3CDTF">2021-12-05T15:47:31Z</dcterms:modified>
</cp:coreProperties>
</file>