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GroupProject_Documentation\"/>
    </mc:Choice>
  </mc:AlternateContent>
  <xr:revisionPtr revIDLastSave="0" documentId="13_ncr:1_{A3252ED2-F9BD-44CB-AA91-7C3E23E9DB40}" xr6:coauthVersionLast="41" xr6:coauthVersionMax="45" xr10:uidLastSave="{00000000-0000-0000-0000-000000000000}"/>
  <bookViews>
    <workbookView xWindow="0" yWindow="0" windowWidth="24090" windowHeight="14865" firstSheet="3" activeTab="3" xr2:uid="{12D98D7F-908C-47C5-A977-B7011EB041AE}"/>
  </bookViews>
  <sheets>
    <sheet name="Timeline" sheetId="6" r:id="rId1"/>
    <sheet name="User Stories Sprint 1" sheetId="2" r:id="rId2"/>
    <sheet name="User Story Cards" sheetId="10" r:id="rId3"/>
    <sheet name="Sheet2" sheetId="9" r:id="rId4"/>
    <sheet name="Tasks Sprint 1" sheetId="3" r:id="rId5"/>
    <sheet name="User Stories Sprint 2" sheetId="5" r:id="rId6"/>
    <sheet name="Sheet1" sheetId="8" r:id="rId7"/>
    <sheet name="Tasks Sprint 2" sheetId="7" r:id="rId8"/>
    <sheet name="Template Burndown" sheetId="4" r:id="rId9"/>
    <sheet name="Template" sheetId="1" r:id="rId10"/>
  </sheets>
  <definedNames>
    <definedName name="_xlnm._FilterDatabase" localSheetId="4" hidden="1">'Tasks Sprint 1'!$A$1:$H$21</definedName>
    <definedName name="_xlnm._FilterDatabase" localSheetId="7" hidden="1">'Tasks Sprint 2'!$A$1:$I$46</definedName>
    <definedName name="_xlnm._FilterDatabase" localSheetId="0" hidden="1">Timeline!$J$9:$N$144</definedName>
    <definedName name="_xlnm._FilterDatabase" localSheetId="5" hidden="1">'User Stories Sprint 2'!$B$2:$I$18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9" l="1"/>
  <c r="G24" i="9"/>
  <c r="F19" i="9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18" i="9"/>
  <c r="F17" i="9"/>
  <c r="A26" i="9"/>
  <c r="A27" i="9"/>
  <c r="A28" i="9"/>
  <c r="A29" i="9"/>
  <c r="A30" i="9"/>
  <c r="A31" i="9"/>
  <c r="A32" i="9"/>
  <c r="A33" i="9"/>
  <c r="A34" i="9"/>
  <c r="A35" i="9"/>
  <c r="A36" i="9"/>
  <c r="A25" i="9"/>
  <c r="D37" i="9"/>
  <c r="C37" i="9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M3" i="9" l="1"/>
  <c r="M4" i="9"/>
  <c r="M5" i="9"/>
  <c r="M6" i="9"/>
  <c r="M7" i="9"/>
  <c r="M8" i="9"/>
  <c r="M2" i="9"/>
  <c r="L3" i="9"/>
  <c r="L4" i="9"/>
  <c r="L5" i="9"/>
  <c r="L6" i="9"/>
  <c r="L7" i="9"/>
  <c r="L8" i="9"/>
  <c r="L2" i="9"/>
  <c r="M3" i="8"/>
  <c r="M4" i="8"/>
  <c r="M15" i="8" s="1"/>
  <c r="M5" i="8"/>
  <c r="M6" i="8"/>
  <c r="M7" i="8"/>
  <c r="M8" i="8"/>
  <c r="M9" i="8"/>
  <c r="M10" i="8"/>
  <c r="M11" i="8"/>
  <c r="M12" i="8"/>
  <c r="M2" i="8"/>
  <c r="N3" i="8"/>
  <c r="N4" i="8"/>
  <c r="N5" i="8"/>
  <c r="N6" i="8"/>
  <c r="N7" i="8"/>
  <c r="N8" i="8"/>
  <c r="N9" i="8"/>
  <c r="N10" i="8"/>
  <c r="N11" i="8"/>
  <c r="N12" i="8"/>
  <c r="N2" i="8"/>
  <c r="N15" i="8" s="1"/>
  <c r="F3" i="9"/>
  <c r="F4" i="9"/>
  <c r="F5" i="9"/>
  <c r="F6" i="9"/>
  <c r="F7" i="9"/>
  <c r="F8" i="9"/>
  <c r="F9" i="9"/>
  <c r="F2" i="9"/>
  <c r="I9" i="9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G3" i="8"/>
  <c r="G4" i="8"/>
  <c r="G5" i="8"/>
  <c r="G6" i="8"/>
  <c r="G7" i="8"/>
  <c r="G8" i="8"/>
  <c r="G9" i="8"/>
  <c r="G10" i="8"/>
  <c r="G11" i="8"/>
  <c r="G12" i="8"/>
  <c r="G13" i="8"/>
  <c r="G2" i="8"/>
  <c r="I13" i="8"/>
  <c r="J13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J2" i="8"/>
  <c r="I2" i="8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3" i="5"/>
  <c r="H19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3" i="5"/>
  <c r="E11" i="2"/>
  <c r="G19" i="5"/>
  <c r="I10" i="9" l="1"/>
  <c r="K2" i="9" s="1"/>
  <c r="K3" i="9" s="1"/>
  <c r="K4" i="9" s="1"/>
  <c r="K5" i="9" s="1"/>
  <c r="K6" i="9" s="1"/>
  <c r="K7" i="9" s="1"/>
  <c r="K8" i="9" s="1"/>
  <c r="K9" i="9" s="1"/>
  <c r="M11" i="9"/>
  <c r="L11" i="9"/>
  <c r="H10" i="9"/>
  <c r="J2" i="9" s="1"/>
  <c r="J3" i="9" s="1"/>
  <c r="J4" i="9" s="1"/>
  <c r="J5" i="9" s="1"/>
  <c r="J6" i="9" s="1"/>
  <c r="J7" i="9" s="1"/>
  <c r="J8" i="9" s="1"/>
  <c r="J9" i="9" s="1"/>
  <c r="J14" i="8"/>
  <c r="L2" i="8" s="1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I14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P8" i="5"/>
  <c r="P4" i="5"/>
  <c r="P5" i="5"/>
  <c r="P9" i="5"/>
  <c r="P3" i="5"/>
  <c r="P6" i="5"/>
  <c r="P7" i="5"/>
  <c r="F35" i="4" l="1"/>
  <c r="E35" i="4"/>
  <c r="F3" i="3"/>
  <c r="F5" i="3"/>
  <c r="F9" i="3"/>
  <c r="F11" i="3"/>
  <c r="F12" i="3"/>
  <c r="F13" i="3"/>
  <c r="F19" i="3"/>
  <c r="F21" i="3"/>
  <c r="H46" i="7"/>
  <c r="G46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<sst xmlns="http://schemas.openxmlformats.org/spreadsheetml/2006/main" count="1136" uniqueCount="520">
  <si>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</si>
  <si>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</si>
  <si>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</si>
  <si>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</si>
  <si>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</si>
  <si>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</si>
  <si>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</si>
  <si>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</si>
  <si>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</si>
  <si>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</si>
  <si>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</si>
  <si>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</si>
  <si>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</si>
  <si>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</si>
  <si>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</si>
  <si>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</si>
  <si>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</si>
  <si>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</si>
  <si>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</si>
  <si>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</si>
  <si>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</si>
  <si>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</si>
  <si>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</si>
  <si>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</si>
  <si>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</si>
  <si>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</si>
  <si>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</si>
  <si>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</si>
  <si>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</si>
  <si>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</si>
  <si>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</si>
  <si>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</si>
  <si>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</si>
  <si>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</si>
  <si>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</si>
  <si>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</si>
  <si>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</si>
  <si>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</si>
  <si>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</si>
  <si>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</si>
  <si>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</si>
  <si>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</si>
  <si>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</si>
  <si>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</si>
  <si>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</si>
  <si>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</si>
  <si>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</si>
  <si>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</si>
  <si>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</si>
  <si>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</si>
  <si>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</si>
  <si>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</si>
  <si>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</si>
  <si>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</si>
  <si>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</si>
  <si>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</si>
  <si>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</si>
  <si>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</si>
  <si>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</si>
  <si>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</si>
  <si>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</si>
  <si>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</si>
  <si>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</si>
  <si>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</si>
  <si>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</si>
  <si>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</si>
  <si>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</si>
  <si>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</si>
  <si>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</si>
  <si>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</si>
  <si>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</si>
  <si>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</si>
  <si>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</si>
  <si>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</si>
  <si>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</si>
  <si>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</si>
  <si>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</si>
  <si>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</si>
  <si>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</si>
  <si>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</si>
  <si>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</si>
  <si>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</si>
  <si>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</si>
  <si>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</si>
  <si>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</si>
  <si>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</si>
  <si>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</si>
  <si>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</si>
  <si>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</si>
  <si>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</si>
  <si>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</si>
  <si>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</si>
  <si>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</si>
  <si>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</si>
  <si>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</si>
  <si>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</si>
  <si>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</si>
  <si>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</si>
  <si>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</si>
  <si>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</si>
  <si>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</si>
  <si>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</si>
  <si>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</si>
  <si>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</si>
  <si>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</si>
  <si>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</si>
  <si>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</si>
  <si>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</si>
  <si>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</si>
  <si>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</si>
  <si>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</si>
  <si>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</si>
  <si>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</si>
  <si>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</si>
  <si>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</si>
  <si>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</si>
  <si>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</si>
  <si>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</si>
  <si>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</si>
  <si>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</si>
  <si>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</si>
  <si>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</si>
  <si>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</si>
  <si>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</si>
  <si>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</si>
  <si>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</si>
  <si>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</si>
  <si>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</si>
  <si>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</si>
  <si>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</si>
  <si>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</si>
  <si>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</si>
  <si>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</si>
  <si>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</si>
  <si>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</si>
  <si>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</si>
  <si>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</si>
  <si>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</si>
  <si>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</si>
  <si>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</si>
  <si>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</si>
  <si>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</si>
  <si>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</si>
  <si>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</si>
  <si>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</si>
  <si>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</si>
  <si>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</si>
  <si>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</si>
  <si>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</si>
  <si>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</si>
  <si>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</si>
  <si>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</si>
  <si>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</si>
  <si>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</si>
  <si>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</si>
  <si>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</si>
  <si>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</si>
  <si>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</si>
  <si>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</si>
  <si>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</si>
  <si>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</si>
  <si>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</si>
  <si>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</si>
  <si>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</si>
  <si>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</si>
  <si>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</si>
  <si>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</si>
  <si>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</si>
  <si>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</si>
  <si>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</si>
  <si>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</si>
  <si>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</si>
  <si>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</si>
  <si>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</si>
  <si>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</si>
  <si>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</si>
  <si>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</si>
  <si>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</si>
  <si>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</si>
  <si>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</si>
  <si>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</si>
  <si>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</si>
  <si>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</si>
  <si>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</si>
  <si>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</si>
  <si>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</si>
  <si>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</si>
  <si>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</si>
  <si>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</si>
  <si>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</si>
  <si>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</si>
  <si>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</si>
  <si>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</si>
  <si>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</si>
  <si>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</si>
  <si>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</si>
  <si>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</si>
  <si>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</si>
  <si>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</si>
  <si>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</si>
  <si>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</si>
  <si>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</si>
  <si>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</si>
  <si>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</si>
  <si>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</si>
  <si>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</si>
  <si>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</si>
  <si>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</si>
  <si>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</si>
  <si>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</si>
  <si>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</si>
  <si>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</si>
  <si>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</si>
  <si>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</si>
  <si>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</si>
  <si>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</si>
  <si>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</si>
  <si>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</si>
  <si>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</si>
  <si>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</si>
  <si>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</si>
  <si>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</si>
  <si>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</si>
  <si>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</si>
  <si>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</si>
  <si>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</si>
  <si>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</si>
  <si>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</si>
  <si>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</si>
  <si>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</si>
  <si>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</si>
  <si>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</si>
  <si>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</si>
  <si>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</si>
  <si>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</si>
  <si>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</si>
  <si>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</si>
  <si>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</si>
  <si>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</si>
  <si>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</si>
  <si>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</si>
  <si>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</si>
  <si>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</si>
  <si>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</si>
  <si>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</si>
  <si>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</si>
  <si>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</si>
  <si>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</si>
  <si>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</si>
  <si>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</si>
  <si>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</si>
  <si>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</si>
  <si>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</si>
  <si>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</si>
  <si>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</si>
  <si>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</si>
  <si>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</si>
  <si>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</si>
  <si>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</si>
  <si>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</si>
  <si>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</si>
  <si>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</si>
  <si>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</si>
  <si>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</si>
  <si>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</si>
  <si>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</si>
  <si>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</si>
  <si>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</si>
  <si>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</si>
  <si>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</si>
  <si>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</si>
  <si>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</si>
  <si>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</si>
  <si>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</si>
  <si>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</si>
  <si>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</si>
  <si>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</si>
  <si>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</si>
  <si>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</si>
  <si>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</si>
  <si>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</si>
  <si>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</si>
  <si>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</si>
  <si>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</si>
  <si>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</si>
  <si>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</si>
  <si>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</si>
  <si>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</si>
  <si>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</si>
  <si>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</si>
  <si>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</si>
  <si>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</si>
  <si>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</si>
  <si>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</si>
  <si>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</si>
  <si>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</si>
  <si>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</si>
  <si>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</si>
  <si>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</si>
  <si>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</si>
  <si>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</si>
  <si>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</si>
  <si>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</si>
  <si>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</si>
  <si>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</si>
  <si>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</si>
  <si>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</si>
  <si>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</si>
  <si>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</si>
  <si>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</si>
  <si>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</si>
  <si>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</si>
  <si>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</si>
  <si>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</si>
  <si>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</si>
  <si>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</si>
  <si>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</si>
  <si>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</si>
  <si>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</si>
  <si>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</si>
  <si>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</si>
  <si>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</si>
  <si>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</si>
  <si>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</si>
  <si>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</si>
  <si>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</si>
  <si>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</si>
  <si>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</si>
  <si>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</si>
  <si>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</si>
  <si>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</si>
  <si>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</si>
  <si>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</si>
  <si>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</si>
  <si>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</si>
  <si>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</si>
  <si>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</si>
  <si>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</si>
  <si>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</si>
  <si>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</si>
  <si>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</si>
  <si>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</si>
  <si>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</si>
  <si>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</si>
  <si>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</si>
  <si>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</si>
  <si>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</si>
  <si>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</si>
  <si>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</si>
  <si>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</si>
  <si>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</si>
  <si>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</si>
  <si>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</si>
  <si>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</si>
  <si>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</si>
  <si>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</si>
  <si>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</si>
  <si>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</si>
  <si>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</si>
  <si>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</si>
  <si>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</si>
  <si>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</si>
  <si>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</si>
  <si>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</si>
  <si>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</si>
  <si>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</si>
  <si>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</si>
  <si>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</si>
  <si>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</si>
  <si>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</si>
  <si>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</si>
  <si>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</si>
  <si>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</si>
  <si>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</si>
  <si>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</si>
  <si>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</si>
  <si>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</si>
  <si>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</si>
  <si>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</si>
  <si>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</si>
  <si>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</si>
  <si>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</si>
  <si>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</si>
  <si>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</si>
  <si>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</si>
  <si>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</si>
  <si>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</si>
  <si>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</si>
  <si>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</si>
  <si>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</si>
  <si>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</si>
  <si>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</si>
  <si>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</si>
  <si>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</si>
  <si>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</si>
  <si>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</si>
  <si>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</si>
  <si>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</si>
  <si>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</si>
  <si>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</si>
  <si>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</si>
  <si>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</si>
  <si>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</si>
  <si>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</si>
  <si>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</si>
  <si>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</si>
  <si>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</si>
  <si>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</si>
  <si>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</si>
  <si>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</si>
  <si>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</si>
  <si>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</si>
  <si>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</si>
  <si>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</si>
  <si>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</si>
  <si>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</si>
  <si>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</si>
  <si>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</si>
  <si>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</si>
  <si>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</si>
  <si>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</si>
  <si>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</si>
  <si>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</si>
  <si>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</si>
  <si>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</si>
  <si>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</si>
  <si>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</si>
  <si>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</si>
  <si>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</si>
  <si>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</si>
  <si>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</si>
  <si>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</si>
  <si>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</si>
  <si>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</si>
  <si>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</si>
  <si>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</si>
  <si>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</si>
  <si>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</si>
  <si>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</si>
  <si>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</si>
  <si>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</si>
  <si>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</si>
  <si>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</si>
  <si>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</si>
  <si>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</si>
  <si>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</si>
  <si>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</si>
  <si>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</si>
  <si>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</si>
  <si>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</si>
  <si>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</si>
  <si>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</si>
  <si>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</si>
  <si>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</si>
  <si>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</si>
  <si>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</si>
  <si>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</si>
  <si>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</si>
  <si>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</si>
  <si>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</si>
  <si>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</si>
  <si>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</si>
  <si>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</si>
  <si>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</si>
  <si>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</si>
  <si>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</si>
  <si>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</si>
  <si>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</si>
  <si>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</si>
  <si>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</si>
  <si>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</si>
  <si>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</si>
  <si>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</si>
  <si>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</si>
  <si>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</si>
  <si>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</si>
  <si>
    <t>GUI design</t>
  </si>
  <si>
    <t>??</t>
  </si>
  <si>
    <t>UML diagrams and Sequence</t>
  </si>
  <si>
    <t>Write report</t>
  </si>
  <si>
    <t>Burndowns/story points</t>
  </si>
  <si>
    <t>Actual game mechanics</t>
  </si>
  <si>
    <t>https://docs.google.com/document/d/1-NuGYtgqr1ib-2Y_HHrixvkurcYAJE_qSIWfyOImW7Y/edit</t>
  </si>
  <si>
    <t>Link to Google Doc</t>
  </si>
  <si>
    <t>MoSCow</t>
  </si>
  <si>
    <t>Effort Burndown</t>
  </si>
  <si>
    <t>Actual Burndown</t>
  </si>
  <si>
    <t>End</t>
  </si>
  <si>
    <t>Days</t>
  </si>
  <si>
    <t>Planned Velocity</t>
  </si>
  <si>
    <t>Actual Velocity</t>
  </si>
  <si>
    <t>Average</t>
  </si>
  <si>
    <t xml:space="preserve">As a human player, I want to be able to choose whether to play top trumps online or on the command line. </t>
  </si>
  <si>
    <t>Priority: 10 
Effort: 2</t>
  </si>
  <si>
    <t>Acceptance Criteria</t>
  </si>
  <si>
    <t>User Story</t>
  </si>
  <si>
    <t>It is complete when…</t>
  </si>
  <si>
    <t xml:space="preserve">Actual Effort: </t>
  </si>
  <si>
    <t>Day 1</t>
  </si>
  <si>
    <t>Day 2</t>
  </si>
  <si>
    <t>Day 3</t>
  </si>
  <si>
    <t>Day 5</t>
  </si>
  <si>
    <t>Day 6</t>
  </si>
  <si>
    <t>Day 8</t>
  </si>
  <si>
    <t>Day 9</t>
  </si>
  <si>
    <t>Day 10</t>
  </si>
  <si>
    <t>Day 11</t>
  </si>
  <si>
    <t>Day 12</t>
  </si>
  <si>
    <t>Predicted Effort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</si>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</sst>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  <xf numFmtId="0" fontId="8" fillId="13" borderId="0" applyNumberFormat="0" applyBorder="0" applyAlignment="0" applyProtection="0"/>
  </cellStyleXfs>
  <cellXfs count="15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13" borderId="1" xfId="6" applyBorder="1" applyAlignment="1">
      <alignment horizontal="center"/>
    </xf>
    <xf numFmtId="0" fontId="8" fillId="13" borderId="1" xfId="6" applyBorder="1"/>
    <xf numFmtId="0" fontId="6" fillId="10" borderId="1" xfId="3" applyBorder="1"/>
    <xf numFmtId="0" fontId="5" fillId="9" borderId="1" xfId="2" applyBorder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3" xfId="2" applyFont="1" applyFill="1" applyBorder="1" applyAlignment="1">
      <alignment horizontal="center" vertical="center" wrapText="1"/>
    </xf>
    <xf numFmtId="0" fontId="9" fillId="4" borderId="34" xfId="2" applyFont="1" applyFill="1" applyBorder="1" applyAlignment="1">
      <alignment horizontal="center" vertical="center" wrapText="1"/>
    </xf>
    <xf numFmtId="0" fontId="9" fillId="4" borderId="35" xfId="2" applyFont="1" applyFill="1" applyBorder="1" applyAlignment="1">
      <alignment horizontal="center" vertical="center" wrapText="1"/>
    </xf>
    <xf numFmtId="0" fontId="9" fillId="4" borderId="36" xfId="2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7" xfId="0" applyBorder="1"/>
    <xf numFmtId="0" fontId="0" fillId="0" borderId="39" xfId="0" applyBorder="1"/>
    <xf numFmtId="0" fontId="0" fillId="0" borderId="1" xfId="0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6" xfId="0" applyFill="1" applyBorder="1"/>
    <xf numFmtId="0" fontId="0" fillId="6" borderId="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7">
    <cellStyle name="20% - Accent1" xfId="5" builtinId="30"/>
    <cellStyle name="Bad" xfId="2" builtinId="27"/>
    <cellStyle name="Calculation" xfId="4" builtinId="22"/>
    <cellStyle name="Good" xfId="6" builtinId="26"/>
    <cellStyle name="Hyperlink" xfId="1" builtinId="8"/>
    <cellStyle name="Neutral" xfId="3" builtinId="28"/>
    <cellStyle name="Normal" xfId="0" builtinId="0"/>
  </cellStyles>
  <dxfs count="14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Sheet2!$J$2:$J$9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874-A76A-C29E11317284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Sheet2!$K$2:$K$9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5-4874-A76A-C29E1131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46584"/>
        <c:axId val="545660064"/>
      </c:lineChart>
      <c:catAx>
        <c:axId val="5499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0064"/>
        <c:crosses val="autoZero"/>
        <c:auto val="1"/>
        <c:lblAlgn val="ctr"/>
        <c:lblOffset val="100"/>
        <c:noMultiLvlLbl val="0"/>
      </c:catAx>
      <c:valAx>
        <c:axId val="545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Project Burndown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Predicted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Sheet2!$E$17:$E$36</c:f>
              <c:numCache>
                <c:formatCode>General</c:formatCode>
                <c:ptCount val="20"/>
                <c:pt idx="0">
                  <c:v>91</c:v>
                </c:pt>
                <c:pt idx="1">
                  <c:v>88</c:v>
                </c:pt>
                <c:pt idx="2">
                  <c:v>85</c:v>
                </c:pt>
                <c:pt idx="3">
                  <c:v>80</c:v>
                </c:pt>
                <c:pt idx="4">
                  <c:v>77</c:v>
                </c:pt>
                <c:pt idx="5">
                  <c:v>75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63</c:v>
                </c:pt>
                <c:pt idx="10">
                  <c:v>58</c:v>
                </c:pt>
                <c:pt idx="11">
                  <c:v>51</c:v>
                </c:pt>
                <c:pt idx="12">
                  <c:v>42</c:v>
                </c:pt>
                <c:pt idx="13">
                  <c:v>36</c:v>
                </c:pt>
                <c:pt idx="14">
                  <c:v>31</c:v>
                </c:pt>
                <c:pt idx="15">
                  <c:v>26</c:v>
                </c:pt>
                <c:pt idx="16">
                  <c:v>20</c:v>
                </c:pt>
                <c:pt idx="17">
                  <c:v>12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3-429B-ADA1-6500B2AB2828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Sheet2!$F$17:$F$36</c:f>
              <c:numCache>
                <c:formatCode>General</c:formatCode>
                <c:ptCount val="20"/>
                <c:pt idx="0">
                  <c:v>93</c:v>
                </c:pt>
                <c:pt idx="1">
                  <c:v>89</c:v>
                </c:pt>
                <c:pt idx="2">
                  <c:v>87</c:v>
                </c:pt>
                <c:pt idx="3">
                  <c:v>80</c:v>
                </c:pt>
                <c:pt idx="4">
                  <c:v>77</c:v>
                </c:pt>
                <c:pt idx="5">
                  <c:v>73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58</c:v>
                </c:pt>
                <c:pt idx="10">
                  <c:v>54</c:v>
                </c:pt>
                <c:pt idx="11">
                  <c:v>47</c:v>
                </c:pt>
                <c:pt idx="12">
                  <c:v>38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429B-ADA1-6500B2AB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70656"/>
        <c:axId val="630768688"/>
      </c:lineChart>
      <c:catAx>
        <c:axId val="6307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68688"/>
        <c:crosses val="autoZero"/>
        <c:auto val="1"/>
        <c:lblAlgn val="ctr"/>
        <c:lblOffset val="100"/>
        <c:noMultiLvlLbl val="0"/>
      </c:catAx>
      <c:valAx>
        <c:axId val="630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Story Points</a:t>
            </a:r>
            <a:r>
              <a:rPr lang="en-GB" baseline="0"/>
              <a:t> Completed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C-4222-BEA2-1E4F09EB45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C-4222-BEA2-1E4F09EB45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Sheet2!$F$44:$H$44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Write-Up</c:v>
                </c:pt>
              </c:strCache>
            </c:strRef>
          </c:cat>
          <c:val>
            <c:numRef>
              <c:f>Sheet2!$F$45:$H$45</c:f>
              <c:numCache>
                <c:formatCode>General</c:formatCode>
                <c:ptCount val="3"/>
                <c:pt idx="0">
                  <c:v>26</c:v>
                </c:pt>
                <c:pt idx="1">
                  <c:v>67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222-BEA2-1E4F09EB4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0000"/>
        <c:axId val="630771640"/>
      </c:barChart>
      <c:catAx>
        <c:axId val="6307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1640"/>
        <c:crosses val="autoZero"/>
        <c:auto val="1"/>
        <c:lblAlgn val="ctr"/>
        <c:lblOffset val="100"/>
        <c:noMultiLvlLbl val="0"/>
      </c:catAx>
      <c:valAx>
        <c:axId val="6307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58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31</c:v>
                </c:pt>
                <c:pt idx="7">
                  <c:v>26</c:v>
                </c:pt>
                <c:pt idx="8">
                  <c:v>20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442-ADF7-A0B220072F3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47</c:v>
                </c:pt>
                <c:pt idx="4">
                  <c:v>38</c:v>
                </c:pt>
                <c:pt idx="5">
                  <c:v>30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442-ADF7-A0B22007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59736"/>
        <c:axId val="545661048"/>
      </c:lineChart>
      <c:catAx>
        <c:axId val="5456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1048"/>
        <c:crosses val="autoZero"/>
        <c:auto val="1"/>
        <c:lblAlgn val="ctr"/>
        <c:lblOffset val="100"/>
        <c:noMultiLvlLbl val="0"/>
      </c:catAx>
      <c:valAx>
        <c:axId val="5456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0</xdr:rowOff>
    </xdr:from>
    <xdr:to>
      <xdr:col>24</xdr:col>
      <xdr:colOff>457200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5B003-5A03-496F-B229-846C334E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14</xdr:row>
      <xdr:rowOff>4762</xdr:rowOff>
    </xdr:from>
    <xdr:to>
      <xdr:col>23</xdr:col>
      <xdr:colOff>52388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9240A-5EAA-4EA1-B074-AE6C9312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200025</xdr:colOff>
      <xdr:row>65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9F9B2-EFFC-4DFD-96DC-B1DB40F5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24</xdr:col>
      <xdr:colOff>38100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3AFF9-A74E-470F-915F-EB5F45C9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-NuGYtgqr1ib-2Y_HHrixvkurcYAJE_qSIWfyOImW7Y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topLeftCell="A19" workbookViewId="0">
      <selection activeCell="F27" sqref="F27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>X</v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>X</v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>X</v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>X</v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>X</v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>X</v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>X</v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>X</v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>X</v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>X</v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>X</v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/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4"/>
  <sheetViews>
    <sheetView workbookViewId="0">
      <selection activeCell="G18" sqref="G18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  <row r="11" spans="1:8" x14ac:dyDescent="0.25">
      <c r="E11" s="18">
        <f>SUM(E2:E10)</f>
        <v>21</v>
      </c>
    </row>
    <row r="13" spans="1:8" x14ac:dyDescent="0.25">
      <c r="A13" s="19" t="s">
        <v>483</v>
      </c>
    </row>
    <row r="14" spans="1:8" x14ac:dyDescent="0.25">
      <c r="A14" s="15" t="s">
        <v>482</v>
      </c>
    </row>
  </sheetData>
  <hyperlinks>
    <hyperlink ref="A14" r:id="rId1" xr:uid="{C9F139B6-9850-44BA-A390-A599F9EA91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41F-CB12-4A6B-96B9-249D88E345EF}">
  <dimension ref="A1:M23"/>
  <sheetViews>
    <sheetView workbookViewId="0">
      <selection activeCell="Q23" sqref="Q23"/>
    </sheetView>
  </sheetViews>
  <sheetFormatPr defaultRowHeight="15" x14ac:dyDescent="0.25"/>
  <cols>
    <col min="1" max="1" width="5.28515625" customWidth="1"/>
  </cols>
  <sheetData>
    <row r="1" spans="1:13" ht="31.5" customHeight="1" thickBot="1" x14ac:dyDescent="0.3">
      <c r="A1" s="3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</row>
    <row r="2" spans="1:13" x14ac:dyDescent="0.25">
      <c r="A2" s="39"/>
      <c r="B2" s="147" t="s">
        <v>495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  <c r="M2" s="129"/>
    </row>
    <row r="3" spans="1:13" ht="15.75" thickBot="1" x14ac:dyDescent="0.3">
      <c r="A3" s="39"/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2"/>
      <c r="M3" s="129"/>
    </row>
    <row r="4" spans="1:13" x14ac:dyDescent="0.25">
      <c r="A4" s="39"/>
      <c r="B4" s="142" t="s">
        <v>492</v>
      </c>
      <c r="C4" s="143"/>
      <c r="D4" s="143"/>
      <c r="E4" s="143"/>
      <c r="F4" s="143"/>
      <c r="G4" s="143"/>
      <c r="H4" s="143" t="s">
        <v>493</v>
      </c>
      <c r="I4" s="144"/>
      <c r="J4" s="144"/>
      <c r="K4" s="144"/>
      <c r="L4" s="145"/>
      <c r="M4" s="129"/>
    </row>
    <row r="5" spans="1:13" x14ac:dyDescent="0.25">
      <c r="A5" s="39"/>
      <c r="B5" s="136"/>
      <c r="C5" s="133"/>
      <c r="D5" s="133"/>
      <c r="E5" s="133"/>
      <c r="F5" s="133"/>
      <c r="G5" s="133"/>
      <c r="H5" s="126"/>
      <c r="I5" s="126"/>
      <c r="J5" s="126"/>
      <c r="K5" s="126"/>
      <c r="L5" s="135"/>
      <c r="M5" s="129"/>
    </row>
    <row r="6" spans="1:13" x14ac:dyDescent="0.25">
      <c r="A6" s="39"/>
      <c r="B6" s="136"/>
      <c r="C6" s="133"/>
      <c r="D6" s="133"/>
      <c r="E6" s="133"/>
      <c r="F6" s="133"/>
      <c r="G6" s="133"/>
      <c r="H6" s="126"/>
      <c r="I6" s="126"/>
      <c r="J6" s="126"/>
      <c r="K6" s="126"/>
      <c r="L6" s="135"/>
      <c r="M6" s="129"/>
    </row>
    <row r="7" spans="1:13" x14ac:dyDescent="0.25">
      <c r="A7" s="39"/>
      <c r="B7" s="136"/>
      <c r="C7" s="133"/>
      <c r="D7" s="133"/>
      <c r="E7" s="133"/>
      <c r="F7" s="133"/>
      <c r="G7" s="133"/>
      <c r="H7" s="126"/>
      <c r="I7" s="126"/>
      <c r="J7" s="126"/>
      <c r="K7" s="126"/>
      <c r="L7" s="135"/>
      <c r="M7" s="129"/>
    </row>
    <row r="8" spans="1:13" x14ac:dyDescent="0.25">
      <c r="A8" s="39"/>
      <c r="B8" s="136"/>
      <c r="C8" s="133"/>
      <c r="D8" s="133"/>
      <c r="E8" s="133"/>
      <c r="F8" s="133"/>
      <c r="G8" s="133"/>
      <c r="H8" s="126"/>
      <c r="I8" s="126"/>
      <c r="J8" s="126"/>
      <c r="K8" s="126"/>
      <c r="L8" s="135"/>
      <c r="M8" s="129"/>
    </row>
    <row r="9" spans="1:13" x14ac:dyDescent="0.25">
      <c r="A9" s="39"/>
      <c r="B9" s="136"/>
      <c r="C9" s="133"/>
      <c r="D9" s="133"/>
      <c r="E9" s="133"/>
      <c r="F9" s="133"/>
      <c r="G9" s="133"/>
      <c r="H9" s="126"/>
      <c r="I9" s="126"/>
      <c r="J9" s="126"/>
      <c r="K9" s="126"/>
      <c r="L9" s="135"/>
      <c r="M9" s="129"/>
    </row>
    <row r="10" spans="1:13" x14ac:dyDescent="0.25">
      <c r="A10" s="39"/>
      <c r="B10" s="136"/>
      <c r="C10" s="133"/>
      <c r="D10" s="133"/>
      <c r="E10" s="133"/>
      <c r="F10" s="133"/>
      <c r="G10" s="133"/>
      <c r="H10" s="126"/>
      <c r="I10" s="126"/>
      <c r="J10" s="126"/>
      <c r="K10" s="126"/>
      <c r="L10" s="135"/>
      <c r="M10" s="129"/>
    </row>
    <row r="11" spans="1:13" ht="15.75" thickBot="1" x14ac:dyDescent="0.3">
      <c r="A11" s="39"/>
      <c r="B11" s="137"/>
      <c r="C11" s="138"/>
      <c r="D11" s="138"/>
      <c r="E11" s="138"/>
      <c r="F11" s="138"/>
      <c r="G11" s="138"/>
      <c r="H11" s="139"/>
      <c r="I11" s="139"/>
      <c r="J11" s="139"/>
      <c r="K11" s="139"/>
      <c r="L11" s="140"/>
      <c r="M11" s="129"/>
    </row>
    <row r="12" spans="1:13" ht="15.75" thickBot="1" x14ac:dyDescent="0.3">
      <c r="A12" s="39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29"/>
    </row>
    <row r="13" spans="1:13" x14ac:dyDescent="0.25">
      <c r="A13" s="39"/>
      <c r="B13" s="147" t="s">
        <v>494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9"/>
      <c r="M13" s="129"/>
    </row>
    <row r="14" spans="1:13" ht="15.75" thickBot="1" x14ac:dyDescent="0.3">
      <c r="A14" s="39"/>
      <c r="B14" s="150"/>
      <c r="C14" s="151"/>
      <c r="D14" s="151"/>
      <c r="E14" s="151"/>
      <c r="F14" s="151"/>
      <c r="G14" s="151"/>
      <c r="H14" s="151"/>
      <c r="I14" s="151"/>
      <c r="J14" s="151"/>
      <c r="K14" s="151"/>
      <c r="L14" s="152"/>
      <c r="M14" s="129"/>
    </row>
    <row r="15" spans="1:13" x14ac:dyDescent="0.25">
      <c r="A15" s="39"/>
      <c r="B15" s="146" t="s">
        <v>496</v>
      </c>
      <c r="C15" s="144"/>
      <c r="D15" s="144"/>
      <c r="E15" s="144"/>
      <c r="F15" s="144"/>
      <c r="G15" s="144"/>
      <c r="H15" s="144" t="s">
        <v>497</v>
      </c>
      <c r="I15" s="144"/>
      <c r="J15" s="144"/>
      <c r="K15" s="144"/>
      <c r="L15" s="145"/>
      <c r="M15" s="129"/>
    </row>
    <row r="16" spans="1:13" x14ac:dyDescent="0.25">
      <c r="A16" s="39"/>
      <c r="B16" s="134"/>
      <c r="C16" s="126"/>
      <c r="D16" s="126"/>
      <c r="E16" s="126"/>
      <c r="F16" s="126"/>
      <c r="G16" s="126"/>
      <c r="H16" s="126"/>
      <c r="I16" s="126"/>
      <c r="J16" s="126"/>
      <c r="K16" s="126"/>
      <c r="L16" s="135"/>
      <c r="M16" s="129"/>
    </row>
    <row r="17" spans="1:13" x14ac:dyDescent="0.25">
      <c r="A17" s="39"/>
      <c r="B17" s="134"/>
      <c r="C17" s="126"/>
      <c r="D17" s="126"/>
      <c r="E17" s="126"/>
      <c r="F17" s="126"/>
      <c r="G17" s="126"/>
      <c r="H17" s="126"/>
      <c r="I17" s="126"/>
      <c r="J17" s="126"/>
      <c r="K17" s="126"/>
      <c r="L17" s="135"/>
      <c r="M17" s="129"/>
    </row>
    <row r="18" spans="1:13" x14ac:dyDescent="0.25">
      <c r="A18" s="39"/>
      <c r="B18" s="134"/>
      <c r="C18" s="126"/>
      <c r="D18" s="126"/>
      <c r="E18" s="126"/>
      <c r="F18" s="126"/>
      <c r="G18" s="126"/>
      <c r="H18" s="126"/>
      <c r="I18" s="126"/>
      <c r="J18" s="126"/>
      <c r="K18" s="126"/>
      <c r="L18" s="135"/>
      <c r="M18" s="129"/>
    </row>
    <row r="19" spans="1:13" x14ac:dyDescent="0.25">
      <c r="A19" s="39"/>
      <c r="B19" s="134"/>
      <c r="C19" s="126"/>
      <c r="D19" s="126"/>
      <c r="E19" s="126"/>
      <c r="F19" s="126"/>
      <c r="G19" s="126"/>
      <c r="H19" s="126"/>
      <c r="I19" s="126"/>
      <c r="J19" s="126"/>
      <c r="K19" s="126"/>
      <c r="L19" s="135"/>
      <c r="M19" s="129"/>
    </row>
    <row r="20" spans="1:13" x14ac:dyDescent="0.25">
      <c r="A20" s="39"/>
      <c r="B20" s="134"/>
      <c r="C20" s="126"/>
      <c r="D20" s="126"/>
      <c r="E20" s="126"/>
      <c r="F20" s="126"/>
      <c r="G20" s="126"/>
      <c r="H20" s="126"/>
      <c r="I20" s="126"/>
      <c r="J20" s="126"/>
      <c r="K20" s="126"/>
      <c r="L20" s="135"/>
      <c r="M20" s="129"/>
    </row>
    <row r="21" spans="1:13" x14ac:dyDescent="0.25">
      <c r="A21" s="39"/>
      <c r="B21" s="134"/>
      <c r="C21" s="126"/>
      <c r="D21" s="126"/>
      <c r="E21" s="126"/>
      <c r="F21" s="126"/>
      <c r="G21" s="126"/>
      <c r="H21" s="126"/>
      <c r="I21" s="126"/>
      <c r="J21" s="126"/>
      <c r="K21" s="126"/>
      <c r="L21" s="135"/>
      <c r="M21" s="129"/>
    </row>
    <row r="22" spans="1:13" ht="15.75" thickBot="1" x14ac:dyDescent="0.3">
      <c r="A22" s="39"/>
      <c r="B22" s="141"/>
      <c r="C22" s="139"/>
      <c r="D22" s="139"/>
      <c r="E22" s="139"/>
      <c r="F22" s="139"/>
      <c r="G22" s="139"/>
      <c r="H22" s="139"/>
      <c r="I22" s="139"/>
      <c r="J22" s="139"/>
      <c r="K22" s="139"/>
      <c r="L22" s="140"/>
      <c r="M22" s="129"/>
    </row>
    <row r="23" spans="1:13" ht="36.75" customHeight="1" thickBot="1" x14ac:dyDescent="0.3">
      <c r="A23" s="4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2"/>
    </row>
  </sheetData>
  <mergeCells count="6">
    <mergeCell ref="B2:L3"/>
    <mergeCell ref="B4:G11"/>
    <mergeCell ref="H4:L11"/>
    <mergeCell ref="B13:L14"/>
    <mergeCell ref="B15:G22"/>
    <mergeCell ref="H15:L2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EFA-153F-4A2E-81DF-608AEDDA5575}">
  <dimension ref="A1:M61"/>
  <sheetViews>
    <sheetView tabSelected="1" topLeftCell="A34" workbookViewId="0">
      <selection activeCell="T49" sqref="T49"/>
    </sheetView>
  </sheetViews>
  <sheetFormatPr defaultRowHeight="15" x14ac:dyDescent="0.25"/>
  <sheetData>
    <row r="1" spans="1:13" x14ac:dyDescent="0.25">
      <c r="A1" t="s">
        <v>488</v>
      </c>
      <c r="B1" t="s">
        <v>32</v>
      </c>
      <c r="C1" t="s">
        <v>22</v>
      </c>
      <c r="D1" t="s">
        <v>23</v>
      </c>
      <c r="F1" t="s">
        <v>488</v>
      </c>
      <c r="G1" t="s">
        <v>488</v>
      </c>
      <c r="H1" t="s">
        <v>22</v>
      </c>
      <c r="I1" t="s">
        <v>396</v>
      </c>
      <c r="J1" t="s">
        <v>485</v>
      </c>
      <c r="K1" t="s">
        <v>486</v>
      </c>
      <c r="L1" t="s">
        <v>489</v>
      </c>
      <c r="M1" t="s">
        <v>490</v>
      </c>
    </row>
    <row r="2" spans="1:13" x14ac:dyDescent="0.25">
      <c r="A2">
        <v>1</v>
      </c>
      <c r="B2">
        <v>1</v>
      </c>
      <c r="C2">
        <v>2</v>
      </c>
      <c r="D2">
        <v>1</v>
      </c>
      <c r="F2" t="str">
        <f>"Day " &amp; G2</f>
        <v>Day 1</v>
      </c>
      <c r="G2">
        <v>1</v>
      </c>
      <c r="H2">
        <f>SUMIF($A:$A,$G2,C:C)</f>
        <v>3</v>
      </c>
      <c r="I2">
        <f>SUMIF($A:$A,$G2,D:D)</f>
        <v>4</v>
      </c>
      <c r="J2">
        <f>H10</f>
        <v>21</v>
      </c>
      <c r="K2">
        <f>I10</f>
        <v>26</v>
      </c>
      <c r="L2">
        <f>AVERAGEIF(A:A,G2,C:C)</f>
        <v>1.5</v>
      </c>
      <c r="M2">
        <f>AVERAGEIF(A:A,G2,D:D)</f>
        <v>2</v>
      </c>
    </row>
    <row r="3" spans="1:13" x14ac:dyDescent="0.25">
      <c r="A3">
        <v>2</v>
      </c>
      <c r="B3">
        <v>2</v>
      </c>
      <c r="C3">
        <v>3</v>
      </c>
      <c r="D3">
        <v>2</v>
      </c>
      <c r="F3" t="str">
        <f t="shared" ref="F3:F9" si="0">"Day " &amp; G3</f>
        <v>Day 2</v>
      </c>
      <c r="G3">
        <v>2</v>
      </c>
      <c r="H3">
        <f t="shared" ref="H3:H8" si="1">SUMIF($A:$A,$G3,C:C)</f>
        <v>3</v>
      </c>
      <c r="I3">
        <f t="shared" ref="I3:I9" si="2">SUMIF($A:$A,$G3,D:D)</f>
        <v>2</v>
      </c>
      <c r="J3">
        <f>J2-H2</f>
        <v>18</v>
      </c>
      <c r="K3">
        <f>K2-I2</f>
        <v>22</v>
      </c>
      <c r="L3">
        <f t="shared" ref="L3:L8" si="3">AVERAGEIF(A:A,G3,C:C)</f>
        <v>3</v>
      </c>
      <c r="M3">
        <f t="shared" ref="M3:M8" si="4">AVERAGEIF(A:A,G3,D:D)</f>
        <v>2</v>
      </c>
    </row>
    <row r="4" spans="1:13" x14ac:dyDescent="0.25">
      <c r="A4">
        <v>1</v>
      </c>
      <c r="B4">
        <v>3</v>
      </c>
      <c r="C4">
        <v>1</v>
      </c>
      <c r="D4">
        <v>3</v>
      </c>
      <c r="F4" t="str">
        <f t="shared" si="0"/>
        <v>Day 3</v>
      </c>
      <c r="G4">
        <v>3</v>
      </c>
      <c r="H4">
        <f t="shared" si="1"/>
        <v>5</v>
      </c>
      <c r="I4">
        <f t="shared" si="2"/>
        <v>7</v>
      </c>
      <c r="J4">
        <f t="shared" ref="J4:J9" si="5">J3-H3</f>
        <v>15</v>
      </c>
      <c r="K4">
        <f t="shared" ref="K4:K9" si="6">K3-I3</f>
        <v>20</v>
      </c>
      <c r="L4">
        <f t="shared" si="3"/>
        <v>5</v>
      </c>
      <c r="M4">
        <f t="shared" si="4"/>
        <v>7</v>
      </c>
    </row>
    <row r="5" spans="1:13" x14ac:dyDescent="0.25">
      <c r="A5">
        <v>3</v>
      </c>
      <c r="B5">
        <v>4</v>
      </c>
      <c r="C5">
        <v>5</v>
      </c>
      <c r="D5">
        <v>7</v>
      </c>
      <c r="F5" t="str">
        <f t="shared" si="0"/>
        <v>Day 5</v>
      </c>
      <c r="G5">
        <v>5</v>
      </c>
      <c r="H5">
        <f t="shared" si="1"/>
        <v>3</v>
      </c>
      <c r="I5">
        <f t="shared" si="2"/>
        <v>3</v>
      </c>
      <c r="J5">
        <f t="shared" si="5"/>
        <v>10</v>
      </c>
      <c r="K5">
        <f t="shared" si="6"/>
        <v>13</v>
      </c>
      <c r="L5">
        <f t="shared" si="3"/>
        <v>3</v>
      </c>
      <c r="M5">
        <f t="shared" si="4"/>
        <v>3</v>
      </c>
    </row>
    <row r="6" spans="1:13" x14ac:dyDescent="0.25">
      <c r="A6">
        <v>5</v>
      </c>
      <c r="B6">
        <v>5</v>
      </c>
      <c r="C6">
        <v>3</v>
      </c>
      <c r="D6">
        <v>3</v>
      </c>
      <c r="F6" t="str">
        <f t="shared" si="0"/>
        <v>Day 6</v>
      </c>
      <c r="G6">
        <v>6</v>
      </c>
      <c r="H6">
        <f t="shared" si="1"/>
        <v>2</v>
      </c>
      <c r="I6">
        <f t="shared" si="2"/>
        <v>4</v>
      </c>
      <c r="J6">
        <f t="shared" si="5"/>
        <v>7</v>
      </c>
      <c r="K6">
        <f t="shared" si="6"/>
        <v>10</v>
      </c>
      <c r="L6">
        <f t="shared" si="3"/>
        <v>1</v>
      </c>
      <c r="M6">
        <f t="shared" si="4"/>
        <v>2</v>
      </c>
    </row>
    <row r="7" spans="1:13" x14ac:dyDescent="0.25">
      <c r="A7">
        <v>6</v>
      </c>
      <c r="B7">
        <v>6</v>
      </c>
      <c r="C7">
        <v>1</v>
      </c>
      <c r="D7">
        <v>2</v>
      </c>
      <c r="F7" t="str">
        <f t="shared" si="0"/>
        <v>Day 8</v>
      </c>
      <c r="G7">
        <v>8</v>
      </c>
      <c r="H7">
        <f t="shared" si="1"/>
        <v>4</v>
      </c>
      <c r="I7">
        <f t="shared" si="2"/>
        <v>5</v>
      </c>
      <c r="J7">
        <f t="shared" si="5"/>
        <v>5</v>
      </c>
      <c r="K7">
        <f t="shared" si="6"/>
        <v>6</v>
      </c>
      <c r="L7">
        <f t="shared" si="3"/>
        <v>4</v>
      </c>
      <c r="M7">
        <f t="shared" si="4"/>
        <v>5</v>
      </c>
    </row>
    <row r="8" spans="1:13" x14ac:dyDescent="0.25">
      <c r="A8">
        <v>6</v>
      </c>
      <c r="B8">
        <v>7</v>
      </c>
      <c r="C8">
        <v>1</v>
      </c>
      <c r="D8">
        <v>2</v>
      </c>
      <c r="F8" t="str">
        <f t="shared" si="0"/>
        <v>Day 9</v>
      </c>
      <c r="G8">
        <v>9</v>
      </c>
      <c r="H8">
        <f t="shared" si="1"/>
        <v>1</v>
      </c>
      <c r="I8">
        <f t="shared" si="2"/>
        <v>1</v>
      </c>
      <c r="J8">
        <f t="shared" si="5"/>
        <v>1</v>
      </c>
      <c r="K8">
        <f t="shared" si="6"/>
        <v>1</v>
      </c>
      <c r="L8">
        <f t="shared" si="3"/>
        <v>1</v>
      </c>
      <c r="M8">
        <f t="shared" si="4"/>
        <v>1</v>
      </c>
    </row>
    <row r="9" spans="1:13" x14ac:dyDescent="0.25">
      <c r="A9">
        <v>8</v>
      </c>
      <c r="B9">
        <v>8</v>
      </c>
      <c r="C9">
        <v>4</v>
      </c>
      <c r="D9">
        <v>5</v>
      </c>
      <c r="F9" t="str">
        <f t="shared" si="0"/>
        <v>Day 10</v>
      </c>
      <c r="G9">
        <v>10</v>
      </c>
      <c r="I9">
        <f t="shared" si="2"/>
        <v>0</v>
      </c>
      <c r="J9">
        <f t="shared" si="5"/>
        <v>0</v>
      </c>
      <c r="K9">
        <f t="shared" si="6"/>
        <v>0</v>
      </c>
    </row>
    <row r="10" spans="1:13" ht="15.75" thickBot="1" x14ac:dyDescent="0.3">
      <c r="A10">
        <v>9</v>
      </c>
      <c r="B10">
        <v>9</v>
      </c>
      <c r="C10">
        <v>1</v>
      </c>
      <c r="D10">
        <v>1</v>
      </c>
      <c r="H10">
        <f>SUM(H2:H9)</f>
        <v>21</v>
      </c>
      <c r="I10">
        <f>SUM(I2:I9)</f>
        <v>26</v>
      </c>
    </row>
    <row r="11" spans="1:13" ht="15.75" thickBot="1" x14ac:dyDescent="0.3">
      <c r="K11" s="123" t="s">
        <v>491</v>
      </c>
      <c r="L11" s="124">
        <f>AVERAGE(L2:L8)</f>
        <v>2.6428571428571428</v>
      </c>
      <c r="M11" s="125">
        <f>AVERAGE(M2:M8)</f>
        <v>3.1428571428571428</v>
      </c>
    </row>
    <row r="16" spans="1:13" x14ac:dyDescent="0.25">
      <c r="A16" t="s">
        <v>488</v>
      </c>
      <c r="B16" t="s">
        <v>488</v>
      </c>
      <c r="C16" t="s">
        <v>22</v>
      </c>
      <c r="D16" t="s">
        <v>396</v>
      </c>
      <c r="E16" t="s">
        <v>508</v>
      </c>
      <c r="F16" t="s">
        <v>23</v>
      </c>
    </row>
    <row r="17" spans="1:7" x14ac:dyDescent="0.25">
      <c r="A17" t="s">
        <v>498</v>
      </c>
      <c r="B17">
        <v>1</v>
      </c>
      <c r="C17">
        <v>3</v>
      </c>
      <c r="D17">
        <v>4</v>
      </c>
      <c r="E17">
        <f>C37</f>
        <v>91</v>
      </c>
      <c r="F17">
        <f>D37</f>
        <v>93</v>
      </c>
    </row>
    <row r="18" spans="1:7" x14ac:dyDescent="0.25">
      <c r="A18" t="s">
        <v>499</v>
      </c>
      <c r="B18">
        <v>2</v>
      </c>
      <c r="C18">
        <v>3</v>
      </c>
      <c r="D18">
        <v>2</v>
      </c>
      <c r="E18">
        <f>E17-C17</f>
        <v>88</v>
      </c>
      <c r="F18">
        <f>F17-D17</f>
        <v>89</v>
      </c>
    </row>
    <row r="19" spans="1:7" x14ac:dyDescent="0.25">
      <c r="A19" t="s">
        <v>500</v>
      </c>
      <c r="B19">
        <v>3</v>
      </c>
      <c r="C19">
        <v>5</v>
      </c>
      <c r="D19">
        <v>7</v>
      </c>
      <c r="E19">
        <f t="shared" ref="E19:E36" si="7">E18-C18</f>
        <v>85</v>
      </c>
      <c r="F19">
        <f t="shared" ref="F19:F36" si="8">F18-D18</f>
        <v>87</v>
      </c>
    </row>
    <row r="20" spans="1:7" x14ac:dyDescent="0.25">
      <c r="A20" t="s">
        <v>501</v>
      </c>
      <c r="B20">
        <v>5</v>
      </c>
      <c r="C20">
        <v>3</v>
      </c>
      <c r="D20">
        <v>3</v>
      </c>
      <c r="E20">
        <f t="shared" si="7"/>
        <v>80</v>
      </c>
      <c r="F20">
        <f t="shared" si="8"/>
        <v>80</v>
      </c>
    </row>
    <row r="21" spans="1:7" x14ac:dyDescent="0.25">
      <c r="A21" t="s">
        <v>502</v>
      </c>
      <c r="B21">
        <v>6</v>
      </c>
      <c r="C21">
        <v>2</v>
      </c>
      <c r="D21">
        <v>4</v>
      </c>
      <c r="E21">
        <f t="shared" si="7"/>
        <v>77</v>
      </c>
      <c r="F21">
        <f t="shared" si="8"/>
        <v>77</v>
      </c>
    </row>
    <row r="22" spans="1:7" x14ac:dyDescent="0.25">
      <c r="A22" t="s">
        <v>503</v>
      </c>
      <c r="B22">
        <v>8</v>
      </c>
      <c r="C22">
        <v>4</v>
      </c>
      <c r="D22">
        <v>5</v>
      </c>
      <c r="E22">
        <f t="shared" si="7"/>
        <v>75</v>
      </c>
      <c r="F22">
        <f t="shared" si="8"/>
        <v>73</v>
      </c>
    </row>
    <row r="23" spans="1:7" x14ac:dyDescent="0.25">
      <c r="A23" t="s">
        <v>504</v>
      </c>
      <c r="B23">
        <v>9</v>
      </c>
      <c r="C23">
        <v>1</v>
      </c>
      <c r="D23">
        <v>1</v>
      </c>
      <c r="E23">
        <f t="shared" si="7"/>
        <v>71</v>
      </c>
      <c r="F23">
        <f t="shared" si="8"/>
        <v>68</v>
      </c>
    </row>
    <row r="24" spans="1:7" x14ac:dyDescent="0.25">
      <c r="A24" t="s">
        <v>505</v>
      </c>
      <c r="B24">
        <v>10</v>
      </c>
      <c r="C24">
        <v>0</v>
      </c>
      <c r="D24">
        <v>0</v>
      </c>
      <c r="E24">
        <f t="shared" si="7"/>
        <v>70</v>
      </c>
      <c r="F24">
        <f t="shared" si="8"/>
        <v>67</v>
      </c>
      <c r="G24">
        <f>SUM(D17:D24)</f>
        <v>26</v>
      </c>
    </row>
    <row r="25" spans="1:7" x14ac:dyDescent="0.25">
      <c r="A25" t="str">
        <f>"Day " &amp; B25</f>
        <v>Day 11</v>
      </c>
      <c r="B25">
        <v>11</v>
      </c>
      <c r="C25">
        <v>7</v>
      </c>
      <c r="D25">
        <v>9</v>
      </c>
      <c r="E25">
        <f t="shared" si="7"/>
        <v>70</v>
      </c>
      <c r="F25">
        <f t="shared" si="8"/>
        <v>67</v>
      </c>
    </row>
    <row r="26" spans="1:7" x14ac:dyDescent="0.25">
      <c r="A26" t="str">
        <f t="shared" ref="A26:A36" si="9">"Day " &amp; B26</f>
        <v>Day 12</v>
      </c>
      <c r="B26">
        <v>12</v>
      </c>
      <c r="C26">
        <v>5</v>
      </c>
      <c r="D26">
        <v>4</v>
      </c>
      <c r="E26">
        <f t="shared" si="7"/>
        <v>63</v>
      </c>
      <c r="F26">
        <f t="shared" si="8"/>
        <v>58</v>
      </c>
    </row>
    <row r="27" spans="1:7" x14ac:dyDescent="0.25">
      <c r="A27" t="str">
        <f t="shared" si="9"/>
        <v>Day 13</v>
      </c>
      <c r="B27">
        <v>13</v>
      </c>
      <c r="C27">
        <v>7</v>
      </c>
      <c r="D27">
        <v>7</v>
      </c>
      <c r="E27">
        <f t="shared" si="7"/>
        <v>58</v>
      </c>
      <c r="F27">
        <f t="shared" si="8"/>
        <v>54</v>
      </c>
    </row>
    <row r="28" spans="1:7" x14ac:dyDescent="0.25">
      <c r="A28" t="str">
        <f t="shared" si="9"/>
        <v>Day 14</v>
      </c>
      <c r="B28">
        <v>14</v>
      </c>
      <c r="C28">
        <v>9</v>
      </c>
      <c r="D28">
        <v>9</v>
      </c>
      <c r="E28">
        <f t="shared" si="7"/>
        <v>51</v>
      </c>
      <c r="F28">
        <f t="shared" si="8"/>
        <v>47</v>
      </c>
    </row>
    <row r="29" spans="1:7" x14ac:dyDescent="0.25">
      <c r="A29" t="str">
        <f t="shared" si="9"/>
        <v>Day 15</v>
      </c>
      <c r="B29">
        <v>15</v>
      </c>
      <c r="C29">
        <v>6</v>
      </c>
      <c r="D29">
        <v>8</v>
      </c>
      <c r="E29">
        <f t="shared" si="7"/>
        <v>42</v>
      </c>
      <c r="F29">
        <f t="shared" si="8"/>
        <v>38</v>
      </c>
    </row>
    <row r="30" spans="1:7" x14ac:dyDescent="0.25">
      <c r="A30" t="str">
        <f t="shared" si="9"/>
        <v>Day 16</v>
      </c>
      <c r="B30">
        <v>16</v>
      </c>
      <c r="C30">
        <v>5</v>
      </c>
      <c r="D30">
        <v>3</v>
      </c>
      <c r="E30">
        <f t="shared" si="7"/>
        <v>36</v>
      </c>
      <c r="F30">
        <f t="shared" si="8"/>
        <v>30</v>
      </c>
    </row>
    <row r="31" spans="1:7" x14ac:dyDescent="0.25">
      <c r="A31" t="str">
        <f t="shared" si="9"/>
        <v>Day 17</v>
      </c>
      <c r="B31">
        <v>17</v>
      </c>
      <c r="C31">
        <v>5</v>
      </c>
      <c r="D31">
        <v>5</v>
      </c>
      <c r="E31">
        <f t="shared" si="7"/>
        <v>31</v>
      </c>
      <c r="F31">
        <f t="shared" si="8"/>
        <v>27</v>
      </c>
    </row>
    <row r="32" spans="1:7" x14ac:dyDescent="0.25">
      <c r="A32" t="str">
        <f t="shared" si="9"/>
        <v>Day 18</v>
      </c>
      <c r="B32">
        <v>18</v>
      </c>
      <c r="C32">
        <v>6</v>
      </c>
      <c r="D32">
        <v>7</v>
      </c>
      <c r="E32">
        <f t="shared" si="7"/>
        <v>26</v>
      </c>
      <c r="F32">
        <f t="shared" si="8"/>
        <v>22</v>
      </c>
    </row>
    <row r="33" spans="1:8" x14ac:dyDescent="0.25">
      <c r="A33" t="str">
        <f t="shared" si="9"/>
        <v>Day 19</v>
      </c>
      <c r="B33">
        <v>19</v>
      </c>
      <c r="C33">
        <v>8</v>
      </c>
      <c r="D33">
        <v>4</v>
      </c>
      <c r="E33">
        <f t="shared" si="7"/>
        <v>20</v>
      </c>
      <c r="F33">
        <f t="shared" si="8"/>
        <v>15</v>
      </c>
    </row>
    <row r="34" spans="1:8" x14ac:dyDescent="0.25">
      <c r="A34" t="str">
        <f t="shared" si="9"/>
        <v>Day 20</v>
      </c>
      <c r="B34">
        <v>20</v>
      </c>
      <c r="C34">
        <v>7</v>
      </c>
      <c r="D34">
        <v>5</v>
      </c>
      <c r="E34">
        <f t="shared" si="7"/>
        <v>12</v>
      </c>
      <c r="F34">
        <f t="shared" si="8"/>
        <v>11</v>
      </c>
    </row>
    <row r="35" spans="1:8" x14ac:dyDescent="0.25">
      <c r="A35" t="str">
        <f t="shared" si="9"/>
        <v>Day 21</v>
      </c>
      <c r="B35">
        <v>21</v>
      </c>
      <c r="C35">
        <v>5</v>
      </c>
      <c r="D35">
        <v>6</v>
      </c>
      <c r="E35">
        <f t="shared" si="7"/>
        <v>5</v>
      </c>
      <c r="F35">
        <f t="shared" si="8"/>
        <v>6</v>
      </c>
    </row>
    <row r="36" spans="1:8" x14ac:dyDescent="0.25">
      <c r="A36" t="str">
        <f t="shared" si="9"/>
        <v>Day 22</v>
      </c>
      <c r="B36">
        <v>22</v>
      </c>
      <c r="C36">
        <v>0</v>
      </c>
      <c r="D36">
        <v>0</v>
      </c>
      <c r="E36">
        <f t="shared" si="7"/>
        <v>0</v>
      </c>
      <c r="F36">
        <f t="shared" si="8"/>
        <v>0</v>
      </c>
      <c r="G36">
        <f>SUM(D25:D36)</f>
        <v>67</v>
      </c>
    </row>
    <row r="37" spans="1:8" x14ac:dyDescent="0.25">
      <c r="C37">
        <f>SUM(C17:C36)</f>
        <v>91</v>
      </c>
      <c r="D37">
        <f>SUM(D17:D36)</f>
        <v>93</v>
      </c>
    </row>
    <row r="40" spans="1:8" x14ac:dyDescent="0.25">
      <c r="F40" t="s">
        <v>71</v>
      </c>
      <c r="G40">
        <v>26</v>
      </c>
    </row>
    <row r="41" spans="1:8" x14ac:dyDescent="0.25">
      <c r="A41" t="s">
        <v>488</v>
      </c>
      <c r="B41" t="s">
        <v>508</v>
      </c>
      <c r="C41" t="s">
        <v>23</v>
      </c>
      <c r="F41" t="s">
        <v>73</v>
      </c>
      <c r="G41">
        <v>67</v>
      </c>
    </row>
    <row r="42" spans="1:8" x14ac:dyDescent="0.25">
      <c r="A42" t="s">
        <v>498</v>
      </c>
      <c r="B42">
        <v>0</v>
      </c>
      <c r="C42">
        <v>0</v>
      </c>
      <c r="F42" t="s">
        <v>519</v>
      </c>
      <c r="G42">
        <v>10</v>
      </c>
    </row>
    <row r="43" spans="1:8" x14ac:dyDescent="0.25">
      <c r="A43" t="s">
        <v>499</v>
      </c>
      <c r="B43">
        <v>3</v>
      </c>
      <c r="C43">
        <v>4</v>
      </c>
    </row>
    <row r="44" spans="1:8" x14ac:dyDescent="0.25">
      <c r="A44" t="s">
        <v>500</v>
      </c>
      <c r="B44">
        <v>6</v>
      </c>
      <c r="C44">
        <v>6</v>
      </c>
      <c r="F44" t="s">
        <v>71</v>
      </c>
      <c r="G44" t="s">
        <v>73</v>
      </c>
      <c r="H44" t="s">
        <v>519</v>
      </c>
    </row>
    <row r="45" spans="1:8" x14ac:dyDescent="0.25">
      <c r="A45" t="s">
        <v>501</v>
      </c>
      <c r="B45">
        <v>11</v>
      </c>
      <c r="C45">
        <v>13</v>
      </c>
      <c r="F45">
        <v>26</v>
      </c>
      <c r="G45">
        <v>67</v>
      </c>
      <c r="H45">
        <v>10</v>
      </c>
    </row>
    <row r="46" spans="1:8" x14ac:dyDescent="0.25">
      <c r="A46" t="s">
        <v>502</v>
      </c>
      <c r="B46">
        <v>14</v>
      </c>
      <c r="C46">
        <v>16</v>
      </c>
    </row>
    <row r="47" spans="1:8" x14ac:dyDescent="0.25">
      <c r="A47" t="s">
        <v>503</v>
      </c>
      <c r="B47">
        <v>16</v>
      </c>
      <c r="C47">
        <v>20</v>
      </c>
    </row>
    <row r="48" spans="1:8" x14ac:dyDescent="0.25">
      <c r="A48" t="s">
        <v>504</v>
      </c>
      <c r="B48">
        <v>20</v>
      </c>
      <c r="C48">
        <v>25</v>
      </c>
    </row>
    <row r="49" spans="1:3" x14ac:dyDescent="0.25">
      <c r="A49" t="s">
        <v>505</v>
      </c>
      <c r="B49">
        <v>21</v>
      </c>
      <c r="C49">
        <v>26</v>
      </c>
    </row>
    <row r="50" spans="1:3" x14ac:dyDescent="0.25">
      <c r="A50" t="s">
        <v>506</v>
      </c>
      <c r="B50">
        <v>21</v>
      </c>
      <c r="C50">
        <v>26</v>
      </c>
    </row>
    <row r="51" spans="1:3" x14ac:dyDescent="0.25">
      <c r="A51" t="s">
        <v>507</v>
      </c>
      <c r="B51">
        <v>28</v>
      </c>
      <c r="C51">
        <v>35</v>
      </c>
    </row>
    <row r="52" spans="1:3" x14ac:dyDescent="0.25">
      <c r="A52" t="s">
        <v>509</v>
      </c>
      <c r="B52">
        <v>33</v>
      </c>
      <c r="C52">
        <v>39</v>
      </c>
    </row>
    <row r="53" spans="1:3" x14ac:dyDescent="0.25">
      <c r="A53" t="s">
        <v>510</v>
      </c>
      <c r="B53">
        <v>40</v>
      </c>
      <c r="C53">
        <v>46</v>
      </c>
    </row>
    <row r="54" spans="1:3" x14ac:dyDescent="0.25">
      <c r="A54" t="s">
        <v>511</v>
      </c>
      <c r="B54">
        <v>49</v>
      </c>
      <c r="C54">
        <v>55</v>
      </c>
    </row>
    <row r="55" spans="1:3" x14ac:dyDescent="0.25">
      <c r="A55" t="s">
        <v>512</v>
      </c>
      <c r="B55">
        <v>55</v>
      </c>
      <c r="C55">
        <v>63</v>
      </c>
    </row>
    <row r="56" spans="1:3" x14ac:dyDescent="0.25">
      <c r="A56" t="s">
        <v>513</v>
      </c>
      <c r="B56">
        <v>60</v>
      </c>
      <c r="C56">
        <v>66</v>
      </c>
    </row>
    <row r="57" spans="1:3" x14ac:dyDescent="0.25">
      <c r="A57" t="s">
        <v>514</v>
      </c>
      <c r="B57">
        <v>65</v>
      </c>
      <c r="C57">
        <v>71</v>
      </c>
    </row>
    <row r="58" spans="1:3" x14ac:dyDescent="0.25">
      <c r="A58" t="s">
        <v>515</v>
      </c>
      <c r="B58">
        <v>71</v>
      </c>
      <c r="C58">
        <v>78</v>
      </c>
    </row>
    <row r="59" spans="1:3" x14ac:dyDescent="0.25">
      <c r="A59" t="s">
        <v>516</v>
      </c>
      <c r="B59">
        <v>79</v>
      </c>
      <c r="C59">
        <v>82</v>
      </c>
    </row>
    <row r="60" spans="1:3" x14ac:dyDescent="0.25">
      <c r="A60" t="s">
        <v>517</v>
      </c>
      <c r="B60">
        <v>86</v>
      </c>
      <c r="C60">
        <v>87</v>
      </c>
    </row>
    <row r="61" spans="1:3" x14ac:dyDescent="0.25">
      <c r="A61" t="s">
        <v>518</v>
      </c>
      <c r="B61">
        <v>91</v>
      </c>
      <c r="C61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M21" sqref="M21"/>
    </sheetView>
  </sheetViews>
  <sheetFormatPr defaultRowHeight="15" x14ac:dyDescent="0.25"/>
  <cols>
    <col min="1" max="1" width="11.5703125" style="18" customWidth="1"/>
    <col min="2" max="2" width="44.710937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P25"/>
  <sheetViews>
    <sheetView workbookViewId="0">
      <selection activeCell="G3" sqref="G3:G4"/>
    </sheetView>
  </sheetViews>
  <sheetFormatPr defaultRowHeight="15" x14ac:dyDescent="0.25"/>
  <cols>
    <col min="2" max="2" width="47.28515625" style="19" customWidth="1"/>
    <col min="3" max="3" width="7.42578125" style="19" customWidth="1"/>
    <col min="4" max="7" width="9.140625" style="18"/>
    <col min="8" max="11" width="12.28515625" style="18" customWidth="1"/>
    <col min="12" max="12" width="27.28515625" style="18" customWidth="1"/>
    <col min="13" max="13" width="58.28515625" customWidth="1"/>
    <col min="15" max="15" width="15" bestFit="1" customWidth="1"/>
  </cols>
  <sheetData>
    <row r="1" spans="1:16" ht="15.75" thickBot="1" x14ac:dyDescent="0.3">
      <c r="A1" s="92"/>
      <c r="B1" s="93"/>
      <c r="C1" s="93"/>
      <c r="D1" s="94"/>
      <c r="E1" s="94"/>
      <c r="F1" s="94"/>
      <c r="G1" s="94"/>
      <c r="H1" s="94"/>
      <c r="I1" s="94"/>
      <c r="J1" s="94"/>
      <c r="K1" s="94"/>
      <c r="L1" s="94"/>
    </row>
    <row r="2" spans="1:16" ht="30.75" thickBot="1" x14ac:dyDescent="0.3">
      <c r="A2" s="92"/>
      <c r="B2" s="95" t="s">
        <v>13</v>
      </c>
      <c r="C2" s="96" t="s">
        <v>32</v>
      </c>
      <c r="D2" s="97" t="s">
        <v>10</v>
      </c>
      <c r="E2" s="97" t="s">
        <v>488</v>
      </c>
      <c r="F2" s="97" t="s">
        <v>60</v>
      </c>
      <c r="G2" s="97" t="s">
        <v>22</v>
      </c>
      <c r="H2" s="98" t="s">
        <v>23</v>
      </c>
      <c r="I2" s="120" t="s">
        <v>484</v>
      </c>
      <c r="J2" s="120" t="s">
        <v>485</v>
      </c>
      <c r="K2" s="120" t="s">
        <v>486</v>
      </c>
      <c r="L2" s="99" t="s">
        <v>465</v>
      </c>
      <c r="M2" s="34" t="s">
        <v>25</v>
      </c>
      <c r="O2" t="s">
        <v>465</v>
      </c>
      <c r="P2" t="s">
        <v>474</v>
      </c>
    </row>
    <row r="3" spans="1:16" x14ac:dyDescent="0.25">
      <c r="A3" s="92"/>
      <c r="B3" s="100" t="s">
        <v>398</v>
      </c>
      <c r="C3" s="101">
        <v>1</v>
      </c>
      <c r="D3" s="102">
        <v>7</v>
      </c>
      <c r="E3" s="103">
        <v>1</v>
      </c>
      <c r="F3" s="103" t="s">
        <v>57</v>
      </c>
      <c r="G3" s="102">
        <v>4</v>
      </c>
      <c r="H3" s="104">
        <v>6</v>
      </c>
      <c r="I3" s="121">
        <v>1</v>
      </c>
      <c r="J3" s="121">
        <f>G19</f>
        <v>70</v>
      </c>
      <c r="K3" s="121">
        <f>H19</f>
        <v>67</v>
      </c>
      <c r="L3" s="101" t="s">
        <v>469</v>
      </c>
      <c r="M3" s="23" t="s">
        <v>456</v>
      </c>
      <c r="O3" t="s">
        <v>473</v>
      </c>
      <c r="P3">
        <f t="shared" ref="P3:P9" si="0">SUMIF(L:L,O3,G:G)</f>
        <v>15</v>
      </c>
    </row>
    <row r="4" spans="1:16" x14ac:dyDescent="0.25">
      <c r="A4" s="92"/>
      <c r="B4" s="105" t="s">
        <v>399</v>
      </c>
      <c r="C4" s="101">
        <v>2</v>
      </c>
      <c r="D4" s="102">
        <v>10</v>
      </c>
      <c r="E4" s="102">
        <v>1</v>
      </c>
      <c r="F4" s="102" t="s">
        <v>57</v>
      </c>
      <c r="G4" s="102">
        <v>3</v>
      </c>
      <c r="H4" s="104">
        <v>3</v>
      </c>
      <c r="I4" s="121">
        <v>1</v>
      </c>
      <c r="J4" s="121">
        <f>J3-G3</f>
        <v>66</v>
      </c>
      <c r="K4" s="121">
        <f>K3-H3</f>
        <v>61</v>
      </c>
      <c r="L4" s="101" t="s">
        <v>466</v>
      </c>
      <c r="M4" s="23" t="s">
        <v>457</v>
      </c>
      <c r="O4" t="s">
        <v>470</v>
      </c>
      <c r="P4">
        <f t="shared" si="0"/>
        <v>10</v>
      </c>
    </row>
    <row r="5" spans="1:16" x14ac:dyDescent="0.25">
      <c r="A5" s="92"/>
      <c r="B5" s="105" t="s">
        <v>411</v>
      </c>
      <c r="C5" s="106">
        <v>6</v>
      </c>
      <c r="D5" s="102">
        <v>9</v>
      </c>
      <c r="E5" s="102">
        <v>2</v>
      </c>
      <c r="F5" s="102" t="s">
        <v>57</v>
      </c>
      <c r="G5" s="102">
        <v>5</v>
      </c>
      <c r="H5" s="104">
        <v>4</v>
      </c>
      <c r="I5" s="121">
        <v>1</v>
      </c>
      <c r="J5" s="121">
        <f t="shared" ref="J5:J18" si="1">J4-G4</f>
        <v>63</v>
      </c>
      <c r="K5" s="121">
        <f t="shared" ref="K5:K18" si="2">K4-H4</f>
        <v>58</v>
      </c>
      <c r="L5" s="101" t="s">
        <v>470</v>
      </c>
      <c r="M5" s="23" t="s">
        <v>458</v>
      </c>
      <c r="O5" t="s">
        <v>471</v>
      </c>
      <c r="P5">
        <f t="shared" si="0"/>
        <v>19</v>
      </c>
    </row>
    <row r="6" spans="1:16" x14ac:dyDescent="0.25">
      <c r="A6" s="92"/>
      <c r="B6" s="105" t="s">
        <v>405</v>
      </c>
      <c r="C6" s="101">
        <v>9</v>
      </c>
      <c r="D6" s="102">
        <v>9</v>
      </c>
      <c r="E6" s="102">
        <v>3</v>
      </c>
      <c r="F6" s="102" t="s">
        <v>57</v>
      </c>
      <c r="G6" s="102">
        <v>7</v>
      </c>
      <c r="H6" s="104">
        <v>7</v>
      </c>
      <c r="I6" s="121">
        <v>1</v>
      </c>
      <c r="J6" s="121">
        <f t="shared" si="1"/>
        <v>58</v>
      </c>
      <c r="K6" s="121">
        <f t="shared" si="2"/>
        <v>54</v>
      </c>
      <c r="L6" s="101" t="s">
        <v>471</v>
      </c>
      <c r="M6" s="23"/>
      <c r="O6" t="s">
        <v>472</v>
      </c>
      <c r="P6">
        <f t="shared" si="0"/>
        <v>13</v>
      </c>
    </row>
    <row r="7" spans="1:16" x14ac:dyDescent="0.25">
      <c r="A7" s="92"/>
      <c r="B7" s="105" t="s">
        <v>406</v>
      </c>
      <c r="C7" s="101">
        <v>10</v>
      </c>
      <c r="D7" s="102">
        <v>8</v>
      </c>
      <c r="E7" s="102">
        <v>4</v>
      </c>
      <c r="F7" s="102" t="s">
        <v>57</v>
      </c>
      <c r="G7" s="102">
        <v>4</v>
      </c>
      <c r="H7" s="104">
        <v>3</v>
      </c>
      <c r="I7" s="121">
        <v>1</v>
      </c>
      <c r="J7" s="121">
        <f t="shared" si="1"/>
        <v>51</v>
      </c>
      <c r="K7" s="121">
        <f t="shared" si="2"/>
        <v>47</v>
      </c>
      <c r="L7" s="101" t="s">
        <v>468</v>
      </c>
      <c r="M7" s="23"/>
      <c r="O7" t="s">
        <v>469</v>
      </c>
      <c r="P7">
        <f t="shared" si="0"/>
        <v>8</v>
      </c>
    </row>
    <row r="8" spans="1:16" ht="30" x14ac:dyDescent="0.25">
      <c r="A8" s="92"/>
      <c r="B8" s="107" t="s">
        <v>400</v>
      </c>
      <c r="C8" s="108">
        <v>3</v>
      </c>
      <c r="D8" s="109">
        <v>5</v>
      </c>
      <c r="E8" s="109">
        <v>4</v>
      </c>
      <c r="F8" s="109" t="s">
        <v>58</v>
      </c>
      <c r="G8" s="109">
        <v>3</v>
      </c>
      <c r="H8" s="110">
        <v>2</v>
      </c>
      <c r="I8" s="121">
        <v>2</v>
      </c>
      <c r="J8" s="121">
        <f t="shared" si="1"/>
        <v>47</v>
      </c>
      <c r="K8" s="121">
        <f t="shared" si="2"/>
        <v>44</v>
      </c>
      <c r="L8" s="101" t="s">
        <v>473</v>
      </c>
      <c r="M8" s="23"/>
      <c r="O8" t="s">
        <v>466</v>
      </c>
      <c r="P8">
        <f t="shared" si="0"/>
        <v>13</v>
      </c>
    </row>
    <row r="9" spans="1:16" ht="30" x14ac:dyDescent="0.25">
      <c r="A9" s="92"/>
      <c r="B9" s="111" t="s">
        <v>403</v>
      </c>
      <c r="C9" s="122">
        <v>5</v>
      </c>
      <c r="D9" s="113">
        <v>4</v>
      </c>
      <c r="E9" s="113">
        <v>4</v>
      </c>
      <c r="F9" s="113" t="s">
        <v>58</v>
      </c>
      <c r="G9" s="113">
        <v>2</v>
      </c>
      <c r="H9" s="114">
        <v>4</v>
      </c>
      <c r="I9" s="121">
        <v>2</v>
      </c>
      <c r="J9" s="121">
        <f t="shared" si="1"/>
        <v>44</v>
      </c>
      <c r="K9" s="121">
        <f t="shared" si="2"/>
        <v>42</v>
      </c>
      <c r="L9" s="101" t="s">
        <v>469</v>
      </c>
      <c r="M9" s="23" t="s">
        <v>455</v>
      </c>
      <c r="O9" t="s">
        <v>468</v>
      </c>
      <c r="P9">
        <f t="shared" si="0"/>
        <v>4</v>
      </c>
    </row>
    <row r="10" spans="1:16" x14ac:dyDescent="0.25">
      <c r="A10" s="92"/>
      <c r="B10" s="107" t="s">
        <v>404</v>
      </c>
      <c r="C10" s="108">
        <v>8</v>
      </c>
      <c r="D10" s="109">
        <v>3</v>
      </c>
      <c r="E10" s="109">
        <v>5</v>
      </c>
      <c r="F10" s="109" t="s">
        <v>58</v>
      </c>
      <c r="G10" s="109">
        <v>2</v>
      </c>
      <c r="H10" s="110">
        <v>3</v>
      </c>
      <c r="I10" s="121">
        <v>2</v>
      </c>
      <c r="J10" s="121">
        <f t="shared" si="1"/>
        <v>42</v>
      </c>
      <c r="K10" s="121">
        <f t="shared" si="2"/>
        <v>38</v>
      </c>
      <c r="L10" s="101" t="s">
        <v>469</v>
      </c>
      <c r="M10" s="23"/>
    </row>
    <row r="11" spans="1:16" x14ac:dyDescent="0.25">
      <c r="A11" s="92"/>
      <c r="B11" s="107" t="s">
        <v>454</v>
      </c>
      <c r="C11" s="115">
        <v>12</v>
      </c>
      <c r="D11" s="109">
        <v>4</v>
      </c>
      <c r="E11" s="109">
        <v>5</v>
      </c>
      <c r="F11" s="109" t="s">
        <v>58</v>
      </c>
      <c r="G11" s="109">
        <v>4</v>
      </c>
      <c r="H11" s="110">
        <v>5</v>
      </c>
      <c r="I11" s="121">
        <v>2</v>
      </c>
      <c r="J11" s="121">
        <f t="shared" si="1"/>
        <v>40</v>
      </c>
      <c r="K11" s="121">
        <f t="shared" si="2"/>
        <v>35</v>
      </c>
      <c r="L11" s="101" t="s">
        <v>471</v>
      </c>
      <c r="M11" s="23"/>
    </row>
    <row r="12" spans="1:16" x14ac:dyDescent="0.25">
      <c r="A12" s="92"/>
      <c r="B12" s="107" t="s">
        <v>409</v>
      </c>
      <c r="C12" s="115">
        <v>13</v>
      </c>
      <c r="D12" s="109">
        <v>3</v>
      </c>
      <c r="E12" s="109">
        <v>6</v>
      </c>
      <c r="F12" s="109" t="s">
        <v>58</v>
      </c>
      <c r="G12" s="109">
        <v>5</v>
      </c>
      <c r="H12" s="110">
        <v>3</v>
      </c>
      <c r="I12" s="121">
        <v>2</v>
      </c>
      <c r="J12" s="121">
        <f t="shared" si="1"/>
        <v>36</v>
      </c>
      <c r="K12" s="121">
        <f t="shared" si="2"/>
        <v>30</v>
      </c>
      <c r="L12" s="101" t="s">
        <v>472</v>
      </c>
      <c r="M12" s="23"/>
    </row>
    <row r="13" spans="1:16" x14ac:dyDescent="0.25">
      <c r="A13" s="92"/>
      <c r="B13" s="105" t="s">
        <v>416</v>
      </c>
      <c r="C13" s="106">
        <v>15</v>
      </c>
      <c r="D13" s="102">
        <v>6</v>
      </c>
      <c r="E13" s="102">
        <v>7</v>
      </c>
      <c r="F13" s="102" t="s">
        <v>58</v>
      </c>
      <c r="G13" s="102">
        <v>2</v>
      </c>
      <c r="H13" s="104">
        <v>2</v>
      </c>
      <c r="I13" s="121">
        <v>2</v>
      </c>
      <c r="J13" s="121">
        <f t="shared" si="1"/>
        <v>31</v>
      </c>
      <c r="K13" s="121">
        <f t="shared" si="2"/>
        <v>27</v>
      </c>
      <c r="L13" s="101" t="s">
        <v>470</v>
      </c>
      <c r="M13" s="23"/>
    </row>
    <row r="14" spans="1:16" x14ac:dyDescent="0.25">
      <c r="A14" s="92"/>
      <c r="B14" s="105" t="s">
        <v>435</v>
      </c>
      <c r="C14" s="101">
        <v>16</v>
      </c>
      <c r="D14" s="102">
        <v>6</v>
      </c>
      <c r="E14" s="102">
        <v>7</v>
      </c>
      <c r="F14" s="102" t="s">
        <v>58</v>
      </c>
      <c r="G14" s="102">
        <v>3</v>
      </c>
      <c r="H14" s="104">
        <v>3</v>
      </c>
      <c r="I14" s="121">
        <v>2</v>
      </c>
      <c r="J14" s="121">
        <f t="shared" si="1"/>
        <v>29</v>
      </c>
      <c r="K14" s="121">
        <f t="shared" si="2"/>
        <v>25</v>
      </c>
      <c r="L14" s="101" t="s">
        <v>470</v>
      </c>
      <c r="M14" s="23"/>
    </row>
    <row r="15" spans="1:16" ht="30" x14ac:dyDescent="0.25">
      <c r="A15" s="92"/>
      <c r="B15" s="111" t="s">
        <v>410</v>
      </c>
      <c r="C15" s="112">
        <v>14</v>
      </c>
      <c r="D15" s="113">
        <v>3</v>
      </c>
      <c r="E15" s="113">
        <v>8</v>
      </c>
      <c r="F15" s="113" t="s">
        <v>59</v>
      </c>
      <c r="G15" s="113">
        <v>6</v>
      </c>
      <c r="H15" s="114">
        <v>7</v>
      </c>
      <c r="I15" s="121">
        <v>3</v>
      </c>
      <c r="J15" s="121">
        <f t="shared" si="1"/>
        <v>26</v>
      </c>
      <c r="K15" s="121">
        <f t="shared" si="2"/>
        <v>22</v>
      </c>
      <c r="L15" s="101" t="s">
        <v>471</v>
      </c>
      <c r="M15" s="23"/>
    </row>
    <row r="16" spans="1:16" ht="30" x14ac:dyDescent="0.25">
      <c r="A16" s="92"/>
      <c r="B16" s="107" t="s">
        <v>401</v>
      </c>
      <c r="C16" s="108">
        <v>4</v>
      </c>
      <c r="D16" s="109">
        <v>1</v>
      </c>
      <c r="E16" s="109">
        <v>9</v>
      </c>
      <c r="F16" s="109" t="s">
        <v>402</v>
      </c>
      <c r="G16" s="109">
        <v>8</v>
      </c>
      <c r="H16" s="110">
        <v>4</v>
      </c>
      <c r="I16" s="121">
        <v>4</v>
      </c>
      <c r="J16" s="121">
        <f t="shared" si="1"/>
        <v>20</v>
      </c>
      <c r="K16" s="121">
        <f t="shared" si="2"/>
        <v>15</v>
      </c>
      <c r="L16" s="101" t="s">
        <v>472</v>
      </c>
      <c r="M16" s="23"/>
    </row>
    <row r="17" spans="1:13" x14ac:dyDescent="0.25">
      <c r="A17" s="92"/>
      <c r="B17" s="107" t="s">
        <v>412</v>
      </c>
      <c r="C17" s="115">
        <v>7</v>
      </c>
      <c r="D17" s="109">
        <v>1</v>
      </c>
      <c r="E17" s="109">
        <v>10</v>
      </c>
      <c r="F17" s="109" t="s">
        <v>402</v>
      </c>
      <c r="G17" s="109">
        <v>7</v>
      </c>
      <c r="H17" s="110">
        <v>5</v>
      </c>
      <c r="I17" s="121">
        <v>4</v>
      </c>
      <c r="J17" s="121">
        <f t="shared" si="1"/>
        <v>12</v>
      </c>
      <c r="K17" s="121">
        <f t="shared" si="2"/>
        <v>11</v>
      </c>
      <c r="L17" s="101" t="s">
        <v>473</v>
      </c>
      <c r="M17" s="23"/>
    </row>
    <row r="18" spans="1:13" ht="15.75" thickBot="1" x14ac:dyDescent="0.3">
      <c r="A18" s="92"/>
      <c r="B18" s="116" t="s">
        <v>407</v>
      </c>
      <c r="C18" s="117">
        <v>11</v>
      </c>
      <c r="D18" s="118">
        <v>1</v>
      </c>
      <c r="E18" s="118">
        <v>11</v>
      </c>
      <c r="F18" s="118" t="s">
        <v>402</v>
      </c>
      <c r="G18" s="118">
        <v>5</v>
      </c>
      <c r="H18" s="119">
        <v>6</v>
      </c>
      <c r="I18" s="121">
        <v>4</v>
      </c>
      <c r="J18" s="121">
        <f t="shared" si="1"/>
        <v>5</v>
      </c>
      <c r="K18" s="121">
        <f t="shared" si="2"/>
        <v>6</v>
      </c>
      <c r="L18" s="101" t="s">
        <v>473</v>
      </c>
      <c r="M18" s="28"/>
    </row>
    <row r="19" spans="1:13" x14ac:dyDescent="0.25">
      <c r="A19" s="92"/>
      <c r="B19" s="93" t="s">
        <v>487</v>
      </c>
      <c r="C19" s="93"/>
      <c r="D19" s="94"/>
      <c r="E19" s="94"/>
      <c r="F19" s="94"/>
      <c r="G19" s="94">
        <f>SUM(G3:G18)</f>
        <v>70</v>
      </c>
      <c r="H19" s="94">
        <f>SUM(H3:H18)</f>
        <v>67</v>
      </c>
      <c r="I19" s="94"/>
      <c r="J19" s="94">
        <v>0</v>
      </c>
      <c r="K19" s="94">
        <v>0</v>
      </c>
      <c r="L19" s="94"/>
    </row>
    <row r="20" spans="1:13" x14ac:dyDescent="0.25">
      <c r="A20" s="92"/>
      <c r="B20" s="93"/>
      <c r="C20" s="93"/>
      <c r="D20" s="94"/>
      <c r="E20" s="94"/>
      <c r="F20" s="94"/>
      <c r="G20" s="94"/>
      <c r="H20" s="94"/>
      <c r="I20" s="94"/>
      <c r="J20" s="94"/>
      <c r="K20" s="94"/>
      <c r="L20" s="94"/>
    </row>
    <row r="21" spans="1:13" x14ac:dyDescent="0.25">
      <c r="B21" s="87" t="s">
        <v>475</v>
      </c>
      <c r="C21" s="87"/>
      <c r="D21" s="20"/>
      <c r="E21" s="20"/>
      <c r="F21" s="20"/>
      <c r="G21" s="20">
        <v>10</v>
      </c>
      <c r="H21" s="20"/>
      <c r="I21" s="20"/>
      <c r="J21" s="20"/>
      <c r="K21" s="20"/>
      <c r="L21" s="21" t="s">
        <v>466</v>
      </c>
    </row>
    <row r="22" spans="1:13" x14ac:dyDescent="0.25">
      <c r="B22" s="87" t="s">
        <v>476</v>
      </c>
      <c r="C22" s="87"/>
      <c r="D22" s="20"/>
      <c r="E22" s="20"/>
      <c r="F22" s="20"/>
      <c r="G22" s="20">
        <v>2</v>
      </c>
      <c r="H22" s="20"/>
      <c r="I22" s="20"/>
      <c r="J22" s="20"/>
      <c r="K22" s="20"/>
      <c r="L22" s="20" t="s">
        <v>471</v>
      </c>
    </row>
    <row r="23" spans="1:13" x14ac:dyDescent="0.25">
      <c r="B23" s="87" t="s">
        <v>478</v>
      </c>
      <c r="C23" s="87"/>
      <c r="D23" s="20"/>
      <c r="E23" s="20"/>
      <c r="F23" s="20"/>
      <c r="G23" s="20">
        <v>2</v>
      </c>
      <c r="H23" s="20"/>
      <c r="I23" s="20"/>
      <c r="J23" s="20"/>
      <c r="K23" s="20"/>
      <c r="L23" s="20" t="s">
        <v>477</v>
      </c>
    </row>
    <row r="24" spans="1:13" x14ac:dyDescent="0.25">
      <c r="B24" s="87" t="s">
        <v>480</v>
      </c>
      <c r="C24" s="87"/>
      <c r="D24" s="20"/>
      <c r="E24" s="20"/>
      <c r="F24" s="20"/>
      <c r="G24" s="20">
        <v>3</v>
      </c>
      <c r="H24" s="20"/>
      <c r="I24" s="20"/>
      <c r="J24" s="20"/>
      <c r="K24" s="20"/>
      <c r="L24" s="20" t="s">
        <v>477</v>
      </c>
    </row>
    <row r="25" spans="1:13" x14ac:dyDescent="0.25">
      <c r="B25" s="87" t="s">
        <v>479</v>
      </c>
      <c r="C25" s="87"/>
      <c r="D25" s="20"/>
      <c r="E25" s="20"/>
      <c r="F25" s="20"/>
      <c r="G25" s="20">
        <v>4</v>
      </c>
      <c r="H25" s="20"/>
      <c r="I25" s="20"/>
      <c r="J25" s="20"/>
      <c r="K25" s="20"/>
      <c r="L25" s="20" t="s">
        <v>477</v>
      </c>
    </row>
  </sheetData>
  <autoFilter ref="B2:I18" xr:uid="{70B08412-9C19-4F92-A913-14D2C1262DF4}">
    <sortState xmlns:xlrd2="http://schemas.microsoft.com/office/spreadsheetml/2017/richdata2" ref="B3:I18">
      <sortCondition ref="I2:I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A772-BBAA-4257-A737-EFB34A611397}">
  <dimension ref="A1:N17"/>
  <sheetViews>
    <sheetView workbookViewId="0">
      <selection activeCell="A4" sqref="A4"/>
    </sheetView>
  </sheetViews>
  <sheetFormatPr defaultRowHeight="15" x14ac:dyDescent="0.25"/>
  <cols>
    <col min="13" max="13" width="16.140625" bestFit="1" customWidth="1"/>
    <col min="14" max="14" width="14.42578125" bestFit="1" customWidth="1"/>
  </cols>
  <sheetData>
    <row r="1" spans="1:14" x14ac:dyDescent="0.25">
      <c r="A1" t="s">
        <v>488</v>
      </c>
      <c r="B1" t="s">
        <v>22</v>
      </c>
      <c r="C1" t="s">
        <v>23</v>
      </c>
      <c r="D1" t="s">
        <v>32</v>
      </c>
      <c r="G1" t="s">
        <v>488</v>
      </c>
      <c r="H1" t="s">
        <v>488</v>
      </c>
      <c r="I1" t="s">
        <v>22</v>
      </c>
      <c r="J1" t="s">
        <v>23</v>
      </c>
      <c r="K1" t="s">
        <v>485</v>
      </c>
      <c r="L1" t="s">
        <v>486</v>
      </c>
      <c r="M1" t="s">
        <v>489</v>
      </c>
      <c r="N1" t="s">
        <v>490</v>
      </c>
    </row>
    <row r="2" spans="1:14" x14ac:dyDescent="0.25">
      <c r="A2">
        <v>1</v>
      </c>
      <c r="B2">
        <v>4</v>
      </c>
      <c r="C2">
        <v>6</v>
      </c>
      <c r="D2">
        <v>1</v>
      </c>
      <c r="G2" t="str">
        <f>"Day " &amp; H2</f>
        <v>Day 1</v>
      </c>
      <c r="H2">
        <v>1</v>
      </c>
      <c r="I2">
        <f>SUMIF($A:$A,$H2,B:B)</f>
        <v>7</v>
      </c>
      <c r="J2">
        <f>SUMIF($A:$A,$H2,C:C)</f>
        <v>9</v>
      </c>
      <c r="K2">
        <f>I14</f>
        <v>70</v>
      </c>
      <c r="L2">
        <f>J14</f>
        <v>67</v>
      </c>
      <c r="M2">
        <f>AVERAGEIF(A:A,H2,B:B)</f>
        <v>3.5</v>
      </c>
      <c r="N2">
        <f t="shared" ref="N2:N12" si="0">AVERAGEIF(A:A,H2,C:C)</f>
        <v>4.5</v>
      </c>
    </row>
    <row r="3" spans="1:14" x14ac:dyDescent="0.25">
      <c r="A3">
        <v>1</v>
      </c>
      <c r="B3">
        <v>3</v>
      </c>
      <c r="C3">
        <v>3</v>
      </c>
      <c r="D3">
        <v>2</v>
      </c>
      <c r="G3" t="str">
        <f t="shared" ref="G3:G13" si="1">"Day " &amp; H3</f>
        <v>Day 2</v>
      </c>
      <c r="H3">
        <v>2</v>
      </c>
      <c r="I3">
        <f t="shared" ref="I3:I13" si="2">SUMIF($A:$A,$H3,B:B)</f>
        <v>5</v>
      </c>
      <c r="J3">
        <f t="shared" ref="J3:J13" si="3">SUMIF($A:$A,$H3,C:C)</f>
        <v>4</v>
      </c>
      <c r="K3">
        <f>K2-I2</f>
        <v>63</v>
      </c>
      <c r="L3">
        <f>L2-J2</f>
        <v>58</v>
      </c>
      <c r="M3">
        <f t="shared" ref="M3:M12" si="4">AVERAGEIF(A:A,H3,B:B)</f>
        <v>5</v>
      </c>
      <c r="N3">
        <f t="shared" si="0"/>
        <v>4</v>
      </c>
    </row>
    <row r="4" spans="1:14" x14ac:dyDescent="0.25">
      <c r="A4">
        <v>2</v>
      </c>
      <c r="B4">
        <v>5</v>
      </c>
      <c r="C4">
        <v>4</v>
      </c>
      <c r="D4">
        <v>6</v>
      </c>
      <c r="G4" t="str">
        <f t="shared" si="1"/>
        <v>Day 3</v>
      </c>
      <c r="H4">
        <v>3</v>
      </c>
      <c r="I4">
        <f t="shared" si="2"/>
        <v>7</v>
      </c>
      <c r="J4">
        <f t="shared" si="3"/>
        <v>7</v>
      </c>
      <c r="K4">
        <f t="shared" ref="K4:K13" si="5">K3-I3</f>
        <v>58</v>
      </c>
      <c r="L4">
        <f t="shared" ref="L4:L13" si="6">L3-J3</f>
        <v>54</v>
      </c>
      <c r="M4">
        <f t="shared" si="4"/>
        <v>7</v>
      </c>
      <c r="N4">
        <f t="shared" si="0"/>
        <v>7</v>
      </c>
    </row>
    <row r="5" spans="1:14" x14ac:dyDescent="0.25">
      <c r="A5">
        <v>3</v>
      </c>
      <c r="B5">
        <v>7</v>
      </c>
      <c r="C5">
        <v>7</v>
      </c>
      <c r="D5">
        <v>9</v>
      </c>
      <c r="G5" t="str">
        <f t="shared" si="1"/>
        <v>Day 4</v>
      </c>
      <c r="H5">
        <v>4</v>
      </c>
      <c r="I5">
        <f t="shared" si="2"/>
        <v>9</v>
      </c>
      <c r="J5">
        <f t="shared" si="3"/>
        <v>9</v>
      </c>
      <c r="K5">
        <f t="shared" si="5"/>
        <v>51</v>
      </c>
      <c r="L5">
        <f t="shared" si="6"/>
        <v>47</v>
      </c>
      <c r="M5">
        <f t="shared" si="4"/>
        <v>3</v>
      </c>
      <c r="N5">
        <f t="shared" si="0"/>
        <v>3</v>
      </c>
    </row>
    <row r="6" spans="1:14" x14ac:dyDescent="0.25">
      <c r="A6">
        <v>4</v>
      </c>
      <c r="B6">
        <v>4</v>
      </c>
      <c r="C6">
        <v>3</v>
      </c>
      <c r="D6">
        <v>10</v>
      </c>
      <c r="G6" t="str">
        <f t="shared" si="1"/>
        <v>Day 5</v>
      </c>
      <c r="H6">
        <v>5</v>
      </c>
      <c r="I6">
        <f t="shared" si="2"/>
        <v>6</v>
      </c>
      <c r="J6">
        <f t="shared" si="3"/>
        <v>8</v>
      </c>
      <c r="K6">
        <f t="shared" si="5"/>
        <v>42</v>
      </c>
      <c r="L6">
        <f t="shared" si="6"/>
        <v>38</v>
      </c>
      <c r="M6">
        <f t="shared" si="4"/>
        <v>3</v>
      </c>
      <c r="N6">
        <f t="shared" si="0"/>
        <v>4</v>
      </c>
    </row>
    <row r="7" spans="1:14" x14ac:dyDescent="0.25">
      <c r="A7">
        <v>4</v>
      </c>
      <c r="B7">
        <v>3</v>
      </c>
      <c r="C7">
        <v>2</v>
      </c>
      <c r="D7">
        <v>3</v>
      </c>
      <c r="G7" t="str">
        <f t="shared" si="1"/>
        <v>Day 6</v>
      </c>
      <c r="H7">
        <v>6</v>
      </c>
      <c r="I7">
        <f t="shared" si="2"/>
        <v>5</v>
      </c>
      <c r="J7">
        <f t="shared" si="3"/>
        <v>3</v>
      </c>
      <c r="K7">
        <f t="shared" si="5"/>
        <v>36</v>
      </c>
      <c r="L7">
        <f t="shared" si="6"/>
        <v>30</v>
      </c>
      <c r="M7">
        <f t="shared" si="4"/>
        <v>5</v>
      </c>
      <c r="N7">
        <f t="shared" si="0"/>
        <v>3</v>
      </c>
    </row>
    <row r="8" spans="1:14" x14ac:dyDescent="0.25">
      <c r="A8">
        <v>4</v>
      </c>
      <c r="B8">
        <v>2</v>
      </c>
      <c r="C8">
        <v>4</v>
      </c>
      <c r="D8">
        <v>5</v>
      </c>
      <c r="G8" t="str">
        <f t="shared" si="1"/>
        <v>Day 7</v>
      </c>
      <c r="H8">
        <v>7</v>
      </c>
      <c r="I8">
        <f t="shared" si="2"/>
        <v>5</v>
      </c>
      <c r="J8">
        <f t="shared" si="3"/>
        <v>5</v>
      </c>
      <c r="K8">
        <f t="shared" si="5"/>
        <v>31</v>
      </c>
      <c r="L8">
        <f t="shared" si="6"/>
        <v>27</v>
      </c>
      <c r="M8">
        <f t="shared" si="4"/>
        <v>2.5</v>
      </c>
      <c r="N8">
        <f t="shared" si="0"/>
        <v>2.5</v>
      </c>
    </row>
    <row r="9" spans="1:14" x14ac:dyDescent="0.25">
      <c r="A9">
        <v>5</v>
      </c>
      <c r="B9">
        <v>2</v>
      </c>
      <c r="C9">
        <v>3</v>
      </c>
      <c r="D9">
        <v>8</v>
      </c>
      <c r="G9" t="str">
        <f t="shared" si="1"/>
        <v>Day 8</v>
      </c>
      <c r="H9">
        <v>8</v>
      </c>
      <c r="I9">
        <f t="shared" si="2"/>
        <v>6</v>
      </c>
      <c r="J9">
        <f t="shared" si="3"/>
        <v>7</v>
      </c>
      <c r="K9">
        <f t="shared" si="5"/>
        <v>26</v>
      </c>
      <c r="L9">
        <f t="shared" si="6"/>
        <v>22</v>
      </c>
      <c r="M9">
        <f t="shared" si="4"/>
        <v>6</v>
      </c>
      <c r="N9">
        <f t="shared" si="0"/>
        <v>7</v>
      </c>
    </row>
    <row r="10" spans="1:14" x14ac:dyDescent="0.25">
      <c r="A10">
        <v>5</v>
      </c>
      <c r="B10">
        <v>4</v>
      </c>
      <c r="C10">
        <v>5</v>
      </c>
      <c r="D10">
        <v>12</v>
      </c>
      <c r="G10" t="str">
        <f t="shared" si="1"/>
        <v>Day 9</v>
      </c>
      <c r="H10">
        <v>9</v>
      </c>
      <c r="I10">
        <f t="shared" si="2"/>
        <v>8</v>
      </c>
      <c r="J10">
        <f t="shared" si="3"/>
        <v>4</v>
      </c>
      <c r="K10">
        <f t="shared" si="5"/>
        <v>20</v>
      </c>
      <c r="L10">
        <f t="shared" si="6"/>
        <v>15</v>
      </c>
      <c r="M10">
        <f t="shared" si="4"/>
        <v>8</v>
      </c>
      <c r="N10">
        <f t="shared" si="0"/>
        <v>4</v>
      </c>
    </row>
    <row r="11" spans="1:14" x14ac:dyDescent="0.25">
      <c r="A11">
        <v>6</v>
      </c>
      <c r="B11">
        <v>5</v>
      </c>
      <c r="C11">
        <v>3</v>
      </c>
      <c r="D11">
        <v>13</v>
      </c>
      <c r="G11" t="str">
        <f t="shared" si="1"/>
        <v>Day 10</v>
      </c>
      <c r="H11">
        <v>10</v>
      </c>
      <c r="I11">
        <f t="shared" si="2"/>
        <v>7</v>
      </c>
      <c r="J11">
        <f t="shared" si="3"/>
        <v>5</v>
      </c>
      <c r="K11">
        <f t="shared" si="5"/>
        <v>12</v>
      </c>
      <c r="L11">
        <f t="shared" si="6"/>
        <v>11</v>
      </c>
      <c r="M11">
        <f t="shared" si="4"/>
        <v>7</v>
      </c>
      <c r="N11">
        <f t="shared" si="0"/>
        <v>5</v>
      </c>
    </row>
    <row r="12" spans="1:14" x14ac:dyDescent="0.25">
      <c r="A12">
        <v>7</v>
      </c>
      <c r="B12">
        <v>2</v>
      </c>
      <c r="C12">
        <v>2</v>
      </c>
      <c r="D12">
        <v>15</v>
      </c>
      <c r="G12" t="str">
        <f t="shared" si="1"/>
        <v>Day 11</v>
      </c>
      <c r="H12">
        <v>11</v>
      </c>
      <c r="I12">
        <f t="shared" si="2"/>
        <v>5</v>
      </c>
      <c r="J12">
        <f t="shared" si="3"/>
        <v>6</v>
      </c>
      <c r="K12">
        <f t="shared" si="5"/>
        <v>5</v>
      </c>
      <c r="L12">
        <f t="shared" si="6"/>
        <v>6</v>
      </c>
      <c r="M12">
        <f t="shared" si="4"/>
        <v>5</v>
      </c>
      <c r="N12">
        <f t="shared" si="0"/>
        <v>6</v>
      </c>
    </row>
    <row r="13" spans="1:14" x14ac:dyDescent="0.25">
      <c r="A13">
        <v>7</v>
      </c>
      <c r="B13">
        <v>3</v>
      </c>
      <c r="C13">
        <v>3</v>
      </c>
      <c r="D13">
        <v>16</v>
      </c>
      <c r="G13" t="str">
        <f t="shared" si="1"/>
        <v>Day 12</v>
      </c>
      <c r="H13">
        <v>12</v>
      </c>
      <c r="I13">
        <f t="shared" si="2"/>
        <v>0</v>
      </c>
      <c r="J13">
        <f t="shared" si="3"/>
        <v>0</v>
      </c>
      <c r="K13">
        <f t="shared" si="5"/>
        <v>0</v>
      </c>
      <c r="L13">
        <f t="shared" si="6"/>
        <v>0</v>
      </c>
    </row>
    <row r="14" spans="1:14" ht="15.75" thickBot="1" x14ac:dyDescent="0.3">
      <c r="A14">
        <v>8</v>
      </c>
      <c r="B14">
        <v>6</v>
      </c>
      <c r="C14">
        <v>7</v>
      </c>
      <c r="D14">
        <v>14</v>
      </c>
      <c r="I14">
        <f>SUM(I2:I13)</f>
        <v>70</v>
      </c>
      <c r="J14">
        <f>SUM(J2:J13)</f>
        <v>67</v>
      </c>
    </row>
    <row r="15" spans="1:14" ht="15.75" thickBot="1" x14ac:dyDescent="0.3">
      <c r="A15">
        <v>9</v>
      </c>
      <c r="B15">
        <v>8</v>
      </c>
      <c r="C15">
        <v>4</v>
      </c>
      <c r="D15">
        <v>4</v>
      </c>
      <c r="L15" s="123" t="s">
        <v>491</v>
      </c>
      <c r="M15" s="124">
        <f>AVERAGE(M2:M12)</f>
        <v>5</v>
      </c>
      <c r="N15" s="125">
        <f>AVERAGE(N2:N12)</f>
        <v>4.5454545454545459</v>
      </c>
    </row>
    <row r="16" spans="1:14" x14ac:dyDescent="0.25">
      <c r="A16">
        <v>10</v>
      </c>
      <c r="B16">
        <v>7</v>
      </c>
      <c r="C16">
        <v>5</v>
      </c>
      <c r="D16">
        <v>7</v>
      </c>
    </row>
    <row r="17" spans="1:4" x14ac:dyDescent="0.25">
      <c r="A17">
        <v>11</v>
      </c>
      <c r="B17">
        <v>5</v>
      </c>
      <c r="C17">
        <v>6</v>
      </c>
      <c r="D17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6"/>
  <sheetViews>
    <sheetView zoomScale="90" zoomScaleNormal="90" workbookViewId="0">
      <selection activeCell="D20" sqref="D20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5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80">
        <v>0</v>
      </c>
      <c r="B2" s="91" t="s">
        <v>461</v>
      </c>
      <c r="C2" s="91" t="s">
        <v>464</v>
      </c>
      <c r="D2" s="81" t="s">
        <v>58</v>
      </c>
      <c r="E2" s="2"/>
      <c r="F2" s="2"/>
      <c r="G2" s="2"/>
      <c r="H2" s="2"/>
      <c r="I2" s="2"/>
    </row>
    <row r="3" spans="1:9" x14ac:dyDescent="0.25">
      <c r="A3" s="80">
        <v>5</v>
      </c>
      <c r="B3" s="91" t="s">
        <v>403</v>
      </c>
      <c r="C3" s="91" t="s">
        <v>424</v>
      </c>
      <c r="D3" s="81" t="s">
        <v>58</v>
      </c>
      <c r="E3" s="2" t="s">
        <v>471</v>
      </c>
      <c r="F3" s="2"/>
      <c r="G3" s="2"/>
      <c r="H3" s="2"/>
      <c r="I3" s="2"/>
    </row>
    <row r="4" spans="1:9" x14ac:dyDescent="0.25">
      <c r="A4" s="80">
        <v>5</v>
      </c>
      <c r="B4" s="91" t="s">
        <v>403</v>
      </c>
      <c r="C4" s="91" t="s">
        <v>425</v>
      </c>
      <c r="D4" s="84" t="s">
        <v>58</v>
      </c>
      <c r="E4" s="2" t="s">
        <v>471</v>
      </c>
      <c r="F4" s="2"/>
      <c r="G4" s="2"/>
      <c r="H4" s="2"/>
      <c r="I4" s="2"/>
    </row>
    <row r="5" spans="1:9" x14ac:dyDescent="0.25">
      <c r="A5" s="81">
        <v>0</v>
      </c>
      <c r="B5" s="90" t="s">
        <v>460</v>
      </c>
      <c r="C5" s="90" t="s">
        <v>463</v>
      </c>
      <c r="D5" s="80" t="s">
        <v>57</v>
      </c>
      <c r="E5" s="2" t="s">
        <v>467</v>
      </c>
      <c r="F5" s="2"/>
      <c r="G5" s="2"/>
      <c r="H5" s="2"/>
      <c r="I5" s="2"/>
    </row>
    <row r="6" spans="1:9" x14ac:dyDescent="0.25">
      <c r="A6" s="88">
        <v>0</v>
      </c>
      <c r="B6" s="89" t="s">
        <v>459</v>
      </c>
      <c r="C6" s="89" t="s">
        <v>462</v>
      </c>
      <c r="D6" s="80" t="s">
        <v>57</v>
      </c>
      <c r="E6" s="2" t="s">
        <v>466</v>
      </c>
      <c r="F6" s="2"/>
      <c r="G6" s="2"/>
      <c r="H6" s="2"/>
      <c r="I6" s="2"/>
    </row>
    <row r="7" spans="1:9" x14ac:dyDescent="0.25">
      <c r="A7" s="88">
        <v>1</v>
      </c>
      <c r="B7" s="89" t="s">
        <v>398</v>
      </c>
      <c r="C7" s="89" t="s">
        <v>413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88">
        <v>1</v>
      </c>
      <c r="B8" s="89" t="s">
        <v>398</v>
      </c>
      <c r="C8" s="89" t="s">
        <v>414</v>
      </c>
      <c r="D8" s="80" t="s">
        <v>57</v>
      </c>
      <c r="E8" s="2" t="s">
        <v>468</v>
      </c>
      <c r="F8" s="2"/>
      <c r="G8" s="2"/>
      <c r="H8" s="2"/>
      <c r="I8" s="2"/>
    </row>
    <row r="9" spans="1:9" x14ac:dyDescent="0.25">
      <c r="A9" s="88">
        <v>1</v>
      </c>
      <c r="B9" s="89" t="s">
        <v>398</v>
      </c>
      <c r="C9" s="89" t="s">
        <v>415</v>
      </c>
      <c r="D9" s="80" t="s">
        <v>57</v>
      </c>
      <c r="E9" s="2" t="s">
        <v>468</v>
      </c>
      <c r="F9" s="2"/>
      <c r="G9" s="2"/>
      <c r="H9" s="2"/>
      <c r="I9" s="2"/>
    </row>
    <row r="10" spans="1:9" x14ac:dyDescent="0.25">
      <c r="A10" s="88">
        <v>2</v>
      </c>
      <c r="B10" s="89" t="s">
        <v>399</v>
      </c>
      <c r="C10" s="89" t="s">
        <v>481</v>
      </c>
      <c r="D10" s="80" t="s">
        <v>57</v>
      </c>
      <c r="E10" s="2" t="s">
        <v>472</v>
      </c>
      <c r="F10" s="2"/>
      <c r="G10" s="2"/>
      <c r="H10" s="2"/>
      <c r="I10" s="2"/>
    </row>
    <row r="11" spans="1:9" x14ac:dyDescent="0.25">
      <c r="A11" s="88">
        <v>2</v>
      </c>
      <c r="B11" s="89" t="s">
        <v>399</v>
      </c>
      <c r="C11" s="89" t="s">
        <v>417</v>
      </c>
      <c r="D11" s="80" t="s">
        <v>57</v>
      </c>
      <c r="E11" s="2" t="s">
        <v>472</v>
      </c>
      <c r="F11" s="2"/>
      <c r="G11" s="2"/>
      <c r="H11" s="2"/>
      <c r="I11" s="2"/>
    </row>
    <row r="12" spans="1:9" x14ac:dyDescent="0.25">
      <c r="A12" s="88">
        <v>2</v>
      </c>
      <c r="B12" s="89" t="s">
        <v>399</v>
      </c>
      <c r="C12" s="89" t="s">
        <v>418</v>
      </c>
      <c r="D12" s="80"/>
      <c r="E12" s="2" t="s">
        <v>472</v>
      </c>
      <c r="F12" s="2"/>
      <c r="G12" s="2"/>
      <c r="H12" s="2"/>
      <c r="I12" s="2"/>
    </row>
    <row r="13" spans="1:9" x14ac:dyDescent="0.25">
      <c r="A13" s="88">
        <v>3</v>
      </c>
      <c r="B13" s="89" t="s">
        <v>400</v>
      </c>
      <c r="C13" s="89" t="s">
        <v>419</v>
      </c>
      <c r="D13" s="81" t="s">
        <v>58</v>
      </c>
      <c r="E13" s="2" t="s">
        <v>469</v>
      </c>
      <c r="F13" s="2"/>
      <c r="G13" s="2"/>
      <c r="H13" s="2"/>
      <c r="I13" s="2"/>
    </row>
    <row r="14" spans="1:9" x14ac:dyDescent="0.25">
      <c r="A14" s="88">
        <v>3</v>
      </c>
      <c r="B14" s="89" t="s">
        <v>400</v>
      </c>
      <c r="C14" s="89" t="s">
        <v>420</v>
      </c>
      <c r="D14" s="84" t="s">
        <v>58</v>
      </c>
      <c r="E14" s="2" t="s">
        <v>469</v>
      </c>
      <c r="F14" s="2"/>
      <c r="G14" s="2"/>
      <c r="H14" s="2"/>
      <c r="I14" s="2"/>
    </row>
    <row r="15" spans="1:9" x14ac:dyDescent="0.25">
      <c r="A15" s="88">
        <v>3</v>
      </c>
      <c r="B15" s="89" t="s">
        <v>400</v>
      </c>
      <c r="C15" s="89" t="s">
        <v>421</v>
      </c>
      <c r="D15" s="84" t="s">
        <v>58</v>
      </c>
      <c r="E15" s="2" t="s">
        <v>469</v>
      </c>
      <c r="F15" s="2"/>
      <c r="G15" s="2"/>
      <c r="H15" s="2"/>
      <c r="I15" s="2"/>
    </row>
    <row r="16" spans="1:9" x14ac:dyDescent="0.25">
      <c r="A16" s="88">
        <v>4</v>
      </c>
      <c r="B16" s="89" t="s">
        <v>401</v>
      </c>
      <c r="C16" s="89" t="s">
        <v>423</v>
      </c>
      <c r="D16" s="83" t="s">
        <v>402</v>
      </c>
      <c r="E16" s="2" t="s">
        <v>472</v>
      </c>
      <c r="F16" s="2"/>
      <c r="G16" s="2"/>
      <c r="H16" s="2"/>
      <c r="I16" s="2"/>
    </row>
    <row r="17" spans="1:9" x14ac:dyDescent="0.25">
      <c r="A17" s="88">
        <v>4</v>
      </c>
      <c r="B17" s="89" t="s">
        <v>401</v>
      </c>
      <c r="C17" s="89" t="s">
        <v>422</v>
      </c>
      <c r="D17" s="83" t="s">
        <v>402</v>
      </c>
      <c r="E17" s="2" t="s">
        <v>472</v>
      </c>
      <c r="F17" s="2"/>
      <c r="G17" s="2"/>
      <c r="H17" s="2"/>
      <c r="I17" s="2"/>
    </row>
    <row r="18" spans="1:9" x14ac:dyDescent="0.25">
      <c r="A18" s="88">
        <v>6</v>
      </c>
      <c r="B18" s="89" t="s">
        <v>411</v>
      </c>
      <c r="C18" s="89" t="s">
        <v>426</v>
      </c>
      <c r="D18" s="80" t="s">
        <v>57</v>
      </c>
      <c r="E18" s="2" t="s">
        <v>466</v>
      </c>
      <c r="F18" s="2"/>
      <c r="G18" s="2"/>
      <c r="H18" s="2"/>
      <c r="I18" s="2"/>
    </row>
    <row r="19" spans="1:9" x14ac:dyDescent="0.25">
      <c r="A19" s="88">
        <v>6</v>
      </c>
      <c r="B19" s="89" t="s">
        <v>411</v>
      </c>
      <c r="C19" s="89" t="s">
        <v>428</v>
      </c>
      <c r="D19" s="80" t="s">
        <v>57</v>
      </c>
      <c r="E19" s="2" t="s">
        <v>466</v>
      </c>
      <c r="F19" s="2"/>
      <c r="G19" s="2"/>
      <c r="H19" s="2"/>
      <c r="I19" s="2"/>
    </row>
    <row r="20" spans="1:9" x14ac:dyDescent="0.25">
      <c r="A20" s="88">
        <v>6</v>
      </c>
      <c r="B20" s="89" t="s">
        <v>411</v>
      </c>
      <c r="C20" s="89" t="s">
        <v>427</v>
      </c>
      <c r="D20" s="80" t="s">
        <v>57</v>
      </c>
      <c r="E20" s="2" t="s">
        <v>466</v>
      </c>
      <c r="F20" s="2"/>
      <c r="G20" s="2"/>
      <c r="H20" s="2"/>
      <c r="I20" s="2"/>
    </row>
    <row r="21" spans="1:9" x14ac:dyDescent="0.25">
      <c r="A21" s="88">
        <v>7</v>
      </c>
      <c r="B21" s="89" t="s">
        <v>412</v>
      </c>
      <c r="C21" s="89" t="s">
        <v>429</v>
      </c>
      <c r="D21" s="82" t="s">
        <v>402</v>
      </c>
      <c r="E21" s="2" t="s">
        <v>473</v>
      </c>
      <c r="F21" s="2"/>
      <c r="G21" s="2"/>
      <c r="H21" s="2"/>
      <c r="I21" s="2"/>
    </row>
    <row r="22" spans="1:9" x14ac:dyDescent="0.25">
      <c r="A22" s="88">
        <v>7</v>
      </c>
      <c r="B22" s="89" t="s">
        <v>412</v>
      </c>
      <c r="C22" s="89" t="s">
        <v>430</v>
      </c>
      <c r="D22" s="82" t="s">
        <v>402</v>
      </c>
      <c r="E22" s="2" t="s">
        <v>473</v>
      </c>
      <c r="F22" s="2"/>
      <c r="G22" s="2"/>
      <c r="H22" s="2"/>
      <c r="I22" s="2"/>
    </row>
    <row r="23" spans="1:9" x14ac:dyDescent="0.25">
      <c r="A23" s="88">
        <v>7</v>
      </c>
      <c r="B23" s="89" t="s">
        <v>412</v>
      </c>
      <c r="C23" s="89" t="s">
        <v>431</v>
      </c>
      <c r="D23" s="82" t="s">
        <v>402</v>
      </c>
      <c r="E23" s="2" t="s">
        <v>473</v>
      </c>
      <c r="F23" s="2"/>
      <c r="G23" s="2"/>
      <c r="H23" s="2"/>
      <c r="I23" s="2"/>
    </row>
    <row r="24" spans="1:9" x14ac:dyDescent="0.25">
      <c r="A24" s="88">
        <v>8</v>
      </c>
      <c r="B24" s="89" t="s">
        <v>404</v>
      </c>
      <c r="C24" s="89" t="s">
        <v>432</v>
      </c>
      <c r="D24" s="81" t="s">
        <v>58</v>
      </c>
      <c r="E24" s="2" t="s">
        <v>470</v>
      </c>
      <c r="F24" s="2"/>
      <c r="G24" s="2"/>
      <c r="H24" s="2"/>
      <c r="I24" s="2"/>
    </row>
    <row r="25" spans="1:9" x14ac:dyDescent="0.25">
      <c r="A25" s="88">
        <v>8</v>
      </c>
      <c r="B25" s="89" t="s">
        <v>404</v>
      </c>
      <c r="C25" s="89" t="s">
        <v>433</v>
      </c>
      <c r="D25" s="81" t="s">
        <v>58</v>
      </c>
      <c r="E25" s="2" t="s">
        <v>470</v>
      </c>
      <c r="F25" s="2"/>
      <c r="G25" s="2"/>
      <c r="H25" s="2"/>
      <c r="I25" s="2"/>
    </row>
    <row r="26" spans="1:9" x14ac:dyDescent="0.25">
      <c r="A26" s="88">
        <v>9</v>
      </c>
      <c r="B26" s="89" t="s">
        <v>405</v>
      </c>
      <c r="C26" s="89" t="s">
        <v>434</v>
      </c>
      <c r="D26" s="80" t="s">
        <v>57</v>
      </c>
      <c r="E26" s="2" t="s">
        <v>470</v>
      </c>
      <c r="F26" s="2"/>
      <c r="G26" s="2"/>
      <c r="H26" s="2"/>
      <c r="I26" s="2"/>
    </row>
    <row r="27" spans="1:9" x14ac:dyDescent="0.25">
      <c r="A27" s="88">
        <v>9</v>
      </c>
      <c r="B27" s="89" t="s">
        <v>405</v>
      </c>
      <c r="C27" s="89" t="s">
        <v>436</v>
      </c>
      <c r="D27" s="80" t="s">
        <v>57</v>
      </c>
      <c r="E27" s="2" t="s">
        <v>470</v>
      </c>
      <c r="F27" s="2"/>
      <c r="G27" s="2"/>
      <c r="H27" s="2"/>
      <c r="I27" s="2"/>
    </row>
    <row r="28" spans="1:9" x14ac:dyDescent="0.25">
      <c r="A28" s="88">
        <v>9</v>
      </c>
      <c r="B28" s="89" t="s">
        <v>405</v>
      </c>
      <c r="C28" s="89" t="s">
        <v>437</v>
      </c>
      <c r="D28" s="80" t="s">
        <v>57</v>
      </c>
      <c r="E28" s="2" t="s">
        <v>470</v>
      </c>
      <c r="F28" s="2"/>
      <c r="G28" s="2"/>
      <c r="H28" s="2"/>
      <c r="I28" s="2"/>
    </row>
    <row r="29" spans="1:9" x14ac:dyDescent="0.25">
      <c r="A29" s="81">
        <v>10</v>
      </c>
      <c r="B29" s="90" t="s">
        <v>406</v>
      </c>
      <c r="C29" s="90" t="s">
        <v>438</v>
      </c>
      <c r="D29" s="80" t="s">
        <v>57</v>
      </c>
      <c r="E29" s="2" t="s">
        <v>471</v>
      </c>
      <c r="F29" s="2"/>
      <c r="G29" s="2"/>
      <c r="H29" s="2"/>
      <c r="I29" s="2"/>
    </row>
    <row r="30" spans="1:9" x14ac:dyDescent="0.25">
      <c r="A30" s="81">
        <v>10</v>
      </c>
      <c r="B30" s="90" t="s">
        <v>406</v>
      </c>
      <c r="C30" s="90" t="s">
        <v>439</v>
      </c>
      <c r="D30" s="80" t="s">
        <v>57</v>
      </c>
      <c r="E30" s="2" t="s">
        <v>471</v>
      </c>
      <c r="F30" s="2"/>
      <c r="G30" s="2"/>
      <c r="H30" s="2"/>
      <c r="I30" s="2"/>
    </row>
    <row r="31" spans="1:9" x14ac:dyDescent="0.25">
      <c r="A31" s="81">
        <v>10</v>
      </c>
      <c r="B31" s="90" t="s">
        <v>406</v>
      </c>
      <c r="C31" s="90" t="s">
        <v>440</v>
      </c>
      <c r="D31" s="80" t="s">
        <v>57</v>
      </c>
      <c r="E31" s="2" t="s">
        <v>471</v>
      </c>
      <c r="F31" s="2"/>
      <c r="G31" s="2"/>
      <c r="H31" s="2"/>
      <c r="I31" s="2"/>
    </row>
    <row r="32" spans="1:9" x14ac:dyDescent="0.25">
      <c r="A32" s="81">
        <v>10</v>
      </c>
      <c r="B32" s="90" t="s">
        <v>406</v>
      </c>
      <c r="C32" s="90" t="s">
        <v>441</v>
      </c>
      <c r="D32" s="80" t="s">
        <v>57</v>
      </c>
      <c r="E32" s="2" t="s">
        <v>471</v>
      </c>
      <c r="F32" s="2"/>
      <c r="G32" s="2"/>
      <c r="H32" s="2"/>
      <c r="I32" s="2"/>
    </row>
    <row r="33" spans="1:9" x14ac:dyDescent="0.25">
      <c r="A33" s="81">
        <v>10</v>
      </c>
      <c r="B33" s="90" t="s">
        <v>406</v>
      </c>
      <c r="C33" s="90" t="s">
        <v>442</v>
      </c>
      <c r="D33" s="80" t="s">
        <v>57</v>
      </c>
      <c r="E33" s="2" t="s">
        <v>471</v>
      </c>
      <c r="F33" s="2"/>
      <c r="G33" s="2"/>
      <c r="H33" s="2"/>
      <c r="I33" s="2"/>
    </row>
    <row r="34" spans="1:9" x14ac:dyDescent="0.25">
      <c r="A34" s="81">
        <v>11</v>
      </c>
      <c r="B34" s="90" t="s">
        <v>407</v>
      </c>
      <c r="C34" s="90" t="s">
        <v>423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81">
        <v>11</v>
      </c>
      <c r="B35" s="90" t="s">
        <v>407</v>
      </c>
      <c r="C35" s="90" t="s">
        <v>443</v>
      </c>
      <c r="D35" s="82" t="s">
        <v>402</v>
      </c>
      <c r="E35" s="2" t="s">
        <v>473</v>
      </c>
      <c r="F35" s="2"/>
      <c r="G35" s="2"/>
      <c r="H35" s="2"/>
      <c r="I35" s="2"/>
    </row>
    <row r="36" spans="1:9" x14ac:dyDescent="0.25">
      <c r="A36" s="81">
        <v>12</v>
      </c>
      <c r="B36" s="90" t="s">
        <v>408</v>
      </c>
      <c r="C36" s="90" t="s">
        <v>444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81">
        <v>12</v>
      </c>
      <c r="B37" s="90" t="s">
        <v>408</v>
      </c>
      <c r="C37" s="90" t="s">
        <v>446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81">
        <v>12</v>
      </c>
      <c r="B38" s="90" t="s">
        <v>408</v>
      </c>
      <c r="C38" s="90" t="s">
        <v>445</v>
      </c>
      <c r="D38" s="81" t="s">
        <v>58</v>
      </c>
      <c r="E38" s="2" t="s">
        <v>472</v>
      </c>
      <c r="F38" s="2"/>
      <c r="G38" s="2"/>
      <c r="H38" s="2"/>
      <c r="I38" s="2"/>
    </row>
    <row r="39" spans="1:9" x14ac:dyDescent="0.25">
      <c r="A39" s="88">
        <v>13</v>
      </c>
      <c r="B39" s="89" t="s">
        <v>409</v>
      </c>
      <c r="C39" s="89" t="s">
        <v>447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88">
        <v>13</v>
      </c>
      <c r="B40" s="89" t="s">
        <v>409</v>
      </c>
      <c r="C40" s="89" t="s">
        <v>448</v>
      </c>
      <c r="D40" s="81" t="s">
        <v>58</v>
      </c>
      <c r="E40" s="2" t="s">
        <v>470</v>
      </c>
      <c r="F40" s="2"/>
      <c r="G40" s="2"/>
      <c r="H40" s="2"/>
      <c r="I40" s="2"/>
    </row>
    <row r="41" spans="1:9" x14ac:dyDescent="0.25">
      <c r="A41" s="81">
        <v>14</v>
      </c>
      <c r="B41" s="90" t="s">
        <v>410</v>
      </c>
      <c r="C41" s="90" t="s">
        <v>449</v>
      </c>
      <c r="D41" s="86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81">
        <v>14</v>
      </c>
      <c r="B42" s="90" t="s">
        <v>410</v>
      </c>
      <c r="C42" s="90" t="s">
        <v>450</v>
      </c>
      <c r="D42" s="86" t="s">
        <v>59</v>
      </c>
      <c r="E42" s="2" t="s">
        <v>471</v>
      </c>
      <c r="F42" s="2"/>
      <c r="G42" s="2"/>
      <c r="H42" s="2"/>
      <c r="I42" s="2"/>
    </row>
    <row r="43" spans="1:9" x14ac:dyDescent="0.25">
      <c r="A43" s="88">
        <v>15</v>
      </c>
      <c r="B43" s="89" t="s">
        <v>416</v>
      </c>
      <c r="C43" s="89" t="s">
        <v>451</v>
      </c>
      <c r="D43" s="81" t="s">
        <v>58</v>
      </c>
      <c r="E43" s="2" t="s">
        <v>469</v>
      </c>
      <c r="F43" s="2"/>
      <c r="G43" s="2"/>
      <c r="H43" s="2"/>
      <c r="I43" s="2"/>
    </row>
    <row r="44" spans="1:9" x14ac:dyDescent="0.25">
      <c r="A44" s="88">
        <v>16</v>
      </c>
      <c r="B44" s="89" t="s">
        <v>435</v>
      </c>
      <c r="C44" s="89" t="s">
        <v>452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A45" s="88">
        <v>16</v>
      </c>
      <c r="B45" s="89" t="s">
        <v>435</v>
      </c>
      <c r="C45" s="89" t="s">
        <v>453</v>
      </c>
      <c r="D45" s="81" t="s">
        <v>58</v>
      </c>
      <c r="E45" s="2" t="s">
        <v>473</v>
      </c>
      <c r="F45" s="2"/>
      <c r="G45" s="2"/>
      <c r="H45" s="2"/>
      <c r="I45" s="2"/>
    </row>
    <row r="46" spans="1:9" x14ac:dyDescent="0.25">
      <c r="G46">
        <f>SUM(G5:G45)</f>
        <v>0</v>
      </c>
      <c r="H46">
        <f>SUM(H5:H45)</f>
        <v>0</v>
      </c>
    </row>
  </sheetData>
  <autoFilter ref="A1:I46" xr:uid="{9515D1DC-4AE1-4B79-A751-D444B917CA23}">
    <sortState xmlns:xlrd2="http://schemas.microsoft.com/office/spreadsheetml/2017/richdata2" ref="A2:I46">
      <sortCondition sortBy="cellColor" ref="C1:C46" dxfId="1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Timeline</vt:lpstr>
      <vt:lpstr>User Stories Sprint 1</vt:lpstr>
      <vt:lpstr>User Story Cards</vt:lpstr>
      <vt:lpstr>Sheet2</vt:lpstr>
      <vt:lpstr>Tasks Sprint 1</vt:lpstr>
      <vt:lpstr>User Stories Sprint 2</vt:lpstr>
      <vt:lpstr>Sheet1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2020-02-14T15:08:17Z</dcterms:modified>
</cp:coreProperties>
</file>