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GroupProject_Documentation\"/>
    </mc:Choice>
  </mc:AlternateContent>
  <xr:revisionPtr revIDLastSave="0" documentId="13_ncr:1_{6726551A-391D-4B6B-9BBC-717E8FEEBD5F}" xr6:coauthVersionLast="41" xr6:coauthVersionMax="45" xr10:uidLastSave="{00000000-0000-0000-0000-000000000000}"/>
  <bookViews>
    <workbookView xWindow="-120" yWindow="-120" windowWidth="29040" windowHeight="15840" firstSheet="1" activeTab="6" xr2:uid="{12D98D7F-908C-47C5-A977-B7011EB041AE}"/>
  </bookViews>
  <sheets>
    <sheet name="Timeline" sheetId="6" r:id="rId1"/>
    <sheet name="User Stories Sprint 1" sheetId="2" r:id="rId2"/>
    <sheet name="Sheet2" sheetId="9" r:id="rId3"/>
    <sheet name="Tasks Sprint 1" sheetId="3" r:id="rId4"/>
    <sheet name="User Stories Sprint 2" sheetId="5" r:id="rId5"/>
    <sheet name="Sheet1" sheetId="8" r:id="rId6"/>
    <sheet name="Tasks Sprint 2" sheetId="7" r:id="rId7"/>
    <sheet name="Template Burndown" sheetId="4" r:id="rId8"/>
    <sheet name="Template" sheetId="1" r:id="rId9"/>
  </sheets>
  <definedNames>
    <definedName name="_xlnm._FilterDatabase" localSheetId="3" hidden="1">'Tasks Sprint 1'!$A$1:$H$21</definedName>
    <definedName name="_xlnm._FilterDatabase" localSheetId="6" hidden="1">'Tasks Sprint 2'!$A$1:$I$46</definedName>
    <definedName name="_xlnm._FilterDatabase" localSheetId="0" hidden="1">Timeline!$J$9:$N$144</definedName>
    <definedName name="_xlnm._FilterDatabase" localSheetId="4" hidden="1">'User Stories Sprint 2'!$B$2:$I$18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9" l="1"/>
  <c r="L11" i="9"/>
  <c r="M3" i="9"/>
  <c r="M4" i="9"/>
  <c r="M5" i="9"/>
  <c r="M6" i="9"/>
  <c r="M7" i="9"/>
  <c r="M8" i="9"/>
  <c r="M2" i="9"/>
  <c r="L3" i="9"/>
  <c r="L4" i="9"/>
  <c r="L5" i="9"/>
  <c r="L6" i="9"/>
  <c r="L7" i="9"/>
  <c r="L8" i="9"/>
  <c r="L2" i="9"/>
  <c r="K15" i="8"/>
  <c r="K3" i="8"/>
  <c r="K4" i="8"/>
  <c r="K5" i="8"/>
  <c r="K6" i="8"/>
  <c r="K7" i="8"/>
  <c r="K8" i="8"/>
  <c r="K9" i="8"/>
  <c r="K10" i="8"/>
  <c r="K11" i="8"/>
  <c r="K12" i="8"/>
  <c r="K2" i="8"/>
  <c r="L15" i="8"/>
  <c r="L3" i="8"/>
  <c r="L4" i="8"/>
  <c r="L5" i="8"/>
  <c r="L6" i="8"/>
  <c r="L7" i="8"/>
  <c r="L8" i="8"/>
  <c r="L9" i="8"/>
  <c r="L10" i="8"/>
  <c r="L11" i="8"/>
  <c r="L12" i="8"/>
  <c r="L2" i="8"/>
  <c r="F3" i="9"/>
  <c r="F4" i="9"/>
  <c r="F5" i="9"/>
  <c r="F6" i="9"/>
  <c r="F7" i="9"/>
  <c r="F8" i="9"/>
  <c r="F9" i="9"/>
  <c r="F2" i="9"/>
  <c r="K4" i="9"/>
  <c r="K5" i="9" s="1"/>
  <c r="K6" i="9" s="1"/>
  <c r="K7" i="9" s="1"/>
  <c r="K8" i="9" s="1"/>
  <c r="K9" i="9" s="1"/>
  <c r="K3" i="9"/>
  <c r="K2" i="9"/>
  <c r="I10" i="9"/>
  <c r="H10" i="9"/>
  <c r="J2" i="9" s="1"/>
  <c r="J3" i="9" s="1"/>
  <c r="J4" i="9" s="1"/>
  <c r="J5" i="9" s="1"/>
  <c r="J6" i="9" s="1"/>
  <c r="J7" i="9" s="1"/>
  <c r="J8" i="9" s="1"/>
  <c r="J9" i="9" s="1"/>
  <c r="I9" i="9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E3" i="8"/>
  <c r="E4" i="8"/>
  <c r="E5" i="8"/>
  <c r="E6" i="8"/>
  <c r="E7" i="8"/>
  <c r="E8" i="8"/>
  <c r="E9" i="8"/>
  <c r="E10" i="8"/>
  <c r="E11" i="8"/>
  <c r="E12" i="8"/>
  <c r="E13" i="8"/>
  <c r="E2" i="8"/>
  <c r="J4" i="8"/>
  <c r="J5" i="8" s="1"/>
  <c r="J6" i="8" s="1"/>
  <c r="J7" i="8" s="1"/>
  <c r="J8" i="8" s="1"/>
  <c r="J9" i="8" s="1"/>
  <c r="J10" i="8" s="1"/>
  <c r="J11" i="8" s="1"/>
  <c r="J12" i="8" s="1"/>
  <c r="J13" i="8" s="1"/>
  <c r="J3" i="8"/>
  <c r="J2" i="8"/>
  <c r="I4" i="8"/>
  <c r="I5" i="8" s="1"/>
  <c r="I6" i="8" s="1"/>
  <c r="I7" i="8" s="1"/>
  <c r="I8" i="8" s="1"/>
  <c r="I9" i="8" s="1"/>
  <c r="I10" i="8" s="1"/>
  <c r="I11" i="8" s="1"/>
  <c r="I12" i="8" s="1"/>
  <c r="I13" i="8" s="1"/>
  <c r="I3" i="8"/>
  <c r="I2" i="8"/>
  <c r="G13" i="8"/>
  <c r="G14" i="8" s="1"/>
  <c r="H13" i="8"/>
  <c r="H14" i="8" s="1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H2" i="8"/>
  <c r="G2" i="8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4" i="5"/>
  <c r="K3" i="5"/>
  <c r="H19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4" i="5"/>
  <c r="J3" i="5"/>
  <c r="E11" i="2"/>
  <c r="G19" i="5"/>
  <c r="P8" i="5" l="1"/>
  <c r="P4" i="5"/>
  <c r="P5" i="5"/>
  <c r="P9" i="5"/>
  <c r="P3" i="5"/>
  <c r="P6" i="5"/>
  <c r="P7" i="5"/>
  <c r="F35" i="4" l="1"/>
  <c r="E35" i="4"/>
  <c r="F3" i="3"/>
  <c r="F5" i="3"/>
  <c r="F9" i="3"/>
  <c r="F11" i="3"/>
  <c r="F12" i="3"/>
  <c r="F13" i="3"/>
  <c r="F19" i="3"/>
  <c r="F21" i="3"/>
  <c r="H46" i="7"/>
  <c r="G46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<sst xmlns="http://schemas.openxmlformats.org/spreadsheetml/2006/main" count="1086" uniqueCount="492">
  <si>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</si>
  <si>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</si>
  <si>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</si>
  <si>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</si>
  <si>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</si>
  <si>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</si>
  <si>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</si>
  <si>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</si>
  <si>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</si>
  <si>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</si>
  <si>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</si>
  <si>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</si>
  <si>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</si>
  <si>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</si>
  <si>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</si>
  <si>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</si>
  <si>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</si>
  <si>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</si>
  <si>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</si>
  <si>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</si>
  <si>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</si>
  <si>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</si>
  <si>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</si>
  <si>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</si>
  <si>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</si>
  <si>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</si>
  <si>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</si>
  <si>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</si>
  <si>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</si>
  <si>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</si>
  <si>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</si>
  <si>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</si>
  <si>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</si>
  <si>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</si>
  <si>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</si>
  <si>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</si>
  <si>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</si>
  <si>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</si>
  <si>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</si>
  <si>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</si>
  <si>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</si>
  <si>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</si>
  <si>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</si>
  <si>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</si>
  <si>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</si>
  <si>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</si>
  <si>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</si>
  <si>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</si>
  <si>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</si>
  <si>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</si>
  <si>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</si>
  <si>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</si>
  <si>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</si>
  <si>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</si>
  <si>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</si>
  <si>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</si>
  <si>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</si>
  <si>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</si>
  <si>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</si>
  <si>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</si>
  <si>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</si>
  <si>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</si>
  <si>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</si>
  <si>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</si>
  <si>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</si>
  <si>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</si>
  <si>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</si>
  <si>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</si>
  <si>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</si>
  <si>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</si>
  <si>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</si>
  <si>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</si>
  <si>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</si>
  <si>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</si>
  <si>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</si>
  <si>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</si>
  <si>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</si>
  <si>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</si>
  <si>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</si>
  <si>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</si>
  <si>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</si>
  <si>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</si>
  <si>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</si>
  <si>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</si>
  <si>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</si>
  <si>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</si>
  <si>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</si>
  <si>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</si>
  <si>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</si>
  <si>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</si>
  <si>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</si>
  <si>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</si>
  <si>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</si>
  <si>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</si>
  <si>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</si>
  <si>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</si>
  <si>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</si>
  <si>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</si>
  <si>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</si>
  <si>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</si>
  <si>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</si>
  <si>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</si>
  <si>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</si>
  <si>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</si>
  <si>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</si>
  <si>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</si>
  <si>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</si>
  <si>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</si>
  <si>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</si>
  <si>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</si>
  <si>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</si>
  <si>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</si>
  <si>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</si>
  <si>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</si>
  <si>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</si>
  <si>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</si>
  <si>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</si>
  <si>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</si>
  <si>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</si>
  <si>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</si>
  <si>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</si>
  <si>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</si>
  <si>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</si>
  <si>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</si>
  <si>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</si>
  <si>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</si>
  <si>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</si>
  <si>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</si>
  <si>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</si>
  <si>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</si>
  <si>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</si>
  <si>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</si>
  <si>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</si>
  <si>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</si>
  <si>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</si>
  <si>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</si>
  <si>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</si>
  <si>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</si>
  <si>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</si>
  <si>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</si>
  <si>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</si>
  <si>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</si>
  <si>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</si>
  <si>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</si>
  <si>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</si>
  <si>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</si>
  <si>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</si>
  <si>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</si>
  <si>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</si>
  <si>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</si>
  <si>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</si>
  <si>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</si>
  <si>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</si>
  <si>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</si>
  <si>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</si>
  <si>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</si>
  <si>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</si>
  <si>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</si>
  <si>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</si>
  <si>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</si>
  <si>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</si>
  <si>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</si>
  <si>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</si>
  <si>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</si>
  <si>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</si>
  <si>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</si>
  <si>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</si>
  <si>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</si>
  <si>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</si>
  <si>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</si>
  <si>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</si>
  <si>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</si>
  <si>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</si>
  <si>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</si>
  <si>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</si>
  <si>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</si>
  <si>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</si>
  <si>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</si>
  <si>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</si>
  <si>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</si>
  <si>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</si>
  <si>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</si>
  <si>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</si>
  <si>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</si>
  <si>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</si>
  <si>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</si>
  <si>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</si>
  <si>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</si>
  <si>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</si>
  <si>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</si>
  <si>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</si>
  <si>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</si>
  <si>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</si>
  <si>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</si>
  <si>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</si>
  <si>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</si>
  <si>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</si>
  <si>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</si>
  <si>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</si>
  <si>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</si>
  <si>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</si>
  <si>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</si>
  <si>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</si>
  <si>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</si>
  <si>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</si>
  <si>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</si>
  <si>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</si>
  <si>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</si>
  <si>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</si>
  <si>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</si>
  <si>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</si>
  <si>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</si>
  <si>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</si>
  <si>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</si>
  <si>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</si>
  <si>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</si>
  <si>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</si>
  <si>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</si>
  <si>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</si>
  <si>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</si>
  <si>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</si>
  <si>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</si>
  <si>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</si>
  <si>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</si>
  <si>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</si>
  <si>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</si>
  <si>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</si>
  <si>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</si>
  <si>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</si>
  <si>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</si>
  <si>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</si>
  <si>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</si>
  <si>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</si>
  <si>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</si>
  <si>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</si>
  <si>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</si>
  <si>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</si>
  <si>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</si>
  <si>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</si>
  <si>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</si>
  <si>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</si>
  <si>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</si>
  <si>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</si>
  <si>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</si>
  <si>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</si>
  <si>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</si>
  <si>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</si>
  <si>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</si>
  <si>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</si>
  <si>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</si>
  <si>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</si>
  <si>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</si>
  <si>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</si>
  <si>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</si>
  <si>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</si>
  <si>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</si>
  <si>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</si>
  <si>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</si>
  <si>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</si>
  <si>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</si>
  <si>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</si>
  <si>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</si>
  <si>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</si>
  <si>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</si>
  <si>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</si>
  <si>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</si>
  <si>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</si>
  <si>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</si>
  <si>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</si>
  <si>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</si>
  <si>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</si>
  <si>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</si>
  <si>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</si>
  <si>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</si>
  <si>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</si>
  <si>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</si>
  <si>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</si>
  <si>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</si>
  <si>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</si>
  <si>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</si>
  <si>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</si>
  <si>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</si>
  <si>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</si>
  <si>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</si>
  <si>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</si>
  <si>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</si>
  <si>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</si>
  <si>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</si>
  <si>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</si>
  <si>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</si>
  <si>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</si>
  <si>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</si>
  <si>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</si>
  <si>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</si>
  <si>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</si>
  <si>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</si>
  <si>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</si>
  <si>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</si>
  <si>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</si>
  <si>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</si>
  <si>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</si>
  <si>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</si>
  <si>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</si>
  <si>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</si>
  <si>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</si>
  <si>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</si>
  <si>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</si>
  <si>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</si>
  <si>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</si>
  <si>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</si>
  <si>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</si>
  <si>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</si>
  <si>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</si>
  <si>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</si>
  <si>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</si>
  <si>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</si>
  <si>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</si>
  <si>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</si>
  <si>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</si>
  <si>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</si>
  <si>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</si>
  <si>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</si>
  <si>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</si>
  <si>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</si>
  <si>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</si>
  <si>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</si>
  <si>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</si>
  <si>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</si>
  <si>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</si>
  <si>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</si>
  <si>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</si>
  <si>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</si>
  <si>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</si>
  <si>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</si>
  <si>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</si>
  <si>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</si>
  <si>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</si>
  <si>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</si>
  <si>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</si>
  <si>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</si>
  <si>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</si>
  <si>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</si>
  <si>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</si>
  <si>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</si>
  <si>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</si>
  <si>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</si>
  <si>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</si>
  <si>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</si>
  <si>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</si>
  <si>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</si>
  <si>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</si>
  <si>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</si>
  <si>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</si>
  <si>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</si>
  <si>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</si>
  <si>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</si>
  <si>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</si>
  <si>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</si>
  <si>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</si>
  <si>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</si>
  <si>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</si>
  <si>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</si>
  <si>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</si>
  <si>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</si>
  <si>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</si>
  <si>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</si>
  <si>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</si>
  <si>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</si>
  <si>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</si>
  <si>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</si>
  <si>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</si>
  <si>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</si>
  <si>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</si>
  <si>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</si>
  <si>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</si>
  <si>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</si>
  <si>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</si>
  <si>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</si>
  <si>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</si>
  <si>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</si>
  <si>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</si>
  <si>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</si>
  <si>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</si>
  <si>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</si>
  <si>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</si>
  <si>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</si>
  <si>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</si>
  <si>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</si>
  <si>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</si>
  <si>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</si>
  <si>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</si>
  <si>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</si>
  <si>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</si>
  <si>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</si>
  <si>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</si>
  <si>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</si>
  <si>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</si>
  <si>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</si>
  <si>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</si>
  <si>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</si>
  <si>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</si>
  <si>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</si>
  <si>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</si>
  <si>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</si>
  <si>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</si>
  <si>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</si>
  <si>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</si>
  <si>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</si>
  <si>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</si>
  <si>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</si>
  <si>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</si>
  <si>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</si>
  <si>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</si>
  <si>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</si>
  <si>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</si>
  <si>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</si>
  <si>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</si>
  <si>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</si>
  <si>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</si>
  <si>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</si>
  <si>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</si>
  <si>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</si>
  <si>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</si>
  <si>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</si>
  <si>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</si>
  <si>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</si>
  <si>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</si>
  <si>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</si>
  <si>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</si>
  <si>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</si>
  <si>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</si>
  <si>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</si>
  <si>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</si>
  <si>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</si>
  <si>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</si>
  <si>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</si>
  <si>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</si>
  <si>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</si>
  <si>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</si>
  <si>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</si>
  <si>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</si>
  <si>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</si>
  <si>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</si>
  <si>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</si>
  <si>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</si>
  <si>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</si>
  <si>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</si>
  <si>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</si>
  <si>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</si>
  <si>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</si>
  <si>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</si>
  <si>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</si>
  <si>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</si>
  <si>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</si>
  <si>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</si>
  <si>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</si>
  <si>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</si>
  <si>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</si>
  <si>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</si>
  <si>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</si>
  <si>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</si>
  <si>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</si>
  <si>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</si>
  <si>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</si>
  <si>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</si>
  <si>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</si>
  <si>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</si>
  <si>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</si>
  <si>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</si>
  <si>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</si>
  <si>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</si>
  <si>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</si>
  <si>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</si>
  <si>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</si>
  <si>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</si>
  <si>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</si>
  <si>
    <t>GUI design</t>
  </si>
  <si>
    <t>??</t>
  </si>
  <si>
    <t>UML diagrams and Sequence</t>
  </si>
  <si>
    <t>Write report</t>
  </si>
  <si>
    <t>Burndowns/story points</t>
  </si>
  <si>
    <t>Actual game mechanics</t>
  </si>
  <si>
    <t>https://docs.google.com/document/d/1-NuGYtgqr1ib-2Y_HHrixvkurcYAJE_qSIWfyOImW7Y/edit</t>
  </si>
  <si>
    <t>Link to Google Doc</t>
  </si>
  <si>
    <t>MoSCow</t>
  </si>
  <si>
    <t>Effort Burndown</t>
  </si>
  <si>
    <t>Actual Burndown</t>
  </si>
  <si>
    <t>End</t>
  </si>
  <si>
    <t>Days</t>
  </si>
  <si>
    <t>Planned Velocity</t>
  </si>
  <si>
    <t>Actual Velocity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</si>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</sst>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  <xf numFmtId="0" fontId="8" fillId="13" borderId="0" applyNumberFormat="0" applyBorder="0" applyAlignment="0" applyProtection="0"/>
  </cellStyleXfs>
  <cellXfs count="1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13" borderId="1" xfId="6" applyBorder="1" applyAlignment="1">
      <alignment horizontal="center"/>
    </xf>
    <xf numFmtId="0" fontId="8" fillId="13" borderId="1" xfId="6" applyBorder="1"/>
    <xf numFmtId="0" fontId="6" fillId="10" borderId="1" xfId="3" applyBorder="1"/>
    <xf numFmtId="0" fontId="5" fillId="9" borderId="1" xfId="2" applyBorder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3" xfId="2" applyFont="1" applyFill="1" applyBorder="1" applyAlignment="1">
      <alignment horizontal="center" vertical="center" wrapText="1"/>
    </xf>
    <xf numFmtId="0" fontId="9" fillId="4" borderId="34" xfId="2" applyFont="1" applyFill="1" applyBorder="1" applyAlignment="1">
      <alignment horizontal="center" vertical="center" wrapText="1"/>
    </xf>
    <xf numFmtId="0" fontId="9" fillId="4" borderId="35" xfId="2" applyFont="1" applyFill="1" applyBorder="1" applyAlignment="1">
      <alignment horizontal="center" vertical="center" wrapText="1"/>
    </xf>
    <xf numFmtId="0" fontId="9" fillId="4" borderId="36" xfId="2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7" xfId="0" applyBorder="1"/>
    <xf numFmtId="0" fontId="0" fillId="0" borderId="39" xfId="0" applyBorder="1"/>
  </cellXfs>
  <cellStyles count="7">
    <cellStyle name="20% - Accent1" xfId="5" builtinId="30"/>
    <cellStyle name="Bad" xfId="2" builtinId="27"/>
    <cellStyle name="Calculation" xfId="4" builtinId="22"/>
    <cellStyle name="Good" xfId="6" builtinId="26"/>
    <cellStyle name="Hyperlink" xfId="1" builtinId="8"/>
    <cellStyle name="Neutral" xfId="3" builtinId="28"/>
    <cellStyle name="Normal" xfId="0" builtinId="0"/>
  </cellStyles>
  <dxfs count="15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Sheet2!$J$2:$J$9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874-A76A-C29E11317284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Sheet2!$K$2:$K$9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5-4874-A76A-C29E1131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46584"/>
        <c:axId val="545660064"/>
      </c:lineChart>
      <c:catAx>
        <c:axId val="5499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0064"/>
        <c:crosses val="autoZero"/>
        <c:auto val="1"/>
        <c:lblAlgn val="ctr"/>
        <c:lblOffset val="100"/>
        <c:noMultiLvlLbl val="0"/>
      </c:catAx>
      <c:valAx>
        <c:axId val="545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58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31</c:v>
                </c:pt>
                <c:pt idx="7">
                  <c:v>26</c:v>
                </c:pt>
                <c:pt idx="8">
                  <c:v>20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442-ADF7-A0B220072F3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47</c:v>
                </c:pt>
                <c:pt idx="4">
                  <c:v>38</c:v>
                </c:pt>
                <c:pt idx="5">
                  <c:v>30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442-ADF7-A0B22007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59736"/>
        <c:axId val="545661048"/>
      </c:lineChart>
      <c:catAx>
        <c:axId val="5456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1048"/>
        <c:crosses val="autoZero"/>
        <c:auto val="1"/>
        <c:lblAlgn val="ctr"/>
        <c:lblOffset val="100"/>
        <c:noMultiLvlLbl val="0"/>
      </c:catAx>
      <c:valAx>
        <c:axId val="5456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447674</xdr:colOff>
      <xdr:row>2</xdr:row>
      <xdr:rowOff>66675</xdr:rowOff>
    </xdr:from>
    <xdr:to>
      <xdr:col>24</xdr:col>
      <xdr:colOff>295275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5B003-5A03-496F-B229-846C334E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</xdr:row>
      <xdr:rowOff>166687</xdr:rowOff>
    </xdr:from>
    <xdr:to>
      <xdr:col>28</xdr:col>
      <xdr:colOff>295275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3AFF9-A74E-470F-915F-EB5F45C9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4" headerRowBorderDxfId="13" tableBorderDxfId="12" totalsRowBorderDxfId="11">
  <autoFilter ref="A1:I30" xr:uid="{2156CE18-A763-4159-B323-B80B9DC7677D}"/>
  <tableColumns count="9">
    <tableColumn id="1" xr3:uid="{9C1C5678-4875-4C49-8346-6A8DFBEA5D13}" name="User Story ID" dataDxfId="10"/>
    <tableColumn id="2" xr3:uid="{840831D9-D132-4F89-968A-D8FC7C8AE22D}" name="As a &lt;type of user&gt;" dataDxfId="9"/>
    <tableColumn id="3" xr3:uid="{EFC521BE-C7AC-438B-B924-235E2C32D073}" name="I want to… &lt;perform some task&gt;" dataDxfId="8"/>
    <tableColumn id="5" xr3:uid="{DCEF588C-D17D-4EFF-B0E3-050818CCF2C9}" name="… so that I can &lt;achieve some goal&gt;" dataDxfId="7"/>
    <tableColumn id="8" xr3:uid="{B95629C5-6E7A-4C34-BBE6-E3B7097C7677}" name="Priority" dataDxfId="6"/>
    <tableColumn id="9" xr3:uid="{4CB9E8EE-29A4-44FA-BDD7-77D58FD0D521}" name="Effort/Cost" dataDxfId="5"/>
    <tableColumn id="6" xr3:uid="{5B36101A-18D1-4FB4-9EB0-DB7306ECDD34}" name="Story Complete (Y/N)" dataDxfId="4"/>
    <tableColumn id="7" xr3:uid="{C7905A7E-E306-48BA-A1D8-ACE7E65DCC03}" name="Code Complete (Feature active)" dataDxfId="3"/>
    <tableColumn id="4" xr3:uid="{AD76C249-9F04-4512-AE02-18FEB1212FE9}" name="Completion Dat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-NuGYtgqr1ib-2Y_HHrixvkurcYAJE_qSIWfyOImW7Y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topLeftCell="A19" workbookViewId="0">
      <selection activeCell="F27" sqref="F27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>X</v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>X</v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>X</v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>X</v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>X</v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>X</v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>X</v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/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/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/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/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/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4"/>
  <sheetViews>
    <sheetView workbookViewId="0">
      <selection activeCell="E1" activeCellId="1" sqref="B1:B10 E1:F10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  <row r="11" spans="1:8" x14ac:dyDescent="0.25">
      <c r="E11" s="18">
        <f>SUM(E2:E10)</f>
        <v>21</v>
      </c>
    </row>
    <row r="13" spans="1:8" x14ac:dyDescent="0.25">
      <c r="A13" s="19" t="s">
        <v>483</v>
      </c>
    </row>
    <row r="14" spans="1:8" x14ac:dyDescent="0.25">
      <c r="A14" s="15" t="s">
        <v>482</v>
      </c>
    </row>
  </sheetData>
  <hyperlinks>
    <hyperlink ref="A14" r:id="rId1" xr:uid="{C9F139B6-9850-44BA-A390-A599F9EA91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EFA-153F-4A2E-81DF-608AEDDA5575}">
  <dimension ref="A1:M11"/>
  <sheetViews>
    <sheetView workbookViewId="0">
      <selection activeCell="H10" sqref="H10"/>
    </sheetView>
  </sheetViews>
  <sheetFormatPr defaultRowHeight="15" x14ac:dyDescent="0.25"/>
  <sheetData>
    <row r="1" spans="1:13" x14ac:dyDescent="0.25">
      <c r="A1" t="s">
        <v>488</v>
      </c>
      <c r="B1" t="s">
        <v>32</v>
      </c>
      <c r="C1" t="s">
        <v>22</v>
      </c>
      <c r="D1" t="s">
        <v>23</v>
      </c>
      <c r="F1" t="s">
        <v>488</v>
      </c>
      <c r="G1" t="s">
        <v>488</v>
      </c>
      <c r="H1" t="s">
        <v>22</v>
      </c>
      <c r="I1" t="s">
        <v>396</v>
      </c>
      <c r="J1" t="s">
        <v>485</v>
      </c>
      <c r="K1" t="s">
        <v>486</v>
      </c>
      <c r="L1" t="s">
        <v>489</v>
      </c>
      <c r="M1" t="s">
        <v>490</v>
      </c>
    </row>
    <row r="2" spans="1:13" x14ac:dyDescent="0.25">
      <c r="A2">
        <v>1</v>
      </c>
      <c r="B2">
        <v>1</v>
      </c>
      <c r="C2">
        <v>2</v>
      </c>
      <c r="D2">
        <v>1</v>
      </c>
      <c r="F2" t="str">
        <f>"Day " &amp; G2</f>
        <v>Day 1</v>
      </c>
      <c r="G2">
        <v>1</v>
      </c>
      <c r="H2">
        <f>SUMIF($A:$A,$G2,C:C)</f>
        <v>3</v>
      </c>
      <c r="I2">
        <f>SUMIF($A:$A,$G2,D:D)</f>
        <v>4</v>
      </c>
      <c r="J2">
        <f>H10</f>
        <v>21</v>
      </c>
      <c r="K2">
        <f>I10</f>
        <v>26</v>
      </c>
      <c r="L2">
        <f>AVERAGEIF(A:A,G2,C:C)</f>
        <v>1.5</v>
      </c>
      <c r="M2">
        <f>AVERAGEIF(A:A,G2,D:D)</f>
        <v>2</v>
      </c>
    </row>
    <row r="3" spans="1:13" x14ac:dyDescent="0.25">
      <c r="A3">
        <v>2</v>
      </c>
      <c r="B3">
        <v>2</v>
      </c>
      <c r="C3">
        <v>3</v>
      </c>
      <c r="D3">
        <v>2</v>
      </c>
      <c r="F3" t="str">
        <f t="shared" ref="F3:F9" si="0">"Day " &amp; G3</f>
        <v>Day 2</v>
      </c>
      <c r="G3">
        <v>2</v>
      </c>
      <c r="H3">
        <f t="shared" ref="H3:H9" si="1">SUMIF($A:$A,$G3,C:C)</f>
        <v>3</v>
      </c>
      <c r="I3">
        <f t="shared" ref="I3:I9" si="2">SUMIF($A:$A,$G3,D:D)</f>
        <v>2</v>
      </c>
      <c r="J3">
        <f>J2-H2</f>
        <v>18</v>
      </c>
      <c r="K3">
        <f>K2-I2</f>
        <v>22</v>
      </c>
      <c r="L3">
        <f t="shared" ref="L3:L8" si="3">AVERAGEIF(A:A,G3,C:C)</f>
        <v>3</v>
      </c>
      <c r="M3">
        <f t="shared" ref="M3:M8" si="4">AVERAGEIF(A:A,G3,D:D)</f>
        <v>2</v>
      </c>
    </row>
    <row r="4" spans="1:13" x14ac:dyDescent="0.25">
      <c r="A4">
        <v>1</v>
      </c>
      <c r="B4">
        <v>3</v>
      </c>
      <c r="C4">
        <v>1</v>
      </c>
      <c r="D4">
        <v>3</v>
      </c>
      <c r="F4" t="str">
        <f t="shared" si="0"/>
        <v>Day 3</v>
      </c>
      <c r="G4">
        <v>3</v>
      </c>
      <c r="H4">
        <f t="shared" si="1"/>
        <v>5</v>
      </c>
      <c r="I4">
        <f t="shared" si="2"/>
        <v>7</v>
      </c>
      <c r="J4">
        <f t="shared" ref="J4:J9" si="5">J3-H3</f>
        <v>15</v>
      </c>
      <c r="K4">
        <f t="shared" ref="K4:K9" si="6">K3-I3</f>
        <v>20</v>
      </c>
      <c r="L4">
        <f t="shared" si="3"/>
        <v>5</v>
      </c>
      <c r="M4">
        <f t="shared" si="4"/>
        <v>7</v>
      </c>
    </row>
    <row r="5" spans="1:13" x14ac:dyDescent="0.25">
      <c r="A5">
        <v>3</v>
      </c>
      <c r="B5">
        <v>4</v>
      </c>
      <c r="C5">
        <v>5</v>
      </c>
      <c r="D5">
        <v>7</v>
      </c>
      <c r="F5" t="str">
        <f t="shared" si="0"/>
        <v>Day 5</v>
      </c>
      <c r="G5">
        <v>5</v>
      </c>
      <c r="H5">
        <f t="shared" si="1"/>
        <v>3</v>
      </c>
      <c r="I5">
        <f t="shared" si="2"/>
        <v>3</v>
      </c>
      <c r="J5">
        <f t="shared" si="5"/>
        <v>10</v>
      </c>
      <c r="K5">
        <f t="shared" si="6"/>
        <v>13</v>
      </c>
      <c r="L5">
        <f t="shared" si="3"/>
        <v>3</v>
      </c>
      <c r="M5">
        <f t="shared" si="4"/>
        <v>3</v>
      </c>
    </row>
    <row r="6" spans="1:13" x14ac:dyDescent="0.25">
      <c r="A6">
        <v>5</v>
      </c>
      <c r="B6">
        <v>5</v>
      </c>
      <c r="C6">
        <v>3</v>
      </c>
      <c r="D6">
        <v>3</v>
      </c>
      <c r="F6" t="str">
        <f t="shared" si="0"/>
        <v>Day 6</v>
      </c>
      <c r="G6">
        <v>6</v>
      </c>
      <c r="H6">
        <f t="shared" si="1"/>
        <v>2</v>
      </c>
      <c r="I6">
        <f t="shared" si="2"/>
        <v>4</v>
      </c>
      <c r="J6">
        <f t="shared" si="5"/>
        <v>7</v>
      </c>
      <c r="K6">
        <f t="shared" si="6"/>
        <v>10</v>
      </c>
      <c r="L6">
        <f t="shared" si="3"/>
        <v>1</v>
      </c>
      <c r="M6">
        <f t="shared" si="4"/>
        <v>2</v>
      </c>
    </row>
    <row r="7" spans="1:13" x14ac:dyDescent="0.25">
      <c r="A7">
        <v>6</v>
      </c>
      <c r="B7">
        <v>6</v>
      </c>
      <c r="C7">
        <v>1</v>
      </c>
      <c r="D7">
        <v>2</v>
      </c>
      <c r="F7" t="str">
        <f t="shared" si="0"/>
        <v>Day 8</v>
      </c>
      <c r="G7">
        <v>8</v>
      </c>
      <c r="H7">
        <f t="shared" si="1"/>
        <v>4</v>
      </c>
      <c r="I7">
        <f t="shared" si="2"/>
        <v>5</v>
      </c>
      <c r="J7">
        <f t="shared" si="5"/>
        <v>5</v>
      </c>
      <c r="K7">
        <f t="shared" si="6"/>
        <v>6</v>
      </c>
      <c r="L7">
        <f t="shared" si="3"/>
        <v>4</v>
      </c>
      <c r="M7">
        <f t="shared" si="4"/>
        <v>5</v>
      </c>
    </row>
    <row r="8" spans="1:13" x14ac:dyDescent="0.25">
      <c r="A8">
        <v>6</v>
      </c>
      <c r="B8">
        <v>7</v>
      </c>
      <c r="C8">
        <v>1</v>
      </c>
      <c r="D8">
        <v>2</v>
      </c>
      <c r="F8" t="str">
        <f t="shared" si="0"/>
        <v>Day 9</v>
      </c>
      <c r="G8">
        <v>9</v>
      </c>
      <c r="H8">
        <f t="shared" si="1"/>
        <v>1</v>
      </c>
      <c r="I8">
        <f t="shared" si="2"/>
        <v>1</v>
      </c>
      <c r="J8">
        <f t="shared" si="5"/>
        <v>1</v>
      </c>
      <c r="K8">
        <f t="shared" si="6"/>
        <v>1</v>
      </c>
      <c r="L8">
        <f t="shared" si="3"/>
        <v>1</v>
      </c>
      <c r="M8">
        <f t="shared" si="4"/>
        <v>1</v>
      </c>
    </row>
    <row r="9" spans="1:13" x14ac:dyDescent="0.25">
      <c r="A9">
        <v>8</v>
      </c>
      <c r="B9">
        <v>8</v>
      </c>
      <c r="C9">
        <v>4</v>
      </c>
      <c r="D9">
        <v>5</v>
      </c>
      <c r="F9" t="str">
        <f t="shared" si="0"/>
        <v>Day 10</v>
      </c>
      <c r="G9">
        <v>10</v>
      </c>
      <c r="I9">
        <f t="shared" si="2"/>
        <v>0</v>
      </c>
      <c r="J9">
        <f t="shared" si="5"/>
        <v>0</v>
      </c>
      <c r="K9">
        <f t="shared" si="6"/>
        <v>0</v>
      </c>
    </row>
    <row r="10" spans="1:13" ht="15.75" thickBot="1" x14ac:dyDescent="0.3">
      <c r="A10">
        <v>9</v>
      </c>
      <c r="B10">
        <v>9</v>
      </c>
      <c r="C10">
        <v>1</v>
      </c>
      <c r="D10">
        <v>1</v>
      </c>
      <c r="H10">
        <f>SUM(H2:H9)</f>
        <v>21</v>
      </c>
      <c r="I10">
        <f>SUM(I2:I9)</f>
        <v>26</v>
      </c>
    </row>
    <row r="11" spans="1:13" ht="15.75" thickBot="1" x14ac:dyDescent="0.3">
      <c r="K11" s="123" t="s">
        <v>491</v>
      </c>
      <c r="L11" s="124">
        <f>AVERAGE(L2:L8)</f>
        <v>2.6428571428571428</v>
      </c>
      <c r="M11" s="125">
        <f>AVERAGE(M2:M8)</f>
        <v>3.1428571428571428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F22" sqref="F22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P25"/>
  <sheetViews>
    <sheetView workbookViewId="0">
      <selection activeCell="G2" activeCellId="1" sqref="E2:E18 G2:H18"/>
    </sheetView>
  </sheetViews>
  <sheetFormatPr defaultRowHeight="15" x14ac:dyDescent="0.25"/>
  <cols>
    <col min="2" max="2" width="47.28515625" style="19" customWidth="1"/>
    <col min="3" max="3" width="7.42578125" style="19" customWidth="1"/>
    <col min="4" max="7" width="9.140625" style="18"/>
    <col min="8" max="11" width="12.28515625" style="18" customWidth="1"/>
    <col min="12" max="12" width="27.28515625" style="18" customWidth="1"/>
    <col min="13" max="13" width="58.28515625" customWidth="1"/>
    <col min="15" max="15" width="15" bestFit="1" customWidth="1"/>
  </cols>
  <sheetData>
    <row r="1" spans="1:16" ht="15.75" thickBot="1" x14ac:dyDescent="0.3">
      <c r="A1" s="92"/>
      <c r="B1" s="93"/>
      <c r="C1" s="93"/>
      <c r="D1" s="94"/>
      <c r="E1" s="94"/>
      <c r="F1" s="94"/>
      <c r="G1" s="94"/>
      <c r="H1" s="94"/>
      <c r="I1" s="94"/>
      <c r="J1" s="94"/>
      <c r="K1" s="94"/>
      <c r="L1" s="94"/>
    </row>
    <row r="2" spans="1:16" ht="30.75" thickBot="1" x14ac:dyDescent="0.3">
      <c r="A2" s="92"/>
      <c r="B2" s="95" t="s">
        <v>13</v>
      </c>
      <c r="C2" s="96" t="s">
        <v>32</v>
      </c>
      <c r="D2" s="97" t="s">
        <v>10</v>
      </c>
      <c r="E2" s="97" t="s">
        <v>488</v>
      </c>
      <c r="F2" s="97" t="s">
        <v>60</v>
      </c>
      <c r="G2" s="97" t="s">
        <v>22</v>
      </c>
      <c r="H2" s="98" t="s">
        <v>23</v>
      </c>
      <c r="I2" s="120" t="s">
        <v>484</v>
      </c>
      <c r="J2" s="120" t="s">
        <v>485</v>
      </c>
      <c r="K2" s="120" t="s">
        <v>486</v>
      </c>
      <c r="L2" s="99" t="s">
        <v>465</v>
      </c>
      <c r="M2" s="34" t="s">
        <v>25</v>
      </c>
      <c r="O2" t="s">
        <v>465</v>
      </c>
      <c r="P2" t="s">
        <v>474</v>
      </c>
    </row>
    <row r="3" spans="1:16" x14ac:dyDescent="0.25">
      <c r="A3" s="92"/>
      <c r="B3" s="100" t="s">
        <v>398</v>
      </c>
      <c r="C3" s="101">
        <v>1</v>
      </c>
      <c r="D3" s="102">
        <v>7</v>
      </c>
      <c r="E3" s="103">
        <v>1</v>
      </c>
      <c r="F3" s="103" t="s">
        <v>57</v>
      </c>
      <c r="G3" s="102">
        <v>4</v>
      </c>
      <c r="H3" s="104">
        <v>6</v>
      </c>
      <c r="I3" s="121">
        <v>1</v>
      </c>
      <c r="J3" s="121">
        <f>G19</f>
        <v>70</v>
      </c>
      <c r="K3" s="121">
        <f>H19</f>
        <v>67</v>
      </c>
      <c r="L3" s="101" t="s">
        <v>469</v>
      </c>
      <c r="M3" s="23" t="s">
        <v>456</v>
      </c>
      <c r="O3" t="s">
        <v>473</v>
      </c>
      <c r="P3">
        <f>SUMIF(L:L,O3,G:G)</f>
        <v>15</v>
      </c>
    </row>
    <row r="4" spans="1:16" x14ac:dyDescent="0.25">
      <c r="A4" s="92"/>
      <c r="B4" s="105" t="s">
        <v>399</v>
      </c>
      <c r="C4" s="101">
        <v>2</v>
      </c>
      <c r="D4" s="102">
        <v>10</v>
      </c>
      <c r="E4" s="102">
        <v>1</v>
      </c>
      <c r="F4" s="102" t="s">
        <v>57</v>
      </c>
      <c r="G4" s="102">
        <v>3</v>
      </c>
      <c r="H4" s="104">
        <v>3</v>
      </c>
      <c r="I4" s="121">
        <v>1</v>
      </c>
      <c r="J4" s="121">
        <f>J3-G3</f>
        <v>66</v>
      </c>
      <c r="K4" s="121">
        <f>K3-H3</f>
        <v>61</v>
      </c>
      <c r="L4" s="101" t="s">
        <v>466</v>
      </c>
      <c r="M4" s="23" t="s">
        <v>457</v>
      </c>
      <c r="O4" t="s">
        <v>470</v>
      </c>
      <c r="P4">
        <f>SUMIF(L:L,O4,G:G)</f>
        <v>10</v>
      </c>
    </row>
    <row r="5" spans="1:16" x14ac:dyDescent="0.25">
      <c r="A5" s="92"/>
      <c r="B5" s="105" t="s">
        <v>411</v>
      </c>
      <c r="C5" s="106">
        <v>6</v>
      </c>
      <c r="D5" s="102">
        <v>9</v>
      </c>
      <c r="E5" s="102">
        <v>2</v>
      </c>
      <c r="F5" s="102" t="s">
        <v>57</v>
      </c>
      <c r="G5" s="102">
        <v>5</v>
      </c>
      <c r="H5" s="104">
        <v>4</v>
      </c>
      <c r="I5" s="121">
        <v>1</v>
      </c>
      <c r="J5" s="121">
        <f t="shared" ref="J5:J18" si="0">J4-G4</f>
        <v>63</v>
      </c>
      <c r="K5" s="121">
        <f t="shared" ref="K5:K18" si="1">K4-H4</f>
        <v>58</v>
      </c>
      <c r="L5" s="101" t="s">
        <v>470</v>
      </c>
      <c r="M5" s="23" t="s">
        <v>458</v>
      </c>
      <c r="O5" t="s">
        <v>471</v>
      </c>
      <c r="P5">
        <f>SUMIF(L:L,O5,G:G)</f>
        <v>19</v>
      </c>
    </row>
    <row r="6" spans="1:16" x14ac:dyDescent="0.25">
      <c r="A6" s="92"/>
      <c r="B6" s="105" t="s">
        <v>405</v>
      </c>
      <c r="C6" s="101">
        <v>9</v>
      </c>
      <c r="D6" s="102">
        <v>9</v>
      </c>
      <c r="E6" s="102">
        <v>3</v>
      </c>
      <c r="F6" s="102" t="s">
        <v>57</v>
      </c>
      <c r="G6" s="102">
        <v>7</v>
      </c>
      <c r="H6" s="104">
        <v>7</v>
      </c>
      <c r="I6" s="121">
        <v>1</v>
      </c>
      <c r="J6" s="121">
        <f t="shared" si="0"/>
        <v>58</v>
      </c>
      <c r="K6" s="121">
        <f t="shared" si="1"/>
        <v>54</v>
      </c>
      <c r="L6" s="101" t="s">
        <v>471</v>
      </c>
      <c r="M6" s="23"/>
      <c r="O6" t="s">
        <v>472</v>
      </c>
      <c r="P6">
        <f>SUMIF(L:L,O6,G:G)</f>
        <v>13</v>
      </c>
    </row>
    <row r="7" spans="1:16" x14ac:dyDescent="0.25">
      <c r="A7" s="92"/>
      <c r="B7" s="105" t="s">
        <v>406</v>
      </c>
      <c r="C7" s="101">
        <v>10</v>
      </c>
      <c r="D7" s="102">
        <v>8</v>
      </c>
      <c r="E7" s="102">
        <v>4</v>
      </c>
      <c r="F7" s="102" t="s">
        <v>57</v>
      </c>
      <c r="G7" s="102">
        <v>4</v>
      </c>
      <c r="H7" s="104">
        <v>3</v>
      </c>
      <c r="I7" s="121">
        <v>1</v>
      </c>
      <c r="J7" s="121">
        <f t="shared" si="0"/>
        <v>51</v>
      </c>
      <c r="K7" s="121">
        <f t="shared" si="1"/>
        <v>47</v>
      </c>
      <c r="L7" s="101" t="s">
        <v>468</v>
      </c>
      <c r="M7" s="23"/>
      <c r="O7" t="s">
        <v>469</v>
      </c>
      <c r="P7">
        <f>SUMIF(L:L,O7,G:G)</f>
        <v>8</v>
      </c>
    </row>
    <row r="8" spans="1:16" ht="30" x14ac:dyDescent="0.25">
      <c r="A8" s="92"/>
      <c r="B8" s="107" t="s">
        <v>400</v>
      </c>
      <c r="C8" s="108">
        <v>3</v>
      </c>
      <c r="D8" s="109">
        <v>5</v>
      </c>
      <c r="E8" s="109">
        <v>4</v>
      </c>
      <c r="F8" s="109" t="s">
        <v>58</v>
      </c>
      <c r="G8" s="109">
        <v>3</v>
      </c>
      <c r="H8" s="110">
        <v>2</v>
      </c>
      <c r="I8" s="121">
        <v>2</v>
      </c>
      <c r="J8" s="121">
        <f t="shared" si="0"/>
        <v>47</v>
      </c>
      <c r="K8" s="121">
        <f t="shared" si="1"/>
        <v>44</v>
      </c>
      <c r="L8" s="101" t="s">
        <v>473</v>
      </c>
      <c r="M8" s="23"/>
      <c r="O8" t="s">
        <v>466</v>
      </c>
      <c r="P8">
        <f>SUMIF(L:L,O8,G:G)</f>
        <v>13</v>
      </c>
    </row>
    <row r="9" spans="1:16" ht="30" x14ac:dyDescent="0.25">
      <c r="A9" s="92"/>
      <c r="B9" s="111" t="s">
        <v>403</v>
      </c>
      <c r="C9" s="122">
        <v>5</v>
      </c>
      <c r="D9" s="113">
        <v>4</v>
      </c>
      <c r="E9" s="113">
        <v>4</v>
      </c>
      <c r="F9" s="113" t="s">
        <v>58</v>
      </c>
      <c r="G9" s="113">
        <v>2</v>
      </c>
      <c r="H9" s="114">
        <v>4</v>
      </c>
      <c r="I9" s="121">
        <v>2</v>
      </c>
      <c r="J9" s="121">
        <f t="shared" si="0"/>
        <v>44</v>
      </c>
      <c r="K9" s="121">
        <f t="shared" si="1"/>
        <v>42</v>
      </c>
      <c r="L9" s="101" t="s">
        <v>469</v>
      </c>
      <c r="M9" s="23" t="s">
        <v>455</v>
      </c>
      <c r="O9" t="s">
        <v>468</v>
      </c>
      <c r="P9">
        <f>SUMIF(L:L,O9,G:G)</f>
        <v>4</v>
      </c>
    </row>
    <row r="10" spans="1:16" x14ac:dyDescent="0.25">
      <c r="A10" s="92"/>
      <c r="B10" s="107" t="s">
        <v>404</v>
      </c>
      <c r="C10" s="108">
        <v>8</v>
      </c>
      <c r="D10" s="109">
        <v>3</v>
      </c>
      <c r="E10" s="109">
        <v>5</v>
      </c>
      <c r="F10" s="109" t="s">
        <v>58</v>
      </c>
      <c r="G10" s="109">
        <v>2</v>
      </c>
      <c r="H10" s="110">
        <v>3</v>
      </c>
      <c r="I10" s="121">
        <v>2</v>
      </c>
      <c r="J10" s="121">
        <f t="shared" si="0"/>
        <v>42</v>
      </c>
      <c r="K10" s="121">
        <f t="shared" si="1"/>
        <v>38</v>
      </c>
      <c r="L10" s="101" t="s">
        <v>469</v>
      </c>
      <c r="M10" s="23"/>
    </row>
    <row r="11" spans="1:16" x14ac:dyDescent="0.25">
      <c r="A11" s="92"/>
      <c r="B11" s="107" t="s">
        <v>454</v>
      </c>
      <c r="C11" s="115">
        <v>12</v>
      </c>
      <c r="D11" s="109">
        <v>4</v>
      </c>
      <c r="E11" s="109">
        <v>5</v>
      </c>
      <c r="F11" s="109" t="s">
        <v>58</v>
      </c>
      <c r="G11" s="109">
        <v>4</v>
      </c>
      <c r="H11" s="110">
        <v>5</v>
      </c>
      <c r="I11" s="121">
        <v>2</v>
      </c>
      <c r="J11" s="121">
        <f t="shared" si="0"/>
        <v>40</v>
      </c>
      <c r="K11" s="121">
        <f t="shared" si="1"/>
        <v>35</v>
      </c>
      <c r="L11" s="101" t="s">
        <v>471</v>
      </c>
      <c r="M11" s="23"/>
    </row>
    <row r="12" spans="1:16" x14ac:dyDescent="0.25">
      <c r="A12" s="92"/>
      <c r="B12" s="107" t="s">
        <v>409</v>
      </c>
      <c r="C12" s="115">
        <v>13</v>
      </c>
      <c r="D12" s="109">
        <v>3</v>
      </c>
      <c r="E12" s="109">
        <v>6</v>
      </c>
      <c r="F12" s="109" t="s">
        <v>58</v>
      </c>
      <c r="G12" s="109">
        <v>5</v>
      </c>
      <c r="H12" s="110">
        <v>3</v>
      </c>
      <c r="I12" s="121">
        <v>2</v>
      </c>
      <c r="J12" s="121">
        <f t="shared" si="0"/>
        <v>36</v>
      </c>
      <c r="K12" s="121">
        <f t="shared" si="1"/>
        <v>30</v>
      </c>
      <c r="L12" s="101" t="s">
        <v>472</v>
      </c>
      <c r="M12" s="23"/>
    </row>
    <row r="13" spans="1:16" x14ac:dyDescent="0.25">
      <c r="A13" s="92"/>
      <c r="B13" s="105" t="s">
        <v>416</v>
      </c>
      <c r="C13" s="106">
        <v>15</v>
      </c>
      <c r="D13" s="102">
        <v>6</v>
      </c>
      <c r="E13" s="102">
        <v>7</v>
      </c>
      <c r="F13" s="102" t="s">
        <v>58</v>
      </c>
      <c r="G13" s="102">
        <v>2</v>
      </c>
      <c r="H13" s="104">
        <v>2</v>
      </c>
      <c r="I13" s="121">
        <v>2</v>
      </c>
      <c r="J13" s="121">
        <f t="shared" si="0"/>
        <v>31</v>
      </c>
      <c r="K13" s="121">
        <f t="shared" si="1"/>
        <v>27</v>
      </c>
      <c r="L13" s="101" t="s">
        <v>470</v>
      </c>
      <c r="M13" s="23"/>
    </row>
    <row r="14" spans="1:16" x14ac:dyDescent="0.25">
      <c r="A14" s="92"/>
      <c r="B14" s="105" t="s">
        <v>435</v>
      </c>
      <c r="C14" s="101">
        <v>16</v>
      </c>
      <c r="D14" s="102">
        <v>6</v>
      </c>
      <c r="E14" s="102">
        <v>7</v>
      </c>
      <c r="F14" s="102" t="s">
        <v>58</v>
      </c>
      <c r="G14" s="102">
        <v>3</v>
      </c>
      <c r="H14" s="104">
        <v>3</v>
      </c>
      <c r="I14" s="121">
        <v>2</v>
      </c>
      <c r="J14" s="121">
        <f t="shared" si="0"/>
        <v>29</v>
      </c>
      <c r="K14" s="121">
        <f t="shared" si="1"/>
        <v>25</v>
      </c>
      <c r="L14" s="101" t="s">
        <v>470</v>
      </c>
      <c r="M14" s="23"/>
    </row>
    <row r="15" spans="1:16" ht="30" x14ac:dyDescent="0.25">
      <c r="A15" s="92"/>
      <c r="B15" s="111" t="s">
        <v>410</v>
      </c>
      <c r="C15" s="112">
        <v>14</v>
      </c>
      <c r="D15" s="113">
        <v>3</v>
      </c>
      <c r="E15" s="113">
        <v>8</v>
      </c>
      <c r="F15" s="113" t="s">
        <v>59</v>
      </c>
      <c r="G15" s="113">
        <v>6</v>
      </c>
      <c r="H15" s="114">
        <v>7</v>
      </c>
      <c r="I15" s="121">
        <v>3</v>
      </c>
      <c r="J15" s="121">
        <f t="shared" si="0"/>
        <v>26</v>
      </c>
      <c r="K15" s="121">
        <f t="shared" si="1"/>
        <v>22</v>
      </c>
      <c r="L15" s="101" t="s">
        <v>471</v>
      </c>
      <c r="M15" s="23"/>
    </row>
    <row r="16" spans="1:16" ht="30" x14ac:dyDescent="0.25">
      <c r="A16" s="92"/>
      <c r="B16" s="107" t="s">
        <v>401</v>
      </c>
      <c r="C16" s="108">
        <v>4</v>
      </c>
      <c r="D16" s="109">
        <v>1</v>
      </c>
      <c r="E16" s="109">
        <v>9</v>
      </c>
      <c r="F16" s="109" t="s">
        <v>402</v>
      </c>
      <c r="G16" s="109">
        <v>8</v>
      </c>
      <c r="H16" s="110">
        <v>4</v>
      </c>
      <c r="I16" s="121">
        <v>4</v>
      </c>
      <c r="J16" s="121">
        <f t="shared" si="0"/>
        <v>20</v>
      </c>
      <c r="K16" s="121">
        <f t="shared" si="1"/>
        <v>15</v>
      </c>
      <c r="L16" s="101" t="s">
        <v>472</v>
      </c>
      <c r="M16" s="23"/>
    </row>
    <row r="17" spans="1:13" x14ac:dyDescent="0.25">
      <c r="A17" s="92"/>
      <c r="B17" s="107" t="s">
        <v>412</v>
      </c>
      <c r="C17" s="115">
        <v>7</v>
      </c>
      <c r="D17" s="109">
        <v>1</v>
      </c>
      <c r="E17" s="109">
        <v>10</v>
      </c>
      <c r="F17" s="109" t="s">
        <v>402</v>
      </c>
      <c r="G17" s="109">
        <v>7</v>
      </c>
      <c r="H17" s="110">
        <v>5</v>
      </c>
      <c r="I17" s="121">
        <v>4</v>
      </c>
      <c r="J17" s="121">
        <f t="shared" si="0"/>
        <v>12</v>
      </c>
      <c r="K17" s="121">
        <f t="shared" si="1"/>
        <v>11</v>
      </c>
      <c r="L17" s="101" t="s">
        <v>473</v>
      </c>
      <c r="M17" s="23"/>
    </row>
    <row r="18" spans="1:13" ht="15.75" thickBot="1" x14ac:dyDescent="0.3">
      <c r="A18" s="92"/>
      <c r="B18" s="116" t="s">
        <v>407</v>
      </c>
      <c r="C18" s="117">
        <v>11</v>
      </c>
      <c r="D18" s="118">
        <v>1</v>
      </c>
      <c r="E18" s="118">
        <v>11</v>
      </c>
      <c r="F18" s="118" t="s">
        <v>402</v>
      </c>
      <c r="G18" s="118">
        <v>5</v>
      </c>
      <c r="H18" s="119">
        <v>6</v>
      </c>
      <c r="I18" s="121">
        <v>4</v>
      </c>
      <c r="J18" s="121">
        <f t="shared" si="0"/>
        <v>5</v>
      </c>
      <c r="K18" s="121">
        <f t="shared" si="1"/>
        <v>6</v>
      </c>
      <c r="L18" s="101" t="s">
        <v>473</v>
      </c>
      <c r="M18" s="28"/>
    </row>
    <row r="19" spans="1:13" x14ac:dyDescent="0.25">
      <c r="A19" s="92"/>
      <c r="B19" s="93" t="s">
        <v>487</v>
      </c>
      <c r="C19" s="93"/>
      <c r="D19" s="94"/>
      <c r="E19" s="94"/>
      <c r="F19" s="94"/>
      <c r="G19" s="94">
        <f>SUM(G3:G18)</f>
        <v>70</v>
      </c>
      <c r="H19" s="94">
        <f>SUM(H3:H18)</f>
        <v>67</v>
      </c>
      <c r="I19" s="94"/>
      <c r="J19" s="94">
        <v>0</v>
      </c>
      <c r="K19" s="94">
        <v>0</v>
      </c>
      <c r="L19" s="94"/>
    </row>
    <row r="20" spans="1:13" x14ac:dyDescent="0.25">
      <c r="A20" s="92"/>
      <c r="B20" s="93"/>
      <c r="C20" s="93"/>
      <c r="D20" s="94"/>
      <c r="E20" s="94"/>
      <c r="F20" s="94"/>
      <c r="G20" s="94"/>
      <c r="H20" s="94"/>
      <c r="I20" s="94"/>
      <c r="J20" s="94"/>
      <c r="K20" s="94"/>
      <c r="L20" s="94"/>
    </row>
    <row r="21" spans="1:13" x14ac:dyDescent="0.25">
      <c r="B21" s="87" t="s">
        <v>475</v>
      </c>
      <c r="C21" s="87"/>
      <c r="D21" s="20"/>
      <c r="E21" s="20"/>
      <c r="F21" s="20"/>
      <c r="G21" s="20">
        <v>10</v>
      </c>
      <c r="H21" s="20"/>
      <c r="I21" s="20"/>
      <c r="J21" s="20"/>
      <c r="K21" s="20"/>
      <c r="L21" s="21" t="s">
        <v>466</v>
      </c>
    </row>
    <row r="22" spans="1:13" x14ac:dyDescent="0.25">
      <c r="B22" s="87" t="s">
        <v>476</v>
      </c>
      <c r="C22" s="87"/>
      <c r="D22" s="20"/>
      <c r="E22" s="20"/>
      <c r="F22" s="20"/>
      <c r="G22" s="20">
        <v>2</v>
      </c>
      <c r="H22" s="20"/>
      <c r="I22" s="20"/>
      <c r="J22" s="20"/>
      <c r="K22" s="20"/>
      <c r="L22" s="20" t="s">
        <v>471</v>
      </c>
    </row>
    <row r="23" spans="1:13" x14ac:dyDescent="0.25">
      <c r="B23" s="87" t="s">
        <v>478</v>
      </c>
      <c r="C23" s="87"/>
      <c r="D23" s="20"/>
      <c r="E23" s="20"/>
      <c r="F23" s="20"/>
      <c r="G23" s="20">
        <v>2</v>
      </c>
      <c r="H23" s="20"/>
      <c r="I23" s="20"/>
      <c r="J23" s="20"/>
      <c r="K23" s="20"/>
      <c r="L23" s="20" t="s">
        <v>477</v>
      </c>
    </row>
    <row r="24" spans="1:13" x14ac:dyDescent="0.25">
      <c r="B24" s="87" t="s">
        <v>480</v>
      </c>
      <c r="C24" s="87"/>
      <c r="D24" s="20"/>
      <c r="E24" s="20"/>
      <c r="F24" s="20"/>
      <c r="G24" s="20">
        <v>3</v>
      </c>
      <c r="H24" s="20"/>
      <c r="I24" s="20"/>
      <c r="J24" s="20"/>
      <c r="K24" s="20"/>
      <c r="L24" s="20" t="s">
        <v>477</v>
      </c>
    </row>
    <row r="25" spans="1:13" x14ac:dyDescent="0.25">
      <c r="B25" s="87" t="s">
        <v>479</v>
      </c>
      <c r="C25" s="87"/>
      <c r="D25" s="20"/>
      <c r="E25" s="20"/>
      <c r="F25" s="20"/>
      <c r="G25" s="20">
        <v>4</v>
      </c>
      <c r="H25" s="20"/>
      <c r="I25" s="20"/>
      <c r="J25" s="20"/>
      <c r="K25" s="20"/>
      <c r="L25" s="20" t="s">
        <v>477</v>
      </c>
    </row>
  </sheetData>
  <autoFilter ref="B2:I18" xr:uid="{70B08412-9C19-4F92-A913-14D2C1262DF4}">
    <sortState xmlns:xlrd2="http://schemas.microsoft.com/office/spreadsheetml/2017/richdata2" ref="B3:I18">
      <sortCondition ref="I2:I1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A772-BBAA-4257-A737-EFB34A611397}">
  <dimension ref="A1:L17"/>
  <sheetViews>
    <sheetView workbookViewId="0">
      <selection activeCell="L12" sqref="K1:L12"/>
    </sheetView>
  </sheetViews>
  <sheetFormatPr defaultRowHeight="15" x14ac:dyDescent="0.25"/>
  <cols>
    <col min="11" max="11" width="16.140625" bestFit="1" customWidth="1"/>
    <col min="12" max="12" width="14.42578125" bestFit="1" customWidth="1"/>
  </cols>
  <sheetData>
    <row r="1" spans="1:12" x14ac:dyDescent="0.25">
      <c r="A1" t="s">
        <v>488</v>
      </c>
      <c r="B1" t="s">
        <v>22</v>
      </c>
      <c r="C1" t="s">
        <v>23</v>
      </c>
      <c r="E1" t="s">
        <v>488</v>
      </c>
      <c r="F1" t="s">
        <v>488</v>
      </c>
      <c r="G1" t="s">
        <v>22</v>
      </c>
      <c r="H1" t="s">
        <v>23</v>
      </c>
      <c r="I1" t="s">
        <v>485</v>
      </c>
      <c r="J1" t="s">
        <v>486</v>
      </c>
      <c r="K1" t="s">
        <v>489</v>
      </c>
      <c r="L1" t="s">
        <v>490</v>
      </c>
    </row>
    <row r="2" spans="1:12" x14ac:dyDescent="0.25">
      <c r="A2">
        <v>1</v>
      </c>
      <c r="B2">
        <v>4</v>
      </c>
      <c r="C2">
        <v>6</v>
      </c>
      <c r="E2" t="str">
        <f>"Day " &amp; F2</f>
        <v>Day 1</v>
      </c>
      <c r="F2">
        <v>1</v>
      </c>
      <c r="G2">
        <f>SUMIF($A:$A,$F2,B:B)</f>
        <v>7</v>
      </c>
      <c r="H2">
        <f>SUMIF($A:$A,$F2,C:C)</f>
        <v>9</v>
      </c>
      <c r="I2">
        <f>G14</f>
        <v>70</v>
      </c>
      <c r="J2">
        <f>H14</f>
        <v>67</v>
      </c>
      <c r="K2">
        <f>AVERAGEIF(A:A,F2,B:B)</f>
        <v>3.5</v>
      </c>
      <c r="L2">
        <f>AVERAGEIF(A:A,F2,C:C)</f>
        <v>4.5</v>
      </c>
    </row>
    <row r="3" spans="1:12" x14ac:dyDescent="0.25">
      <c r="A3">
        <v>1</v>
      </c>
      <c r="B3">
        <v>3</v>
      </c>
      <c r="C3">
        <v>3</v>
      </c>
      <c r="E3" t="str">
        <f t="shared" ref="E3:E13" si="0">"Day " &amp; F3</f>
        <v>Day 2</v>
      </c>
      <c r="F3">
        <v>2</v>
      </c>
      <c r="G3">
        <f t="shared" ref="G3:G13" si="1">SUMIF($A:$A,$F3,B:B)</f>
        <v>5</v>
      </c>
      <c r="H3">
        <f t="shared" ref="H3:H13" si="2">SUMIF($A:$A,$F3,C:C)</f>
        <v>4</v>
      </c>
      <c r="I3">
        <f>I2-G2</f>
        <v>63</v>
      </c>
      <c r="J3">
        <f>J2-H2</f>
        <v>58</v>
      </c>
      <c r="K3">
        <f t="shared" ref="K3:K12" si="3">AVERAGEIF(A:A,F3,B:B)</f>
        <v>5</v>
      </c>
      <c r="L3">
        <f>AVERAGEIF(A:A,F3,C:C)</f>
        <v>4</v>
      </c>
    </row>
    <row r="4" spans="1:12" x14ac:dyDescent="0.25">
      <c r="A4">
        <v>2</v>
      </c>
      <c r="B4">
        <v>5</v>
      </c>
      <c r="C4">
        <v>4</v>
      </c>
      <c r="E4" t="str">
        <f t="shared" si="0"/>
        <v>Day 3</v>
      </c>
      <c r="F4">
        <v>3</v>
      </c>
      <c r="G4">
        <f t="shared" si="1"/>
        <v>7</v>
      </c>
      <c r="H4">
        <f t="shared" si="2"/>
        <v>7</v>
      </c>
      <c r="I4">
        <f t="shared" ref="I4:I13" si="4">I3-G3</f>
        <v>58</v>
      </c>
      <c r="J4">
        <f t="shared" ref="J4:J13" si="5">J3-H3</f>
        <v>54</v>
      </c>
      <c r="K4">
        <f t="shared" si="3"/>
        <v>7</v>
      </c>
      <c r="L4">
        <f>AVERAGEIF(A:A,F4,C:C)</f>
        <v>7</v>
      </c>
    </row>
    <row r="5" spans="1:12" x14ac:dyDescent="0.25">
      <c r="A5">
        <v>3</v>
      </c>
      <c r="B5">
        <v>7</v>
      </c>
      <c r="C5">
        <v>7</v>
      </c>
      <c r="E5" t="str">
        <f t="shared" si="0"/>
        <v>Day 4</v>
      </c>
      <c r="F5">
        <v>4</v>
      </c>
      <c r="G5">
        <f t="shared" si="1"/>
        <v>9</v>
      </c>
      <c r="H5">
        <f t="shared" si="2"/>
        <v>9</v>
      </c>
      <c r="I5">
        <f t="shared" si="4"/>
        <v>51</v>
      </c>
      <c r="J5">
        <f t="shared" si="5"/>
        <v>47</v>
      </c>
      <c r="K5">
        <f t="shared" si="3"/>
        <v>3</v>
      </c>
      <c r="L5">
        <f>AVERAGEIF(A:A,F5,C:C)</f>
        <v>3</v>
      </c>
    </row>
    <row r="6" spans="1:12" x14ac:dyDescent="0.25">
      <c r="A6">
        <v>4</v>
      </c>
      <c r="B6">
        <v>4</v>
      </c>
      <c r="C6">
        <v>3</v>
      </c>
      <c r="E6" t="str">
        <f t="shared" si="0"/>
        <v>Day 5</v>
      </c>
      <c r="F6">
        <v>5</v>
      </c>
      <c r="G6">
        <f t="shared" si="1"/>
        <v>6</v>
      </c>
      <c r="H6">
        <f t="shared" si="2"/>
        <v>8</v>
      </c>
      <c r="I6">
        <f t="shared" si="4"/>
        <v>42</v>
      </c>
      <c r="J6">
        <f t="shared" si="5"/>
        <v>38</v>
      </c>
      <c r="K6">
        <f t="shared" si="3"/>
        <v>3</v>
      </c>
      <c r="L6">
        <f>AVERAGEIF(A:A,F6,C:C)</f>
        <v>4</v>
      </c>
    </row>
    <row r="7" spans="1:12" x14ac:dyDescent="0.25">
      <c r="A7">
        <v>4</v>
      </c>
      <c r="B7">
        <v>3</v>
      </c>
      <c r="C7">
        <v>2</v>
      </c>
      <c r="E7" t="str">
        <f t="shared" si="0"/>
        <v>Day 6</v>
      </c>
      <c r="F7">
        <v>6</v>
      </c>
      <c r="G7">
        <f t="shared" si="1"/>
        <v>5</v>
      </c>
      <c r="H7">
        <f t="shared" si="2"/>
        <v>3</v>
      </c>
      <c r="I7">
        <f t="shared" si="4"/>
        <v>36</v>
      </c>
      <c r="J7">
        <f t="shared" si="5"/>
        <v>30</v>
      </c>
      <c r="K7">
        <f t="shared" si="3"/>
        <v>5</v>
      </c>
      <c r="L7">
        <f>AVERAGEIF(A:A,F7,C:C)</f>
        <v>3</v>
      </c>
    </row>
    <row r="8" spans="1:12" x14ac:dyDescent="0.25">
      <c r="A8">
        <v>4</v>
      </c>
      <c r="B8">
        <v>2</v>
      </c>
      <c r="C8">
        <v>4</v>
      </c>
      <c r="E8" t="str">
        <f t="shared" si="0"/>
        <v>Day 7</v>
      </c>
      <c r="F8">
        <v>7</v>
      </c>
      <c r="G8">
        <f t="shared" si="1"/>
        <v>5</v>
      </c>
      <c r="H8">
        <f t="shared" si="2"/>
        <v>5</v>
      </c>
      <c r="I8">
        <f t="shared" si="4"/>
        <v>31</v>
      </c>
      <c r="J8">
        <f t="shared" si="5"/>
        <v>27</v>
      </c>
      <c r="K8">
        <f t="shared" si="3"/>
        <v>2.5</v>
      </c>
      <c r="L8">
        <f>AVERAGEIF(A:A,F8,C:C)</f>
        <v>2.5</v>
      </c>
    </row>
    <row r="9" spans="1:12" x14ac:dyDescent="0.25">
      <c r="A9">
        <v>5</v>
      </c>
      <c r="B9">
        <v>2</v>
      </c>
      <c r="C9">
        <v>3</v>
      </c>
      <c r="E9" t="str">
        <f t="shared" si="0"/>
        <v>Day 8</v>
      </c>
      <c r="F9">
        <v>8</v>
      </c>
      <c r="G9">
        <f t="shared" si="1"/>
        <v>6</v>
      </c>
      <c r="H9">
        <f t="shared" si="2"/>
        <v>7</v>
      </c>
      <c r="I9">
        <f t="shared" si="4"/>
        <v>26</v>
      </c>
      <c r="J9">
        <f t="shared" si="5"/>
        <v>22</v>
      </c>
      <c r="K9">
        <f t="shared" si="3"/>
        <v>6</v>
      </c>
      <c r="L9">
        <f>AVERAGEIF(A:A,F9,C:C)</f>
        <v>7</v>
      </c>
    </row>
    <row r="10" spans="1:12" x14ac:dyDescent="0.25">
      <c r="A10">
        <v>5</v>
      </c>
      <c r="B10">
        <v>4</v>
      </c>
      <c r="C10">
        <v>5</v>
      </c>
      <c r="E10" t="str">
        <f t="shared" si="0"/>
        <v>Day 9</v>
      </c>
      <c r="F10">
        <v>9</v>
      </c>
      <c r="G10">
        <f t="shared" si="1"/>
        <v>8</v>
      </c>
      <c r="H10">
        <f t="shared" si="2"/>
        <v>4</v>
      </c>
      <c r="I10">
        <f t="shared" si="4"/>
        <v>20</v>
      </c>
      <c r="J10">
        <f t="shared" si="5"/>
        <v>15</v>
      </c>
      <c r="K10">
        <f t="shared" si="3"/>
        <v>8</v>
      </c>
      <c r="L10">
        <f>AVERAGEIF(A:A,F10,C:C)</f>
        <v>4</v>
      </c>
    </row>
    <row r="11" spans="1:12" x14ac:dyDescent="0.25">
      <c r="A11">
        <v>6</v>
      </c>
      <c r="B11">
        <v>5</v>
      </c>
      <c r="C11">
        <v>3</v>
      </c>
      <c r="E11" t="str">
        <f t="shared" si="0"/>
        <v>Day 10</v>
      </c>
      <c r="F11">
        <v>10</v>
      </c>
      <c r="G11">
        <f t="shared" si="1"/>
        <v>7</v>
      </c>
      <c r="H11">
        <f t="shared" si="2"/>
        <v>5</v>
      </c>
      <c r="I11">
        <f t="shared" si="4"/>
        <v>12</v>
      </c>
      <c r="J11">
        <f t="shared" si="5"/>
        <v>11</v>
      </c>
      <c r="K11">
        <f t="shared" si="3"/>
        <v>7</v>
      </c>
      <c r="L11">
        <f>AVERAGEIF(A:A,F11,C:C)</f>
        <v>5</v>
      </c>
    </row>
    <row r="12" spans="1:12" x14ac:dyDescent="0.25">
      <c r="A12">
        <v>7</v>
      </c>
      <c r="B12">
        <v>2</v>
      </c>
      <c r="C12">
        <v>2</v>
      </c>
      <c r="E12" t="str">
        <f t="shared" si="0"/>
        <v>Day 11</v>
      </c>
      <c r="F12">
        <v>11</v>
      </c>
      <c r="G12">
        <f t="shared" si="1"/>
        <v>5</v>
      </c>
      <c r="H12">
        <f t="shared" si="2"/>
        <v>6</v>
      </c>
      <c r="I12">
        <f t="shared" si="4"/>
        <v>5</v>
      </c>
      <c r="J12">
        <f t="shared" si="5"/>
        <v>6</v>
      </c>
      <c r="K12">
        <f t="shared" si="3"/>
        <v>5</v>
      </c>
      <c r="L12">
        <f>AVERAGEIF(A:A,F12,C:C)</f>
        <v>6</v>
      </c>
    </row>
    <row r="13" spans="1:12" x14ac:dyDescent="0.25">
      <c r="A13">
        <v>7</v>
      </c>
      <c r="B13">
        <v>3</v>
      </c>
      <c r="C13">
        <v>3</v>
      </c>
      <c r="E13" t="str">
        <f t="shared" si="0"/>
        <v>Day 12</v>
      </c>
      <c r="F13">
        <v>12</v>
      </c>
      <c r="G13">
        <f t="shared" si="1"/>
        <v>0</v>
      </c>
      <c r="H13">
        <f t="shared" si="2"/>
        <v>0</v>
      </c>
      <c r="I13">
        <f t="shared" si="4"/>
        <v>0</v>
      </c>
      <c r="J13">
        <f t="shared" si="5"/>
        <v>0</v>
      </c>
    </row>
    <row r="14" spans="1:12" ht="15.75" thickBot="1" x14ac:dyDescent="0.3">
      <c r="A14">
        <v>8</v>
      </c>
      <c r="B14">
        <v>6</v>
      </c>
      <c r="C14">
        <v>7</v>
      </c>
      <c r="G14">
        <f>SUM(G2:G13)</f>
        <v>70</v>
      </c>
      <c r="H14">
        <f>SUM(H2:H13)</f>
        <v>67</v>
      </c>
    </row>
    <row r="15" spans="1:12" ht="15.75" thickBot="1" x14ac:dyDescent="0.3">
      <c r="A15">
        <v>9</v>
      </c>
      <c r="B15">
        <v>8</v>
      </c>
      <c r="C15">
        <v>4</v>
      </c>
      <c r="J15" s="123" t="s">
        <v>491</v>
      </c>
      <c r="K15" s="124">
        <f>AVERAGE(K2:K12)</f>
        <v>5</v>
      </c>
      <c r="L15" s="125">
        <f>AVERAGE(L2:L12)</f>
        <v>4.5454545454545459</v>
      </c>
    </row>
    <row r="16" spans="1:12" x14ac:dyDescent="0.25">
      <c r="A16">
        <v>10</v>
      </c>
      <c r="B16">
        <v>7</v>
      </c>
      <c r="C16">
        <v>5</v>
      </c>
    </row>
    <row r="17" spans="1:3" x14ac:dyDescent="0.25">
      <c r="A17">
        <v>11</v>
      </c>
      <c r="B17">
        <v>5</v>
      </c>
      <c r="C17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6"/>
  <sheetViews>
    <sheetView tabSelected="1" zoomScale="90" zoomScaleNormal="90" workbookViewId="0">
      <selection activeCell="B28" sqref="B28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5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80">
        <v>0</v>
      </c>
      <c r="B2" s="91" t="s">
        <v>461</v>
      </c>
      <c r="C2" s="91" t="s">
        <v>464</v>
      </c>
      <c r="D2" s="81" t="s">
        <v>58</v>
      </c>
      <c r="E2" s="2"/>
      <c r="F2" s="2"/>
      <c r="G2" s="2"/>
      <c r="H2" s="2"/>
      <c r="I2" s="2"/>
    </row>
    <row r="3" spans="1:9" x14ac:dyDescent="0.25">
      <c r="A3" s="80">
        <v>5</v>
      </c>
      <c r="B3" s="91" t="s">
        <v>403</v>
      </c>
      <c r="C3" s="91" t="s">
        <v>424</v>
      </c>
      <c r="D3" s="81" t="s">
        <v>58</v>
      </c>
      <c r="E3" s="2" t="s">
        <v>471</v>
      </c>
      <c r="F3" s="2"/>
      <c r="G3" s="2"/>
      <c r="H3" s="2"/>
      <c r="I3" s="2"/>
    </row>
    <row r="4" spans="1:9" x14ac:dyDescent="0.25">
      <c r="A4" s="80">
        <v>5</v>
      </c>
      <c r="B4" s="91" t="s">
        <v>403</v>
      </c>
      <c r="C4" s="91" t="s">
        <v>425</v>
      </c>
      <c r="D4" s="84" t="s">
        <v>58</v>
      </c>
      <c r="E4" s="2" t="s">
        <v>471</v>
      </c>
      <c r="F4" s="2"/>
      <c r="G4" s="2"/>
      <c r="H4" s="2"/>
      <c r="I4" s="2"/>
    </row>
    <row r="5" spans="1:9" x14ac:dyDescent="0.25">
      <c r="A5" s="81">
        <v>0</v>
      </c>
      <c r="B5" s="90" t="s">
        <v>460</v>
      </c>
      <c r="C5" s="90" t="s">
        <v>463</v>
      </c>
      <c r="D5" s="80" t="s">
        <v>57</v>
      </c>
      <c r="E5" s="2" t="s">
        <v>467</v>
      </c>
      <c r="F5" s="2"/>
      <c r="G5" s="2"/>
      <c r="H5" s="2"/>
      <c r="I5" s="2"/>
    </row>
    <row r="6" spans="1:9" x14ac:dyDescent="0.25">
      <c r="A6" s="88">
        <v>0</v>
      </c>
      <c r="B6" s="89" t="s">
        <v>459</v>
      </c>
      <c r="C6" s="89" t="s">
        <v>462</v>
      </c>
      <c r="D6" s="80" t="s">
        <v>57</v>
      </c>
      <c r="E6" s="2" t="s">
        <v>466</v>
      </c>
      <c r="F6" s="2"/>
      <c r="G6" s="2"/>
      <c r="H6" s="2"/>
      <c r="I6" s="2"/>
    </row>
    <row r="7" spans="1:9" x14ac:dyDescent="0.25">
      <c r="A7" s="88">
        <v>1</v>
      </c>
      <c r="B7" s="89" t="s">
        <v>398</v>
      </c>
      <c r="C7" s="89" t="s">
        <v>413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88">
        <v>1</v>
      </c>
      <c r="B8" s="89" t="s">
        <v>398</v>
      </c>
      <c r="C8" s="89" t="s">
        <v>414</v>
      </c>
      <c r="D8" s="80" t="s">
        <v>57</v>
      </c>
      <c r="E8" s="2" t="s">
        <v>468</v>
      </c>
      <c r="F8" s="2"/>
      <c r="G8" s="2"/>
      <c r="H8" s="2"/>
      <c r="I8" s="2"/>
    </row>
    <row r="9" spans="1:9" x14ac:dyDescent="0.25">
      <c r="A9" s="88">
        <v>1</v>
      </c>
      <c r="B9" s="89" t="s">
        <v>398</v>
      </c>
      <c r="C9" s="89" t="s">
        <v>415</v>
      </c>
      <c r="D9" s="80" t="s">
        <v>57</v>
      </c>
      <c r="E9" s="2" t="s">
        <v>468</v>
      </c>
      <c r="F9" s="2"/>
      <c r="G9" s="2"/>
      <c r="H9" s="2"/>
      <c r="I9" s="2"/>
    </row>
    <row r="10" spans="1:9" x14ac:dyDescent="0.25">
      <c r="A10" s="88">
        <v>2</v>
      </c>
      <c r="B10" s="89" t="s">
        <v>399</v>
      </c>
      <c r="C10" s="89" t="s">
        <v>481</v>
      </c>
      <c r="D10" s="80" t="s">
        <v>57</v>
      </c>
      <c r="E10" s="2" t="s">
        <v>472</v>
      </c>
      <c r="F10" s="2"/>
      <c r="G10" s="2"/>
      <c r="H10" s="2"/>
      <c r="I10" s="2"/>
    </row>
    <row r="11" spans="1:9" x14ac:dyDescent="0.25">
      <c r="A11" s="88">
        <v>2</v>
      </c>
      <c r="B11" s="89" t="s">
        <v>399</v>
      </c>
      <c r="C11" s="89" t="s">
        <v>417</v>
      </c>
      <c r="D11" s="80" t="s">
        <v>57</v>
      </c>
      <c r="E11" s="2" t="s">
        <v>472</v>
      </c>
      <c r="F11" s="2"/>
      <c r="G11" s="2"/>
      <c r="H11" s="2"/>
      <c r="I11" s="2"/>
    </row>
    <row r="12" spans="1:9" x14ac:dyDescent="0.25">
      <c r="A12" s="88">
        <v>2</v>
      </c>
      <c r="B12" s="89" t="s">
        <v>399</v>
      </c>
      <c r="C12" s="89" t="s">
        <v>418</v>
      </c>
      <c r="D12" s="80"/>
      <c r="E12" s="2" t="s">
        <v>472</v>
      </c>
      <c r="F12" s="2"/>
      <c r="G12" s="2"/>
      <c r="H12" s="2"/>
      <c r="I12" s="2"/>
    </row>
    <row r="13" spans="1:9" x14ac:dyDescent="0.25">
      <c r="A13" s="88">
        <v>3</v>
      </c>
      <c r="B13" s="89" t="s">
        <v>400</v>
      </c>
      <c r="C13" s="89" t="s">
        <v>419</v>
      </c>
      <c r="D13" s="81" t="s">
        <v>58</v>
      </c>
      <c r="E13" s="2" t="s">
        <v>469</v>
      </c>
      <c r="F13" s="2"/>
      <c r="G13" s="2"/>
      <c r="H13" s="2"/>
      <c r="I13" s="2"/>
    </row>
    <row r="14" spans="1:9" x14ac:dyDescent="0.25">
      <c r="A14" s="88">
        <v>3</v>
      </c>
      <c r="B14" s="89" t="s">
        <v>400</v>
      </c>
      <c r="C14" s="89" t="s">
        <v>420</v>
      </c>
      <c r="D14" s="84" t="s">
        <v>58</v>
      </c>
      <c r="E14" s="2" t="s">
        <v>469</v>
      </c>
      <c r="F14" s="2"/>
      <c r="G14" s="2"/>
      <c r="H14" s="2"/>
      <c r="I14" s="2"/>
    </row>
    <row r="15" spans="1:9" x14ac:dyDescent="0.25">
      <c r="A15" s="88">
        <v>3</v>
      </c>
      <c r="B15" s="89" t="s">
        <v>400</v>
      </c>
      <c r="C15" s="89" t="s">
        <v>421</v>
      </c>
      <c r="D15" s="84" t="s">
        <v>58</v>
      </c>
      <c r="E15" s="2" t="s">
        <v>469</v>
      </c>
      <c r="F15" s="2"/>
      <c r="G15" s="2"/>
      <c r="H15" s="2"/>
      <c r="I15" s="2"/>
    </row>
    <row r="16" spans="1:9" x14ac:dyDescent="0.25">
      <c r="A16" s="88">
        <v>4</v>
      </c>
      <c r="B16" s="89" t="s">
        <v>401</v>
      </c>
      <c r="C16" s="89" t="s">
        <v>423</v>
      </c>
      <c r="D16" s="83" t="s">
        <v>402</v>
      </c>
      <c r="E16" s="2" t="s">
        <v>472</v>
      </c>
      <c r="F16" s="2"/>
      <c r="G16" s="2"/>
      <c r="H16" s="2"/>
      <c r="I16" s="2"/>
    </row>
    <row r="17" spans="1:9" x14ac:dyDescent="0.25">
      <c r="A17" s="88">
        <v>4</v>
      </c>
      <c r="B17" s="89" t="s">
        <v>401</v>
      </c>
      <c r="C17" s="89" t="s">
        <v>422</v>
      </c>
      <c r="D17" s="83" t="s">
        <v>402</v>
      </c>
      <c r="E17" s="2" t="s">
        <v>472</v>
      </c>
      <c r="F17" s="2"/>
      <c r="G17" s="2"/>
      <c r="H17" s="2"/>
      <c r="I17" s="2"/>
    </row>
    <row r="18" spans="1:9" x14ac:dyDescent="0.25">
      <c r="A18" s="88">
        <v>6</v>
      </c>
      <c r="B18" s="89" t="s">
        <v>411</v>
      </c>
      <c r="C18" s="89" t="s">
        <v>426</v>
      </c>
      <c r="D18" s="80" t="s">
        <v>57</v>
      </c>
      <c r="E18" s="2" t="s">
        <v>466</v>
      </c>
      <c r="F18" s="2"/>
      <c r="G18" s="2"/>
      <c r="H18" s="2"/>
      <c r="I18" s="2"/>
    </row>
    <row r="19" spans="1:9" x14ac:dyDescent="0.25">
      <c r="A19" s="88">
        <v>6</v>
      </c>
      <c r="B19" s="89" t="s">
        <v>411</v>
      </c>
      <c r="C19" s="89" t="s">
        <v>428</v>
      </c>
      <c r="D19" s="80" t="s">
        <v>57</v>
      </c>
      <c r="E19" s="2" t="s">
        <v>466</v>
      </c>
      <c r="F19" s="2"/>
      <c r="G19" s="2"/>
      <c r="H19" s="2"/>
      <c r="I19" s="2"/>
    </row>
    <row r="20" spans="1:9" x14ac:dyDescent="0.25">
      <c r="A20" s="88">
        <v>6</v>
      </c>
      <c r="B20" s="89" t="s">
        <v>411</v>
      </c>
      <c r="C20" s="89" t="s">
        <v>427</v>
      </c>
      <c r="D20" s="80" t="s">
        <v>57</v>
      </c>
      <c r="E20" s="2" t="s">
        <v>466</v>
      </c>
      <c r="F20" s="2"/>
      <c r="G20" s="2"/>
      <c r="H20" s="2"/>
      <c r="I20" s="2"/>
    </row>
    <row r="21" spans="1:9" x14ac:dyDescent="0.25">
      <c r="A21" s="88">
        <v>7</v>
      </c>
      <c r="B21" s="89" t="s">
        <v>412</v>
      </c>
      <c r="C21" s="89" t="s">
        <v>429</v>
      </c>
      <c r="D21" s="82" t="s">
        <v>402</v>
      </c>
      <c r="E21" s="2" t="s">
        <v>473</v>
      </c>
      <c r="F21" s="2"/>
      <c r="G21" s="2"/>
      <c r="H21" s="2"/>
      <c r="I21" s="2"/>
    </row>
    <row r="22" spans="1:9" x14ac:dyDescent="0.25">
      <c r="A22" s="88">
        <v>7</v>
      </c>
      <c r="B22" s="89" t="s">
        <v>412</v>
      </c>
      <c r="C22" s="89" t="s">
        <v>430</v>
      </c>
      <c r="D22" s="82" t="s">
        <v>402</v>
      </c>
      <c r="E22" s="2" t="s">
        <v>473</v>
      </c>
      <c r="F22" s="2"/>
      <c r="G22" s="2"/>
      <c r="H22" s="2"/>
      <c r="I22" s="2"/>
    </row>
    <row r="23" spans="1:9" x14ac:dyDescent="0.25">
      <c r="A23" s="88">
        <v>7</v>
      </c>
      <c r="B23" s="89" t="s">
        <v>412</v>
      </c>
      <c r="C23" s="89" t="s">
        <v>431</v>
      </c>
      <c r="D23" s="82" t="s">
        <v>402</v>
      </c>
      <c r="E23" s="2" t="s">
        <v>473</v>
      </c>
      <c r="F23" s="2"/>
      <c r="G23" s="2"/>
      <c r="H23" s="2"/>
      <c r="I23" s="2"/>
    </row>
    <row r="24" spans="1:9" x14ac:dyDescent="0.25">
      <c r="A24" s="88">
        <v>8</v>
      </c>
      <c r="B24" s="89" t="s">
        <v>404</v>
      </c>
      <c r="C24" s="89" t="s">
        <v>432</v>
      </c>
      <c r="D24" s="81" t="s">
        <v>58</v>
      </c>
      <c r="E24" s="2" t="s">
        <v>470</v>
      </c>
      <c r="F24" s="2"/>
      <c r="G24" s="2"/>
      <c r="H24" s="2"/>
      <c r="I24" s="2"/>
    </row>
    <row r="25" spans="1:9" x14ac:dyDescent="0.25">
      <c r="A25" s="88">
        <v>8</v>
      </c>
      <c r="B25" s="89" t="s">
        <v>404</v>
      </c>
      <c r="C25" s="89" t="s">
        <v>433</v>
      </c>
      <c r="D25" s="81" t="s">
        <v>58</v>
      </c>
      <c r="E25" s="2" t="s">
        <v>470</v>
      </c>
      <c r="F25" s="2"/>
      <c r="G25" s="2"/>
      <c r="H25" s="2"/>
      <c r="I25" s="2"/>
    </row>
    <row r="26" spans="1:9" x14ac:dyDescent="0.25">
      <c r="A26" s="88">
        <v>9</v>
      </c>
      <c r="B26" s="89" t="s">
        <v>405</v>
      </c>
      <c r="C26" s="89" t="s">
        <v>434</v>
      </c>
      <c r="D26" s="80" t="s">
        <v>57</v>
      </c>
      <c r="E26" s="2" t="s">
        <v>470</v>
      </c>
      <c r="F26" s="2"/>
      <c r="G26" s="2"/>
      <c r="H26" s="2"/>
      <c r="I26" s="2"/>
    </row>
    <row r="27" spans="1:9" x14ac:dyDescent="0.25">
      <c r="A27" s="88">
        <v>9</v>
      </c>
      <c r="B27" s="89" t="s">
        <v>405</v>
      </c>
      <c r="C27" s="89" t="s">
        <v>436</v>
      </c>
      <c r="D27" s="80" t="s">
        <v>57</v>
      </c>
      <c r="E27" s="2" t="s">
        <v>470</v>
      </c>
      <c r="F27" s="2"/>
      <c r="G27" s="2"/>
      <c r="H27" s="2"/>
      <c r="I27" s="2"/>
    </row>
    <row r="28" spans="1:9" x14ac:dyDescent="0.25">
      <c r="A28" s="88">
        <v>9</v>
      </c>
      <c r="B28" s="89" t="s">
        <v>405</v>
      </c>
      <c r="C28" s="89" t="s">
        <v>437</v>
      </c>
      <c r="D28" s="80" t="s">
        <v>57</v>
      </c>
      <c r="E28" s="2" t="s">
        <v>470</v>
      </c>
      <c r="F28" s="2"/>
      <c r="G28" s="2"/>
      <c r="H28" s="2"/>
      <c r="I28" s="2"/>
    </row>
    <row r="29" spans="1:9" x14ac:dyDescent="0.25">
      <c r="A29" s="81">
        <v>10</v>
      </c>
      <c r="B29" s="90" t="s">
        <v>406</v>
      </c>
      <c r="C29" s="90" t="s">
        <v>438</v>
      </c>
      <c r="D29" s="80" t="s">
        <v>57</v>
      </c>
      <c r="E29" s="2" t="s">
        <v>471</v>
      </c>
      <c r="F29" s="2"/>
      <c r="G29" s="2"/>
      <c r="H29" s="2"/>
      <c r="I29" s="2"/>
    </row>
    <row r="30" spans="1:9" x14ac:dyDescent="0.25">
      <c r="A30" s="81">
        <v>10</v>
      </c>
      <c r="B30" s="90" t="s">
        <v>406</v>
      </c>
      <c r="C30" s="90" t="s">
        <v>439</v>
      </c>
      <c r="D30" s="80" t="s">
        <v>57</v>
      </c>
      <c r="E30" s="2" t="s">
        <v>471</v>
      </c>
      <c r="F30" s="2"/>
      <c r="G30" s="2"/>
      <c r="H30" s="2"/>
      <c r="I30" s="2"/>
    </row>
    <row r="31" spans="1:9" x14ac:dyDescent="0.25">
      <c r="A31" s="81">
        <v>10</v>
      </c>
      <c r="B31" s="90" t="s">
        <v>406</v>
      </c>
      <c r="C31" s="90" t="s">
        <v>440</v>
      </c>
      <c r="D31" s="80" t="s">
        <v>57</v>
      </c>
      <c r="E31" s="2" t="s">
        <v>471</v>
      </c>
      <c r="F31" s="2"/>
      <c r="G31" s="2"/>
      <c r="H31" s="2"/>
      <c r="I31" s="2"/>
    </row>
    <row r="32" spans="1:9" x14ac:dyDescent="0.25">
      <c r="A32" s="81">
        <v>10</v>
      </c>
      <c r="B32" s="90" t="s">
        <v>406</v>
      </c>
      <c r="C32" s="90" t="s">
        <v>441</v>
      </c>
      <c r="D32" s="80" t="s">
        <v>57</v>
      </c>
      <c r="E32" s="2" t="s">
        <v>471</v>
      </c>
      <c r="F32" s="2"/>
      <c r="G32" s="2"/>
      <c r="H32" s="2"/>
      <c r="I32" s="2"/>
    </row>
    <row r="33" spans="1:9" x14ac:dyDescent="0.25">
      <c r="A33" s="81">
        <v>10</v>
      </c>
      <c r="B33" s="90" t="s">
        <v>406</v>
      </c>
      <c r="C33" s="90" t="s">
        <v>442</v>
      </c>
      <c r="D33" s="80" t="s">
        <v>57</v>
      </c>
      <c r="E33" s="2" t="s">
        <v>471</v>
      </c>
      <c r="F33" s="2"/>
      <c r="G33" s="2"/>
      <c r="H33" s="2"/>
      <c r="I33" s="2"/>
    </row>
    <row r="34" spans="1:9" x14ac:dyDescent="0.25">
      <c r="A34" s="81">
        <v>11</v>
      </c>
      <c r="B34" s="90" t="s">
        <v>407</v>
      </c>
      <c r="C34" s="90" t="s">
        <v>423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81">
        <v>11</v>
      </c>
      <c r="B35" s="90" t="s">
        <v>407</v>
      </c>
      <c r="C35" s="90" t="s">
        <v>443</v>
      </c>
      <c r="D35" s="82" t="s">
        <v>402</v>
      </c>
      <c r="E35" s="2" t="s">
        <v>473</v>
      </c>
      <c r="F35" s="2"/>
      <c r="G35" s="2"/>
      <c r="H35" s="2"/>
      <c r="I35" s="2"/>
    </row>
    <row r="36" spans="1:9" x14ac:dyDescent="0.25">
      <c r="A36" s="81">
        <v>12</v>
      </c>
      <c r="B36" s="90" t="s">
        <v>408</v>
      </c>
      <c r="C36" s="90" t="s">
        <v>444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81">
        <v>12</v>
      </c>
      <c r="B37" s="90" t="s">
        <v>408</v>
      </c>
      <c r="C37" s="90" t="s">
        <v>446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81">
        <v>12</v>
      </c>
      <c r="B38" s="90" t="s">
        <v>408</v>
      </c>
      <c r="C38" s="90" t="s">
        <v>445</v>
      </c>
      <c r="D38" s="81" t="s">
        <v>58</v>
      </c>
      <c r="E38" s="2" t="s">
        <v>472</v>
      </c>
      <c r="F38" s="2"/>
      <c r="G38" s="2"/>
      <c r="H38" s="2"/>
      <c r="I38" s="2"/>
    </row>
    <row r="39" spans="1:9" x14ac:dyDescent="0.25">
      <c r="A39" s="88">
        <v>13</v>
      </c>
      <c r="B39" s="89" t="s">
        <v>409</v>
      </c>
      <c r="C39" s="89" t="s">
        <v>447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88">
        <v>13</v>
      </c>
      <c r="B40" s="89" t="s">
        <v>409</v>
      </c>
      <c r="C40" s="89" t="s">
        <v>448</v>
      </c>
      <c r="D40" s="81" t="s">
        <v>58</v>
      </c>
      <c r="E40" s="2" t="s">
        <v>470</v>
      </c>
      <c r="F40" s="2"/>
      <c r="G40" s="2"/>
      <c r="H40" s="2"/>
      <c r="I40" s="2"/>
    </row>
    <row r="41" spans="1:9" x14ac:dyDescent="0.25">
      <c r="A41" s="81">
        <v>14</v>
      </c>
      <c r="B41" s="90" t="s">
        <v>410</v>
      </c>
      <c r="C41" s="90" t="s">
        <v>449</v>
      </c>
      <c r="D41" s="86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81">
        <v>14</v>
      </c>
      <c r="B42" s="90" t="s">
        <v>410</v>
      </c>
      <c r="C42" s="90" t="s">
        <v>450</v>
      </c>
      <c r="D42" s="86" t="s">
        <v>59</v>
      </c>
      <c r="E42" s="2" t="s">
        <v>471</v>
      </c>
      <c r="F42" s="2"/>
      <c r="G42" s="2"/>
      <c r="H42" s="2"/>
      <c r="I42" s="2"/>
    </row>
    <row r="43" spans="1:9" x14ac:dyDescent="0.25">
      <c r="A43" s="88">
        <v>15</v>
      </c>
      <c r="B43" s="89" t="s">
        <v>416</v>
      </c>
      <c r="C43" s="89" t="s">
        <v>451</v>
      </c>
      <c r="D43" s="81" t="s">
        <v>58</v>
      </c>
      <c r="E43" s="2" t="s">
        <v>469</v>
      </c>
      <c r="F43" s="2"/>
      <c r="G43" s="2"/>
      <c r="H43" s="2"/>
      <c r="I43" s="2"/>
    </row>
    <row r="44" spans="1:9" x14ac:dyDescent="0.25">
      <c r="A44" s="88">
        <v>16</v>
      </c>
      <c r="B44" s="89" t="s">
        <v>435</v>
      </c>
      <c r="C44" s="89" t="s">
        <v>452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A45" s="88">
        <v>16</v>
      </c>
      <c r="B45" s="89" t="s">
        <v>435</v>
      </c>
      <c r="C45" s="89" t="s">
        <v>453</v>
      </c>
      <c r="D45" s="81" t="s">
        <v>58</v>
      </c>
      <c r="E45" s="2" t="s">
        <v>473</v>
      </c>
      <c r="F45" s="2"/>
      <c r="G45" s="2"/>
      <c r="H45" s="2"/>
      <c r="I45" s="2"/>
    </row>
    <row r="46" spans="1:9" x14ac:dyDescent="0.25">
      <c r="G46">
        <f>SUM(G5:G45)</f>
        <v>0</v>
      </c>
      <c r="H46">
        <f>SUM(H5:H45)</f>
        <v>0</v>
      </c>
    </row>
  </sheetData>
  <autoFilter ref="A1:I46" xr:uid="{9515D1DC-4AE1-4B79-A751-D444B917CA23}">
    <sortState xmlns:xlrd2="http://schemas.microsoft.com/office/spreadsheetml/2017/richdata2" ref="A2:I46">
      <sortCondition sortBy="cellColor" ref="C1:C46" dxfId="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Timeline</vt:lpstr>
      <vt:lpstr>User Stories Sprint 1</vt:lpstr>
      <vt:lpstr>Sheet2</vt:lpstr>
      <vt:lpstr>Tasks Sprint 1</vt:lpstr>
      <vt:lpstr>User Stories Sprint 2</vt:lpstr>
      <vt:lpstr>Sheet1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2020-02-10T14:26:48Z</dcterms:modified>
</cp:coreProperties>
</file>