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nh\source\repos\GermanVocabApp\Angular\"/>
    </mc:Choice>
  </mc:AlternateContent>
  <xr:revisionPtr revIDLastSave="0" documentId="13_ncr:1_{2FB24891-8D88-4ED6-A846-373E56E82EA7}" xr6:coauthVersionLast="47" xr6:coauthVersionMax="47" xr10:uidLastSave="{00000000-0000-0000-0000-000000000000}"/>
  <bookViews>
    <workbookView xWindow="28680" yWindow="-120" windowWidth="29040" windowHeight="15990" xr2:uid="{B44BE907-FA21-4323-8C86-AABF84ED23B6}"/>
  </bookViews>
  <sheets>
    <sheet name="VocabListItems" sheetId="1" r:id="rId1"/>
    <sheet name="VocabLists" sheetId="2" r:id="rId2"/>
    <sheet name="Authors" sheetId="3" r:id="rId3"/>
    <sheet name="NounGender" sheetId="4" r:id="rId4"/>
    <sheet name="Templates" sheetId="5" r:id="rId5"/>
  </sheets>
  <definedNames>
    <definedName name="authorId">UserTbl[id]</definedName>
    <definedName name="authorName">UserTbl[authorName]</definedName>
    <definedName name="auxiliaryVerb">AuxiliaryVerbTbl[AuxiliaryVerb]</definedName>
    <definedName name="boolean">BooleanTbl[Boolean]</definedName>
    <definedName name="nounGender">NounGenderTbl[NounGender]</definedName>
    <definedName name="templateName">TemplateTbl[templateName]</definedName>
    <definedName name="vocabListId">VocabListsTbl[id]</definedName>
    <definedName name="wordType">WordTypeTbl[WordType]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W3" i="1" s="1"/>
  <c r="V4" i="1"/>
  <c r="W4" i="1" s="1"/>
  <c r="V5" i="1"/>
  <c r="W5" i="1" s="1"/>
  <c r="V2" i="1"/>
  <c r="W2" i="1" s="1"/>
  <c r="T3" i="1"/>
  <c r="T4" i="1"/>
  <c r="T5" i="1"/>
  <c r="T2" i="1"/>
  <c r="G4" i="2"/>
  <c r="I4" i="2" s="1"/>
  <c r="G2" i="2"/>
  <c r="E4" i="2"/>
  <c r="E3" i="2"/>
  <c r="E2" i="2"/>
  <c r="G2" i="3"/>
  <c r="D4" i="3"/>
  <c r="D3" i="3"/>
  <c r="D2" i="3"/>
  <c r="G3" i="2" l="1"/>
  <c r="I3" i="2" s="1"/>
  <c r="I2" i="2"/>
  <c r="J2" i="2" s="1"/>
  <c r="W6" i="1"/>
  <c r="J4" i="2"/>
  <c r="I5" i="2" l="1"/>
  <c r="J3" i="2"/>
  <c r="J5" i="2" s="1"/>
</calcChain>
</file>

<file path=xl/sharedStrings.xml><?xml version="1.0" encoding="utf-8"?>
<sst xmlns="http://schemas.openxmlformats.org/spreadsheetml/2006/main" count="163" uniqueCount="88">
  <si>
    <t>id</t>
  </si>
  <si>
    <t>gender</t>
  </si>
  <si>
    <t>german</t>
  </si>
  <si>
    <t>english</t>
  </si>
  <si>
    <t>vocabListId</t>
  </si>
  <si>
    <t>json</t>
  </si>
  <si>
    <t>Wasserkocher</t>
  </si>
  <si>
    <t>name</t>
  </si>
  <si>
    <t>description</t>
  </si>
  <si>
    <t>Kitchen</t>
  </si>
  <si>
    <t>A collection of common kitchen items.</t>
  </si>
  <si>
    <t>authorName</t>
  </si>
  <si>
    <t>forenames</t>
  </si>
  <si>
    <t>surname</t>
  </si>
  <si>
    <t>Cain</t>
  </si>
  <si>
    <t>Harniess</t>
  </si>
  <si>
    <t>authorId</t>
  </si>
  <si>
    <t>Chris</t>
  </si>
  <si>
    <t>Allen</t>
  </si>
  <si>
    <t>Ilka</t>
  </si>
  <si>
    <t>Barenscheer</t>
  </si>
  <si>
    <t>34cd499f-c03e-49c2-e255-30743693a5f4</t>
  </si>
  <si>
    <t>35fb3a17-f5dd-d127-9c84-bdf5e8a31669</t>
  </si>
  <si>
    <t>f6e22b6e-3373-876b-5756-a15cab9875b3</t>
  </si>
  <si>
    <t>Der Prozess</t>
  </si>
  <si>
    <t>Words picked up from reading Der Process by Franz Kafka.</t>
  </si>
  <si>
    <t>Idioms</t>
  </si>
  <si>
    <t>Phrases that should not be translated literally</t>
  </si>
  <si>
    <t>83d1b66e-d2e9-9db8-d1f1-3f9027dd5aed</t>
  </si>
  <si>
    <t>d1e797cc-651a-ee06-c320-8f10d36712d6</t>
  </si>
  <si>
    <t>f3401b64-8427-ee2c-c4a2-cfbf092a8aa9</t>
  </si>
  <si>
    <t>vocabListName</t>
  </si>
  <si>
    <t>NounGender</t>
  </si>
  <si>
    <t>vocabListJson</t>
  </si>
  <si>
    <t>jsonTemplate</t>
  </si>
  <si>
    <t>templateName</t>
  </si>
  <si>
    <t>template</t>
  </si>
  <si>
    <t>jsonConcat</t>
  </si>
  <si>
    <t>listItems</t>
  </si>
  <si>
    <t>WithListItems</t>
  </si>
  <si>
    <t>fa4c6a82-5047-e58f-3554-d74bb5cdf4fc</t>
  </si>
  <si>
    <t>7363a5b1-b03f-8268-73d8-cd5da98f36a1</t>
  </si>
  <si>
    <t>dcf82b1a-d446-1fe5-86e5-4e15fdbe4850</t>
  </si>
  <si>
    <t>b5f08a77-9718-d402-f246-33487aa9ea06</t>
  </si>
  <si>
    <t>wordType</t>
  </si>
  <si>
    <t>isWeakMasculineNoun</t>
  </si>
  <si>
    <t>reflexiveCase</t>
  </si>
  <si>
    <t>isSeparable</t>
  </si>
  <si>
    <t>isTransitive</t>
  </si>
  <si>
    <t>thirdPersonPresent</t>
  </si>
  <si>
    <t>thirdPersonImperfect</t>
  </si>
  <si>
    <t>auxiliaryVerb</t>
  </si>
  <si>
    <t>perfect</t>
  </si>
  <si>
    <t>plural</t>
  </si>
  <si>
    <t>preposition</t>
  </si>
  <si>
    <t>prepositionCase</t>
  </si>
  <si>
    <t>comparative</t>
  </si>
  <si>
    <t>superlative</t>
  </si>
  <si>
    <t>WordType</t>
  </si>
  <si>
    <t>WordType.Noun</t>
  </si>
  <si>
    <t>WordType.Verb</t>
  </si>
  <si>
    <t>WordType.Adjective</t>
  </si>
  <si>
    <t>WordType.Adverb</t>
  </si>
  <si>
    <t>Wasserköcher</t>
  </si>
  <si>
    <t>vocabListItem</t>
  </si>
  <si>
    <t>Boolean</t>
  </si>
  <si>
    <t>true</t>
  </si>
  <si>
    <t>false</t>
  </si>
  <si>
    <t>undefined</t>
  </si>
  <si>
    <t>Gender.Masculine</t>
  </si>
  <si>
    <t>Gender.Feminine</t>
  </si>
  <si>
    <t>Gender.Neuter</t>
  </si>
  <si>
    <t>AuxiliaryVerb</t>
  </si>
  <si>
    <t>AuxiliaryVerb.Haben</t>
  </si>
  <si>
    <t>AuxiliaryVerb.Sein</t>
  </si>
  <si>
    <t>kochen</t>
  </si>
  <si>
    <t>to cook</t>
  </si>
  <si>
    <t>kettle</t>
  </si>
  <si>
    <t>gut</t>
  </si>
  <si>
    <t>besser</t>
  </si>
  <si>
    <t>beste</t>
  </si>
  <si>
    <t>good</t>
  </si>
  <si>
    <t>schnell</t>
  </si>
  <si>
    <t>schneller</t>
  </si>
  <si>
    <t>schnellste</t>
  </si>
  <si>
    <t>quickly</t>
  </si>
  <si>
    <t xml:space="preserve">
{
      "id: '{id}',
      "name: '{name}',
      "description: '{description}',
      "listItems, [{listItems}],
      "authorName: '{authorName}',
}</t>
  </si>
  <si>
    <t xml:space="preserve">
{
  wordType: {wordType},
  isWeakMasculineNoun: {isWeakMasculineNoun},
  reflexiveCase: {reflexiveCase},
  isSeparable: {isSeparable},
  isTransitive: {isTransitive},
  thirdPersonPresent: '{thirdPersonPresent}',
  thirdPersonImperfect: {thirdPersonImperfect}',
  auxiliaryVerb: {auxiliaryVerb},
  perfect: '{perfect}',
  gender: {gender},
  german: '{german}',
  plural: '{plural}',
  preposition: '{preposition}',
  prepositionCase: {prepositionCase},
  comparative: '{comparative}',
  superlative: '{superlative}',
  english: '{english}',
  vocabListId: '{vocabListId}',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</si>
</sst>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525960"/>
      <name val="Segoe UI"/>
      <family val="2"/>
    </font>
    <font>
      <sz val="1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quotePrefix="1" applyAlignment="1">
      <alignment wrapText="1"/>
    </xf>
    <xf numFmtId="0" fontId="0" fillId="0" borderId="0" xfId="0" applyNumberFormat="1"/>
    <xf numFmtId="0" fontId="2" fillId="0" borderId="0" xfId="0" applyFont="1" applyAlignment="1"/>
    <xf numFmtId="0" fontId="0" fillId="0" borderId="0" xfId="0" quotePrefix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410B96-CE6D-4E6A-8929-7BED100F96A2}" name="VocabListItemTbl" displayName="VocabListItemTbl" ref="A1:W6" totalsRowCount="1">
  <autoFilter ref="A1:W5" xr:uid="{97410B96-CE6D-4E6A-8929-7BED100F96A2}"/>
  <sortState xmlns:xlrd2="http://schemas.microsoft.com/office/spreadsheetml/2017/richdata2" ref="A2:W5">
    <sortCondition ref="T2:T5"/>
  </sortState>
  <tableColumns count="23">
    <tableColumn id="1" xr3:uid="{19AC66C8-1566-4ABB-A818-125479B781C3}" name="id" dataDxfId="19" totalsRowDxfId="18"/>
    <tableColumn id="10" xr3:uid="{E5A3D7FB-533B-4419-8F8B-A523FE09C955}" name="wordType" dataDxfId="20" totalsRowDxfId="17"/>
    <tableColumn id="11" xr3:uid="{33C1851C-B3A4-46D0-9D67-5C148AF423A7}" name="isWeakMasculineNoun" dataDxfId="37" totalsRowDxfId="16"/>
    <tableColumn id="12" xr3:uid="{52D6D0CC-AB29-45C1-88B4-9DB89F4AE883}" name="reflexiveCase" dataDxfId="36" totalsRowDxfId="15"/>
    <tableColumn id="13" xr3:uid="{D1886F20-BA6A-43C0-A0E9-97186E55126E}" name="isSeparable" dataDxfId="35" totalsRowDxfId="14"/>
    <tableColumn id="14" xr3:uid="{BC2D5DA2-D8BB-4A6D-80E5-86FC0C229835}" name="isTransitive" dataDxfId="34" totalsRowDxfId="13"/>
    <tableColumn id="15" xr3:uid="{E41C4DFD-0499-410E-87CE-292107572E26}" name="thirdPersonPresent" dataDxfId="33" totalsRowDxfId="12"/>
    <tableColumn id="16" xr3:uid="{C2C31062-58C5-48A0-BCBE-E6EF16F4AD25}" name="thirdPersonImperfect" dataDxfId="32" totalsRowDxfId="11"/>
    <tableColumn id="17" xr3:uid="{F8CE94BC-526F-40CA-B43A-3CE08F141844}" name="auxiliaryVerb" dataDxfId="31" totalsRowDxfId="10"/>
    <tableColumn id="18" xr3:uid="{E1DE26CF-06CD-45D3-B19A-0EADCF07997A}" name="perfect" dataDxfId="30" totalsRowDxfId="9"/>
    <tableColumn id="19" xr3:uid="{3400F5B0-95C3-48C8-9828-14CEF18F0900}" name="gender" dataDxfId="29" totalsRowDxfId="8"/>
    <tableColumn id="20" xr3:uid="{2248A39E-3C9B-4D1A-AD86-BB50A6084CF8}" name="german" dataDxfId="28" totalsRowDxfId="7"/>
    <tableColumn id="21" xr3:uid="{C3F46E15-4FCC-4637-88DB-775AA70699C6}" name="plural" dataDxfId="27" totalsRowDxfId="6"/>
    <tableColumn id="22" xr3:uid="{C6C0464A-0761-40AB-8C53-B6D1C96E6C33}" name="preposition" dataDxfId="26" totalsRowDxfId="5"/>
    <tableColumn id="23" xr3:uid="{37C8818F-26E0-41C6-9A42-47053A91A45E}" name="prepositionCase" dataDxfId="25" totalsRowDxfId="4"/>
    <tableColumn id="24" xr3:uid="{15662E3F-9024-4643-837C-C02E1ACE73AB}" name="comparative" dataDxfId="24" totalsRowDxfId="3"/>
    <tableColumn id="25" xr3:uid="{635CBB7C-BBAC-4AC9-91C2-B5E67F3E09DB}" name="superlative" dataDxfId="23" totalsRowDxfId="2"/>
    <tableColumn id="26" xr3:uid="{C4E39CF5-FC48-45DF-80CD-8C31DA23CCDB}" name="english" dataDxfId="22" totalsRowDxfId="1"/>
    <tableColumn id="27" xr3:uid="{EC65AE05-9364-4360-B450-04910058AA14}" name="vocabListId" dataDxfId="21" totalsRowDxfId="0"/>
    <tableColumn id="7" xr3:uid="{3D942EA2-65F7-4B9A-8DE4-239068CADBB8}" name="vocabListName">
      <calculatedColumnFormula>VLOOKUP(VocabListItemTbl[[#This Row],[vocabListId]], VocabListsTbl[], MATCH(VocabListsTbl[[#Headers],[name]], VocabListsTbl[#Headers], 0), FALSE)</calculatedColumnFormula>
    </tableColumn>
    <tableColumn id="8" xr3:uid="{F93C24A0-F6C0-40A9-BA8B-2BBEBAD8C70A}" name="jsonTemplate"/>
    <tableColumn id="6" xr3:uid="{EC1327D1-9C2D-4D86-A688-80AF51179CAE}" name="json" dataDxfId="49">
      <calculatedColumnFormula>""&amp;SUBSTITUTE(SUBSTITUTE(SUBSTITUTE(SUBSTITUTE(SUBSTITUTE(SUBSTITUTE(SUBSTITUTE(SUBSTITUTE(SUBSTITUTE(SUBSTITUTE(SUBSTITUTE(SUBSTITUTE(SUBSTITUTE(SUBSTITUTE(SUBSTITUTE(SUBSTITUTE(SUBSTITUTE(SUBSTITUTE(SUBSTITUTE(VLOOKUP(VocabListItemTbl[[#This Row],[jsonTemplate]], TemplateTbl[], MATCH(TemplateTbl[[#Headers],[template]], TemplateTbl[#Headers], 0),FALSE), "{id}", VocabListItemTbl[[#This Row],[id]]), "{wordType}", VocabListItemTbl[[#This Row],[wordType]]), "{isWeakMasculineNoun}", VocabListItemTbl[[#This Row],[isWeakMasculineNoun]]), "{reflexiveCase}", VocabListItemTbl[[#This Row],[reflexiveCase]]), "{isSeparable}", VocabListItemTbl[[#This Row],[isSeparable]]), "{isTransitive}", VocabListItemTbl[[#This Row],[isTransitive]]), "{thirdPersonPresent}", VocabListItemTbl[[#This Row],[thirdPersonPresent]]), "{thirdPersonImperfect}", VocabListItemTbl[[#This Row],[thirdPersonImperfect]]), "{auxiliaryVerb}", VocabListItemTbl[[#This Row],[auxiliaryVerb]]), "{perfect}", VocabListItemTbl[[#This Row],[perfect]]), "{gender}",  VocabListItemTbl[[#This Row],[gender]]),  "{german}", VocabListItemTbl[[#This Row],[german]]), "{plural}", VocabListItemTbl[[#This Row],[plural]]), "{preposition}", VocabListItemTbl[[#This Row],[preposition]]), "{prepositionCase}", VocabListItemTbl[[#This Row],[prepositionCase]]), "{comparative}", VocabListItemTbl[[#This Row],[comparative]]), "{superlative}", VocabListItemTbl[[#This Row],[superlative]]), "{english}", VocabListItemTbl[[#This Row],[english]]), "{vocabListId}", VocabListItemTbl[[#This Row],[vocabListId]])&amp;""</calculatedColumnFormula>
    </tableColumn>
    <tableColumn id="9" xr3:uid="{57953A1E-220C-49DB-BF5C-BF6BCA8644E4}" name="jsonConcat" totalsRowFunction="custom">
      <calculatedColumnFormula>""&amp;VocabListItemTbl[[#This Row],[json]]&amp;", "</calculatedColumnFormula>
      <totalsRowFormula>_xlfn.CONCAT(VocabListItemTbl[jsonConcat])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BCA8F7-038B-463B-8F6C-E432243196F1}" name="VocabListsTbl" displayName="VocabListsTbl" ref="A1:J5" totalsRowCount="1">
  <autoFilter ref="A1:J4" xr:uid="{5FBCA8F7-038B-463B-8F6C-E432243196F1}"/>
  <tableColumns count="10">
    <tableColumn id="1" xr3:uid="{9CF07429-5965-4C07-A162-7DCAFD5B9982}" name="id" dataDxfId="48" totalsRowDxfId="47"/>
    <tableColumn id="2" xr3:uid="{588786DD-1F25-47D1-A6EB-ADEFE5929F90}" name="name"/>
    <tableColumn id="3" xr3:uid="{40B751D8-EAF7-4176-BC51-BC2254783E1E}" name="description"/>
    <tableColumn id="6" xr3:uid="{F1E47C4F-170B-43C2-B9A4-2549C845BB19}" name="authorId"/>
    <tableColumn id="4" xr3:uid="{E3DA26EF-39C2-4C9E-8B84-B49FC6055F2B}" name="authorName">
      <calculatedColumnFormula>VLOOKUP(VocabListsTbl[[#This Row],[authorId]], UserTbl[], MATCH(UserTbl[[#Headers],[authorName]], UserTbl[#Headers],0), FALSE)</calculatedColumnFormula>
    </tableColumn>
    <tableColumn id="11" xr3:uid="{48423868-07BE-44CB-91B4-698153E8DA02}" name="WithListItems"/>
    <tableColumn id="10" xr3:uid="{79F8047D-0680-470A-8F70-F6330699D9B5}" name="listItems">
      <calculatedColumnFormula>IF(VocabListsTbl[[#This Row],[WithListItems]], _xlfn.CONCAT(IF(#REF!=VocabListsTbl[[#This Row],[id]], VocabListItemTbl[jsonConcat], "")), "")</calculatedColumnFormula>
    </tableColumn>
    <tableColumn id="7" xr3:uid="{0FE0C59B-1E17-4A30-96FC-591B27C0C201}" name="jsonTemplate"/>
    <tableColumn id="8" xr3:uid="{E4E19B75-6D71-4526-AF61-7DBF63062EB7}" name="json" totalsRowFunction="custom" dataDxfId="46" totalsRowDxfId="45">
      <calculatedColumnFormula>""&amp;SUBSTITUTE(SUBSTITUTE(SUBSTITUTE(SUBSTITUTE(SUBSTITUTE(VLOOKUP(VocabListsTbl[[#This Row],[jsonTemplate]], TemplateTbl[], MATCH(TemplateTbl[[#Headers],[template]], TemplateTbl[#Headers], 0),FALSE), "{id}", VocabListsTbl[[#This Row],[id]]), "{name}", VocabListsTbl[[#This Row],[name]]), "{description}", VocabListsTbl[[#This Row],[description]]), "{authorName}", VocabListsTbl[[#This Row],[authorName]]), "{listItems}", VocabListsTbl[[#This Row],[listItems]])&amp;""</calculatedColumnFormula>
      <totalsRowFormula>_xlfn.CONCAT(VocabListsTbl[json])</totalsRowFormula>
    </tableColumn>
    <tableColumn id="9" xr3:uid="{218CD695-7CC4-4E61-8515-2F3D4B2A2F64}" name="jsonConcat" totalsRowFunction="custom" totalsRowDxfId="44">
      <calculatedColumnFormula>""&amp;VocabListsTbl[[#This Row],[json]]&amp;", "</calculatedColumnFormula>
      <totalsRowFormula>_xlfn.CONCAT(VocabListsTbl[jsonConcat])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C301-9303-49F8-81C9-E4CB9EC29A41}" name="UserTbl" displayName="UserTbl" ref="A1:D4" totalsRowShown="0">
  <autoFilter ref="A1:D4" xr:uid="{B6D3C301-9303-49F8-81C9-E4CB9EC29A41}"/>
  <tableColumns count="4">
    <tableColumn id="1" xr3:uid="{06B12A9F-FD41-43DB-A323-E3E6D6B2803C}" name="id" dataDxfId="43"/>
    <tableColumn id="2" xr3:uid="{990E1D15-1606-4DEE-9044-94DB92C63BAD}" name="forenames"/>
    <tableColumn id="3" xr3:uid="{70EDD0DE-3FF3-4225-9641-AAA692DC33AF}" name="surname"/>
    <tableColumn id="4" xr3:uid="{FF06568F-769A-4427-A372-F8825E25BE72}" name="authorName">
      <calculatedColumnFormula>CONCATENATE(UserTbl[[#This Row],[forenames]], " ", UserTbl[[#This Row],[surname]])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692065-2D51-4273-93D5-1A355ECB4B2D}" name="NounGenderTbl" displayName="NounGenderTbl" ref="A1:A4" totalsRowShown="0" headerRowDxfId="42" dataDxfId="41" tableBorderDxfId="40">
  <autoFilter ref="A1:A4" xr:uid="{C8692065-2D51-4273-93D5-1A355ECB4B2D}"/>
  <tableColumns count="1">
    <tableColumn id="1" xr3:uid="{C29BA513-0753-4CA7-BCB2-49233A6FFD61}" name="NounGender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6662E3-2C88-4F03-9106-7DB693930D70}" name="WordTypeTbl" displayName="WordTypeTbl" ref="C1:C5" totalsRowShown="0">
  <autoFilter ref="C1:C5" xr:uid="{E56662E3-2C88-4F03-9106-7DB693930D70}"/>
  <tableColumns count="1">
    <tableColumn id="1" xr3:uid="{3DD8AF81-2CE0-44CF-B087-DB4DE5DCCC01}" name="Word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C1DCE8-F514-4C45-962E-AAF4C79C55F5}" name="BooleanTbl" displayName="BooleanTbl" ref="E1:E4" totalsRowShown="0">
  <autoFilter ref="E1:E4" xr:uid="{80C1DCE8-F514-4C45-962E-AAF4C79C55F5}"/>
  <tableColumns count="1">
    <tableColumn id="1" xr3:uid="{20E0886B-FF4E-4C17-90FD-D6369F0A3891}" name="Boolea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CD744E-85C5-4163-A348-230F1F848A26}" name="AuxiliaryVerbTbl" displayName="AuxiliaryVerbTbl" ref="G1:G4" totalsRowShown="0">
  <autoFilter ref="G1:G4" xr:uid="{B1CD744E-85C5-4163-A348-230F1F848A26}"/>
  <tableColumns count="1">
    <tableColumn id="1" xr3:uid="{68DCCE1A-930E-4FCA-9F3C-CB01B65BA812}" name="AuxiliaryVer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0AAA82-A3F3-4482-8D11-C7760EAD3A49}" name="TemplateTbl" displayName="TemplateTbl" ref="A1:B3" totalsRowShown="0">
  <autoFilter ref="A1:B3" xr:uid="{3A0AAA82-A3F3-4482-8D11-C7760EAD3A49}"/>
  <tableColumns count="2">
    <tableColumn id="1" xr3:uid="{EB7E068F-228D-44C0-BB08-740EA19F1096}" name="templateName"/>
    <tableColumn id="2" xr3:uid="{6F987026-B5EA-4072-847D-4CF2BA1F3C0A}" name="template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07CD-3DE9-4388-A68E-86EF062E344C}">
  <dimension ref="A1:W6"/>
  <sheetViews>
    <sheetView tabSelected="1" topLeftCell="E1" workbookViewId="0">
      <selection activeCell="H2" sqref="H2"/>
    </sheetView>
  </sheetViews>
  <sheetFormatPr defaultRowHeight="15" x14ac:dyDescent="0.25"/>
  <cols>
    <col min="1" max="1" width="9.85546875" customWidth="1"/>
    <col min="2" max="2" width="22" customWidth="1"/>
    <col min="3" max="3" width="21.7109375" bestFit="1" customWidth="1"/>
    <col min="4" max="4" width="21.28515625" customWidth="1"/>
    <col min="5" max="5" width="11.28515625" bestFit="1" customWidth="1"/>
    <col min="6" max="6" width="11.140625" bestFit="1" customWidth="1"/>
    <col min="7" max="7" width="18.5703125" bestFit="1" customWidth="1"/>
    <col min="8" max="8" width="20.42578125" bestFit="1" customWidth="1"/>
    <col min="9" max="9" width="12.85546875" bestFit="1" customWidth="1"/>
    <col min="10" max="10" width="11.140625" bestFit="1" customWidth="1"/>
    <col min="11" max="11" width="15.7109375" customWidth="1"/>
    <col min="12" max="14" width="12.140625" bestFit="1" customWidth="1"/>
    <col min="15" max="15" width="15.5703125" bestFit="1" customWidth="1"/>
    <col min="16" max="19" width="12.140625" bestFit="1" customWidth="1"/>
    <col min="20" max="21" width="20.28515625" customWidth="1"/>
  </cols>
  <sheetData>
    <row r="1" spans="1:23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1</v>
      </c>
      <c r="L1" t="s">
        <v>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3</v>
      </c>
      <c r="S1" t="s">
        <v>4</v>
      </c>
      <c r="T1" t="s">
        <v>31</v>
      </c>
      <c r="U1" t="s">
        <v>34</v>
      </c>
      <c r="V1" t="s">
        <v>5</v>
      </c>
      <c r="W1" t="s">
        <v>37</v>
      </c>
    </row>
    <row r="2" spans="1:23" ht="16.5" x14ac:dyDescent="0.3">
      <c r="A2" s="9" t="s">
        <v>40</v>
      </c>
      <c r="B2" s="3" t="s">
        <v>59</v>
      </c>
      <c r="C2" s="3" t="s">
        <v>67</v>
      </c>
      <c r="D2" s="3" t="s">
        <v>68</v>
      </c>
      <c r="E2" s="3" t="s">
        <v>68</v>
      </c>
      <c r="F2" s="3" t="s">
        <v>68</v>
      </c>
      <c r="G2" s="3" t="s">
        <v>68</v>
      </c>
      <c r="H2" s="3" t="s">
        <v>68</v>
      </c>
      <c r="I2" s="3" t="s">
        <v>68</v>
      </c>
      <c r="J2" s="3" t="s">
        <v>68</v>
      </c>
      <c r="K2" s="3" t="s">
        <v>69</v>
      </c>
      <c r="L2" s="3" t="s">
        <v>6</v>
      </c>
      <c r="M2" s="3" t="s">
        <v>63</v>
      </c>
      <c r="N2" s="3" t="s">
        <v>68</v>
      </c>
      <c r="O2" s="3" t="s">
        <v>68</v>
      </c>
      <c r="P2" s="3" t="s">
        <v>68</v>
      </c>
      <c r="Q2" s="3" t="s">
        <v>68</v>
      </c>
      <c r="R2" s="3" t="s">
        <v>77</v>
      </c>
      <c r="S2" s="3" t="s">
        <v>28</v>
      </c>
      <c r="T2" t="str">
        <f>VLOOKUP(VocabListItemTbl[[#This Row],[vocabListId]], VocabListsTbl[], MATCH(VocabListsTbl[[#Headers],[name]], VocabListsTbl[#Headers], 0), FALSE)</f>
        <v>Kitchen</v>
      </c>
      <c r="U2" t="s">
        <v>64</v>
      </c>
      <c r="V2" s="8" t="str">
        <f>""&amp;SUBSTITUTE(SUBSTITUTE(SUBSTITUTE(SUBSTITUTE(SUBSTITUTE(SUBSTITUTE(SUBSTITUTE(SUBSTITUTE(SUBSTITUTE(SUBSTITUTE(SUBSTITUTE(SUBSTITUTE(SUBSTITUTE(SUBSTITUTE(SUBSTITUTE(SUBSTITUTE(SUBSTITUTE(SUBSTITUTE(SUBSTITUTE(VLOOKUP(VocabListItemTbl[[#This Row],[jsonTemplate]], TemplateTbl[], MATCH(TemplateTbl[[#Headers],[template]], TemplateTbl[#Headers], 0),FALSE), "{id}", VocabListItemTbl[[#This Row],[id]]), "{wordType}", VocabListItemTbl[[#This Row],[wordType]]), "{isWeakMasculineNoun}", VocabListItemTbl[[#This Row],[isWeakMasculineNoun]]), "{reflexiveCase}", VocabListItemTbl[[#This Row],[reflexiveCase]]), "{isSeparable}", VocabListItemTbl[[#This Row],[isSeparable]]), "{isTransitive}", VocabListItemTbl[[#This Row],[isTransitive]]), "{thirdPersonPresent}", VocabListItemTbl[[#This Row],[thirdPersonPresent]]), "{thirdPersonImperfect}", VocabListItemTbl[[#This Row],[thirdPersonImperfect]]), "{auxiliaryVerb}", VocabListItemTbl[[#This Row],[auxiliaryVerb]]), "{perfect}", VocabListItemTbl[[#This Row],[perfect]]), "{gender}",  VocabListItemTbl[[#This Row],[gender]]),  "{german}", VocabListItemTbl[[#This Row],[german]]), "{plural}", VocabListItemTbl[[#This Row],[plural]]), "{preposition}", VocabListItemTbl[[#This Row],[preposition]]), "{prepositionCase}", VocabListItemTbl[[#This Row],[prepositionCase]]), "{comparative}", VocabListItemTbl[[#This Row],[comparative]]), "{superlative}", VocabListItemTbl[[#This Row],[superlative]]), "{english}", VocabListItemTbl[[#This Row],[english]]), "{vocabListId}", VocabListItemTbl[[#This Row],[vocabListId]])&amp;""</f>
        <v xml:space="preserve">
{
  wordType: WordType.Noun,
  isWeakMasculineNoun: false,
  reflexiveCase: undefined,
  isSeparable: undefined,
  isTransitive: undefined,
  thirdPersonPresent: 'undefined',
  thirdPersonImperfect: undefined',
  auxiliaryVerb: undefined,
  perfect: 'undefined',
  gender: Gender.Masculine,
  german: 'Wasserkocher',
  plural: 'Wasserköcher',
  preposition: 'undefined',
  prepositionCase: undefined,
  comparative: 'undefined',
  superlative: 'undefined',
  english: 'kettle',
  vocabListId: '83d1b66e-d2e9-9db8-d1f1-3f9027dd5aed',
}</v>
      </c>
      <c r="W2" t="str">
        <f>""&amp;VocabListItemTbl[[#This Row],[json]]&amp;", "</f>
        <v xml:space="preserve">
{
  wordType: WordType.Noun,
  isWeakMasculineNoun: false,
  reflexiveCase: undefined,
  isSeparable: undefined,
  isTransitive: undefined,
  thirdPersonPresent: 'undefined',
  thirdPersonImperfect: undefined',
  auxiliaryVerb: undefined,
  perfect: 'undefined',
  gender: Gender.Masculine,
  german: 'Wasserkocher',
  plural: 'Wasserköcher',
  preposition: 'undefined',
  prepositionCase: undefined,
  comparative: 'undefined',
  superlative: 'undefined',
  english: 'kettle',
  vocabListId: '83d1b66e-d2e9-9db8-d1f1-3f9027dd5aed',
}, </v>
      </c>
    </row>
    <row r="3" spans="1:23" ht="16.5" x14ac:dyDescent="0.3">
      <c r="A3" s="9" t="s">
        <v>41</v>
      </c>
      <c r="B3" s="3" t="s">
        <v>60</v>
      </c>
      <c r="C3" s="3" t="s">
        <v>68</v>
      </c>
      <c r="D3" s="3" t="s">
        <v>68</v>
      </c>
      <c r="E3" s="3" t="s">
        <v>67</v>
      </c>
      <c r="F3" s="3" t="s">
        <v>67</v>
      </c>
      <c r="G3" s="3" t="s">
        <v>68</v>
      </c>
      <c r="H3" s="3" t="s">
        <v>68</v>
      </c>
      <c r="I3" s="3" t="s">
        <v>73</v>
      </c>
      <c r="J3" s="3"/>
      <c r="K3" s="3" t="s">
        <v>68</v>
      </c>
      <c r="L3" s="3" t="s">
        <v>75</v>
      </c>
      <c r="M3" s="3" t="s">
        <v>68</v>
      </c>
      <c r="N3" s="3" t="s">
        <v>68</v>
      </c>
      <c r="O3" s="3" t="s">
        <v>68</v>
      </c>
      <c r="P3" s="3" t="s">
        <v>68</v>
      </c>
      <c r="Q3" s="3" t="s">
        <v>68</v>
      </c>
      <c r="R3" s="3" t="s">
        <v>76</v>
      </c>
      <c r="S3" s="3" t="s">
        <v>28</v>
      </c>
      <c r="T3" t="str">
        <f>VLOOKUP(VocabListItemTbl[[#This Row],[vocabListId]], VocabListsTbl[], MATCH(VocabListsTbl[[#Headers],[name]], VocabListsTbl[#Headers], 0), FALSE)</f>
        <v>Kitchen</v>
      </c>
      <c r="U3" t="s">
        <v>64</v>
      </c>
      <c r="V3" s="8" t="str">
        <f>""&amp;SUBSTITUTE(SUBSTITUTE(SUBSTITUTE(SUBSTITUTE(SUBSTITUTE(SUBSTITUTE(SUBSTITUTE(SUBSTITUTE(SUBSTITUTE(SUBSTITUTE(SUBSTITUTE(SUBSTITUTE(SUBSTITUTE(SUBSTITUTE(SUBSTITUTE(SUBSTITUTE(SUBSTITUTE(SUBSTITUTE(SUBSTITUTE(VLOOKUP(VocabListItemTbl[[#This Row],[jsonTemplate]], TemplateTbl[], MATCH(TemplateTbl[[#Headers],[template]], TemplateTbl[#Headers], 0),FALSE), "{id}", VocabListItemTbl[[#This Row],[id]]), "{wordType}", VocabListItemTbl[[#This Row],[wordType]]), "{isWeakMasculineNoun}", VocabListItemTbl[[#This Row],[isWeakMasculineNoun]]), "{reflexiveCase}", VocabListItemTbl[[#This Row],[reflexiveCase]]), "{isSeparable}", VocabListItemTbl[[#This Row],[isSeparable]]), "{isTransitive}", VocabListItemTbl[[#This Row],[isTransitive]]), "{thirdPersonPresent}", VocabListItemTbl[[#This Row],[thirdPersonPresent]]), "{thirdPersonImperfect}", VocabListItemTbl[[#This Row],[thirdPersonImperfect]]), "{auxiliaryVerb}", VocabListItemTbl[[#This Row],[auxiliaryVerb]]), "{perfect}", VocabListItemTbl[[#This Row],[perfect]]), "{gender}",  VocabListItemTbl[[#This Row],[gender]]),  "{german}", VocabListItemTbl[[#This Row],[german]]), "{plural}", VocabListItemTbl[[#This Row],[plural]]), "{preposition}", VocabListItemTbl[[#This Row],[preposition]]), "{prepositionCase}", VocabListItemTbl[[#This Row],[prepositionCase]]), "{comparative}", VocabListItemTbl[[#This Row],[comparative]]), "{superlative}", VocabListItemTbl[[#This Row],[superlative]]), "{english}", VocabListItemTbl[[#This Row],[english]]), "{vocabListId}", VocabListItemTbl[[#This Row],[vocabListId]])&amp;""</f>
        <v xml:space="preserve">
{
  wordType: WordType.Verb,
  isWeakMasculineNoun: undefined,
  reflexiveCase: undefined,
  isSeparable: false,
  isTransitive: false,
  thirdPersonPresent: 'undefined',
  thirdPersonImperfect: undefined',
  auxiliaryVerb: AuxiliaryVerb.Haben,
  perfect: '',
  gender: undefined,
  german: 'kochen',
  plural: 'undefined',
  preposition: 'undefined',
  prepositionCase: undefined,
  comparative: 'undefined',
  superlative: 'undefined',
  english: 'to cook',
  vocabListId: '83d1b66e-d2e9-9db8-d1f1-3f9027dd5aed',
}</v>
      </c>
      <c r="W3" t="str">
        <f>""&amp;VocabListItemTbl[[#This Row],[json]]&amp;", "</f>
        <v xml:space="preserve">
{
  wordType: WordType.Verb,
  isWeakMasculineNoun: undefined,
  reflexiveCase: undefined,
  isSeparable: false,
  isTransitive: false,
  thirdPersonPresent: 'undefined',
  thirdPersonImperfect: undefined',
  auxiliaryVerb: AuxiliaryVerb.Haben,
  perfect: '',
  gender: undefined,
  german: 'kochen',
  plural: 'undefined',
  preposition: 'undefined',
  prepositionCase: undefined,
  comparative: 'undefined',
  superlative: 'undefined',
  english: 'to cook',
  vocabListId: '83d1b66e-d2e9-9db8-d1f1-3f9027dd5aed',
}, </v>
      </c>
    </row>
    <row r="4" spans="1:23" ht="16.5" x14ac:dyDescent="0.3">
      <c r="A4" s="9" t="s">
        <v>42</v>
      </c>
      <c r="B4" s="3" t="s">
        <v>61</v>
      </c>
      <c r="C4" s="3" t="s">
        <v>68</v>
      </c>
      <c r="D4" s="3" t="s">
        <v>68</v>
      </c>
      <c r="E4" s="3" t="s">
        <v>68</v>
      </c>
      <c r="F4" s="3" t="s">
        <v>68</v>
      </c>
      <c r="G4" s="3" t="s">
        <v>68</v>
      </c>
      <c r="H4" s="3" t="s">
        <v>68</v>
      </c>
      <c r="I4" s="3" t="s">
        <v>68</v>
      </c>
      <c r="J4" s="3" t="s">
        <v>68</v>
      </c>
      <c r="K4" s="3" t="s">
        <v>68</v>
      </c>
      <c r="L4" s="3" t="s">
        <v>78</v>
      </c>
      <c r="M4" s="3" t="s">
        <v>68</v>
      </c>
      <c r="N4" s="3" t="s">
        <v>68</v>
      </c>
      <c r="O4" s="3" t="s">
        <v>68</v>
      </c>
      <c r="P4" s="3" t="s">
        <v>79</v>
      </c>
      <c r="Q4" s="3" t="s">
        <v>80</v>
      </c>
      <c r="R4" s="3" t="s">
        <v>81</v>
      </c>
      <c r="S4" s="3" t="s">
        <v>28</v>
      </c>
      <c r="T4" t="str">
        <f>VLOOKUP(VocabListItemTbl[[#This Row],[vocabListId]], VocabListsTbl[], MATCH(VocabListsTbl[[#Headers],[name]], VocabListsTbl[#Headers], 0), FALSE)</f>
        <v>Kitchen</v>
      </c>
      <c r="U4" t="s">
        <v>64</v>
      </c>
      <c r="V4" s="8" t="str">
        <f>""&amp;SUBSTITUTE(SUBSTITUTE(SUBSTITUTE(SUBSTITUTE(SUBSTITUTE(SUBSTITUTE(SUBSTITUTE(SUBSTITUTE(SUBSTITUTE(SUBSTITUTE(SUBSTITUTE(SUBSTITUTE(SUBSTITUTE(SUBSTITUTE(SUBSTITUTE(SUBSTITUTE(SUBSTITUTE(SUBSTITUTE(SUBSTITUTE(VLOOKUP(VocabListItemTbl[[#This Row],[jsonTemplate]], TemplateTbl[], MATCH(TemplateTbl[[#Headers],[template]], TemplateTbl[#Headers], 0),FALSE), "{id}", VocabListItemTbl[[#This Row],[id]]), "{wordType}", VocabListItemTbl[[#This Row],[wordType]]), "{isWeakMasculineNoun}", VocabListItemTbl[[#This Row],[isWeakMasculineNoun]]), "{reflexiveCase}", VocabListItemTbl[[#This Row],[reflexiveCase]]), "{isSeparable}", VocabListItemTbl[[#This Row],[isSeparable]]), "{isTransitive}", VocabListItemTbl[[#This Row],[isTransitive]]), "{thirdPersonPresent}", VocabListItemTbl[[#This Row],[thirdPersonPresent]]), "{thirdPersonImperfect}", VocabListItemTbl[[#This Row],[thirdPersonImperfect]]), "{auxiliaryVerb}", VocabListItemTbl[[#This Row],[auxiliaryVerb]]), "{perfect}", VocabListItemTbl[[#This Row],[perfect]]), "{gender}",  VocabListItemTbl[[#This Row],[gender]]),  "{german}", VocabListItemTbl[[#This Row],[german]]), "{plural}", VocabListItemTbl[[#This Row],[plural]]), "{preposition}", VocabListItemTbl[[#This Row],[preposition]]), "{prepositionCase}", VocabListItemTbl[[#This Row],[prepositionCase]]), "{comparative}", VocabListItemTbl[[#This Row],[comparative]]), "{superlative}", VocabListItemTbl[[#This Row],[superlative]]), "{english}", VocabListItemTbl[[#This Row],[english]]), "{vocabListId}", VocabListItemTbl[[#This Row],[vocabListId]])&amp;""</f>
        <v xml:space="preserve">
{
  wordType: WordType.Adjective,
  isWeakMasculineNoun: undefined,
  reflexiveCase: undefined,
  isSeparable: undefined,
  isTransitive: undefined,
  thirdPersonPresent: 'undefined',
  thirdPersonImperfect: undefined',
  auxiliaryVerb: undefined,
  perfect: 'undefined',
  gender: undefined,
  german: 'gut',
  plural: 'undefined',
  preposition: 'undefined',
  prepositionCase: undefined,
  comparative: 'besser',
  superlative: 'beste',
  english: 'good',
  vocabListId: '83d1b66e-d2e9-9db8-d1f1-3f9027dd5aed',
}</v>
      </c>
      <c r="W4" t="str">
        <f>""&amp;VocabListItemTbl[[#This Row],[json]]&amp;", "</f>
        <v xml:space="preserve">
{
  wordType: WordType.Adjective,
  isWeakMasculineNoun: undefined,
  reflexiveCase: undefined,
  isSeparable: undefined,
  isTransitive: undefined,
  thirdPersonPresent: 'undefined',
  thirdPersonImperfect: undefined',
  auxiliaryVerb: undefined,
  perfect: 'undefined',
  gender: undefined,
  german: 'gut',
  plural: 'undefined',
  preposition: 'undefined',
  prepositionCase: undefined,
  comparative: 'besser',
  superlative: 'beste',
  english: 'good',
  vocabListId: '83d1b66e-d2e9-9db8-d1f1-3f9027dd5aed',
}, </v>
      </c>
    </row>
    <row r="5" spans="1:23" ht="16.5" x14ac:dyDescent="0.3">
      <c r="A5" s="9" t="s">
        <v>43</v>
      </c>
      <c r="B5" s="3" t="s">
        <v>62</v>
      </c>
      <c r="C5" s="3" t="s">
        <v>68</v>
      </c>
      <c r="D5" s="3" t="s">
        <v>68</v>
      </c>
      <c r="E5" s="3" t="s">
        <v>68</v>
      </c>
      <c r="F5" s="3" t="s">
        <v>68</v>
      </c>
      <c r="G5" s="3" t="s">
        <v>68</v>
      </c>
      <c r="H5" s="3" t="s">
        <v>68</v>
      </c>
      <c r="I5" s="3" t="s">
        <v>68</v>
      </c>
      <c r="J5" s="3" t="s">
        <v>68</v>
      </c>
      <c r="K5" s="3" t="s">
        <v>68</v>
      </c>
      <c r="L5" s="3" t="s">
        <v>82</v>
      </c>
      <c r="M5" s="3" t="s">
        <v>68</v>
      </c>
      <c r="N5" s="3" t="s">
        <v>68</v>
      </c>
      <c r="O5" s="3" t="s">
        <v>68</v>
      </c>
      <c r="P5" s="3" t="s">
        <v>83</v>
      </c>
      <c r="Q5" s="3" t="s">
        <v>84</v>
      </c>
      <c r="R5" s="3" t="s">
        <v>85</v>
      </c>
      <c r="S5" s="3" t="s">
        <v>28</v>
      </c>
      <c r="T5" t="str">
        <f>VLOOKUP(VocabListItemTbl[[#This Row],[vocabListId]], VocabListsTbl[], MATCH(VocabListsTbl[[#Headers],[name]], VocabListsTbl[#Headers], 0), FALSE)</f>
        <v>Kitchen</v>
      </c>
      <c r="U5" t="s">
        <v>64</v>
      </c>
      <c r="V5" s="8" t="str">
        <f>""&amp;SUBSTITUTE(SUBSTITUTE(SUBSTITUTE(SUBSTITUTE(SUBSTITUTE(SUBSTITUTE(SUBSTITUTE(SUBSTITUTE(SUBSTITUTE(SUBSTITUTE(SUBSTITUTE(SUBSTITUTE(SUBSTITUTE(SUBSTITUTE(SUBSTITUTE(SUBSTITUTE(SUBSTITUTE(SUBSTITUTE(SUBSTITUTE(VLOOKUP(VocabListItemTbl[[#This Row],[jsonTemplate]], TemplateTbl[], MATCH(TemplateTbl[[#Headers],[template]], TemplateTbl[#Headers], 0),FALSE), "{id}", VocabListItemTbl[[#This Row],[id]]), "{wordType}", VocabListItemTbl[[#This Row],[wordType]]), "{isWeakMasculineNoun}", VocabListItemTbl[[#This Row],[isWeakMasculineNoun]]), "{reflexiveCase}", VocabListItemTbl[[#This Row],[reflexiveCase]]), "{isSeparable}", VocabListItemTbl[[#This Row],[isSeparable]]), "{isTransitive}", VocabListItemTbl[[#This Row],[isTransitive]]), "{thirdPersonPresent}", VocabListItemTbl[[#This Row],[thirdPersonPresent]]), "{thirdPersonImperfect}", VocabListItemTbl[[#This Row],[thirdPersonImperfect]]), "{auxiliaryVerb}", VocabListItemTbl[[#This Row],[auxiliaryVerb]]), "{perfect}", VocabListItemTbl[[#This Row],[perfect]]), "{gender}",  VocabListItemTbl[[#This Row],[gender]]),  "{german}", VocabListItemTbl[[#This Row],[german]]), "{plural}", VocabListItemTbl[[#This Row],[plural]]), "{preposition}", VocabListItemTbl[[#This Row],[preposition]]), "{prepositionCase}", VocabListItemTbl[[#This Row],[prepositionCase]]), "{comparative}", VocabListItemTbl[[#This Row],[comparative]]), "{superlative}", VocabListItemTbl[[#This Row],[superlative]]), "{english}", VocabListItemTbl[[#This Row],[english]]), "{vocabListId}", VocabListItemTbl[[#This Row],[vocabListId]])&amp;""</f>
        <v xml:space="preserve">
{
  wordType: WordType.Adverb,
  isWeakMasculineNoun: undefined,
  reflexiveCase: undefined,
  isSeparable: undefined,
  isTransitive: undefined,
  thirdPersonPresent: 'undefined',
  thirdPersonImperfect: undefined',
  auxiliaryVerb: undefined,
  perfect: 'undefined',
  gender: undefined,
  german: 'schnell',
  plural: 'undefined',
  preposition: 'undefined',
  prepositionCase: undefined,
  comparative: 'schneller',
  superlative: 'schnellste',
  english: 'quickly',
  vocabListId: '83d1b66e-d2e9-9db8-d1f1-3f9027dd5aed',
}</v>
      </c>
      <c r="W5" t="str">
        <f>""&amp;VocabListItemTbl[[#This Row],[json]]&amp;", "</f>
        <v xml:space="preserve">
{
  wordType: WordType.Adverb,
  isWeakMasculineNoun: undefined,
  reflexiveCase: undefined,
  isSeparable: undefined,
  isTransitive: undefined,
  thirdPersonPresent: 'undefined',
  thirdPersonImperfect: undefined',
  auxiliaryVerb: undefined,
  perfect: 'undefined',
  gender: undefined,
  german: 'schnell',
  plural: 'undefined',
  preposition: 'undefined',
  prepositionCase: undefined,
  comparative: 'schneller',
  superlative: 'schnellste',
  english: 'quickly',
  vocabListId: '83d1b66e-d2e9-9db8-d1f1-3f9027dd5aed',
}, </v>
      </c>
    </row>
    <row r="6" spans="1:23" ht="16.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W6" t="str">
        <f>_xlfn.CONCAT(VocabListItemTbl[jsonConcat])</f>
        <v xml:space="preserve">
{
  wordType: WordType.Noun,
  isWeakMasculineNoun: false,
  reflexiveCase: undefined,
  isSeparable: undefined,
  isTransitive: undefined,
  thirdPersonPresent: 'undefined',
  thirdPersonImperfect: undefined',
  auxiliaryVerb: undefined,
  perfect: 'undefined',
  gender: Gender.Masculine,
  german: 'Wasserkocher',
  plural: 'Wasserköcher',
  preposition: 'undefined',
  prepositionCase: undefined,
  comparative: 'undefined',
  superlative: 'undefined',
  english: 'kettle',
  vocabListId: '83d1b66e-d2e9-9db8-d1f1-3f9027dd5aed',
}, 
{
  wordType: WordType.Verb,
  isWeakMasculineNoun: undefined,
  reflexiveCase: undefined,
  isSeparable: false,
  isTransitive: false,
  thirdPersonPresent: 'undefined',
  thirdPersonImperfect: undefined',
  auxiliaryVerb: AuxiliaryVerb.Haben,
  perfect: '',
  gender: undefined,
  german: 'kochen',
  plural: 'undefined',
  preposition: 'undefined',
  prepositionCase: undefined,
  comparative: 'undefined',
  superlative: 'undefined',
  english: 'to cook',
  vocabListId: '83d1b66e-d2e9-9db8-d1f1-3f9027dd5aed',
}, 
{
  wordType: WordType.Adjective,
  isWeakMasculineNoun: undefined,
  reflexiveCase: undefined,
  isSeparable: undefined,
  isTransitive: undefined,
  thirdPersonPresent: 'undefined',
  thirdPersonImperfect: undefined',
  auxiliaryVerb: undefined,
  perfect: 'undefined',
  gender: undefined,
  german: 'gut',
  plural: 'undefined',
  preposition: 'undefined',
  prepositionCase: undefined,
  comparative: 'besser',
  superlative: 'beste',
  english: 'good',
  vocabListId: '83d1b66e-d2e9-9db8-d1f1-3f9027dd5aed',
}, 
{
  wordType: WordType.Adverb,
  isWeakMasculineNoun: undefined,
  reflexiveCase: undefined,
  isSeparable: undefined,
  isTransitive: undefined,
  thirdPersonPresent: 'undefined',
  thirdPersonImperfect: undefined',
  auxiliaryVerb: undefined,
  perfect: 'undefined',
  gender: undefined,
  german: 'schnell',
  plural: 'undefined',
  preposition: 'undefined',
  prepositionCase: undefined,
  comparative: 'schneller',
  superlative: 'schnellste',
  english: 'quickly',
  vocabListId: '83d1b66e-d2e9-9db8-d1f1-3f9027dd5aed',
}, </v>
      </c>
    </row>
  </sheetData>
  <phoneticPr fontId="3" type="noConversion"/>
  <dataValidations disablePrompts="1" count="6">
    <dataValidation type="list" allowBlank="1" showInputMessage="1" showErrorMessage="1" sqref="S2:S5" xr:uid="{547501E2-31BF-4D82-B960-68E8BF707814}">
      <formula1>vocabListId</formula1>
    </dataValidation>
    <dataValidation type="list" allowBlank="1" showInputMessage="1" showErrorMessage="1" sqref="K2" xr:uid="{3A83BA4A-21B5-4039-8F36-4257BD399FC4}">
      <formula1>nounGender</formula1>
    </dataValidation>
    <dataValidation type="list" allowBlank="1" showInputMessage="1" showErrorMessage="1" sqref="U2:U5" xr:uid="{25190E9A-5507-436C-B688-3C388CB5C5E4}">
      <formula1>templateName</formula1>
    </dataValidation>
    <dataValidation type="list" allowBlank="1" showInputMessage="1" showErrorMessage="1" sqref="B2:B5" xr:uid="{564CF35B-3AA4-46D8-80E4-7703A219DBAC}">
      <formula1>wordType</formula1>
    </dataValidation>
    <dataValidation type="list" allowBlank="1" showInputMessage="1" showErrorMessage="1" sqref="C2:C5 D3:F3 E2:F2" xr:uid="{246EB9F8-AEE6-47C9-8889-8F9C11B9AE0B}">
      <formula1>boolean</formula1>
    </dataValidation>
    <dataValidation type="list" allowBlank="1" showInputMessage="1" showErrorMessage="1" sqref="I2:I3" xr:uid="{E92F0FC0-9BC1-45F8-9EF8-404869F0F69A}">
      <formula1>auxiliaryVerb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FEC8-A52F-46F0-BCF0-2966B15F65A4}">
  <dimension ref="A1:J5"/>
  <sheetViews>
    <sheetView workbookViewId="0">
      <selection activeCell="A2" sqref="A2"/>
    </sheetView>
  </sheetViews>
  <sheetFormatPr defaultRowHeight="15" x14ac:dyDescent="0.25"/>
  <cols>
    <col min="1" max="1" width="45.5703125" customWidth="1"/>
    <col min="3" max="3" width="45.140625" customWidth="1"/>
    <col min="4" max="4" width="13.42578125" customWidth="1"/>
    <col min="5" max="5" width="31.5703125" customWidth="1"/>
    <col min="6" max="6" width="10.85546875" customWidth="1"/>
    <col min="7" max="7" width="31.5703125" customWidth="1"/>
    <col min="8" max="8" width="16.42578125" customWidth="1"/>
  </cols>
  <sheetData>
    <row r="1" spans="1:10" x14ac:dyDescent="0.25">
      <c r="A1" t="s">
        <v>0</v>
      </c>
      <c r="B1" t="s">
        <v>7</v>
      </c>
      <c r="C1" t="s">
        <v>8</v>
      </c>
      <c r="D1" t="s">
        <v>16</v>
      </c>
      <c r="E1" t="s">
        <v>11</v>
      </c>
      <c r="F1" t="s">
        <v>39</v>
      </c>
      <c r="G1" t="s">
        <v>38</v>
      </c>
      <c r="H1" t="s">
        <v>34</v>
      </c>
      <c r="I1" t="s">
        <v>5</v>
      </c>
      <c r="J1" t="s">
        <v>37</v>
      </c>
    </row>
    <row r="2" spans="1:10" ht="16.5" x14ac:dyDescent="0.3">
      <c r="A2" s="3" t="s">
        <v>28</v>
      </c>
      <c r="B2" t="s">
        <v>9</v>
      </c>
      <c r="C2" t="s">
        <v>10</v>
      </c>
      <c r="D2" t="s">
        <v>21</v>
      </c>
      <c r="E2" t="str">
        <f>VLOOKUP(VocabListsTbl[[#This Row],[authorId]], UserTbl[], MATCH(UserTbl[[#Headers],[authorName]], UserTbl[#Headers],0), FALSE)</f>
        <v>Cain Harniess</v>
      </c>
      <c r="F2" t="b">
        <v>1</v>
      </c>
      <c r="G2" t="e">
        <f>IF(VocabListsTbl[[#This Row],[WithListItems]], _xlfn.CONCAT(IF(#REF!=VocabListsTbl[[#This Row],[id]], VocabListItemTbl[jsonConcat], "")), "")</f>
        <v>#REF!</v>
      </c>
      <c r="H2" t="s">
        <v>33</v>
      </c>
      <c r="I2" t="e">
        <f>""&amp;SUBSTITUTE(SUBSTITUTE(SUBSTITUTE(SUBSTITUTE(SUBSTITUTE(VLOOKUP(VocabListsTbl[[#This Row],[jsonTemplate]], TemplateTbl[], MATCH(TemplateTbl[[#Headers],[template]], TemplateTbl[#Headers], 0),FALSE), "{id}", VocabListsTbl[[#This Row],[id]]), "{name}", VocabListsTbl[[#This Row],[name]]), "{description}", VocabListsTbl[[#This Row],[description]]), "{authorName}", VocabListsTbl[[#This Row],[authorName]]), "{listItems}", VocabListsTbl[[#This Row],[listItems]])&amp;""</f>
        <v>#REF!</v>
      </c>
      <c r="J2" t="e">
        <f>""&amp;VocabListsTbl[[#This Row],[json]]&amp;", "</f>
        <v>#REF!</v>
      </c>
    </row>
    <row r="3" spans="1:10" ht="16.5" x14ac:dyDescent="0.3">
      <c r="A3" s="3" t="s">
        <v>29</v>
      </c>
      <c r="B3" t="s">
        <v>24</v>
      </c>
      <c r="C3" t="s">
        <v>25</v>
      </c>
      <c r="D3" t="s">
        <v>23</v>
      </c>
      <c r="E3" t="str">
        <f>VLOOKUP(VocabListsTbl[[#This Row],[authorId]], UserTbl[], MATCH(UserTbl[[#Headers],[authorName]], UserTbl[#Headers],0), FALSE)</f>
        <v>Ilka Barenscheer</v>
      </c>
      <c r="F3" t="b">
        <v>1</v>
      </c>
      <c r="G3" t="e">
        <f>IF(VocabListsTbl[[#This Row],[WithListItems]], _xlfn.CONCAT(IF(#REF!=VocabListsTbl[[#This Row],[id]], VocabListItemTbl[jsonConcat], "")), "")</f>
        <v>#REF!</v>
      </c>
      <c r="H3" t="s">
        <v>33</v>
      </c>
      <c r="I3" t="e">
        <f>""&amp;SUBSTITUTE(SUBSTITUTE(SUBSTITUTE(SUBSTITUTE(SUBSTITUTE(VLOOKUP(VocabListsTbl[[#This Row],[jsonTemplate]], TemplateTbl[], MATCH(TemplateTbl[[#Headers],[template]], TemplateTbl[#Headers], 0),FALSE), "{id}", VocabListsTbl[[#This Row],[id]]), "{name}", VocabListsTbl[[#This Row],[name]]), "{description}", VocabListsTbl[[#This Row],[description]]), "{authorName}", VocabListsTbl[[#This Row],[authorName]]), "{listItems}", VocabListsTbl[[#This Row],[listItems]])&amp;""</f>
        <v>#REF!</v>
      </c>
      <c r="J3" t="e">
        <f>""&amp;VocabListsTbl[[#This Row],[json]]&amp;", "</f>
        <v>#REF!</v>
      </c>
    </row>
    <row r="4" spans="1:10" ht="16.5" x14ac:dyDescent="0.3">
      <c r="A4" s="3" t="s">
        <v>30</v>
      </c>
      <c r="B4" t="s">
        <v>26</v>
      </c>
      <c r="C4" t="s">
        <v>27</v>
      </c>
      <c r="D4" t="s">
        <v>22</v>
      </c>
      <c r="E4" t="str">
        <f>VLOOKUP(VocabListsTbl[[#This Row],[authorId]], UserTbl[], MATCH(UserTbl[[#Headers],[authorName]], UserTbl[#Headers],0), FALSE)</f>
        <v>Chris Allen</v>
      </c>
      <c r="F4" t="b">
        <v>1</v>
      </c>
      <c r="G4" t="e">
        <f>IF(VocabListsTbl[[#This Row],[WithListItems]], _xlfn.CONCAT(IF(#REF!=VocabListsTbl[[#This Row],[id]], VocabListItemTbl[jsonConcat], "")), "")</f>
        <v>#REF!</v>
      </c>
      <c r="H4" t="s">
        <v>33</v>
      </c>
      <c r="I4" t="e">
        <f>""&amp;SUBSTITUTE(SUBSTITUTE(SUBSTITUTE(SUBSTITUTE(SUBSTITUTE(VLOOKUP(VocabListsTbl[[#This Row],[jsonTemplate]], TemplateTbl[], MATCH(TemplateTbl[[#Headers],[template]], TemplateTbl[#Headers], 0),FALSE), "{id}", VocabListsTbl[[#This Row],[id]]), "{name}", VocabListsTbl[[#This Row],[name]]), "{description}", VocabListsTbl[[#This Row],[description]]), "{authorName}", VocabListsTbl[[#This Row],[authorName]]), "{listItems}", VocabListsTbl[[#This Row],[listItems]])&amp;""</f>
        <v>#REF!</v>
      </c>
      <c r="J4" t="e">
        <f>""&amp;VocabListsTbl[[#This Row],[json]]&amp;", "</f>
        <v>#REF!</v>
      </c>
    </row>
    <row r="5" spans="1:10" ht="16.5" x14ac:dyDescent="0.3">
      <c r="A5" s="3"/>
      <c r="I5" s="8" t="e">
        <f>_xlfn.CONCAT(VocabListsTbl[json])</f>
        <v>#REF!</v>
      </c>
      <c r="J5" s="8" t="e">
        <f>_xlfn.CONCAT(VocabListsTbl[jsonConcat])</f>
        <v>#REF!</v>
      </c>
    </row>
  </sheetData>
  <phoneticPr fontId="3" type="noConversion"/>
  <dataValidations count="2">
    <dataValidation type="list" errorStyle="information" allowBlank="1" showInputMessage="1" showErrorMessage="1" sqref="D2:D4" xr:uid="{79566C97-8D99-4739-BD79-085B8A6CEB2D}">
      <formula1>authorId</formula1>
    </dataValidation>
    <dataValidation type="list" allowBlank="1" showInputMessage="1" showErrorMessage="1" sqref="H2:H4" xr:uid="{67363DEC-5530-4AD6-A111-04270D06F0C4}">
      <formula1>templateName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C79E-312B-493E-87C7-CA4B8B4F7689}">
  <dimension ref="A1:G4"/>
  <sheetViews>
    <sheetView workbookViewId="0">
      <selection activeCell="G2" sqref="G2"/>
    </sheetView>
  </sheetViews>
  <sheetFormatPr defaultRowHeight="15" x14ac:dyDescent="0.25"/>
  <cols>
    <col min="1" max="1" width="14.7109375" customWidth="1"/>
    <col min="2" max="2" width="14.28515625" customWidth="1"/>
    <col min="3" max="3" width="10.85546875" customWidth="1"/>
    <col min="4" max="4" width="16.710937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11</v>
      </c>
    </row>
    <row r="2" spans="1:7" ht="16.5" x14ac:dyDescent="0.3">
      <c r="A2" s="2" t="s">
        <v>21</v>
      </c>
      <c r="B2" t="s">
        <v>14</v>
      </c>
      <c r="C2" t="s">
        <v>15</v>
      </c>
      <c r="D2" t="str">
        <f>CONCATENATE(UserTbl[[#This Row],[forenames]], " ", UserTbl[[#This Row],[surname]])</f>
        <v>Cain Harniess</v>
      </c>
      <c r="G2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6305f91a-a6e3-e7e1-ff92-02b767177f0b</v>
      </c>
    </row>
    <row r="3" spans="1:7" ht="16.5" x14ac:dyDescent="0.3">
      <c r="A3" s="2" t="s">
        <v>22</v>
      </c>
      <c r="B3" t="s">
        <v>17</v>
      </c>
      <c r="C3" t="s">
        <v>18</v>
      </c>
      <c r="D3" t="str">
        <f>CONCATENATE(UserTbl[[#This Row],[forenames]], " ", UserTbl[[#This Row],[surname]])</f>
        <v>Chris Allen</v>
      </c>
    </row>
    <row r="4" spans="1:7" ht="16.5" x14ac:dyDescent="0.3">
      <c r="A4" s="2" t="s">
        <v>23</v>
      </c>
      <c r="B4" t="s">
        <v>19</v>
      </c>
      <c r="C4" t="s">
        <v>20</v>
      </c>
      <c r="D4" t="str">
        <f>CONCATENATE(UserTbl[[#This Row],[forenames]], " ", UserTbl[[#This Row],[surname]])</f>
        <v>Ilka Barenscheer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2715-4362-471E-90B6-70187F72FDF5}">
  <dimension ref="A1:G5"/>
  <sheetViews>
    <sheetView workbookViewId="0">
      <selection activeCell="G4" sqref="G4"/>
    </sheetView>
  </sheetViews>
  <sheetFormatPr defaultRowHeight="15" x14ac:dyDescent="0.25"/>
  <cols>
    <col min="1" max="1" width="14.7109375" customWidth="1"/>
    <col min="3" max="3" width="12.42578125" customWidth="1"/>
    <col min="5" max="5" width="10.42578125" customWidth="1"/>
    <col min="7" max="7" width="15.28515625" customWidth="1"/>
  </cols>
  <sheetData>
    <row r="1" spans="1:7" x14ac:dyDescent="0.25">
      <c r="A1" s="4" t="s">
        <v>32</v>
      </c>
      <c r="C1" t="s">
        <v>58</v>
      </c>
      <c r="E1" t="s">
        <v>65</v>
      </c>
      <c r="G1" t="s">
        <v>72</v>
      </c>
    </row>
    <row r="2" spans="1:7" x14ac:dyDescent="0.25">
      <c r="A2" s="5" t="s">
        <v>69</v>
      </c>
      <c r="C2" t="s">
        <v>59</v>
      </c>
      <c r="E2" s="10" t="s">
        <v>66</v>
      </c>
      <c r="G2" t="s">
        <v>73</v>
      </c>
    </row>
    <row r="3" spans="1:7" x14ac:dyDescent="0.25">
      <c r="A3" s="5" t="s">
        <v>70</v>
      </c>
      <c r="C3" t="s">
        <v>60</v>
      </c>
      <c r="E3" s="10" t="s">
        <v>67</v>
      </c>
      <c r="G3" t="s">
        <v>74</v>
      </c>
    </row>
    <row r="4" spans="1:7" x14ac:dyDescent="0.25">
      <c r="A4" s="6" t="s">
        <v>71</v>
      </c>
      <c r="C4" t="s">
        <v>61</v>
      </c>
      <c r="E4" t="s">
        <v>68</v>
      </c>
      <c r="G4" t="s">
        <v>68</v>
      </c>
    </row>
    <row r="5" spans="1:7" x14ac:dyDescent="0.25">
      <c r="C5" t="s">
        <v>62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4AAE-5D43-4F3B-BDDC-DFAC97380454}">
  <dimension ref="A1:B3"/>
  <sheetViews>
    <sheetView workbookViewId="0">
      <selection activeCell="B3" sqref="B3"/>
    </sheetView>
  </sheetViews>
  <sheetFormatPr defaultRowHeight="15" x14ac:dyDescent="0.25"/>
  <cols>
    <col min="1" max="1" width="32" customWidth="1"/>
    <col min="2" max="2" width="94" customWidth="1"/>
  </cols>
  <sheetData>
    <row r="1" spans="1:2" x14ac:dyDescent="0.25">
      <c r="A1" t="s">
        <v>35</v>
      </c>
      <c r="B1" t="s">
        <v>36</v>
      </c>
    </row>
    <row r="2" spans="1:2" ht="120" x14ac:dyDescent="0.25">
      <c r="A2" t="s">
        <v>33</v>
      </c>
      <c r="B2" s="7" t="s">
        <v>86</v>
      </c>
    </row>
    <row r="3" spans="1:2" ht="375" x14ac:dyDescent="0.25">
      <c r="A3" t="s">
        <v>64</v>
      </c>
      <c r="B3" s="7" t="s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VocabListItems</vt:lpstr>
      <vt:lpstr>VocabLists</vt:lpstr>
      <vt:lpstr>Authors</vt:lpstr>
      <vt:lpstr>NounGender</vt:lpstr>
      <vt:lpstr>Templates</vt:lpstr>
      <vt:lpstr>authorId</vt:lpstr>
      <vt:lpstr>authorName</vt:lpstr>
      <vt:lpstr>auxiliaryVerb</vt:lpstr>
      <vt:lpstr>boolean</vt:lpstr>
      <vt:lpstr>nounGender</vt:lpstr>
      <vt:lpstr>templateName</vt:lpstr>
      <vt:lpstr>vocabListId</vt:lpstr>
      <vt:lpstr>wordType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</dc:creator>
  <cp:lastModifiedBy>Cain</cp:lastModifiedBy>
  <dcterms:created xsi:type="dcterms:W3CDTF">2022-08-06T14:33:47Z</dcterms:created>
  <dcterms:modified xsi:type="dcterms:W3CDTF">2022-08-12T17:17:00Z</dcterms:modified>
</cp:coreProperties>
</file>