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harles\Desktop\"/>
    </mc:Choice>
  </mc:AlternateContent>
  <bookViews>
    <workbookView xWindow="0" yWindow="0" windowWidth="33915" windowHeight="16395"/>
  </bookViews>
  <sheets>
    <sheet name="Sheet1" sheetId="1" r:id="rId1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67" i="1" l="1"/>
  <c r="J67" i="1"/>
  <c r="E67" i="1"/>
  <c r="H67" i="1"/>
  <c r="A5" i="1"/>
  <c r="A6" i="1"/>
  <c r="A7" i="1"/>
  <c r="A8" i="1"/>
  <c r="A9" i="1"/>
  <c r="A10" i="1"/>
  <c r="A11" i="1"/>
  <c r="A12" i="1"/>
  <c r="A13" i="1"/>
  <c r="A14" i="1"/>
  <c r="A15" i="1"/>
  <c r="A16" i="1"/>
  <c r="A17" i="1"/>
  <c r="A18" i="1"/>
  <c r="A19" i="1"/>
  <c r="A20" i="1"/>
  <c r="A21" i="1"/>
  <c r="A22" i="1"/>
  <c r="A23" i="1"/>
  <c r="A24" i="1"/>
  <c r="A25" i="1"/>
  <c r="A26" i="1"/>
  <c r="A27" i="1"/>
  <c r="A28" i="1"/>
  <c r="A29" i="1"/>
  <c r="A30" i="1"/>
  <c r="A31" i="1"/>
  <c r="A32" i="1"/>
  <c r="A33" i="1"/>
  <c r="A34" i="1"/>
  <c r="A35" i="1"/>
  <c r="A36" i="1"/>
  <c r="A37" i="1"/>
  <c r="A38" i="1"/>
  <c r="A39" i="1"/>
  <c r="A40" i="1"/>
  <c r="A41" i="1"/>
  <c r="A42" i="1"/>
  <c r="A43" i="1"/>
  <c r="A44" i="1"/>
  <c r="A45" i="1"/>
  <c r="A46" i="1"/>
  <c r="A47" i="1"/>
  <c r="A48" i="1"/>
  <c r="A49" i="1"/>
  <c r="A50" i="1"/>
  <c r="A51" i="1"/>
  <c r="A52" i="1"/>
  <c r="A53" i="1"/>
  <c r="A54" i="1"/>
  <c r="A55" i="1"/>
  <c r="A56" i="1"/>
  <c r="A57" i="1"/>
  <c r="A58" i="1"/>
  <c r="A59" i="1"/>
  <c r="A60" i="1"/>
  <c r="A61" i="1"/>
  <c r="A62" i="1"/>
  <c r="A63" i="1"/>
  <c r="A64" i="1"/>
  <c r="A65" i="1"/>
  <c r="A66" i="1"/>
  <c r="A67" i="1"/>
  <c r="D66" i="1"/>
  <c r="F66" i="1"/>
  <c r="G66" i="1"/>
  <c r="I66" i="1"/>
  <c r="J66" i="1"/>
  <c r="E66" i="1"/>
  <c r="H66" i="1"/>
  <c r="D62" i="1"/>
  <c r="D58" i="1"/>
  <c r="I65" i="1"/>
  <c r="J65" i="1"/>
  <c r="E65" i="1"/>
  <c r="H65" i="1"/>
  <c r="I64" i="1"/>
  <c r="J64" i="1"/>
  <c r="E64" i="1"/>
  <c r="H64" i="1"/>
  <c r="I63" i="1"/>
  <c r="J63" i="1"/>
  <c r="E63" i="1"/>
  <c r="H63" i="1"/>
  <c r="F62" i="1"/>
  <c r="G62" i="1"/>
  <c r="I62" i="1"/>
  <c r="J62" i="1"/>
  <c r="E62" i="1"/>
  <c r="H62" i="1"/>
  <c r="I84" i="1"/>
  <c r="J84" i="1"/>
  <c r="E84" i="1"/>
  <c r="H84" i="1"/>
  <c r="A81" i="1"/>
  <c r="A82" i="1"/>
  <c r="A83" i="1"/>
  <c r="A84" i="1"/>
  <c r="I83" i="1"/>
  <c r="J83" i="1"/>
  <c r="E83" i="1"/>
  <c r="H83" i="1"/>
  <c r="I82" i="1"/>
  <c r="J82" i="1"/>
  <c r="E82" i="1"/>
  <c r="H82" i="1"/>
  <c r="F81" i="1"/>
  <c r="G81" i="1"/>
  <c r="I81" i="1"/>
  <c r="J81" i="1"/>
  <c r="E81" i="1"/>
  <c r="H81" i="1"/>
  <c r="I61" i="1"/>
  <c r="J61" i="1"/>
  <c r="E61" i="1"/>
  <c r="H61" i="1"/>
  <c r="I60" i="1"/>
  <c r="J60" i="1"/>
  <c r="E60" i="1"/>
  <c r="H60" i="1"/>
  <c r="I59" i="1"/>
  <c r="J59" i="1"/>
  <c r="E59" i="1"/>
  <c r="H59" i="1"/>
  <c r="F58" i="1"/>
  <c r="G58" i="1"/>
  <c r="I58" i="1"/>
  <c r="J58" i="1"/>
  <c r="E58" i="1"/>
  <c r="H58" i="1"/>
  <c r="I57" i="1"/>
  <c r="J57" i="1"/>
  <c r="E57" i="1"/>
  <c r="H57" i="1"/>
  <c r="I56" i="1"/>
  <c r="J56" i="1"/>
  <c r="E56" i="1"/>
  <c r="H56" i="1"/>
  <c r="I55" i="1"/>
  <c r="J55" i="1"/>
  <c r="E55" i="1"/>
  <c r="H55" i="1"/>
  <c r="D54" i="1"/>
  <c r="F54" i="1"/>
  <c r="G54" i="1"/>
  <c r="I54" i="1"/>
  <c r="J54" i="1"/>
  <c r="E54" i="1"/>
  <c r="H54" i="1"/>
  <c r="I53" i="1"/>
  <c r="J53" i="1"/>
  <c r="E53" i="1"/>
  <c r="H53" i="1"/>
  <c r="I52" i="1"/>
  <c r="J52" i="1"/>
  <c r="E52" i="1"/>
  <c r="H52" i="1"/>
  <c r="I51" i="1"/>
  <c r="J51" i="1"/>
  <c r="E51" i="1"/>
  <c r="H51" i="1"/>
  <c r="D50" i="1"/>
  <c r="F50" i="1"/>
  <c r="G50" i="1"/>
  <c r="I50" i="1"/>
  <c r="J50" i="1"/>
  <c r="E50" i="1"/>
  <c r="H50" i="1"/>
  <c r="I49" i="1"/>
  <c r="J49" i="1"/>
  <c r="E49" i="1"/>
  <c r="H49" i="1"/>
  <c r="I48" i="1"/>
  <c r="J48" i="1"/>
  <c r="E48" i="1"/>
  <c r="H48" i="1"/>
  <c r="I47" i="1"/>
  <c r="J47" i="1"/>
  <c r="E47" i="1"/>
  <c r="H47" i="1"/>
  <c r="I46" i="1"/>
  <c r="J46" i="1"/>
  <c r="E46" i="1"/>
  <c r="H46" i="1"/>
  <c r="I45" i="1"/>
  <c r="J45" i="1"/>
  <c r="E45" i="1"/>
  <c r="H45" i="1"/>
  <c r="I44" i="1"/>
  <c r="J44" i="1"/>
  <c r="E44" i="1"/>
  <c r="H44" i="1"/>
  <c r="I43" i="1"/>
  <c r="J43" i="1"/>
  <c r="E43" i="1"/>
  <c r="H43" i="1"/>
  <c r="I42" i="1"/>
  <c r="J42" i="1"/>
  <c r="E42" i="1"/>
  <c r="H42" i="1"/>
  <c r="I41" i="1"/>
  <c r="J41" i="1"/>
  <c r="E41" i="1"/>
  <c r="H41" i="1"/>
  <c r="I40" i="1"/>
  <c r="J40" i="1"/>
  <c r="E40" i="1"/>
  <c r="H40" i="1"/>
  <c r="I39" i="1"/>
  <c r="J39" i="1"/>
  <c r="E39" i="1"/>
  <c r="H39" i="1"/>
  <c r="I38" i="1"/>
  <c r="J38" i="1"/>
  <c r="E38" i="1"/>
  <c r="H38" i="1"/>
  <c r="D37" i="1"/>
  <c r="F37" i="1"/>
  <c r="G37" i="1"/>
  <c r="I37" i="1"/>
  <c r="J37" i="1"/>
  <c r="E37" i="1"/>
  <c r="H37" i="1"/>
  <c r="I36" i="1"/>
  <c r="J36" i="1"/>
  <c r="E36" i="1"/>
  <c r="H36" i="1"/>
  <c r="I35" i="1"/>
  <c r="J35" i="1"/>
  <c r="E35" i="1"/>
  <c r="H35" i="1"/>
  <c r="I34" i="1"/>
  <c r="J34" i="1"/>
  <c r="E34" i="1"/>
  <c r="H34" i="1"/>
  <c r="I33" i="1"/>
  <c r="J33" i="1"/>
  <c r="E33" i="1"/>
  <c r="H33" i="1"/>
  <c r="I32" i="1"/>
  <c r="J32" i="1"/>
  <c r="E32" i="1"/>
  <c r="H32" i="1"/>
  <c r="I31" i="1"/>
  <c r="J31" i="1"/>
  <c r="E31" i="1"/>
  <c r="H31" i="1"/>
  <c r="I30" i="1"/>
  <c r="J30" i="1"/>
  <c r="E30" i="1"/>
  <c r="H30" i="1"/>
  <c r="I29" i="1"/>
  <c r="J29" i="1"/>
  <c r="E29" i="1"/>
  <c r="H29" i="1"/>
  <c r="D28" i="1"/>
  <c r="F28" i="1"/>
  <c r="G28" i="1"/>
  <c r="I28" i="1"/>
  <c r="J28" i="1"/>
  <c r="E28" i="1"/>
  <c r="H28" i="1"/>
  <c r="I27" i="1"/>
  <c r="J27" i="1"/>
  <c r="E27" i="1"/>
  <c r="H27" i="1"/>
  <c r="I26" i="1"/>
  <c r="J26" i="1"/>
  <c r="E26" i="1"/>
  <c r="H26" i="1"/>
  <c r="I25" i="1"/>
  <c r="J25" i="1"/>
  <c r="E25" i="1"/>
  <c r="H25" i="1"/>
  <c r="I24" i="1"/>
  <c r="J24" i="1"/>
  <c r="E24" i="1"/>
  <c r="H24" i="1"/>
  <c r="I23" i="1"/>
  <c r="J23" i="1"/>
  <c r="E23" i="1"/>
  <c r="H23" i="1"/>
  <c r="I22" i="1"/>
  <c r="J22" i="1"/>
  <c r="E22" i="1"/>
  <c r="H22" i="1"/>
  <c r="I21" i="1"/>
  <c r="J21" i="1"/>
  <c r="E21" i="1"/>
  <c r="H21" i="1"/>
  <c r="I20" i="1"/>
  <c r="J20" i="1"/>
  <c r="E20" i="1"/>
  <c r="H20" i="1"/>
  <c r="I19" i="1"/>
  <c r="J19" i="1"/>
  <c r="D19" i="1"/>
  <c r="E19" i="1"/>
  <c r="H19" i="1"/>
  <c r="I18" i="1"/>
  <c r="J18" i="1"/>
  <c r="E18" i="1"/>
  <c r="H18" i="1"/>
  <c r="I17" i="1"/>
  <c r="J17" i="1"/>
  <c r="E17" i="1"/>
  <c r="H17" i="1"/>
  <c r="I16" i="1"/>
  <c r="J16" i="1"/>
  <c r="E16" i="1"/>
  <c r="H16" i="1"/>
  <c r="I15" i="1"/>
  <c r="J15" i="1"/>
  <c r="E15" i="1"/>
  <c r="H15" i="1"/>
  <c r="I14" i="1"/>
  <c r="J14" i="1"/>
  <c r="E14" i="1"/>
  <c r="H14" i="1"/>
  <c r="I13" i="1"/>
  <c r="J13" i="1"/>
  <c r="E13" i="1"/>
  <c r="H13" i="1"/>
  <c r="I12" i="1"/>
  <c r="J12" i="1"/>
  <c r="E12" i="1"/>
  <c r="H12" i="1"/>
  <c r="I11" i="1"/>
  <c r="J11" i="1"/>
  <c r="E11" i="1"/>
  <c r="H11" i="1"/>
  <c r="I10" i="1"/>
  <c r="J10" i="1"/>
  <c r="E10" i="1"/>
  <c r="H10" i="1"/>
  <c r="I9" i="1"/>
  <c r="J9" i="1"/>
  <c r="E9" i="1"/>
  <c r="H9" i="1"/>
  <c r="D8" i="1"/>
  <c r="F8" i="1"/>
  <c r="G8" i="1"/>
  <c r="I8" i="1"/>
  <c r="J8" i="1"/>
  <c r="E8" i="1"/>
  <c r="H8" i="1"/>
  <c r="I7" i="1"/>
  <c r="J7" i="1"/>
  <c r="E7" i="1"/>
  <c r="H7" i="1"/>
  <c r="I6" i="1"/>
  <c r="J6" i="1"/>
  <c r="E6" i="1"/>
  <c r="H6" i="1"/>
  <c r="D5" i="1"/>
  <c r="F5" i="1"/>
  <c r="G5" i="1"/>
  <c r="I5" i="1"/>
  <c r="J5" i="1"/>
  <c r="E5" i="1"/>
  <c r="H5" i="1"/>
</calcChain>
</file>

<file path=xl/sharedStrings.xml><?xml version="1.0" encoding="utf-8"?>
<sst xmlns="http://schemas.openxmlformats.org/spreadsheetml/2006/main" count="120" uniqueCount="75">
  <si>
    <t>SubGroup Divisions</t>
  </si>
  <si>
    <t>All</t>
  </si>
  <si>
    <t>Associate with system subgroup</t>
  </si>
  <si>
    <t>Research CubeSat substructures</t>
  </si>
  <si>
    <t>Research and Implement Information</t>
  </si>
  <si>
    <t>Structure</t>
  </si>
  <si>
    <t>STRUCT</t>
  </si>
  <si>
    <t>Designate pwr and com requirements</t>
  </si>
  <si>
    <t>Design a suitable Structure for NASA req.</t>
  </si>
  <si>
    <t>Gather NASA NCLI req. for launch</t>
  </si>
  <si>
    <t>Space budget of entire payload volume</t>
  </si>
  <si>
    <t xml:space="preserve">ADNCS </t>
  </si>
  <si>
    <t>ADNCS</t>
  </si>
  <si>
    <t>Develop AD algorithms</t>
  </si>
  <si>
    <t>Develop Skeleton Code for ADNCS hardware</t>
  </si>
  <si>
    <t>Communication</t>
  </si>
  <si>
    <t>COM</t>
  </si>
  <si>
    <t>HardWare</t>
  </si>
  <si>
    <t>Develop COM algorithms</t>
  </si>
  <si>
    <t>Develop Skeleton Code for COM hardware</t>
  </si>
  <si>
    <t>Link Budget</t>
  </si>
  <si>
    <t>Power Management</t>
  </si>
  <si>
    <t>PWR</t>
  </si>
  <si>
    <t>Develop PWR algorithms</t>
  </si>
  <si>
    <t>Lab Testing</t>
  </si>
  <si>
    <t>Simulation of Attitude Determination</t>
  </si>
  <si>
    <t>BreadBoard Test of Radio Communication</t>
  </si>
  <si>
    <t>Simulation of PWR Algorithms</t>
  </si>
  <si>
    <t>Three Dimensional model of all components</t>
  </si>
  <si>
    <t>PDR Presentation</t>
  </si>
  <si>
    <t>ALL</t>
  </si>
  <si>
    <t>IN CLASS PRESENTAION</t>
  </si>
  <si>
    <t>Make revisions suggested from 4.2</t>
  </si>
  <si>
    <t>Intro/Outline</t>
  </si>
  <si>
    <t>Charlie</t>
  </si>
  <si>
    <t>ADNCS slides</t>
  </si>
  <si>
    <t>COM Slides</t>
  </si>
  <si>
    <t>PWR Slides</t>
  </si>
  <si>
    <t>Pre-Presentation</t>
  </si>
  <si>
    <t>Assemble PowerPoint Presentation</t>
  </si>
  <si>
    <t>CDR Presentation</t>
  </si>
  <si>
    <t>Prepare CDR</t>
  </si>
  <si>
    <t>End of Semester ONE</t>
  </si>
  <si>
    <t>Purchase Core Products</t>
  </si>
  <si>
    <t>Source and order CORE products</t>
  </si>
  <si>
    <t>Flight Computer</t>
  </si>
  <si>
    <t>Power Management Board</t>
  </si>
  <si>
    <t>Level 3 Task</t>
  </si>
  <si>
    <t>Purchase NON-Core Products</t>
  </si>
  <si>
    <t>Source and order NON-CORE products</t>
  </si>
  <si>
    <t>Solar Panels with Solar Sensors</t>
  </si>
  <si>
    <t>Timing Board (PCB)</t>
  </si>
  <si>
    <t>TASK</t>
  </si>
  <si>
    <t>DESCRIPTION</t>
  </si>
  <si>
    <t>TASKEE</t>
  </si>
  <si>
    <t>Start Date</t>
  </si>
  <si>
    <t>End Date</t>
  </si>
  <si>
    <t>Duration(days)</t>
  </si>
  <si>
    <t>% Complete</t>
  </si>
  <si>
    <t>Working Days</t>
  </si>
  <si>
    <t>Days Passed</t>
  </si>
  <si>
    <t>Days Remain</t>
  </si>
  <si>
    <t>Gantt Chart</t>
  </si>
  <si>
    <t>AEM4331 CubeSat Senior Design</t>
  </si>
  <si>
    <t>University of Minnesota</t>
  </si>
  <si>
    <r>
      <t xml:space="preserve">TEMPLATE ROWS: </t>
    </r>
    <r>
      <rPr>
        <sz val="8"/>
        <rFont val="Arial"/>
        <family val="2"/>
      </rPr>
      <t>Copy and insert the entire section, or just the specific sub tasks, depending on which level you want to use (formulas are different for different WBS levels)</t>
    </r>
  </si>
  <si>
    <t>Task Category 1</t>
  </si>
  <si>
    <t>Sub Task level 2</t>
  </si>
  <si>
    <t>Level 4 task</t>
  </si>
  <si>
    <t>Purchase Remaining Products</t>
  </si>
  <si>
    <t>Source and order remaining products</t>
  </si>
  <si>
    <t>CubeSat Structure</t>
  </si>
  <si>
    <t>PWR Batteries</t>
  </si>
  <si>
    <t>Assemble and CODE CubeSat</t>
  </si>
  <si>
    <t>This is the Majority of Spring Semester (implementation)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</si>
</sst>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;@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Arial"/>
      <family val="2"/>
    </font>
    <font>
      <b/>
      <sz val="8"/>
      <name val="Arial Narrow"/>
      <family val="2"/>
    </font>
    <font>
      <sz val="8"/>
      <name val="Arial Narrow"/>
      <family val="2"/>
    </font>
    <font>
      <sz val="8"/>
      <name val="Arial"/>
      <family val="2"/>
    </font>
    <font>
      <b/>
      <sz val="18"/>
      <color indexed="56"/>
      <name val="Trebuchet MS"/>
      <family val="2"/>
    </font>
    <font>
      <b/>
      <sz val="14"/>
      <color indexed="16"/>
      <name val="Trebuchet MS"/>
      <family val="2"/>
    </font>
    <font>
      <b/>
      <sz val="12"/>
      <name val="Arial"/>
      <family val="2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4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22"/>
      </bottom>
      <diagonal/>
    </border>
    <border>
      <left/>
      <right/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73">
    <xf numFmtId="0" fontId="0" fillId="0" borderId="0" xfId="0"/>
    <xf numFmtId="164" fontId="5" fillId="3" borderId="1" xfId="0" applyNumberFormat="1" applyFont="1" applyFill="1" applyBorder="1" applyAlignment="1" applyProtection="1">
      <alignment horizontal="center" vertical="center"/>
      <protection locked="0"/>
    </xf>
    <xf numFmtId="164" fontId="5" fillId="4" borderId="2" xfId="0" applyNumberFormat="1" applyFont="1" applyFill="1" applyBorder="1" applyAlignment="1" applyProtection="1">
      <alignment horizontal="center" vertical="center"/>
      <protection locked="0"/>
    </xf>
    <xf numFmtId="1" fontId="5" fillId="4" borderId="2" xfId="0" applyNumberFormat="1" applyFont="1" applyFill="1" applyBorder="1" applyAlignment="1" applyProtection="1">
      <alignment horizontal="center" vertical="center"/>
      <protection locked="0"/>
    </xf>
    <xf numFmtId="9" fontId="5" fillId="4" borderId="2" xfId="1" applyFont="1" applyFill="1" applyBorder="1" applyAlignment="1" applyProtection="1">
      <alignment horizontal="center" vertical="center"/>
      <protection locked="0"/>
    </xf>
    <xf numFmtId="164" fontId="5" fillId="3" borderId="2" xfId="0" applyNumberFormat="1" applyFont="1" applyFill="1" applyBorder="1" applyAlignment="1" applyProtection="1">
      <alignment horizontal="center" vertical="center"/>
      <protection locked="0"/>
    </xf>
    <xf numFmtId="1" fontId="5" fillId="3" borderId="2" xfId="0" applyNumberFormat="1" applyFont="1" applyFill="1" applyBorder="1" applyAlignment="1" applyProtection="1">
      <alignment horizontal="center" vertical="center"/>
      <protection locked="0"/>
    </xf>
    <xf numFmtId="9" fontId="5" fillId="3" borderId="2" xfId="1" applyFont="1" applyFill="1" applyBorder="1" applyAlignment="1" applyProtection="1">
      <alignment horizontal="center" vertical="center"/>
      <protection locked="0"/>
    </xf>
    <xf numFmtId="0" fontId="3" fillId="2" borderId="1" xfId="0" applyFont="1" applyFill="1" applyBorder="1" applyAlignment="1" applyProtection="1">
      <alignment horizontal="left" vertical="center" wrapText="1"/>
      <protection locked="0"/>
    </xf>
    <xf numFmtId="0" fontId="4" fillId="0" borderId="2" xfId="0" applyFont="1" applyFill="1" applyBorder="1" applyAlignment="1" applyProtection="1">
      <alignment horizontal="left" vertical="center" wrapText="1"/>
      <protection locked="0"/>
    </xf>
    <xf numFmtId="0" fontId="3" fillId="2" borderId="2" xfId="0" applyFont="1" applyFill="1" applyBorder="1" applyAlignment="1" applyProtection="1">
      <alignment horizontal="left" vertical="center" wrapText="1"/>
      <protection locked="0"/>
    </xf>
    <xf numFmtId="0" fontId="0" fillId="0" borderId="0" xfId="0" applyAlignment="1">
      <alignment horizontal="left"/>
    </xf>
    <xf numFmtId="0" fontId="2" fillId="2" borderId="1" xfId="0" applyNumberFormat="1" applyFont="1" applyFill="1" applyBorder="1" applyAlignment="1" applyProtection="1">
      <alignment horizontal="left" vertical="center"/>
      <protection locked="0"/>
    </xf>
    <xf numFmtId="0" fontId="5" fillId="0" borderId="2" xfId="0" applyNumberFormat="1" applyFont="1" applyFill="1" applyBorder="1" applyAlignment="1" applyProtection="1">
      <alignment horizontal="left" vertical="center"/>
      <protection locked="0"/>
    </xf>
    <xf numFmtId="0" fontId="2" fillId="2" borderId="2" xfId="0" applyNumberFormat="1" applyFont="1" applyFill="1" applyBorder="1" applyAlignment="1" applyProtection="1">
      <alignment horizontal="left" vertical="center"/>
      <protection locked="0"/>
    </xf>
    <xf numFmtId="0" fontId="4" fillId="2" borderId="1" xfId="0" applyFont="1" applyFill="1" applyBorder="1" applyAlignment="1" applyProtection="1">
      <alignment horizontal="left" vertical="center"/>
      <protection locked="0"/>
    </xf>
    <xf numFmtId="0" fontId="4" fillId="0" borderId="2" xfId="0" applyFont="1" applyFill="1" applyBorder="1" applyAlignment="1" applyProtection="1">
      <alignment horizontal="left" vertical="center"/>
      <protection locked="0"/>
    </xf>
    <xf numFmtId="0" fontId="4" fillId="2" borderId="2" xfId="0" applyFont="1" applyFill="1" applyBorder="1" applyAlignment="1" applyProtection="1">
      <alignment horizontal="left" vertical="center"/>
      <protection locked="0"/>
    </xf>
    <xf numFmtId="0" fontId="0" fillId="0" borderId="0" xfId="0" applyAlignment="1">
      <alignment horizontal="center"/>
    </xf>
    <xf numFmtId="0" fontId="0" fillId="0" borderId="0" xfId="0" applyAlignment="1">
      <alignment textRotation="90"/>
    </xf>
    <xf numFmtId="0" fontId="4" fillId="0" borderId="2" xfId="0" applyFont="1" applyFill="1" applyBorder="1" applyAlignment="1" applyProtection="1">
      <alignment horizontal="left" vertical="center" wrapText="1" indent="1"/>
      <protection locked="0"/>
    </xf>
    <xf numFmtId="0" fontId="4" fillId="0" borderId="2" xfId="0" applyFont="1" applyFill="1" applyBorder="1" applyAlignment="1" applyProtection="1">
      <alignment horizontal="left" vertical="center" wrapText="1" indent="2"/>
      <protection locked="0"/>
    </xf>
    <xf numFmtId="164" fontId="5" fillId="3" borderId="1" xfId="0" applyNumberFormat="1" applyFont="1" applyFill="1" applyBorder="1" applyAlignment="1" applyProtection="1">
      <alignment horizontal="center" vertical="center"/>
    </xf>
    <xf numFmtId="164" fontId="5" fillId="2" borderId="1" xfId="0" applyNumberFormat="1" applyFont="1" applyFill="1" applyBorder="1" applyAlignment="1" applyProtection="1">
      <alignment horizontal="center" vertical="center"/>
    </xf>
    <xf numFmtId="1" fontId="5" fillId="3" borderId="1" xfId="0" applyNumberFormat="1" applyFont="1" applyFill="1" applyBorder="1" applyAlignment="1" applyProtection="1">
      <alignment horizontal="center" vertical="center"/>
    </xf>
    <xf numFmtId="9" fontId="5" fillId="3" borderId="1" xfId="1" applyFont="1" applyFill="1" applyBorder="1" applyAlignment="1" applyProtection="1">
      <alignment horizontal="center" vertical="center"/>
    </xf>
    <xf numFmtId="1" fontId="5" fillId="2" borderId="1" xfId="0" applyNumberFormat="1" applyFont="1" applyFill="1" applyBorder="1" applyAlignment="1" applyProtection="1">
      <alignment horizontal="center" vertical="center"/>
    </xf>
    <xf numFmtId="1" fontId="5" fillId="2" borderId="1" xfId="1" applyNumberFormat="1" applyFont="1" applyFill="1" applyBorder="1" applyAlignment="1" applyProtection="1">
      <alignment horizontal="center" vertical="center"/>
    </xf>
    <xf numFmtId="1" fontId="5" fillId="0" borderId="2" xfId="0" applyNumberFormat="1" applyFont="1" applyFill="1" applyBorder="1" applyAlignment="1" applyProtection="1">
      <alignment horizontal="center" vertical="center"/>
    </xf>
    <xf numFmtId="1" fontId="5" fillId="0" borderId="2" xfId="1" applyNumberFormat="1" applyFont="1" applyFill="1" applyBorder="1" applyAlignment="1" applyProtection="1">
      <alignment horizontal="center" vertical="center"/>
    </xf>
    <xf numFmtId="164" fontId="5" fillId="0" borderId="2" xfId="0" applyNumberFormat="1" applyFont="1" applyFill="1" applyBorder="1" applyAlignment="1" applyProtection="1">
      <alignment horizontal="center" vertical="center"/>
    </xf>
    <xf numFmtId="164" fontId="5" fillId="2" borderId="2" xfId="0" applyNumberFormat="1" applyFont="1" applyFill="1" applyBorder="1" applyAlignment="1" applyProtection="1">
      <alignment horizontal="center" vertical="center"/>
    </xf>
    <xf numFmtId="164" fontId="5" fillId="3" borderId="2" xfId="0" applyNumberFormat="1" applyFont="1" applyFill="1" applyBorder="1" applyAlignment="1" applyProtection="1">
      <alignment horizontal="center" vertical="center"/>
    </xf>
    <xf numFmtId="1" fontId="5" fillId="3" borderId="2" xfId="0" applyNumberFormat="1" applyFont="1" applyFill="1" applyBorder="1" applyAlignment="1" applyProtection="1">
      <alignment horizontal="center" vertical="center"/>
    </xf>
    <xf numFmtId="9" fontId="5" fillId="3" borderId="2" xfId="1" applyFont="1" applyFill="1" applyBorder="1" applyAlignment="1" applyProtection="1">
      <alignment horizontal="center" vertical="center"/>
    </xf>
    <xf numFmtId="1" fontId="5" fillId="2" borderId="2" xfId="0" applyNumberFormat="1" applyFont="1" applyFill="1" applyBorder="1" applyAlignment="1" applyProtection="1">
      <alignment horizontal="center" vertical="center"/>
    </xf>
    <xf numFmtId="1" fontId="5" fillId="2" borderId="2" xfId="1" applyNumberFormat="1" applyFont="1" applyFill="1" applyBorder="1" applyAlignment="1" applyProtection="1">
      <alignment horizontal="center" vertical="center"/>
    </xf>
    <xf numFmtId="0" fontId="7" fillId="2" borderId="0" xfId="0" applyFont="1" applyFill="1" applyAlignment="1">
      <alignment vertical="center"/>
    </xf>
    <xf numFmtId="0" fontId="8" fillId="0" borderId="0" xfId="0" applyFont="1" applyProtection="1">
      <protection locked="0"/>
    </xf>
    <xf numFmtId="0" fontId="0" fillId="0" borderId="0" xfId="0" applyProtection="1">
      <protection locked="0"/>
    </xf>
    <xf numFmtId="0" fontId="6" fillId="2" borderId="0" xfId="0" applyFont="1" applyFill="1" applyAlignment="1"/>
    <xf numFmtId="0" fontId="2" fillId="0" borderId="0" xfId="0" applyFont="1" applyFill="1" applyBorder="1" applyProtection="1"/>
    <xf numFmtId="0" fontId="5" fillId="0" borderId="0" xfId="0" applyFont="1" applyProtection="1"/>
    <xf numFmtId="0" fontId="5" fillId="0" borderId="0" xfId="0" applyFont="1" applyFill="1" applyBorder="1" applyProtection="1"/>
    <xf numFmtId="0" fontId="2" fillId="2" borderId="2" xfId="0" applyNumberFormat="1" applyFont="1" applyFill="1" applyBorder="1" applyAlignment="1" applyProtection="1">
      <alignment horizontal="left"/>
      <protection locked="0"/>
    </xf>
    <xf numFmtId="0" fontId="3" fillId="2" borderId="2" xfId="0" applyFont="1" applyFill="1" applyBorder="1" applyAlignment="1" applyProtection="1">
      <alignment wrapText="1"/>
      <protection locked="0"/>
    </xf>
    <xf numFmtId="0" fontId="4" fillId="2" borderId="2" xfId="0" applyFont="1" applyFill="1" applyBorder="1" applyProtection="1">
      <protection locked="0"/>
    </xf>
    <xf numFmtId="164" fontId="5" fillId="3" borderId="2" xfId="0" applyNumberFormat="1" applyFont="1" applyFill="1" applyBorder="1" applyAlignment="1" applyProtection="1">
      <alignment horizontal="right"/>
      <protection locked="0"/>
    </xf>
    <xf numFmtId="0" fontId="5" fillId="2" borderId="2" xfId="0" applyFont="1" applyFill="1" applyBorder="1" applyProtection="1">
      <protection locked="0"/>
    </xf>
    <xf numFmtId="0" fontId="5" fillId="0" borderId="0" xfId="0" applyFont="1" applyFill="1" applyBorder="1" applyProtection="1">
      <protection locked="0"/>
    </xf>
    <xf numFmtId="0" fontId="5" fillId="0" borderId="2" xfId="0" applyNumberFormat="1" applyFont="1" applyFill="1" applyBorder="1" applyAlignment="1" applyProtection="1">
      <alignment horizontal="left"/>
      <protection locked="0"/>
    </xf>
    <xf numFmtId="0" fontId="4" fillId="0" borderId="2" xfId="0" applyFont="1" applyFill="1" applyBorder="1" applyAlignment="1" applyProtection="1">
      <alignment wrapText="1"/>
      <protection locked="0"/>
    </xf>
    <xf numFmtId="0" fontId="4" fillId="0" borderId="2" xfId="0" applyFont="1" applyFill="1" applyBorder="1" applyProtection="1">
      <protection locked="0"/>
    </xf>
    <xf numFmtId="164" fontId="5" fillId="4" borderId="2" xfId="0" applyNumberFormat="1" applyFont="1" applyFill="1" applyBorder="1" applyAlignment="1" applyProtection="1">
      <alignment horizontal="right"/>
      <protection locked="0"/>
    </xf>
    <xf numFmtId="0" fontId="5" fillId="0" borderId="2" xfId="0" applyFont="1" applyFill="1" applyBorder="1" applyProtection="1">
      <protection locked="0"/>
    </xf>
    <xf numFmtId="0" fontId="5" fillId="0" borderId="2" xfId="0" applyFont="1" applyBorder="1" applyProtection="1">
      <protection locked="0"/>
    </xf>
    <xf numFmtId="0" fontId="4" fillId="0" borderId="2" xfId="0" applyFont="1" applyFill="1" applyBorder="1" applyAlignment="1" applyProtection="1">
      <alignment horizontal="left" wrapText="1" indent="1"/>
      <protection locked="0"/>
    </xf>
    <xf numFmtId="0" fontId="4" fillId="0" borderId="2" xfId="0" applyFont="1" applyFill="1" applyBorder="1" applyAlignment="1" applyProtection="1">
      <alignment horizontal="left" wrapText="1" indent="2"/>
      <protection locked="0"/>
    </xf>
    <xf numFmtId="164" fontId="5" fillId="2" borderId="2" xfId="0" applyNumberFormat="1" applyFont="1" applyFill="1" applyBorder="1" applyAlignment="1" applyProtection="1">
      <alignment horizontal="right"/>
    </xf>
    <xf numFmtId="1" fontId="5" fillId="3" borderId="2" xfId="0" applyNumberFormat="1" applyFont="1" applyFill="1" applyBorder="1" applyAlignment="1" applyProtection="1">
      <alignment horizontal="center"/>
    </xf>
    <xf numFmtId="9" fontId="5" fillId="3" borderId="2" xfId="1" applyFont="1" applyFill="1" applyBorder="1" applyAlignment="1" applyProtection="1">
      <alignment horizontal="center"/>
    </xf>
    <xf numFmtId="1" fontId="5" fillId="2" borderId="2" xfId="0" applyNumberFormat="1" applyFont="1" applyFill="1" applyBorder="1" applyAlignment="1" applyProtection="1">
      <alignment horizontal="center"/>
    </xf>
    <xf numFmtId="1" fontId="5" fillId="2" borderId="2" xfId="1" applyNumberFormat="1" applyFont="1" applyFill="1" applyBorder="1" applyAlignment="1" applyProtection="1">
      <alignment horizontal="center"/>
    </xf>
    <xf numFmtId="164" fontId="5" fillId="0" borderId="2" xfId="0" applyNumberFormat="1" applyFont="1" applyFill="1" applyBorder="1" applyAlignment="1" applyProtection="1">
      <alignment horizontal="right"/>
    </xf>
    <xf numFmtId="1" fontId="5" fillId="4" borderId="2" xfId="0" applyNumberFormat="1" applyFont="1" applyFill="1" applyBorder="1" applyAlignment="1" applyProtection="1">
      <alignment horizontal="center"/>
    </xf>
    <xf numFmtId="9" fontId="5" fillId="4" borderId="2" xfId="1" applyFont="1" applyFill="1" applyBorder="1" applyAlignment="1" applyProtection="1">
      <alignment horizontal="center"/>
    </xf>
    <xf numFmtId="1" fontId="5" fillId="0" borderId="2" xfId="0" applyNumberFormat="1" applyFont="1" applyFill="1" applyBorder="1" applyAlignment="1" applyProtection="1">
      <alignment horizontal="center"/>
    </xf>
    <xf numFmtId="1" fontId="5" fillId="0" borderId="2" xfId="1" applyNumberFormat="1" applyFont="1" applyFill="1" applyBorder="1" applyAlignment="1" applyProtection="1">
      <alignment horizontal="center"/>
    </xf>
    <xf numFmtId="0" fontId="9" fillId="0" borderId="0" xfId="0" applyFont="1" applyAlignment="1">
      <alignment horizontal="left"/>
    </xf>
    <xf numFmtId="0" fontId="9" fillId="0" borderId="0" xfId="0" applyFont="1" applyAlignment="1">
      <alignment horizontal="center"/>
    </xf>
    <xf numFmtId="0" fontId="9" fillId="0" borderId="0" xfId="0" applyFont="1" applyAlignment="1">
      <alignment horizontal="left" textRotation="45"/>
    </xf>
    <xf numFmtId="0" fontId="9" fillId="0" borderId="0" xfId="0" applyFont="1" applyAlignment="1">
      <alignment textRotation="90"/>
    </xf>
    <xf numFmtId="0" fontId="9" fillId="0" borderId="0" xfId="0" applyFont="1"/>
  </cellXfs>
  <cellStyles count="2">
    <cellStyle name="Normal" xfId="0" builtinId="0"/>
    <cellStyle name="Percent" xfId="1" builtinId="5"/>
  </cellStyles>
  <dxfs count="6">
    <dxf>
      <fill>
        <patternFill>
          <bgColor indexed="63"/>
        </patternFill>
      </fill>
    </dxf>
    <dxf>
      <fill>
        <patternFill>
          <bgColor indexed="40"/>
        </patternFill>
      </fill>
    </dxf>
    <dxf>
      <font>
        <condense val="0"/>
        <extend val="0"/>
        <color auto="1"/>
      </font>
      <fill>
        <patternFill>
          <bgColor indexed="10"/>
        </patternFill>
      </fill>
    </dxf>
    <dxf>
      <fill>
        <patternFill>
          <bgColor indexed="23"/>
        </patternFill>
      </fill>
    </dxf>
    <dxf>
      <fill>
        <patternFill>
          <bgColor indexed="44"/>
        </patternFill>
      </fill>
    </dxf>
    <dxf>
      <font>
        <condense val="0"/>
        <extend val="0"/>
        <color auto="1"/>
      </font>
      <fill>
        <patternFill>
          <bgColor indexed="1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84"/>
  <sheetViews>
    <sheetView tabSelected="1" workbookViewId="0">
      <selection activeCell="N9" sqref="N9"/>
    </sheetView>
  </sheetViews>
  <sheetFormatPr defaultRowHeight="15" x14ac:dyDescent="0.25"/>
  <cols>
    <col min="1" max="1" width="9.140625" style="11"/>
    <col min="2" max="2" width="38.7109375" style="11" customWidth="1"/>
    <col min="3" max="3" width="9.140625" style="11"/>
    <col min="4" max="5" width="10.140625" style="18" customWidth="1"/>
    <col min="6" max="10" width="6.140625" customWidth="1"/>
  </cols>
  <sheetData>
    <row r="1" spans="1:14" s="19" customFormat="1" ht="39.75" customHeight="1" x14ac:dyDescent="0.35">
      <c r="A1" s="40" t="s">
        <v>62</v>
      </c>
      <c r="B1" s="37"/>
      <c r="C1"/>
      <c r="D1"/>
      <c r="E1"/>
      <c r="F1"/>
      <c r="G1"/>
      <c r="H1"/>
      <c r="I1"/>
      <c r="J1"/>
      <c r="K1"/>
      <c r="L1"/>
      <c r="M1"/>
      <c r="N1"/>
    </row>
    <row r="2" spans="1:14" ht="15.75" x14ac:dyDescent="0.25">
      <c r="A2" s="38" t="s">
        <v>63</v>
      </c>
      <c r="B2"/>
      <c r="C2"/>
      <c r="D2"/>
      <c r="E2"/>
    </row>
    <row r="3" spans="1:14" x14ac:dyDescent="0.25">
      <c r="A3" s="39" t="s">
        <v>64</v>
      </c>
      <c r="B3"/>
      <c r="C3"/>
      <c r="D3"/>
      <c r="E3"/>
    </row>
    <row r="4" spans="1:14" s="72" customFormat="1" ht="62.25" x14ac:dyDescent="0.25">
      <c r="A4" s="68" t="s">
        <v>52</v>
      </c>
      <c r="B4" s="68" t="s">
        <v>53</v>
      </c>
      <c r="C4" s="68" t="s">
        <v>54</v>
      </c>
      <c r="D4" s="69" t="s">
        <v>55</v>
      </c>
      <c r="E4" s="69" t="s">
        <v>56</v>
      </c>
      <c r="F4" s="70" t="s">
        <v>57</v>
      </c>
      <c r="G4" s="70" t="s">
        <v>58</v>
      </c>
      <c r="H4" s="70" t="s">
        <v>59</v>
      </c>
      <c r="I4" s="70" t="s">
        <v>60</v>
      </c>
      <c r="J4" s="70" t="s">
        <v>61</v>
      </c>
      <c r="K4" s="71"/>
      <c r="L4" s="71"/>
      <c r="M4" s="71"/>
      <c r="N4" s="71"/>
    </row>
    <row r="5" spans="1:14" x14ac:dyDescent="0.25">
      <c r="A5" s="12">
        <f ca="1">IF(ISERROR(VALUE(SUBSTITUTE(OFFSET(A5,-1,0,1,1),".",""))),1,IF(ISERROR(FIND("`",SUBSTITUTE(OFFSET(A5,-1,0,1,1),".","`",1))),VALUE(OFFSET(A5,-1,0,1,1))+1,VALUE(LEFT(OFFSET(A5,-1,0,1,1),FIND("`",SUBSTITUTE(OFFSET(A5,-1,0,1,1),".","`",1))-1))+1))</f>
        <v>1</v>
      </c>
      <c r="B5" s="8" t="s">
        <v>0</v>
      </c>
      <c r="C5" s="15" t="s">
        <v>1</v>
      </c>
      <c r="D5" s="22">
        <f>MIN(D6:D7)</f>
        <v>42252</v>
      </c>
      <c r="E5" s="23">
        <f t="shared" ref="E5:E36" si="0">D5+F5-1</f>
        <v>42258</v>
      </c>
      <c r="F5" s="24">
        <f>MAX(E6:E7)-D5+1</f>
        <v>7</v>
      </c>
      <c r="G5" s="25">
        <f>SUMPRODUCT(F6:F7,G6:G7)/SUM(F6:F7)</f>
        <v>1</v>
      </c>
      <c r="H5" s="26">
        <f t="shared" ref="H5:H36" si="1">NETWORKDAYS(D5,E5)</f>
        <v>5</v>
      </c>
      <c r="I5" s="27">
        <f t="shared" ref="I5:I51" si="2">ROUNDDOWN(G5*F5,0)</f>
        <v>7</v>
      </c>
      <c r="J5" s="26">
        <f t="shared" ref="J5:J51" si="3">F5-I5</f>
        <v>0</v>
      </c>
    </row>
    <row r="6" spans="1:14" x14ac:dyDescent="0.25">
      <c r="A6" s="13" t="str">
        <f ca="1">IF(ISERROR(VALUE(SUBSTITUTE(OFFSET(A6,-1,0,1,1),".",""))),"0.1",IF(ISERROR(FIND("`",SUBSTITUTE(OFFSET(A6,-1,0,1,1),".","`",1))),OFFSET(A6,-1,0,1,1)&amp;".1",LEFT(OFFSET(A6,-1,0,1,1),FIND("`",SUBSTITUTE(OFFSET(A6,-1,0,1,1),".","`",1)))&amp;IF(ISERROR(FIND("`",SUBSTITUTE(OFFSET(A6,-1,0,1,1),".","`",2))),VALUE(RIGHT(OFFSET(A6,-1,0,1,1),LEN(OFFSET(A6,-1,0,1,1))-FIND("`",SUBSTITUTE(OFFSET(A6,-1,0,1,1),".","`",1))))+1,VALUE(MID(OFFSET(A6,-1,0,1,1),FIND("`",SUBSTITUTE(OFFSET(A6,-1,0,1,1),".","`",1))+1,(FIND("`",SUBSTITUTE(OFFSET(A6,-1,0,1,1),".","`",2))-FIND("`",SUBSTITUTE(OFFSET(A6,-1,0,1,1),".","`",1))-1)))+1)))</f>
        <v>1.1</v>
      </c>
      <c r="B6" s="9" t="s">
        <v>2</v>
      </c>
      <c r="C6" s="16"/>
      <c r="D6" s="2">
        <v>42252</v>
      </c>
      <c r="E6" s="30">
        <f t="shared" si="0"/>
        <v>42258</v>
      </c>
      <c r="F6" s="3">
        <v>7</v>
      </c>
      <c r="G6" s="4">
        <v>1</v>
      </c>
      <c r="H6" s="28">
        <f t="shared" si="1"/>
        <v>5</v>
      </c>
      <c r="I6" s="29">
        <f t="shared" si="2"/>
        <v>7</v>
      </c>
      <c r="J6" s="28">
        <f t="shared" si="3"/>
        <v>0</v>
      </c>
    </row>
    <row r="7" spans="1:14" x14ac:dyDescent="0.25">
      <c r="A7" s="13" t="str">
        <f ca="1">IF(ISERROR(VALUE(SUBSTITUTE(OFFSET(A7,-1,0,1,1),".",""))),"0.0.1",IF(ISERROR(FIND("`",SUBSTITUTE(OFFSET(A7,-1,0,1,1),".","`",2))),OFFSET(A7,-1,0,1,1)&amp;".1",LEFT(OFFSET(A7,-1,0,1,1),FIND("`",SUBSTITUTE(OFFSET(A7,-1,0,1,1),".","`",2)))&amp;IF(ISERROR(FIND("`",SUBSTITUTE(OFFSET(A7,-1,0,1,1),".","`",3))),VALUE(RIGHT(OFFSET(A7,-1,0,1,1),LEN(OFFSET(A7,-1,0,1,1))-FIND("`",SUBSTITUTE(OFFSET(A7,-1,0,1,1),".","`",2))))+1,VALUE(MID(OFFSET(A7,-1,0,1,1),FIND("`",SUBSTITUTE(OFFSET(A7,-1,0,1,1),".","`",2))+1,(FIND("`",SUBSTITUTE(OFFSET(A7,-1,0,1,1),".","`",3))-FIND("`",SUBSTITUTE(OFFSET(A7,-1,0,1,1),".","`",2))-1)))+1)))</f>
        <v>1.1.1</v>
      </c>
      <c r="B7" s="20" t="s">
        <v>3</v>
      </c>
      <c r="C7" s="16"/>
      <c r="D7" s="2">
        <v>42252</v>
      </c>
      <c r="E7" s="30">
        <f t="shared" si="0"/>
        <v>42256</v>
      </c>
      <c r="F7" s="3">
        <v>5</v>
      </c>
      <c r="G7" s="4">
        <v>1</v>
      </c>
      <c r="H7" s="28">
        <f t="shared" si="1"/>
        <v>3</v>
      </c>
      <c r="I7" s="29">
        <f t="shared" si="2"/>
        <v>5</v>
      </c>
      <c r="J7" s="28">
        <f t="shared" si="3"/>
        <v>0</v>
      </c>
    </row>
    <row r="8" spans="1:14" x14ac:dyDescent="0.25">
      <c r="A8" s="14">
        <f ca="1">IF(ISERROR(VALUE(SUBSTITUTE(OFFSET(A8,-1,0,1,1),".",""))),1,IF(ISERROR(FIND("`",SUBSTITUTE(OFFSET(A8,-1,0,1,1),".","`",1))),VALUE(OFFSET(A8,-1,0,1,1))+1,VALUE(LEFT(OFFSET(A8,-1,0,1,1),FIND("`",SUBSTITUTE(OFFSET(A8,-1,0,1,1),".","`",1))-1))+1))</f>
        <v>2</v>
      </c>
      <c r="B8" s="10" t="s">
        <v>4</v>
      </c>
      <c r="C8" s="17"/>
      <c r="D8" s="32">
        <f>MIN(D9:D27)</f>
        <v>42257</v>
      </c>
      <c r="E8" s="31">
        <f t="shared" si="0"/>
        <v>42348</v>
      </c>
      <c r="F8" s="33">
        <f>MAX(E9:E27)-D8+1</f>
        <v>92</v>
      </c>
      <c r="G8" s="34">
        <f>SUMPRODUCT(F9:F27,G9:G27)/SUM(F9:F27)</f>
        <v>0.31716906946264745</v>
      </c>
      <c r="H8" s="35">
        <f t="shared" si="1"/>
        <v>66</v>
      </c>
      <c r="I8" s="36">
        <f t="shared" si="2"/>
        <v>29</v>
      </c>
      <c r="J8" s="35">
        <f t="shared" si="3"/>
        <v>63</v>
      </c>
    </row>
    <row r="9" spans="1:14" x14ac:dyDescent="0.25">
      <c r="A9" s="13" t="str">
        <f ca="1">IF(ISERROR(VALUE(SUBSTITUTE(OFFSET(A9,-1,0,1,1),".",""))),"0.1",IF(ISERROR(FIND("`",SUBSTITUTE(OFFSET(A9,-1,0,1,1),".","`",1))),OFFSET(A9,-1,0,1,1)&amp;".1",LEFT(OFFSET(A9,-1,0,1,1),FIND("`",SUBSTITUTE(OFFSET(A9,-1,0,1,1),".","`",1)))&amp;IF(ISERROR(FIND("`",SUBSTITUTE(OFFSET(A9,-1,0,1,1),".","`",2))),VALUE(RIGHT(OFFSET(A9,-1,0,1,1),LEN(OFFSET(A9,-1,0,1,1))-FIND("`",SUBSTITUTE(OFFSET(A9,-1,0,1,1),".","`",1))))+1,VALUE(MID(OFFSET(A9,-1,0,1,1),FIND("`",SUBSTITUTE(OFFSET(A9,-1,0,1,1),".","`",1))+1,(FIND("`",SUBSTITUTE(OFFSET(A9,-1,0,1,1),".","`",2))-FIND("`",SUBSTITUTE(OFFSET(A9,-1,0,1,1),".","`",1))-1)))+1)))</f>
        <v>2.1</v>
      </c>
      <c r="B9" s="9" t="s">
        <v>5</v>
      </c>
      <c r="C9" s="16" t="s">
        <v>6</v>
      </c>
      <c r="D9" s="2">
        <v>42257</v>
      </c>
      <c r="E9" s="30">
        <f t="shared" si="0"/>
        <v>42316</v>
      </c>
      <c r="F9" s="3">
        <v>60</v>
      </c>
      <c r="G9" s="4">
        <v>0.6</v>
      </c>
      <c r="H9" s="28">
        <f t="shared" si="1"/>
        <v>42</v>
      </c>
      <c r="I9" s="29">
        <f t="shared" si="2"/>
        <v>36</v>
      </c>
      <c r="J9" s="28">
        <f t="shared" si="3"/>
        <v>24</v>
      </c>
    </row>
    <row r="10" spans="1:14" x14ac:dyDescent="0.25">
      <c r="A10" s="13" t="str">
        <f ca="1">IF(ISERROR(VALUE(SUBSTITUTE(OFFSET(A10,-1,0,1,1),".",""))),"0.0.0.1",IF(ISERROR(FIND("`",SUBSTITUTE(OFFSET(A10,-1,0,1,1),".","`",3))),OFFSET(A10,-1,0,1,1)&amp;".1",LEFT(OFFSET(A10,-1,0,1,1),FIND("`",SUBSTITUTE(OFFSET(A10,-1,0,1,1),".","`",3)))&amp;IF(ISERROR(FIND("`",SUBSTITUTE(OFFSET(A10,-1,0,1,1),".","`",4))),VALUE(RIGHT(OFFSET(A10,-1,0,1,1),LEN(OFFSET(A10,-1,0,1,1))-FIND("`",SUBSTITUTE(OFFSET(A10,-1,0,1,1),".","`",3))))+1,VALUE(MID(OFFSET(A10,-1,0,1,1),FIND("`",SUBSTITUTE(OFFSET(A10,-1,0,1,1),".","`",3))+1,(FIND("`",SUBSTITUTE(OFFSET(A10,-1,0,1,1),".","`",4))-FIND("`",SUBSTITUTE(OFFSET(A10,-1,0,1,1),".","`",3))-1)))+1)))</f>
        <v>2.1.1</v>
      </c>
      <c r="B10" s="20" t="s">
        <v>7</v>
      </c>
      <c r="C10" s="16" t="s">
        <v>6</v>
      </c>
      <c r="D10" s="2">
        <v>42278</v>
      </c>
      <c r="E10" s="30">
        <f t="shared" si="0"/>
        <v>42297</v>
      </c>
      <c r="F10" s="3">
        <v>20</v>
      </c>
      <c r="G10" s="4">
        <v>0.25</v>
      </c>
      <c r="H10" s="28">
        <f t="shared" si="1"/>
        <v>14</v>
      </c>
      <c r="I10" s="29">
        <f t="shared" si="2"/>
        <v>5</v>
      </c>
      <c r="J10" s="28">
        <f t="shared" si="3"/>
        <v>15</v>
      </c>
    </row>
    <row r="11" spans="1:14" x14ac:dyDescent="0.25">
      <c r="A11" s="13" t="str">
        <f ca="1">IF(ISERROR(VALUE(SUBSTITUTE(OFFSET(A11,-1,0,1,1),".",""))),"0.0.0.1",IF(ISERROR(FIND("`",SUBSTITUTE(OFFSET(A11,-1,0,1,1),".","`",3))),OFFSET(A11,-1,0,1,1)&amp;".1",LEFT(OFFSET(A11,-1,0,1,1),FIND("`",SUBSTITUTE(OFFSET(A11,-1,0,1,1),".","`",3)))&amp;IF(ISERROR(FIND("`",SUBSTITUTE(OFFSET(A11,-1,0,1,1),".","`",4))),VALUE(RIGHT(OFFSET(A11,-1,0,1,1),LEN(OFFSET(A11,-1,0,1,1))-FIND("`",SUBSTITUTE(OFFSET(A11,-1,0,1,1),".","`",3))))+1,VALUE(MID(OFFSET(A11,-1,0,1,1),FIND("`",SUBSTITUTE(OFFSET(A11,-1,0,1,1),".","`",3))+1,(FIND("`",SUBSTITUTE(OFFSET(A11,-1,0,1,1),".","`",4))-FIND("`",SUBSTITUTE(OFFSET(A11,-1,0,1,1),".","`",3))-1)))+1)))</f>
        <v>2.1.1.1</v>
      </c>
      <c r="B11" s="21" t="s">
        <v>8</v>
      </c>
      <c r="C11" s="16" t="s">
        <v>6</v>
      </c>
      <c r="D11" s="2">
        <v>42286</v>
      </c>
      <c r="E11" s="30">
        <f t="shared" si="0"/>
        <v>42345</v>
      </c>
      <c r="F11" s="3">
        <v>60</v>
      </c>
      <c r="G11" s="4">
        <v>0.1</v>
      </c>
      <c r="H11" s="28">
        <f t="shared" si="1"/>
        <v>42</v>
      </c>
      <c r="I11" s="29">
        <f t="shared" si="2"/>
        <v>6</v>
      </c>
      <c r="J11" s="28">
        <f t="shared" si="3"/>
        <v>54</v>
      </c>
    </row>
    <row r="12" spans="1:14" x14ac:dyDescent="0.25">
      <c r="A12" s="13" t="str">
        <f ca="1">IF(ISERROR(VALUE(SUBSTITUTE(OFFSET(A12,-1,0,1,1),".",""))),"0.0.0.1",IF(ISERROR(FIND("`",SUBSTITUTE(OFFSET(A12,-1,0,1,1),".","`",3))),OFFSET(A12,-1,0,1,1)&amp;".1",LEFT(OFFSET(A12,-1,0,1,1),FIND("`",SUBSTITUTE(OFFSET(A12,-1,0,1,1),".","`",3)))&amp;IF(ISERROR(FIND("`",SUBSTITUTE(OFFSET(A12,-1,0,1,1),".","`",4))),VALUE(RIGHT(OFFSET(A12,-1,0,1,1),LEN(OFFSET(A12,-1,0,1,1))-FIND("`",SUBSTITUTE(OFFSET(A12,-1,0,1,1),".","`",3))))+1,VALUE(MID(OFFSET(A12,-1,0,1,1),FIND("`",SUBSTITUTE(OFFSET(A12,-1,0,1,1),".","`",3))+1,(FIND("`",SUBSTITUTE(OFFSET(A12,-1,0,1,1),".","`",4))-FIND("`",SUBSTITUTE(OFFSET(A12,-1,0,1,1),".","`",3))-1)))+1)))</f>
        <v>2.1.1.2</v>
      </c>
      <c r="B12" s="21" t="s">
        <v>9</v>
      </c>
      <c r="C12" s="16" t="s">
        <v>6</v>
      </c>
      <c r="D12" s="2">
        <v>42262</v>
      </c>
      <c r="E12" s="30">
        <f t="shared" si="0"/>
        <v>42269</v>
      </c>
      <c r="F12" s="3">
        <v>8</v>
      </c>
      <c r="G12" s="4">
        <v>1</v>
      </c>
      <c r="H12" s="28">
        <f t="shared" si="1"/>
        <v>6</v>
      </c>
      <c r="I12" s="29">
        <f t="shared" si="2"/>
        <v>8</v>
      </c>
      <c r="J12" s="28">
        <f t="shared" si="3"/>
        <v>0</v>
      </c>
    </row>
    <row r="13" spans="1:14" x14ac:dyDescent="0.25">
      <c r="A13" s="13" t="str">
        <f ca="1">IF(ISERROR(VALUE(SUBSTITUTE(OFFSET(A13,-1,0,1,1),".",""))),"0.0.0.1",IF(ISERROR(FIND("`",SUBSTITUTE(OFFSET(A13,-1,0,1,1),".","`",3))),OFFSET(A13,-1,0,1,1)&amp;".1",LEFT(OFFSET(A13,-1,0,1,1),FIND("`",SUBSTITUTE(OFFSET(A13,-1,0,1,1),".","`",3)))&amp;IF(ISERROR(FIND("`",SUBSTITUTE(OFFSET(A13,-1,0,1,1),".","`",4))),VALUE(RIGHT(OFFSET(A13,-1,0,1,1),LEN(OFFSET(A13,-1,0,1,1))-FIND("`",SUBSTITUTE(OFFSET(A13,-1,0,1,1),".","`",3))))+1,VALUE(MID(OFFSET(A13,-1,0,1,1),FIND("`",SUBSTITUTE(OFFSET(A13,-1,0,1,1),".","`",3))+1,(FIND("`",SUBSTITUTE(OFFSET(A13,-1,0,1,1),".","`",4))-FIND("`",SUBSTITUTE(OFFSET(A13,-1,0,1,1),".","`",3))-1)))+1)))</f>
        <v>2.1.1.3</v>
      </c>
      <c r="B13" s="21" t="s">
        <v>10</v>
      </c>
      <c r="C13" s="16" t="s">
        <v>6</v>
      </c>
      <c r="D13" s="2">
        <v>42262</v>
      </c>
      <c r="E13" s="30">
        <f t="shared" si="0"/>
        <v>42269</v>
      </c>
      <c r="F13" s="3">
        <v>8</v>
      </c>
      <c r="G13" s="4">
        <v>1</v>
      </c>
      <c r="H13" s="28">
        <f t="shared" si="1"/>
        <v>6</v>
      </c>
      <c r="I13" s="29">
        <f t="shared" si="2"/>
        <v>8</v>
      </c>
      <c r="J13" s="28">
        <f t="shared" si="3"/>
        <v>0</v>
      </c>
    </row>
    <row r="14" spans="1:14" x14ac:dyDescent="0.25">
      <c r="A14" s="13" t="str">
        <f ca="1">IF(ISERROR(VALUE(SUBSTITUTE(OFFSET(A14,-1,0,1,1),".",""))),"0.1",IF(ISERROR(FIND("`",SUBSTITUTE(OFFSET(A14,-1,0,1,1),".","`",1))),OFFSET(A14,-1,0,1,1)&amp;".1",LEFT(OFFSET(A14,-1,0,1,1),FIND("`",SUBSTITUTE(OFFSET(A14,-1,0,1,1),".","`",1)))&amp;IF(ISERROR(FIND("`",SUBSTITUTE(OFFSET(A14,-1,0,1,1),".","`",2))),VALUE(RIGHT(OFFSET(A14,-1,0,1,1),LEN(OFFSET(A14,-1,0,1,1))-FIND("`",SUBSTITUTE(OFFSET(A14,-1,0,1,1),".","`",1))))+1,VALUE(MID(OFFSET(A14,-1,0,1,1),FIND("`",SUBSTITUTE(OFFSET(A14,-1,0,1,1),".","`",1))+1,(FIND("`",SUBSTITUTE(OFFSET(A14,-1,0,1,1),".","`",2))-FIND("`",SUBSTITUTE(OFFSET(A14,-1,0,1,1),".","`",1))-1)))+1)))</f>
        <v>2.2</v>
      </c>
      <c r="B14" s="9" t="s">
        <v>11</v>
      </c>
      <c r="C14" s="16" t="s">
        <v>12</v>
      </c>
      <c r="D14" s="2">
        <v>42257</v>
      </c>
      <c r="E14" s="30">
        <f t="shared" si="0"/>
        <v>42316</v>
      </c>
      <c r="F14" s="3">
        <v>60</v>
      </c>
      <c r="G14" s="4">
        <v>0.6</v>
      </c>
      <c r="H14" s="28">
        <f t="shared" si="1"/>
        <v>42</v>
      </c>
      <c r="I14" s="29">
        <f t="shared" si="2"/>
        <v>36</v>
      </c>
      <c r="J14" s="28">
        <f t="shared" si="3"/>
        <v>24</v>
      </c>
    </row>
    <row r="15" spans="1:14" x14ac:dyDescent="0.25">
      <c r="A15" s="13" t="str">
        <f ca="1">IF(ISERROR(VALUE(SUBSTITUTE(OFFSET(A15,-1,0,1,1),".",""))),"0.0.0.1",IF(ISERROR(FIND("`",SUBSTITUTE(OFFSET(A15,-1,0,1,1),".","`",3))),OFFSET(A15,-1,0,1,1)&amp;".1",LEFT(OFFSET(A15,-1,0,1,1),FIND("`",SUBSTITUTE(OFFSET(A15,-1,0,1,1),".","`",3)))&amp;IF(ISERROR(FIND("`",SUBSTITUTE(OFFSET(A15,-1,0,1,1),".","`",4))),VALUE(RIGHT(OFFSET(A15,-1,0,1,1),LEN(OFFSET(A15,-1,0,1,1))-FIND("`",SUBSTITUTE(OFFSET(A15,-1,0,1,1),".","`",3))))+1,VALUE(MID(OFFSET(A15,-1,0,1,1),FIND("`",SUBSTITUTE(OFFSET(A15,-1,0,1,1),".","`",3))+1,(FIND("`",SUBSTITUTE(OFFSET(A15,-1,0,1,1),".","`",4))-FIND("`",SUBSTITUTE(OFFSET(A15,-1,0,1,1),".","`",3))-1)))+1)))</f>
        <v>2.2.1</v>
      </c>
      <c r="B15" s="20" t="s">
        <v>7</v>
      </c>
      <c r="C15" s="16" t="s">
        <v>12</v>
      </c>
      <c r="D15" s="2">
        <v>42278</v>
      </c>
      <c r="E15" s="30">
        <f t="shared" si="0"/>
        <v>42297</v>
      </c>
      <c r="F15" s="3">
        <v>20</v>
      </c>
      <c r="G15" s="4">
        <v>0.25</v>
      </c>
      <c r="H15" s="28">
        <f t="shared" si="1"/>
        <v>14</v>
      </c>
      <c r="I15" s="29">
        <f t="shared" si="2"/>
        <v>5</v>
      </c>
      <c r="J15" s="28">
        <f t="shared" si="3"/>
        <v>15</v>
      </c>
    </row>
    <row r="16" spans="1:14" x14ac:dyDescent="0.25">
      <c r="A16" s="13" t="str">
        <f ca="1">IF(ISERROR(VALUE(SUBSTITUTE(OFFSET(A16,-1,0,1,1),".",""))),"0.0.0.1",IF(ISERROR(FIND("`",SUBSTITUTE(OFFSET(A16,-1,0,1,1),".","`",3))),OFFSET(A16,-1,0,1,1)&amp;".1",LEFT(OFFSET(A16,-1,0,1,1),FIND("`",SUBSTITUTE(OFFSET(A16,-1,0,1,1),".","`",3)))&amp;IF(ISERROR(FIND("`",SUBSTITUTE(OFFSET(A16,-1,0,1,1),".","`",4))),VALUE(RIGHT(OFFSET(A16,-1,0,1,1),LEN(OFFSET(A16,-1,0,1,1))-FIND("`",SUBSTITUTE(OFFSET(A16,-1,0,1,1),".","`",3))))+1,VALUE(MID(OFFSET(A16,-1,0,1,1),FIND("`",SUBSTITUTE(OFFSET(A16,-1,0,1,1),".","`",3))+1,(FIND("`",SUBSTITUTE(OFFSET(A16,-1,0,1,1),".","`",4))-FIND("`",SUBSTITUTE(OFFSET(A16,-1,0,1,1),".","`",3))-1)))+1)))</f>
        <v>2.2.1.1</v>
      </c>
      <c r="B16" s="21" t="s">
        <v>13</v>
      </c>
      <c r="C16" s="16" t="s">
        <v>12</v>
      </c>
      <c r="D16" s="2">
        <v>42286</v>
      </c>
      <c r="E16" s="30">
        <f t="shared" si="0"/>
        <v>42345</v>
      </c>
      <c r="F16" s="3">
        <v>60</v>
      </c>
      <c r="G16" s="4">
        <v>0.1</v>
      </c>
      <c r="H16" s="28">
        <f t="shared" si="1"/>
        <v>42</v>
      </c>
      <c r="I16" s="29">
        <f t="shared" si="2"/>
        <v>6</v>
      </c>
      <c r="J16" s="28">
        <f t="shared" si="3"/>
        <v>54</v>
      </c>
    </row>
    <row r="17" spans="1:10" x14ac:dyDescent="0.25">
      <c r="A17" s="13" t="str">
        <f ca="1">IF(ISERROR(VALUE(SUBSTITUTE(OFFSET(A17,-1,0,1,1),".",""))),"0.0.0.1",IF(ISERROR(FIND("`",SUBSTITUTE(OFFSET(A17,-1,0,1,1),".","`",3))),OFFSET(A17,-1,0,1,1)&amp;".1",LEFT(OFFSET(A17,-1,0,1,1),FIND("`",SUBSTITUTE(OFFSET(A17,-1,0,1,1),".","`",3)))&amp;IF(ISERROR(FIND("`",SUBSTITUTE(OFFSET(A17,-1,0,1,1),".","`",4))),VALUE(RIGHT(OFFSET(A17,-1,0,1,1),LEN(OFFSET(A17,-1,0,1,1))-FIND("`",SUBSTITUTE(OFFSET(A17,-1,0,1,1),".","`",3))))+1,VALUE(MID(OFFSET(A17,-1,0,1,1),FIND("`",SUBSTITUTE(OFFSET(A17,-1,0,1,1),".","`",3))+1,(FIND("`",SUBSTITUTE(OFFSET(A17,-1,0,1,1),".","`",4))-FIND("`",SUBSTITUTE(OFFSET(A17,-1,0,1,1),".","`",3))-1)))+1)))</f>
        <v>2.2.1.2</v>
      </c>
      <c r="B17" s="21" t="s">
        <v>14</v>
      </c>
      <c r="C17" s="16" t="s">
        <v>12</v>
      </c>
      <c r="D17" s="2">
        <v>42309</v>
      </c>
      <c r="E17" s="30">
        <f t="shared" si="0"/>
        <v>42348</v>
      </c>
      <c r="F17" s="3">
        <v>40</v>
      </c>
      <c r="G17" s="4">
        <v>0</v>
      </c>
      <c r="H17" s="28">
        <f t="shared" si="1"/>
        <v>29</v>
      </c>
      <c r="I17" s="29">
        <f t="shared" si="2"/>
        <v>0</v>
      </c>
      <c r="J17" s="28">
        <f t="shared" si="3"/>
        <v>40</v>
      </c>
    </row>
    <row r="18" spans="1:10" x14ac:dyDescent="0.25">
      <c r="A18" s="13" t="str">
        <f ca="1">IF(ISERROR(VALUE(SUBSTITUTE(OFFSET(A18,-1,0,1,1),".",""))),"0.1",IF(ISERROR(FIND("`",SUBSTITUTE(OFFSET(A18,-1,0,1,1),".","`",1))),OFFSET(A18,-1,0,1,1)&amp;".1",LEFT(OFFSET(A18,-1,0,1,1),FIND("`",SUBSTITUTE(OFFSET(A18,-1,0,1,1),".","`",1)))&amp;IF(ISERROR(FIND("`",SUBSTITUTE(OFFSET(A18,-1,0,1,1),".","`",2))),VALUE(RIGHT(OFFSET(A18,-1,0,1,1),LEN(OFFSET(A18,-1,0,1,1))-FIND("`",SUBSTITUTE(OFFSET(A18,-1,0,1,1),".","`",1))))+1,VALUE(MID(OFFSET(A18,-1,0,1,1),FIND("`",SUBSTITUTE(OFFSET(A18,-1,0,1,1),".","`",1))+1,(FIND("`",SUBSTITUTE(OFFSET(A18,-1,0,1,1),".","`",2))-FIND("`",SUBSTITUTE(OFFSET(A18,-1,0,1,1),".","`",1))-1)))+1)))</f>
        <v>2.3</v>
      </c>
      <c r="B18" s="9" t="s">
        <v>15</v>
      </c>
      <c r="C18" s="16" t="s">
        <v>16</v>
      </c>
      <c r="D18" s="2">
        <v>42257</v>
      </c>
      <c r="E18" s="30">
        <f t="shared" si="0"/>
        <v>42316</v>
      </c>
      <c r="F18" s="3">
        <v>60</v>
      </c>
      <c r="G18" s="4">
        <v>0.75</v>
      </c>
      <c r="H18" s="28">
        <f t="shared" si="1"/>
        <v>42</v>
      </c>
      <c r="I18" s="29">
        <f t="shared" si="2"/>
        <v>45</v>
      </c>
      <c r="J18" s="28">
        <f t="shared" si="3"/>
        <v>15</v>
      </c>
    </row>
    <row r="19" spans="1:10" x14ac:dyDescent="0.25">
      <c r="A19" s="13" t="str">
        <f ca="1">IF(ISERROR(VALUE(SUBSTITUTE(OFFSET(A19,-1,0,1,1),".",""))),"0.0.1",IF(ISERROR(FIND("`",SUBSTITUTE(OFFSET(A19,-1,0,1,1),".","`",2))),OFFSET(A19,-1,0,1,1)&amp;".1",LEFT(OFFSET(A19,-1,0,1,1),FIND("`",SUBSTITUTE(OFFSET(A19,-1,0,1,1),".","`",2)))&amp;IF(ISERROR(FIND("`",SUBSTITUTE(OFFSET(A19,-1,0,1,1),".","`",3))),VALUE(RIGHT(OFFSET(A19,-1,0,1,1),LEN(OFFSET(A19,-1,0,1,1))-FIND("`",SUBSTITUTE(OFFSET(A19,-1,0,1,1),".","`",2))))+1,VALUE(MID(OFFSET(A19,-1,0,1,1),FIND("`",SUBSTITUTE(OFFSET(A19,-1,0,1,1),".","`",2))+1,(FIND("`",SUBSTITUTE(OFFSET(A19,-1,0,1,1),".","`",3))-FIND("`",SUBSTITUTE(OFFSET(A19,-1,0,1,1),".","`",2))-1)))+1)))</f>
        <v>2.3.1</v>
      </c>
      <c r="B19" s="20" t="s">
        <v>17</v>
      </c>
      <c r="C19" s="16"/>
      <c r="D19" s="2">
        <f>MIN(D20:D22)</f>
        <v>42278</v>
      </c>
      <c r="E19" s="30">
        <f t="shared" si="0"/>
        <v>42284</v>
      </c>
      <c r="F19" s="3">
        <v>7</v>
      </c>
      <c r="G19" s="4">
        <v>0</v>
      </c>
      <c r="H19" s="28">
        <f t="shared" si="1"/>
        <v>5</v>
      </c>
      <c r="I19" s="29">
        <f>ROUNDDOWN(G19*F19,0)</f>
        <v>0</v>
      </c>
      <c r="J19" s="28">
        <f>F19-I19</f>
        <v>7</v>
      </c>
    </row>
    <row r="20" spans="1:10" x14ac:dyDescent="0.25">
      <c r="A20" s="13" t="str">
        <f ca="1">IF(ISERROR(VALUE(SUBSTITUTE(OFFSET(A20,-1,0,1,1),".",""))),"0.0.0.1",IF(ISERROR(FIND("`",SUBSTITUTE(OFFSET(A20,-1,0,1,1),".","`",3))),OFFSET(A20,-1,0,1,1)&amp;".1",LEFT(OFFSET(A20,-1,0,1,1),FIND("`",SUBSTITUTE(OFFSET(A20,-1,0,1,1),".","`",3)))&amp;IF(ISERROR(FIND("`",SUBSTITUTE(OFFSET(A20,-1,0,1,1),".","`",4))),VALUE(RIGHT(OFFSET(A20,-1,0,1,1),LEN(OFFSET(A20,-1,0,1,1))-FIND("`",SUBSTITUTE(OFFSET(A20,-1,0,1,1),".","`",3))))+1,VALUE(MID(OFFSET(A20,-1,0,1,1),FIND("`",SUBSTITUTE(OFFSET(A20,-1,0,1,1),".","`",3))+1,(FIND("`",SUBSTITUTE(OFFSET(A20,-1,0,1,1),".","`",4))-FIND("`",SUBSTITUTE(OFFSET(A20,-1,0,1,1),".","`",3))-1)))+1)))</f>
        <v>2.3.1.1</v>
      </c>
      <c r="B20" s="21" t="s">
        <v>7</v>
      </c>
      <c r="C20" s="16" t="s">
        <v>16</v>
      </c>
      <c r="D20" s="2">
        <v>42278</v>
      </c>
      <c r="E20" s="30">
        <f t="shared" si="0"/>
        <v>42297</v>
      </c>
      <c r="F20" s="3">
        <v>20</v>
      </c>
      <c r="G20" s="4">
        <v>0.25</v>
      </c>
      <c r="H20" s="28">
        <f t="shared" si="1"/>
        <v>14</v>
      </c>
      <c r="I20" s="29">
        <f t="shared" si="2"/>
        <v>5</v>
      </c>
      <c r="J20" s="28">
        <f t="shared" si="3"/>
        <v>15</v>
      </c>
    </row>
    <row r="21" spans="1:10" x14ac:dyDescent="0.25">
      <c r="A21" s="13" t="str">
        <f ca="1">IF(ISERROR(VALUE(SUBSTITUTE(OFFSET(A21,-1,0,1,1),".",""))),"0.0.0.1",IF(ISERROR(FIND("`",SUBSTITUTE(OFFSET(A21,-1,0,1,1),".","`",3))),OFFSET(A21,-1,0,1,1)&amp;".1",LEFT(OFFSET(A21,-1,0,1,1),FIND("`",SUBSTITUTE(OFFSET(A21,-1,0,1,1),".","`",3)))&amp;IF(ISERROR(FIND("`",SUBSTITUTE(OFFSET(A21,-1,0,1,1),".","`",4))),VALUE(RIGHT(OFFSET(A21,-1,0,1,1),LEN(OFFSET(A21,-1,0,1,1))-FIND("`",SUBSTITUTE(OFFSET(A21,-1,0,1,1),".","`",3))))+1,VALUE(MID(OFFSET(A21,-1,0,1,1),FIND("`",SUBSTITUTE(OFFSET(A21,-1,0,1,1),".","`",3))+1,(FIND("`",SUBSTITUTE(OFFSET(A21,-1,0,1,1),".","`",4))-FIND("`",SUBSTITUTE(OFFSET(A21,-1,0,1,1),".","`",3))-1)))+1)))</f>
        <v>2.3.1.2</v>
      </c>
      <c r="B21" s="21" t="s">
        <v>18</v>
      </c>
      <c r="C21" s="16" t="s">
        <v>16</v>
      </c>
      <c r="D21" s="2">
        <v>42286</v>
      </c>
      <c r="E21" s="30">
        <f t="shared" si="0"/>
        <v>42345</v>
      </c>
      <c r="F21" s="3">
        <v>60</v>
      </c>
      <c r="G21" s="4">
        <v>0.1</v>
      </c>
      <c r="H21" s="28">
        <f t="shared" si="1"/>
        <v>42</v>
      </c>
      <c r="I21" s="29">
        <f>ROUNDDOWN(G21*F21,0)</f>
        <v>6</v>
      </c>
      <c r="J21" s="28">
        <f>F21-I21</f>
        <v>54</v>
      </c>
    </row>
    <row r="22" spans="1:10" x14ac:dyDescent="0.25">
      <c r="A22" s="13" t="str">
        <f ca="1">IF(ISERROR(VALUE(SUBSTITUTE(OFFSET(A22,-1,0,1,1),".",""))),"0.0.0.1",IF(ISERROR(FIND("`",SUBSTITUTE(OFFSET(A22,-1,0,1,1),".","`",3))),OFFSET(A22,-1,0,1,1)&amp;".1",LEFT(OFFSET(A22,-1,0,1,1),FIND("`",SUBSTITUTE(OFFSET(A22,-1,0,1,1),".","`",3)))&amp;IF(ISERROR(FIND("`",SUBSTITUTE(OFFSET(A22,-1,0,1,1),".","`",4))),VALUE(RIGHT(OFFSET(A22,-1,0,1,1),LEN(OFFSET(A22,-1,0,1,1))-FIND("`",SUBSTITUTE(OFFSET(A22,-1,0,1,1),".","`",3))))+1,VALUE(MID(OFFSET(A22,-1,0,1,1),FIND("`",SUBSTITUTE(OFFSET(A22,-1,0,1,1),".","`",3))+1,(FIND("`",SUBSTITUTE(OFFSET(A22,-1,0,1,1),".","`",4))-FIND("`",SUBSTITUTE(OFFSET(A22,-1,0,1,1),".","`",3))-1)))+1)))</f>
        <v>2.3.1.3</v>
      </c>
      <c r="B22" s="21" t="s">
        <v>19</v>
      </c>
      <c r="C22" s="16" t="s">
        <v>16</v>
      </c>
      <c r="D22" s="2">
        <v>42309</v>
      </c>
      <c r="E22" s="30">
        <f t="shared" si="0"/>
        <v>42348</v>
      </c>
      <c r="F22" s="3">
        <v>40</v>
      </c>
      <c r="G22" s="4">
        <v>0.5</v>
      </c>
      <c r="H22" s="28">
        <f t="shared" si="1"/>
        <v>29</v>
      </c>
      <c r="I22" s="29">
        <f>ROUNDDOWN(G22*F22,0)</f>
        <v>20</v>
      </c>
      <c r="J22" s="28">
        <f>F22-I22</f>
        <v>20</v>
      </c>
    </row>
    <row r="23" spans="1:10" x14ac:dyDescent="0.25">
      <c r="A23" s="13" t="str">
        <f ca="1">IF(ISERROR(VALUE(SUBSTITUTE(OFFSET(A23,-1,0,1,1),".",""))),"0.0.1",IF(ISERROR(FIND("`",SUBSTITUTE(OFFSET(A23,-1,0,1,1),".","`",2))),OFFSET(A23,-1,0,1,1)&amp;".1",LEFT(OFFSET(A23,-1,0,1,1),FIND("`",SUBSTITUTE(OFFSET(A23,-1,0,1,1),".","`",2)))&amp;IF(ISERROR(FIND("`",SUBSTITUTE(OFFSET(A23,-1,0,1,1),".","`",3))),VALUE(RIGHT(OFFSET(A23,-1,0,1,1),LEN(OFFSET(A23,-1,0,1,1))-FIND("`",SUBSTITUTE(OFFSET(A23,-1,0,1,1),".","`",2))))+1,VALUE(MID(OFFSET(A23,-1,0,1,1),FIND("`",SUBSTITUTE(OFFSET(A23,-1,0,1,1),".","`",2))+1,(FIND("`",SUBSTITUTE(OFFSET(A23,-1,0,1,1),".","`",3))-FIND("`",SUBSTITUTE(OFFSET(A23,-1,0,1,1),".","`",2))-1)))+1)))</f>
        <v>2.3.2</v>
      </c>
      <c r="B23" s="20" t="s">
        <v>20</v>
      </c>
      <c r="C23" s="16" t="s">
        <v>16</v>
      </c>
      <c r="D23" s="2">
        <v>42262</v>
      </c>
      <c r="E23" s="30">
        <f t="shared" si="0"/>
        <v>42321</v>
      </c>
      <c r="F23" s="3">
        <v>60</v>
      </c>
      <c r="G23" s="4">
        <v>0</v>
      </c>
      <c r="H23" s="28">
        <f t="shared" si="1"/>
        <v>44</v>
      </c>
      <c r="I23" s="29">
        <f>ROUNDDOWN(G23*F23,0)</f>
        <v>0</v>
      </c>
      <c r="J23" s="28">
        <f>F23-I23</f>
        <v>60</v>
      </c>
    </row>
    <row r="24" spans="1:10" x14ac:dyDescent="0.25">
      <c r="A24" s="13" t="str">
        <f ca="1">IF(ISERROR(VALUE(SUBSTITUTE(OFFSET(A24,-1,0,1,1),".",""))),"0.1",IF(ISERROR(FIND("`",SUBSTITUTE(OFFSET(A24,-1,0,1,1),".","`",1))),OFFSET(A24,-1,0,1,1)&amp;".1",LEFT(OFFSET(A24,-1,0,1,1),FIND("`",SUBSTITUTE(OFFSET(A24,-1,0,1,1),".","`",1)))&amp;IF(ISERROR(FIND("`",SUBSTITUTE(OFFSET(A24,-1,0,1,1),".","`",2))),VALUE(RIGHT(OFFSET(A24,-1,0,1,1),LEN(OFFSET(A24,-1,0,1,1))-FIND("`",SUBSTITUTE(OFFSET(A24,-1,0,1,1),".","`",1))))+1,VALUE(MID(OFFSET(A24,-1,0,1,1),FIND("`",SUBSTITUTE(OFFSET(A24,-1,0,1,1),".","`",1))+1,(FIND("`",SUBSTITUTE(OFFSET(A24,-1,0,1,1),".","`",2))-FIND("`",SUBSTITUTE(OFFSET(A24,-1,0,1,1),".","`",1))-1)))+1)))</f>
        <v>2.4</v>
      </c>
      <c r="B24" s="9" t="s">
        <v>21</v>
      </c>
      <c r="C24" s="16" t="s">
        <v>22</v>
      </c>
      <c r="D24" s="2">
        <v>42257</v>
      </c>
      <c r="E24" s="30">
        <f t="shared" si="0"/>
        <v>42316</v>
      </c>
      <c r="F24" s="3">
        <v>60</v>
      </c>
      <c r="G24" s="4">
        <v>0.75</v>
      </c>
      <c r="H24" s="28">
        <f t="shared" si="1"/>
        <v>42</v>
      </c>
      <c r="I24" s="29">
        <f t="shared" si="2"/>
        <v>45</v>
      </c>
      <c r="J24" s="28">
        <f t="shared" si="3"/>
        <v>15</v>
      </c>
    </row>
    <row r="25" spans="1:10" x14ac:dyDescent="0.25">
      <c r="A25" s="13" t="str">
        <f ca="1">IF(ISERROR(VALUE(SUBSTITUTE(OFFSET(A25,-1,0,1,1),".",""))),"0.0.0.1",IF(ISERROR(FIND("`",SUBSTITUTE(OFFSET(A25,-1,0,1,1),".","`",3))),OFFSET(A25,-1,0,1,1)&amp;".1",LEFT(OFFSET(A25,-1,0,1,1),FIND("`",SUBSTITUTE(OFFSET(A25,-1,0,1,1),".","`",3)))&amp;IF(ISERROR(FIND("`",SUBSTITUTE(OFFSET(A25,-1,0,1,1),".","`",4))),VALUE(RIGHT(OFFSET(A25,-1,0,1,1),LEN(OFFSET(A25,-1,0,1,1))-FIND("`",SUBSTITUTE(OFFSET(A25,-1,0,1,1),".","`",3))))+1,VALUE(MID(OFFSET(A25,-1,0,1,1),FIND("`",SUBSTITUTE(OFFSET(A25,-1,0,1,1),".","`",3))+1,(FIND("`",SUBSTITUTE(OFFSET(A25,-1,0,1,1),".","`",4))-FIND("`",SUBSTITUTE(OFFSET(A25,-1,0,1,1),".","`",3))-1)))+1)))</f>
        <v>2.4.1</v>
      </c>
      <c r="B25" s="20" t="s">
        <v>7</v>
      </c>
      <c r="C25" s="16" t="s">
        <v>22</v>
      </c>
      <c r="D25" s="2">
        <v>42278</v>
      </c>
      <c r="E25" s="30">
        <f t="shared" si="0"/>
        <v>42297</v>
      </c>
      <c r="F25" s="3">
        <v>20</v>
      </c>
      <c r="G25" s="4">
        <v>0.25</v>
      </c>
      <c r="H25" s="28">
        <f t="shared" si="1"/>
        <v>14</v>
      </c>
      <c r="I25" s="29">
        <f t="shared" si="2"/>
        <v>5</v>
      </c>
      <c r="J25" s="28">
        <f t="shared" si="3"/>
        <v>15</v>
      </c>
    </row>
    <row r="26" spans="1:10" x14ac:dyDescent="0.25">
      <c r="A26" s="13" t="str">
        <f ca="1">IF(ISERROR(VALUE(SUBSTITUTE(OFFSET(A26,-1,0,1,1),".",""))),"0.0.0.1",IF(ISERROR(FIND("`",SUBSTITUTE(OFFSET(A26,-1,0,1,1),".","`",3))),OFFSET(A26,-1,0,1,1)&amp;".1",LEFT(OFFSET(A26,-1,0,1,1),FIND("`",SUBSTITUTE(OFFSET(A26,-1,0,1,1),".","`",3)))&amp;IF(ISERROR(FIND("`",SUBSTITUTE(OFFSET(A26,-1,0,1,1),".","`",4))),VALUE(RIGHT(OFFSET(A26,-1,0,1,1),LEN(OFFSET(A26,-1,0,1,1))-FIND("`",SUBSTITUTE(OFFSET(A26,-1,0,1,1),".","`",3))))+1,VALUE(MID(OFFSET(A26,-1,0,1,1),FIND("`",SUBSTITUTE(OFFSET(A26,-1,0,1,1),".","`",3))+1,(FIND("`",SUBSTITUTE(OFFSET(A26,-1,0,1,1),".","`",4))-FIND("`",SUBSTITUTE(OFFSET(A26,-1,0,1,1),".","`",3))-1)))+1)))</f>
        <v>2.4.1.1</v>
      </c>
      <c r="B26" s="21" t="s">
        <v>23</v>
      </c>
      <c r="C26" s="16" t="s">
        <v>22</v>
      </c>
      <c r="D26" s="2">
        <v>42286</v>
      </c>
      <c r="E26" s="30">
        <f t="shared" si="0"/>
        <v>42345</v>
      </c>
      <c r="F26" s="3">
        <v>60</v>
      </c>
      <c r="G26" s="4">
        <v>0.1</v>
      </c>
      <c r="H26" s="28">
        <f t="shared" si="1"/>
        <v>42</v>
      </c>
      <c r="I26" s="29">
        <f t="shared" ref="I26:I36" si="4">ROUNDDOWN(G26*F26,0)</f>
        <v>6</v>
      </c>
      <c r="J26" s="28">
        <f t="shared" ref="J26:J36" si="5">F26-I26</f>
        <v>54</v>
      </c>
    </row>
    <row r="27" spans="1:10" x14ac:dyDescent="0.25">
      <c r="A27" s="13" t="str">
        <f ca="1">IF(ISERROR(VALUE(SUBSTITUTE(OFFSET(A27,-1,0,1,1),".",""))),"0.0.0.1",IF(ISERROR(FIND("`",SUBSTITUTE(OFFSET(A27,-1,0,1,1),".","`",3))),OFFSET(A27,-1,0,1,1)&amp;".1",LEFT(OFFSET(A27,-1,0,1,1),FIND("`",SUBSTITUTE(OFFSET(A27,-1,0,1,1),".","`",3)))&amp;IF(ISERROR(FIND("`",SUBSTITUTE(OFFSET(A27,-1,0,1,1),".","`",4))),VALUE(RIGHT(OFFSET(A27,-1,0,1,1),LEN(OFFSET(A27,-1,0,1,1))-FIND("`",SUBSTITUTE(OFFSET(A27,-1,0,1,1),".","`",3))))+1,VALUE(MID(OFFSET(A27,-1,0,1,1),FIND("`",SUBSTITUTE(OFFSET(A27,-1,0,1,1),".","`",3))+1,(FIND("`",SUBSTITUTE(OFFSET(A27,-1,0,1,1),".","`",4))-FIND("`",SUBSTITUTE(OFFSET(A27,-1,0,1,1),".","`",3))-1)))+1)))</f>
        <v>2.4.1.2</v>
      </c>
      <c r="B27" s="21" t="s">
        <v>14</v>
      </c>
      <c r="C27" s="16" t="s">
        <v>22</v>
      </c>
      <c r="D27" s="2">
        <v>42309</v>
      </c>
      <c r="E27" s="30">
        <f t="shared" si="0"/>
        <v>42348</v>
      </c>
      <c r="F27" s="3">
        <v>40</v>
      </c>
      <c r="G27" s="4">
        <v>0</v>
      </c>
      <c r="H27" s="28">
        <f t="shared" si="1"/>
        <v>29</v>
      </c>
      <c r="I27" s="29">
        <f t="shared" si="4"/>
        <v>0</v>
      </c>
      <c r="J27" s="28">
        <f t="shared" si="5"/>
        <v>40</v>
      </c>
    </row>
    <row r="28" spans="1:10" x14ac:dyDescent="0.25">
      <c r="A28" s="14">
        <f ca="1">IF(ISERROR(VALUE(SUBSTITUTE(OFFSET(A28,-1,0,1,1),".",""))),1,IF(ISERROR(FIND("`",SUBSTITUTE(OFFSET(A28,-1,0,1,1),".","`",1))),VALUE(OFFSET(A28,-1,0,1,1))+1,VALUE(LEFT(OFFSET(A28,-1,0,1,1),FIND("`",SUBSTITUTE(OFFSET(A28,-1,0,1,1),".","`",1))-1))+1))</f>
        <v>3</v>
      </c>
      <c r="B28" s="10" t="s">
        <v>24</v>
      </c>
      <c r="C28" s="17"/>
      <c r="D28" s="32">
        <f>MIN(D29:D36)</f>
        <v>42309</v>
      </c>
      <c r="E28" s="31">
        <f t="shared" si="0"/>
        <v>42357</v>
      </c>
      <c r="F28" s="33">
        <f>MAX(E29:E36)-D28+1</f>
        <v>49</v>
      </c>
      <c r="G28" s="34">
        <f>SUMPRODUCT(F29:F36,G29:G36)/SUM(F29:F36)</f>
        <v>0</v>
      </c>
      <c r="H28" s="35">
        <f t="shared" si="1"/>
        <v>35</v>
      </c>
      <c r="I28" s="36">
        <f t="shared" si="4"/>
        <v>0</v>
      </c>
      <c r="J28" s="35">
        <f t="shared" si="5"/>
        <v>49</v>
      </c>
    </row>
    <row r="29" spans="1:10" x14ac:dyDescent="0.25">
      <c r="A29" s="13" t="str">
        <f ca="1">IF(ISERROR(VALUE(SUBSTITUTE(OFFSET(A29,-1,0,1,1),".",""))),"0.1",IF(ISERROR(FIND("`",SUBSTITUTE(OFFSET(A29,-1,0,1,1),".","`",1))),OFFSET(A29,-1,0,1,1)&amp;".1",LEFT(OFFSET(A29,-1,0,1,1),FIND("`",SUBSTITUTE(OFFSET(A29,-1,0,1,1),".","`",1)))&amp;IF(ISERROR(FIND("`",SUBSTITUTE(OFFSET(A29,-1,0,1,1),".","`",2))),VALUE(RIGHT(OFFSET(A29,-1,0,1,1),LEN(OFFSET(A29,-1,0,1,1))-FIND("`",SUBSTITUTE(OFFSET(A29,-1,0,1,1),".","`",1))))+1,VALUE(MID(OFFSET(A29,-1,0,1,1),FIND("`",SUBSTITUTE(OFFSET(A29,-1,0,1,1),".","`",1))+1,(FIND("`",SUBSTITUTE(OFFSET(A29,-1,0,1,1),".","`",2))-FIND("`",SUBSTITUTE(OFFSET(A29,-1,0,1,1),".","`",1))-1)))+1)))</f>
        <v>3.1</v>
      </c>
      <c r="B29" s="9" t="s">
        <v>12</v>
      </c>
      <c r="C29" s="16" t="s">
        <v>12</v>
      </c>
      <c r="D29" s="2">
        <v>42309</v>
      </c>
      <c r="E29" s="30">
        <f t="shared" si="0"/>
        <v>42348</v>
      </c>
      <c r="F29" s="3">
        <v>40</v>
      </c>
      <c r="G29" s="4">
        <v>0</v>
      </c>
      <c r="H29" s="28">
        <f t="shared" si="1"/>
        <v>29</v>
      </c>
      <c r="I29" s="29">
        <f t="shared" si="4"/>
        <v>0</v>
      </c>
      <c r="J29" s="28">
        <f t="shared" si="5"/>
        <v>40</v>
      </c>
    </row>
    <row r="30" spans="1:10" x14ac:dyDescent="0.25">
      <c r="A30" s="13" t="str">
        <f ca="1">IF(ISERROR(VALUE(SUBSTITUTE(OFFSET(A30,-1,0,1,1),".",""))),"0.0.1",IF(ISERROR(FIND("`",SUBSTITUTE(OFFSET(A30,-1,0,1,1),".","`",2))),OFFSET(A30,-1,0,1,1)&amp;".1",LEFT(OFFSET(A30,-1,0,1,1),FIND("`",SUBSTITUTE(OFFSET(A30,-1,0,1,1),".","`",2)))&amp;IF(ISERROR(FIND("`",SUBSTITUTE(OFFSET(A30,-1,0,1,1),".","`",3))),VALUE(RIGHT(OFFSET(A30,-1,0,1,1),LEN(OFFSET(A30,-1,0,1,1))-FIND("`",SUBSTITUTE(OFFSET(A30,-1,0,1,1),".","`",2))))+1,VALUE(MID(OFFSET(A30,-1,0,1,1),FIND("`",SUBSTITUTE(OFFSET(A30,-1,0,1,1),".","`",2))+1,(FIND("`",SUBSTITUTE(OFFSET(A30,-1,0,1,1),".","`",3))-FIND("`",SUBSTITUTE(OFFSET(A30,-1,0,1,1),".","`",2))-1)))+1)))</f>
        <v>3.1.1</v>
      </c>
      <c r="B30" s="20" t="s">
        <v>25</v>
      </c>
      <c r="C30" s="16" t="s">
        <v>12</v>
      </c>
      <c r="D30" s="2">
        <v>42318</v>
      </c>
      <c r="E30" s="30">
        <f t="shared" si="0"/>
        <v>42357</v>
      </c>
      <c r="F30" s="3">
        <v>40</v>
      </c>
      <c r="G30" s="4">
        <v>0</v>
      </c>
      <c r="H30" s="28">
        <f t="shared" si="1"/>
        <v>29</v>
      </c>
      <c r="I30" s="29">
        <f t="shared" si="4"/>
        <v>0</v>
      </c>
      <c r="J30" s="28">
        <f t="shared" si="5"/>
        <v>40</v>
      </c>
    </row>
    <row r="31" spans="1:10" x14ac:dyDescent="0.25">
      <c r="A31" s="13" t="str">
        <f ca="1">IF(ISERROR(VALUE(SUBSTITUTE(OFFSET(A31,-1,0,1,1),".",""))),"0.1",IF(ISERROR(FIND("`",SUBSTITUTE(OFFSET(A31,-1,0,1,1),".","`",1))),OFFSET(A31,-1,0,1,1)&amp;".1",LEFT(OFFSET(A31,-1,0,1,1),FIND("`",SUBSTITUTE(OFFSET(A31,-1,0,1,1),".","`",1)))&amp;IF(ISERROR(FIND("`",SUBSTITUTE(OFFSET(A31,-1,0,1,1),".","`",2))),VALUE(RIGHT(OFFSET(A31,-1,0,1,1),LEN(OFFSET(A31,-1,0,1,1))-FIND("`",SUBSTITUTE(OFFSET(A31,-1,0,1,1),".","`",1))))+1,VALUE(MID(OFFSET(A31,-1,0,1,1),FIND("`",SUBSTITUTE(OFFSET(A31,-1,0,1,1),".","`",1))+1,(FIND("`",SUBSTITUTE(OFFSET(A31,-1,0,1,1),".","`",2))-FIND("`",SUBSTITUTE(OFFSET(A31,-1,0,1,1),".","`",1))-1)))+1)))</f>
        <v>3.2</v>
      </c>
      <c r="B31" s="9" t="s">
        <v>16</v>
      </c>
      <c r="C31" s="16" t="s">
        <v>16</v>
      </c>
      <c r="D31" s="2">
        <v>42309</v>
      </c>
      <c r="E31" s="30">
        <f t="shared" si="0"/>
        <v>42348</v>
      </c>
      <c r="F31" s="3">
        <v>40</v>
      </c>
      <c r="G31" s="4">
        <v>0</v>
      </c>
      <c r="H31" s="28">
        <f t="shared" si="1"/>
        <v>29</v>
      </c>
      <c r="I31" s="29">
        <f t="shared" si="4"/>
        <v>0</v>
      </c>
      <c r="J31" s="28">
        <f t="shared" si="5"/>
        <v>40</v>
      </c>
    </row>
    <row r="32" spans="1:10" x14ac:dyDescent="0.25">
      <c r="A32" s="13" t="str">
        <f ca="1">IF(ISERROR(VALUE(SUBSTITUTE(OFFSET(A32,-1,0,1,1),".",""))),"0.0.1",IF(ISERROR(FIND("`",SUBSTITUTE(OFFSET(A32,-1,0,1,1),".","`",2))),OFFSET(A32,-1,0,1,1)&amp;".1",LEFT(OFFSET(A32,-1,0,1,1),FIND("`",SUBSTITUTE(OFFSET(A32,-1,0,1,1),".","`",2)))&amp;IF(ISERROR(FIND("`",SUBSTITUTE(OFFSET(A32,-1,0,1,1),".","`",3))),VALUE(RIGHT(OFFSET(A32,-1,0,1,1),LEN(OFFSET(A32,-1,0,1,1))-FIND("`",SUBSTITUTE(OFFSET(A32,-1,0,1,1),".","`",2))))+1,VALUE(MID(OFFSET(A32,-1,0,1,1),FIND("`",SUBSTITUTE(OFFSET(A32,-1,0,1,1),".","`",2))+1,(FIND("`",SUBSTITUTE(OFFSET(A32,-1,0,1,1),".","`",3))-FIND("`",SUBSTITUTE(OFFSET(A32,-1,0,1,1),".","`",2))-1)))+1)))</f>
        <v>3.2.1</v>
      </c>
      <c r="B32" s="20" t="s">
        <v>26</v>
      </c>
      <c r="C32" s="16" t="s">
        <v>16</v>
      </c>
      <c r="D32" s="2">
        <v>42318</v>
      </c>
      <c r="E32" s="30">
        <f t="shared" si="0"/>
        <v>42357</v>
      </c>
      <c r="F32" s="3">
        <v>40</v>
      </c>
      <c r="G32" s="4">
        <v>0</v>
      </c>
      <c r="H32" s="28">
        <f t="shared" si="1"/>
        <v>29</v>
      </c>
      <c r="I32" s="29">
        <f t="shared" si="4"/>
        <v>0</v>
      </c>
      <c r="J32" s="28">
        <f t="shared" si="5"/>
        <v>40</v>
      </c>
    </row>
    <row r="33" spans="1:10" x14ac:dyDescent="0.25">
      <c r="A33" s="13" t="str">
        <f ca="1">IF(ISERROR(VALUE(SUBSTITUTE(OFFSET(A33,-1,0,1,1),".",""))),"0.1",IF(ISERROR(FIND("`",SUBSTITUTE(OFFSET(A33,-1,0,1,1),".","`",1))),OFFSET(A33,-1,0,1,1)&amp;".1",LEFT(OFFSET(A33,-1,0,1,1),FIND("`",SUBSTITUTE(OFFSET(A33,-1,0,1,1),".","`",1)))&amp;IF(ISERROR(FIND("`",SUBSTITUTE(OFFSET(A33,-1,0,1,1),".","`",2))),VALUE(RIGHT(OFFSET(A33,-1,0,1,1),LEN(OFFSET(A33,-1,0,1,1))-FIND("`",SUBSTITUTE(OFFSET(A33,-1,0,1,1),".","`",1))))+1,VALUE(MID(OFFSET(A33,-1,0,1,1),FIND("`",SUBSTITUTE(OFFSET(A33,-1,0,1,1),".","`",1))+1,(FIND("`",SUBSTITUTE(OFFSET(A33,-1,0,1,1),".","`",2))-FIND("`",SUBSTITUTE(OFFSET(A33,-1,0,1,1),".","`",1))-1)))+1)))</f>
        <v>3.3</v>
      </c>
      <c r="B33" s="9" t="s">
        <v>22</v>
      </c>
      <c r="C33" s="16" t="s">
        <v>22</v>
      </c>
      <c r="D33" s="2">
        <v>42309</v>
      </c>
      <c r="E33" s="30">
        <f t="shared" si="0"/>
        <v>42348</v>
      </c>
      <c r="F33" s="3">
        <v>40</v>
      </c>
      <c r="G33" s="4">
        <v>0</v>
      </c>
      <c r="H33" s="28">
        <f t="shared" si="1"/>
        <v>29</v>
      </c>
      <c r="I33" s="29">
        <f t="shared" si="4"/>
        <v>0</v>
      </c>
      <c r="J33" s="28">
        <f t="shared" si="5"/>
        <v>40</v>
      </c>
    </row>
    <row r="34" spans="1:10" x14ac:dyDescent="0.25">
      <c r="A34" s="13" t="str">
        <f ca="1">IF(ISERROR(VALUE(SUBSTITUTE(OFFSET(A34,-1,0,1,1),".",""))),"0.0.1",IF(ISERROR(FIND("`",SUBSTITUTE(OFFSET(A34,-1,0,1,1),".","`",2))),OFFSET(A34,-1,0,1,1)&amp;".1",LEFT(OFFSET(A34,-1,0,1,1),FIND("`",SUBSTITUTE(OFFSET(A34,-1,0,1,1),".","`",2)))&amp;IF(ISERROR(FIND("`",SUBSTITUTE(OFFSET(A34,-1,0,1,1),".","`",3))),VALUE(RIGHT(OFFSET(A34,-1,0,1,1),LEN(OFFSET(A34,-1,0,1,1))-FIND("`",SUBSTITUTE(OFFSET(A34,-1,0,1,1),".","`",2))))+1,VALUE(MID(OFFSET(A34,-1,0,1,1),FIND("`",SUBSTITUTE(OFFSET(A34,-1,0,1,1),".","`",2))+1,(FIND("`",SUBSTITUTE(OFFSET(A34,-1,0,1,1),".","`",3))-FIND("`",SUBSTITUTE(OFFSET(A34,-1,0,1,1),".","`",2))-1)))+1)))</f>
        <v>3.3.1</v>
      </c>
      <c r="B34" s="20" t="s">
        <v>27</v>
      </c>
      <c r="C34" s="16" t="s">
        <v>22</v>
      </c>
      <c r="D34" s="2">
        <v>42318</v>
      </c>
      <c r="E34" s="30">
        <f t="shared" si="0"/>
        <v>42357</v>
      </c>
      <c r="F34" s="3">
        <v>40</v>
      </c>
      <c r="G34" s="4">
        <v>0</v>
      </c>
      <c r="H34" s="28">
        <f t="shared" si="1"/>
        <v>29</v>
      </c>
      <c r="I34" s="29">
        <f t="shared" si="4"/>
        <v>0</v>
      </c>
      <c r="J34" s="28">
        <f t="shared" si="5"/>
        <v>40</v>
      </c>
    </row>
    <row r="35" spans="1:10" x14ac:dyDescent="0.25">
      <c r="A35" s="13" t="str">
        <f ca="1">IF(ISERROR(VALUE(SUBSTITUTE(OFFSET(A35,-1,0,1,1),".",""))),"0.1",IF(ISERROR(FIND("`",SUBSTITUTE(OFFSET(A35,-1,0,1,1),".","`",1))),OFFSET(A35,-1,0,1,1)&amp;".1",LEFT(OFFSET(A35,-1,0,1,1),FIND("`",SUBSTITUTE(OFFSET(A35,-1,0,1,1),".","`",1)))&amp;IF(ISERROR(FIND("`",SUBSTITUTE(OFFSET(A35,-1,0,1,1),".","`",2))),VALUE(RIGHT(OFFSET(A35,-1,0,1,1),LEN(OFFSET(A35,-1,0,1,1))-FIND("`",SUBSTITUTE(OFFSET(A35,-1,0,1,1),".","`",1))))+1,VALUE(MID(OFFSET(A35,-1,0,1,1),FIND("`",SUBSTITUTE(OFFSET(A35,-1,0,1,1),".","`",1))+1,(FIND("`",SUBSTITUTE(OFFSET(A35,-1,0,1,1),".","`",2))-FIND("`",SUBSTITUTE(OFFSET(A35,-1,0,1,1),".","`",1))-1)))+1)))</f>
        <v>3.4</v>
      </c>
      <c r="B35" s="9" t="s">
        <v>5</v>
      </c>
      <c r="C35" s="16" t="s">
        <v>22</v>
      </c>
      <c r="D35" s="2">
        <v>42309</v>
      </c>
      <c r="E35" s="30">
        <f t="shared" si="0"/>
        <v>42348</v>
      </c>
      <c r="F35" s="3">
        <v>40</v>
      </c>
      <c r="G35" s="4">
        <v>0</v>
      </c>
      <c r="H35" s="28">
        <f t="shared" si="1"/>
        <v>29</v>
      </c>
      <c r="I35" s="29">
        <f t="shared" si="4"/>
        <v>0</v>
      </c>
      <c r="J35" s="28">
        <f t="shared" si="5"/>
        <v>40</v>
      </c>
    </row>
    <row r="36" spans="1:10" x14ac:dyDescent="0.25">
      <c r="A36" s="13" t="str">
        <f ca="1">IF(ISERROR(VALUE(SUBSTITUTE(OFFSET(A36,-1,0,1,1),".",""))),"0.0.1",IF(ISERROR(FIND("`",SUBSTITUTE(OFFSET(A36,-1,0,1,1),".","`",2))),OFFSET(A36,-1,0,1,1)&amp;".1",LEFT(OFFSET(A36,-1,0,1,1),FIND("`",SUBSTITUTE(OFFSET(A36,-1,0,1,1),".","`",2)))&amp;IF(ISERROR(FIND("`",SUBSTITUTE(OFFSET(A36,-1,0,1,1),".","`",3))),VALUE(RIGHT(OFFSET(A36,-1,0,1,1),LEN(OFFSET(A36,-1,0,1,1))-FIND("`",SUBSTITUTE(OFFSET(A36,-1,0,1,1),".","`",2))))+1,VALUE(MID(OFFSET(A36,-1,0,1,1),FIND("`",SUBSTITUTE(OFFSET(A36,-1,0,1,1),".","`",2))+1,(FIND("`",SUBSTITUTE(OFFSET(A36,-1,0,1,1),".","`",3))-FIND("`",SUBSTITUTE(OFFSET(A36,-1,0,1,1),".","`",2))-1)))+1)))</f>
        <v>3.4.1</v>
      </c>
      <c r="B36" s="20" t="s">
        <v>28</v>
      </c>
      <c r="C36" s="16" t="s">
        <v>22</v>
      </c>
      <c r="D36" s="2">
        <v>42318</v>
      </c>
      <c r="E36" s="30">
        <f t="shared" si="0"/>
        <v>42357</v>
      </c>
      <c r="F36" s="3">
        <v>40</v>
      </c>
      <c r="G36" s="4">
        <v>0</v>
      </c>
      <c r="H36" s="28">
        <f t="shared" si="1"/>
        <v>29</v>
      </c>
      <c r="I36" s="29">
        <f t="shared" si="4"/>
        <v>0</v>
      </c>
      <c r="J36" s="28">
        <f t="shared" si="5"/>
        <v>40</v>
      </c>
    </row>
    <row r="37" spans="1:10" x14ac:dyDescent="0.25">
      <c r="A37" s="14">
        <f ca="1">IF(ISERROR(VALUE(SUBSTITUTE(OFFSET(A37,-1,0,1,1),".",""))),1,IF(ISERROR(FIND("`",SUBSTITUTE(OFFSET(A37,-1,0,1,1),".","`",1))),VALUE(OFFSET(A37,-1,0,1,1))+1,VALUE(LEFT(OFFSET(A37,-1,0,1,1),FIND("`",SUBSTITUTE(OFFSET(A37,-1,0,1,1),".","`",1))-1))+1))</f>
        <v>4</v>
      </c>
      <c r="B37" s="10" t="s">
        <v>29</v>
      </c>
      <c r="C37" s="17" t="s">
        <v>30</v>
      </c>
      <c r="D37" s="22">
        <f>MIN(D38:D49)</f>
        <v>42278</v>
      </c>
      <c r="E37" s="23">
        <f t="shared" ref="E37:E61" si="6">D37+F37-1</f>
        <v>42293</v>
      </c>
      <c r="F37" s="33">
        <f>MAX(E38:E49)-D37+1</f>
        <v>16</v>
      </c>
      <c r="G37" s="34">
        <f>SUMPRODUCT(F38:F49,G38:G49)/SUM(F38:F49)</f>
        <v>1</v>
      </c>
      <c r="H37" s="35">
        <f t="shared" ref="H37:H61" si="7">NETWORKDAYS(D37,E37)</f>
        <v>12</v>
      </c>
      <c r="I37" s="36">
        <f t="shared" si="2"/>
        <v>16</v>
      </c>
      <c r="J37" s="35">
        <f t="shared" si="3"/>
        <v>0</v>
      </c>
    </row>
    <row r="38" spans="1:10" x14ac:dyDescent="0.25">
      <c r="A38" s="13" t="str">
        <f ca="1">IF(ISERROR(VALUE(SUBSTITUTE(OFFSET(A38,-1,0,1,1),".",""))),"0.1",IF(ISERROR(FIND("`",SUBSTITUTE(OFFSET(A38,-1,0,1,1),".","`",1))),OFFSET(A38,-1,0,1,1)&amp;".1",LEFT(OFFSET(A38,-1,0,1,1),FIND("`",SUBSTITUTE(OFFSET(A38,-1,0,1,1),".","`",1)))&amp;IF(ISERROR(FIND("`",SUBSTITUTE(OFFSET(A38,-1,0,1,1),".","`",2))),VALUE(RIGHT(OFFSET(A38,-1,0,1,1),LEN(OFFSET(A38,-1,0,1,1))-FIND("`",SUBSTITUTE(OFFSET(A38,-1,0,1,1),".","`",1))))+1,VALUE(MID(OFFSET(A38,-1,0,1,1),FIND("`",SUBSTITUTE(OFFSET(A38,-1,0,1,1),".","`",1))+1,(FIND("`",SUBSTITUTE(OFFSET(A38,-1,0,1,1),".","`",2))-FIND("`",SUBSTITUTE(OFFSET(A38,-1,0,1,1),".","`",1))-1)))+1)))</f>
        <v>4.1</v>
      </c>
      <c r="B38" s="9" t="s">
        <v>31</v>
      </c>
      <c r="C38" s="16"/>
      <c r="D38" s="2">
        <v>42293</v>
      </c>
      <c r="E38" s="30">
        <f t="shared" si="6"/>
        <v>42293</v>
      </c>
      <c r="F38" s="3">
        <v>1</v>
      </c>
      <c r="G38" s="4">
        <v>1</v>
      </c>
      <c r="H38" s="28">
        <f t="shared" si="7"/>
        <v>1</v>
      </c>
      <c r="I38" s="29">
        <f t="shared" si="2"/>
        <v>1</v>
      </c>
      <c r="J38" s="28">
        <f t="shared" si="3"/>
        <v>0</v>
      </c>
    </row>
    <row r="39" spans="1:10" x14ac:dyDescent="0.25">
      <c r="A39" s="13" t="str">
        <f ca="1">IF(ISERROR(VALUE(SUBSTITUTE(OFFSET(A39,-1,0,1,1),".",""))),"0.0.1",IF(ISERROR(FIND("`",SUBSTITUTE(OFFSET(A39,-1,0,1,1),".","`",2))),OFFSET(A39,-1,0,1,1)&amp;".1",LEFT(OFFSET(A39,-1,0,1,1),FIND("`",SUBSTITUTE(OFFSET(A39,-1,0,1,1),".","`",2)))&amp;IF(ISERROR(FIND("`",SUBSTITUTE(OFFSET(A39,-1,0,1,1),".","`",3))),VALUE(RIGHT(OFFSET(A39,-1,0,1,1),LEN(OFFSET(A39,-1,0,1,1))-FIND("`",SUBSTITUTE(OFFSET(A39,-1,0,1,1),".","`",2))))+1,VALUE(MID(OFFSET(A39,-1,0,1,1),FIND("`",SUBSTITUTE(OFFSET(A39,-1,0,1,1),".","`",2))+1,(FIND("`",SUBSTITUTE(OFFSET(A39,-1,0,1,1),".","`",3))-FIND("`",SUBSTITUTE(OFFSET(A39,-1,0,1,1),".","`",2))-1)))+1)))</f>
        <v>4.1.1</v>
      </c>
      <c r="B39" s="20" t="s">
        <v>32</v>
      </c>
      <c r="C39" s="16"/>
      <c r="D39" s="2">
        <v>42286</v>
      </c>
      <c r="E39" s="30">
        <f t="shared" si="6"/>
        <v>42293</v>
      </c>
      <c r="F39" s="3">
        <v>8</v>
      </c>
      <c r="G39" s="4">
        <v>1</v>
      </c>
      <c r="H39" s="28">
        <f t="shared" si="7"/>
        <v>6</v>
      </c>
      <c r="I39" s="29">
        <f t="shared" si="2"/>
        <v>8</v>
      </c>
      <c r="J39" s="28">
        <f t="shared" si="3"/>
        <v>0</v>
      </c>
    </row>
    <row r="40" spans="1:10" x14ac:dyDescent="0.25">
      <c r="A40" s="13" t="str">
        <f ca="1">IF(ISERROR(VALUE(SUBSTITUTE(OFFSET(A40,-1,0,1,1),".",""))),"0.0.0.1",IF(ISERROR(FIND("`",SUBSTITUTE(OFFSET(A40,-1,0,1,1),".","`",3))),OFFSET(A40,-1,0,1,1)&amp;".1",LEFT(OFFSET(A40,-1,0,1,1),FIND("`",SUBSTITUTE(OFFSET(A40,-1,0,1,1),".","`",3)))&amp;IF(ISERROR(FIND("`",SUBSTITUTE(OFFSET(A40,-1,0,1,1),".","`",4))),VALUE(RIGHT(OFFSET(A40,-1,0,1,1),LEN(OFFSET(A40,-1,0,1,1))-FIND("`",SUBSTITUTE(OFFSET(A40,-1,0,1,1),".","`",3))))+1,VALUE(MID(OFFSET(A40,-1,0,1,1),FIND("`",SUBSTITUTE(OFFSET(A40,-1,0,1,1),".","`",3))+1,(FIND("`",SUBSTITUTE(OFFSET(A40,-1,0,1,1),".","`",4))-FIND("`",SUBSTITUTE(OFFSET(A40,-1,0,1,1),".","`",3))-1)))+1)))</f>
        <v>4.1.1.1</v>
      </c>
      <c r="B40" s="21" t="s">
        <v>33</v>
      </c>
      <c r="C40" s="16" t="s">
        <v>34</v>
      </c>
      <c r="D40" s="2">
        <v>42286</v>
      </c>
      <c r="E40" s="30">
        <f t="shared" si="6"/>
        <v>42293</v>
      </c>
      <c r="F40" s="3">
        <v>8</v>
      </c>
      <c r="G40" s="4">
        <v>1</v>
      </c>
      <c r="H40" s="28">
        <f t="shared" si="7"/>
        <v>6</v>
      </c>
      <c r="I40" s="29">
        <f t="shared" si="2"/>
        <v>8</v>
      </c>
      <c r="J40" s="28">
        <f t="shared" si="3"/>
        <v>0</v>
      </c>
    </row>
    <row r="41" spans="1:10" x14ac:dyDescent="0.25">
      <c r="A41" s="13" t="str">
        <f ca="1">IF(ISERROR(VALUE(SUBSTITUTE(OFFSET(A41,-1,0,1,1),".",""))),"0.0.0.1",IF(ISERROR(FIND("`",SUBSTITUTE(OFFSET(A41,-1,0,1,1),".","`",3))),OFFSET(A41,-1,0,1,1)&amp;".1",LEFT(OFFSET(A41,-1,0,1,1),FIND("`",SUBSTITUTE(OFFSET(A41,-1,0,1,1),".","`",3)))&amp;IF(ISERROR(FIND("`",SUBSTITUTE(OFFSET(A41,-1,0,1,1),".","`",4))),VALUE(RIGHT(OFFSET(A41,-1,0,1,1),LEN(OFFSET(A41,-1,0,1,1))-FIND("`",SUBSTITUTE(OFFSET(A41,-1,0,1,1),".","`",3))))+1,VALUE(MID(OFFSET(A41,-1,0,1,1),FIND("`",SUBSTITUTE(OFFSET(A41,-1,0,1,1),".","`",3))+1,(FIND("`",SUBSTITUTE(OFFSET(A41,-1,0,1,1),".","`",4))-FIND("`",SUBSTITUTE(OFFSET(A41,-1,0,1,1),".","`",3))-1)))+1)))</f>
        <v>4.1.1.2</v>
      </c>
      <c r="B41" s="21" t="s">
        <v>35</v>
      </c>
      <c r="C41" s="16" t="s">
        <v>12</v>
      </c>
      <c r="D41" s="2">
        <v>42286</v>
      </c>
      <c r="E41" s="30">
        <f t="shared" si="6"/>
        <v>42293</v>
      </c>
      <c r="F41" s="3">
        <v>8</v>
      </c>
      <c r="G41" s="4">
        <v>1</v>
      </c>
      <c r="H41" s="28">
        <f t="shared" si="7"/>
        <v>6</v>
      </c>
      <c r="I41" s="29">
        <f t="shared" si="2"/>
        <v>8</v>
      </c>
      <c r="J41" s="28">
        <f t="shared" si="3"/>
        <v>0</v>
      </c>
    </row>
    <row r="42" spans="1:10" x14ac:dyDescent="0.25">
      <c r="A42" s="13" t="str">
        <f ca="1">IF(ISERROR(VALUE(SUBSTITUTE(OFFSET(A42,-1,0,1,1),".",""))),"0.0.0.1",IF(ISERROR(FIND("`",SUBSTITUTE(OFFSET(A42,-1,0,1,1),".","`",3))),OFFSET(A42,-1,0,1,1)&amp;".1",LEFT(OFFSET(A42,-1,0,1,1),FIND("`",SUBSTITUTE(OFFSET(A42,-1,0,1,1),".","`",3)))&amp;IF(ISERROR(FIND("`",SUBSTITUTE(OFFSET(A42,-1,0,1,1),".","`",4))),VALUE(RIGHT(OFFSET(A42,-1,0,1,1),LEN(OFFSET(A42,-1,0,1,1))-FIND("`",SUBSTITUTE(OFFSET(A42,-1,0,1,1),".","`",3))))+1,VALUE(MID(OFFSET(A42,-1,0,1,1),FIND("`",SUBSTITUTE(OFFSET(A42,-1,0,1,1),".","`",3))+1,(FIND("`",SUBSTITUTE(OFFSET(A42,-1,0,1,1),".","`",4))-FIND("`",SUBSTITUTE(OFFSET(A42,-1,0,1,1),".","`",3))-1)))+1)))</f>
        <v>4.1.1.3</v>
      </c>
      <c r="B42" s="21" t="s">
        <v>36</v>
      </c>
      <c r="C42" s="16" t="s">
        <v>16</v>
      </c>
      <c r="D42" s="2">
        <v>42286</v>
      </c>
      <c r="E42" s="30">
        <f t="shared" si="6"/>
        <v>42293</v>
      </c>
      <c r="F42" s="3">
        <v>8</v>
      </c>
      <c r="G42" s="4">
        <v>1</v>
      </c>
      <c r="H42" s="28">
        <f t="shared" si="7"/>
        <v>6</v>
      </c>
      <c r="I42" s="29">
        <f t="shared" si="2"/>
        <v>8</v>
      </c>
      <c r="J42" s="28">
        <f t="shared" si="3"/>
        <v>0</v>
      </c>
    </row>
    <row r="43" spans="1:10" x14ac:dyDescent="0.25">
      <c r="A43" s="13" t="str">
        <f ca="1">IF(ISERROR(VALUE(SUBSTITUTE(OFFSET(A43,-1,0,1,1),".",""))),"0.0.0.1",IF(ISERROR(FIND("`",SUBSTITUTE(OFFSET(A43,-1,0,1,1),".","`",3))),OFFSET(A43,-1,0,1,1)&amp;".1",LEFT(OFFSET(A43,-1,0,1,1),FIND("`",SUBSTITUTE(OFFSET(A43,-1,0,1,1),".","`",3)))&amp;IF(ISERROR(FIND("`",SUBSTITUTE(OFFSET(A43,-1,0,1,1),".","`",4))),VALUE(RIGHT(OFFSET(A43,-1,0,1,1),LEN(OFFSET(A43,-1,0,1,1))-FIND("`",SUBSTITUTE(OFFSET(A43,-1,0,1,1),".","`",3))))+1,VALUE(MID(OFFSET(A43,-1,0,1,1),FIND("`",SUBSTITUTE(OFFSET(A43,-1,0,1,1),".","`",3))+1,(FIND("`",SUBSTITUTE(OFFSET(A43,-1,0,1,1),".","`",4))-FIND("`",SUBSTITUTE(OFFSET(A43,-1,0,1,1),".","`",3))-1)))+1)))</f>
        <v>4.1.1.4</v>
      </c>
      <c r="B43" s="21" t="s">
        <v>37</v>
      </c>
      <c r="C43" s="16" t="s">
        <v>22</v>
      </c>
      <c r="D43" s="2">
        <v>42286</v>
      </c>
      <c r="E43" s="30">
        <f t="shared" si="6"/>
        <v>42293</v>
      </c>
      <c r="F43" s="3">
        <v>8</v>
      </c>
      <c r="G43" s="4">
        <v>1</v>
      </c>
      <c r="H43" s="28">
        <f t="shared" si="7"/>
        <v>6</v>
      </c>
      <c r="I43" s="29">
        <f t="shared" si="2"/>
        <v>8</v>
      </c>
      <c r="J43" s="28">
        <f t="shared" si="3"/>
        <v>0</v>
      </c>
    </row>
    <row r="44" spans="1:10" x14ac:dyDescent="0.25">
      <c r="A44" s="13" t="str">
        <f ca="1">IF(ISERROR(VALUE(SUBSTITUTE(OFFSET(A44,-1,0,1,1),".",""))),"0.1",IF(ISERROR(FIND("`",SUBSTITUTE(OFFSET(A44,-1,0,1,1),".","`",1))),OFFSET(A44,-1,0,1,1)&amp;".1",LEFT(OFFSET(A44,-1,0,1,1),FIND("`",SUBSTITUTE(OFFSET(A44,-1,0,1,1),".","`",1)))&amp;IF(ISERROR(FIND("`",SUBSTITUTE(OFFSET(A44,-1,0,1,1),".","`",2))),VALUE(RIGHT(OFFSET(A44,-1,0,1,1),LEN(OFFSET(A44,-1,0,1,1))-FIND("`",SUBSTITUTE(OFFSET(A44,-1,0,1,1),".","`",1))))+1,VALUE(MID(OFFSET(A44,-1,0,1,1),FIND("`",SUBSTITUTE(OFFSET(A44,-1,0,1,1),".","`",1))+1,(FIND("`",SUBSTITUTE(OFFSET(A44,-1,0,1,1),".","`",2))-FIND("`",SUBSTITUTE(OFFSET(A44,-1,0,1,1),".","`",1))-1)))+1)))</f>
        <v>4.2</v>
      </c>
      <c r="B44" s="9" t="s">
        <v>38</v>
      </c>
      <c r="C44" s="16"/>
      <c r="D44" s="2">
        <v>42286</v>
      </c>
      <c r="E44" s="30">
        <f t="shared" si="6"/>
        <v>42286</v>
      </c>
      <c r="F44" s="3">
        <v>1</v>
      </c>
      <c r="G44" s="4">
        <v>1</v>
      </c>
      <c r="H44" s="28">
        <f t="shared" si="7"/>
        <v>1</v>
      </c>
      <c r="I44" s="29">
        <f t="shared" si="2"/>
        <v>1</v>
      </c>
      <c r="J44" s="28">
        <f t="shared" si="3"/>
        <v>0</v>
      </c>
    </row>
    <row r="45" spans="1:10" x14ac:dyDescent="0.25">
      <c r="A45" s="13" t="str">
        <f ca="1">IF(ISERROR(VALUE(SUBSTITUTE(OFFSET(A45,-1,0,1,1),".",""))),"0.0.1",IF(ISERROR(FIND("`",SUBSTITUTE(OFFSET(A45,-1,0,1,1),".","`",2))),OFFSET(A45,-1,0,1,1)&amp;".1",LEFT(OFFSET(A45,-1,0,1,1),FIND("`",SUBSTITUTE(OFFSET(A45,-1,0,1,1),".","`",2)))&amp;IF(ISERROR(FIND("`",SUBSTITUTE(OFFSET(A45,-1,0,1,1),".","`",3))),VALUE(RIGHT(OFFSET(A45,-1,0,1,1),LEN(OFFSET(A45,-1,0,1,1))-FIND("`",SUBSTITUTE(OFFSET(A45,-1,0,1,1),".","`",2))))+1,VALUE(MID(OFFSET(A45,-1,0,1,1),FIND("`",SUBSTITUTE(OFFSET(A45,-1,0,1,1),".","`",2))+1,(FIND("`",SUBSTITUTE(OFFSET(A45,-1,0,1,1),".","`",3))-FIND("`",SUBSTITUTE(OFFSET(A45,-1,0,1,1),".","`",2))-1)))+1)))</f>
        <v>4.2.1</v>
      </c>
      <c r="B45" s="20" t="s">
        <v>39</v>
      </c>
      <c r="C45" s="16" t="s">
        <v>1</v>
      </c>
      <c r="D45" s="2">
        <v>42285</v>
      </c>
      <c r="E45" s="30">
        <f t="shared" si="6"/>
        <v>42285</v>
      </c>
      <c r="F45" s="3">
        <v>1</v>
      </c>
      <c r="G45" s="4">
        <v>1</v>
      </c>
      <c r="H45" s="28">
        <f t="shared" si="7"/>
        <v>1</v>
      </c>
      <c r="I45" s="29">
        <f t="shared" si="2"/>
        <v>1</v>
      </c>
      <c r="J45" s="28">
        <f t="shared" si="3"/>
        <v>0</v>
      </c>
    </row>
    <row r="46" spans="1:10" x14ac:dyDescent="0.25">
      <c r="A46" s="13" t="str">
        <f ca="1">IF(ISERROR(VALUE(SUBSTITUTE(OFFSET(A46,-1,0,1,1),".",""))),"0.0.0.1",IF(ISERROR(FIND("`",SUBSTITUTE(OFFSET(A46,-1,0,1,1),".","`",3))),OFFSET(A46,-1,0,1,1)&amp;".1",LEFT(OFFSET(A46,-1,0,1,1),FIND("`",SUBSTITUTE(OFFSET(A46,-1,0,1,1),".","`",3)))&amp;IF(ISERROR(FIND("`",SUBSTITUTE(OFFSET(A46,-1,0,1,1),".","`",4))),VALUE(RIGHT(OFFSET(A46,-1,0,1,1),LEN(OFFSET(A46,-1,0,1,1))-FIND("`",SUBSTITUTE(OFFSET(A46,-1,0,1,1),".","`",3))))+1,VALUE(MID(OFFSET(A46,-1,0,1,1),FIND("`",SUBSTITUTE(OFFSET(A46,-1,0,1,1),".","`",3))+1,(FIND("`",SUBSTITUTE(OFFSET(A46,-1,0,1,1),".","`",4))-FIND("`",SUBSTITUTE(OFFSET(A46,-1,0,1,1),".","`",3))-1)))+1)))</f>
        <v>4.2.1.1</v>
      </c>
      <c r="B46" s="21" t="s">
        <v>33</v>
      </c>
      <c r="C46" s="16" t="s">
        <v>34</v>
      </c>
      <c r="D46" s="2">
        <v>42278</v>
      </c>
      <c r="E46" s="30">
        <f t="shared" si="6"/>
        <v>42280</v>
      </c>
      <c r="F46" s="3">
        <v>3</v>
      </c>
      <c r="G46" s="4">
        <v>1</v>
      </c>
      <c r="H46" s="28">
        <f t="shared" si="7"/>
        <v>2</v>
      </c>
      <c r="I46" s="29">
        <f t="shared" si="2"/>
        <v>3</v>
      </c>
      <c r="J46" s="28">
        <f t="shared" si="3"/>
        <v>0</v>
      </c>
    </row>
    <row r="47" spans="1:10" x14ac:dyDescent="0.25">
      <c r="A47" s="13" t="str">
        <f ca="1">IF(ISERROR(VALUE(SUBSTITUTE(OFFSET(A47,-1,0,1,1),".",""))),"0.0.0.1",IF(ISERROR(FIND("`",SUBSTITUTE(OFFSET(A47,-1,0,1,1),".","`",3))),OFFSET(A47,-1,0,1,1)&amp;".1",LEFT(OFFSET(A47,-1,0,1,1),FIND("`",SUBSTITUTE(OFFSET(A47,-1,0,1,1),".","`",3)))&amp;IF(ISERROR(FIND("`",SUBSTITUTE(OFFSET(A47,-1,0,1,1),".","`",4))),VALUE(RIGHT(OFFSET(A47,-1,0,1,1),LEN(OFFSET(A47,-1,0,1,1))-FIND("`",SUBSTITUTE(OFFSET(A47,-1,0,1,1),".","`",3))))+1,VALUE(MID(OFFSET(A47,-1,0,1,1),FIND("`",SUBSTITUTE(OFFSET(A47,-1,0,1,1),".","`",3))+1,(FIND("`",SUBSTITUTE(OFFSET(A47,-1,0,1,1),".","`",4))-FIND("`",SUBSTITUTE(OFFSET(A47,-1,0,1,1),".","`",3))-1)))+1)))</f>
        <v>4.2.1.2</v>
      </c>
      <c r="B47" s="21" t="s">
        <v>35</v>
      </c>
      <c r="C47" s="16" t="s">
        <v>12</v>
      </c>
      <c r="D47" s="2">
        <v>42280</v>
      </c>
      <c r="E47" s="30">
        <f t="shared" si="6"/>
        <v>42284</v>
      </c>
      <c r="F47" s="3">
        <v>5</v>
      </c>
      <c r="G47" s="4">
        <v>1</v>
      </c>
      <c r="H47" s="28">
        <f t="shared" si="7"/>
        <v>3</v>
      </c>
      <c r="I47" s="29">
        <f t="shared" si="2"/>
        <v>5</v>
      </c>
      <c r="J47" s="28">
        <f t="shared" si="3"/>
        <v>0</v>
      </c>
    </row>
    <row r="48" spans="1:10" x14ac:dyDescent="0.25">
      <c r="A48" s="13" t="str">
        <f ca="1">IF(ISERROR(VALUE(SUBSTITUTE(OFFSET(A48,-1,0,1,1),".",""))),"0.0.0.1",IF(ISERROR(FIND("`",SUBSTITUTE(OFFSET(A48,-1,0,1,1),".","`",3))),OFFSET(A48,-1,0,1,1)&amp;".1",LEFT(OFFSET(A48,-1,0,1,1),FIND("`",SUBSTITUTE(OFFSET(A48,-1,0,1,1),".","`",3)))&amp;IF(ISERROR(FIND("`",SUBSTITUTE(OFFSET(A48,-1,0,1,1),".","`",4))),VALUE(RIGHT(OFFSET(A48,-1,0,1,1),LEN(OFFSET(A48,-1,0,1,1))-FIND("`",SUBSTITUTE(OFFSET(A48,-1,0,1,1),".","`",3))))+1,VALUE(MID(OFFSET(A48,-1,0,1,1),FIND("`",SUBSTITUTE(OFFSET(A48,-1,0,1,1),".","`",3))+1,(FIND("`",SUBSTITUTE(OFFSET(A48,-1,0,1,1),".","`",4))-FIND("`",SUBSTITUTE(OFFSET(A48,-1,0,1,1),".","`",3))-1)))+1)))</f>
        <v>4.2.1.3</v>
      </c>
      <c r="B48" s="21" t="s">
        <v>36</v>
      </c>
      <c r="C48" s="16" t="s">
        <v>16</v>
      </c>
      <c r="D48" s="2">
        <v>42280</v>
      </c>
      <c r="E48" s="30">
        <f t="shared" si="6"/>
        <v>42284</v>
      </c>
      <c r="F48" s="3">
        <v>5</v>
      </c>
      <c r="G48" s="4">
        <v>1</v>
      </c>
      <c r="H48" s="28">
        <f t="shared" si="7"/>
        <v>3</v>
      </c>
      <c r="I48" s="29">
        <f t="shared" si="2"/>
        <v>5</v>
      </c>
      <c r="J48" s="28">
        <f t="shared" si="3"/>
        <v>0</v>
      </c>
    </row>
    <row r="49" spans="1:10" x14ac:dyDescent="0.25">
      <c r="A49" s="13" t="str">
        <f ca="1">IF(ISERROR(VALUE(SUBSTITUTE(OFFSET(A49,-1,0,1,1),".",""))),"0.0.0.1",IF(ISERROR(FIND("`",SUBSTITUTE(OFFSET(A49,-1,0,1,1),".","`",3))),OFFSET(A49,-1,0,1,1)&amp;".1",LEFT(OFFSET(A49,-1,0,1,1),FIND("`",SUBSTITUTE(OFFSET(A49,-1,0,1,1),".","`",3)))&amp;IF(ISERROR(FIND("`",SUBSTITUTE(OFFSET(A49,-1,0,1,1),".","`",4))),VALUE(RIGHT(OFFSET(A49,-1,0,1,1),LEN(OFFSET(A49,-1,0,1,1))-FIND("`",SUBSTITUTE(OFFSET(A49,-1,0,1,1),".","`",3))))+1,VALUE(MID(OFFSET(A49,-1,0,1,1),FIND("`",SUBSTITUTE(OFFSET(A49,-1,0,1,1),".","`",3))+1,(FIND("`",SUBSTITUTE(OFFSET(A49,-1,0,1,1),".","`",4))-FIND("`",SUBSTITUTE(OFFSET(A49,-1,0,1,1),".","`",3))-1)))+1)))</f>
        <v>4.2.1.4</v>
      </c>
      <c r="B49" s="21" t="s">
        <v>37</v>
      </c>
      <c r="C49" s="16" t="s">
        <v>22</v>
      </c>
      <c r="D49" s="2">
        <v>42280</v>
      </c>
      <c r="E49" s="30">
        <f t="shared" si="6"/>
        <v>42284</v>
      </c>
      <c r="F49" s="3">
        <v>5</v>
      </c>
      <c r="G49" s="4">
        <v>1</v>
      </c>
      <c r="H49" s="28">
        <f t="shared" si="7"/>
        <v>3</v>
      </c>
      <c r="I49" s="29">
        <f t="shared" si="2"/>
        <v>5</v>
      </c>
      <c r="J49" s="28">
        <f t="shared" si="3"/>
        <v>0</v>
      </c>
    </row>
    <row r="50" spans="1:10" x14ac:dyDescent="0.25">
      <c r="A50" s="14">
        <f ca="1">IF(ISERROR(VALUE(SUBSTITUTE(OFFSET(A50,-1,0,1,1),".",""))),1,IF(ISERROR(FIND("`",SUBSTITUTE(OFFSET(A50,-1,0,1,1),".","`",1))),VALUE(OFFSET(A50,-1,0,1,1))+1,VALUE(LEFT(OFFSET(A50,-1,0,1,1),FIND("`",SUBSTITUTE(OFFSET(A50,-1,0,1,1),".","`",1))-1))+1))</f>
        <v>5</v>
      </c>
      <c r="B50" s="10" t="s">
        <v>40</v>
      </c>
      <c r="C50" s="17" t="s">
        <v>30</v>
      </c>
      <c r="D50" s="1">
        <f>MIN(D51:D52)</f>
        <v>42339</v>
      </c>
      <c r="E50" s="23">
        <f t="shared" si="6"/>
        <v>42353</v>
      </c>
      <c r="F50" s="6">
        <f>MAX(E51:E52)-D50+1</f>
        <v>15</v>
      </c>
      <c r="G50" s="7">
        <f>SUMPRODUCT(F51:F52,G51:G52)/SUM(F51:F52)</f>
        <v>0</v>
      </c>
      <c r="H50" s="35">
        <f t="shared" si="7"/>
        <v>11</v>
      </c>
      <c r="I50" s="36">
        <f t="shared" si="2"/>
        <v>0</v>
      </c>
      <c r="J50" s="35">
        <f t="shared" si="3"/>
        <v>15</v>
      </c>
    </row>
    <row r="51" spans="1:10" x14ac:dyDescent="0.25">
      <c r="A51" s="13" t="str">
        <f ca="1">IF(ISERROR(VALUE(SUBSTITUTE(OFFSET(A51,-1,0,1,1),".",""))),"0.1",IF(ISERROR(FIND("`",SUBSTITUTE(OFFSET(A51,-1,0,1,1),".","`",1))),OFFSET(A51,-1,0,1,1)&amp;".1",LEFT(OFFSET(A51,-1,0,1,1),FIND("`",SUBSTITUTE(OFFSET(A51,-1,0,1,1),".","`",1)))&amp;IF(ISERROR(FIND("`",SUBSTITUTE(OFFSET(A51,-1,0,1,1),".","`",2))),VALUE(RIGHT(OFFSET(A51,-1,0,1,1),LEN(OFFSET(A51,-1,0,1,1))-FIND("`",SUBSTITUTE(OFFSET(A51,-1,0,1,1),".","`",1))))+1,VALUE(MID(OFFSET(A51,-1,0,1,1),FIND("`",SUBSTITUTE(OFFSET(A51,-1,0,1,1),".","`",1))+1,(FIND("`",SUBSTITUTE(OFFSET(A51,-1,0,1,1),".","`",2))-FIND("`",SUBSTITUTE(OFFSET(A51,-1,0,1,1),".","`",1))-1)))+1)))</f>
        <v>5.1</v>
      </c>
      <c r="B51" s="9" t="s">
        <v>31</v>
      </c>
      <c r="C51" s="16"/>
      <c r="D51" s="2">
        <v>42353</v>
      </c>
      <c r="E51" s="30">
        <f t="shared" si="6"/>
        <v>42353</v>
      </c>
      <c r="F51" s="3">
        <v>1</v>
      </c>
      <c r="G51" s="4">
        <v>0</v>
      </c>
      <c r="H51" s="28">
        <f t="shared" si="7"/>
        <v>1</v>
      </c>
      <c r="I51" s="29">
        <f t="shared" si="2"/>
        <v>0</v>
      </c>
      <c r="J51" s="28">
        <f t="shared" si="3"/>
        <v>1</v>
      </c>
    </row>
    <row r="52" spans="1:10" x14ac:dyDescent="0.25">
      <c r="A52" s="13" t="str">
        <f ca="1">IF(ISERROR(VALUE(SUBSTITUTE(OFFSET(A52,-1,0,1,1),".",""))),"0.0.1",IF(ISERROR(FIND("`",SUBSTITUTE(OFFSET(A52,-1,0,1,1),".","`",2))),OFFSET(A52,-1,0,1,1)&amp;".1",LEFT(OFFSET(A52,-1,0,1,1),FIND("`",SUBSTITUTE(OFFSET(A52,-1,0,1,1),".","`",2)))&amp;IF(ISERROR(FIND("`",SUBSTITUTE(OFFSET(A52,-1,0,1,1),".","`",3))),VALUE(RIGHT(OFFSET(A52,-1,0,1,1),LEN(OFFSET(A52,-1,0,1,1))-FIND("`",SUBSTITUTE(OFFSET(A52,-1,0,1,1),".","`",2))))+1,VALUE(MID(OFFSET(A52,-1,0,1,1),FIND("`",SUBSTITUTE(OFFSET(A52,-1,0,1,1),".","`",2))+1,(FIND("`",SUBSTITUTE(OFFSET(A52,-1,0,1,1),".","`",3))-FIND("`",SUBSTITUTE(OFFSET(A52,-1,0,1,1),".","`",2))-1)))+1)))</f>
        <v>5.1.1</v>
      </c>
      <c r="B52" s="20" t="s">
        <v>41</v>
      </c>
      <c r="C52" s="16" t="s">
        <v>30</v>
      </c>
      <c r="D52" s="2">
        <v>42339</v>
      </c>
      <c r="E52" s="30">
        <f t="shared" si="6"/>
        <v>42353</v>
      </c>
      <c r="F52" s="3">
        <v>15</v>
      </c>
      <c r="G52" s="4">
        <v>0</v>
      </c>
      <c r="H52" s="28">
        <f t="shared" si="7"/>
        <v>11</v>
      </c>
      <c r="I52" s="29">
        <f t="shared" ref="I52:I61" si="8">ROUNDDOWN(G52*F52,0)</f>
        <v>0</v>
      </c>
      <c r="J52" s="28">
        <f t="shared" ref="J52:J61" si="9">F52-I52</f>
        <v>15</v>
      </c>
    </row>
    <row r="53" spans="1:10" x14ac:dyDescent="0.25">
      <c r="A53" s="14">
        <f ca="1">IF(ISERROR(VALUE(SUBSTITUTE(OFFSET(A53,-1,0,1,1),".",""))),1,IF(ISERROR(FIND("`",SUBSTITUTE(OFFSET(A53,-1,0,1,1),".","`",1))),VALUE(OFFSET(A53,-1,0,1,1))+1,VALUE(LEFT(OFFSET(A53,-1,0,1,1),FIND("`",SUBSTITUTE(OFFSET(A53,-1,0,1,1),".","`",1))-1))+1))</f>
        <v>6</v>
      </c>
      <c r="B53" s="10" t="s">
        <v>42</v>
      </c>
      <c r="C53" s="17"/>
      <c r="D53" s="5">
        <v>42353</v>
      </c>
      <c r="E53" s="31">
        <f t="shared" si="6"/>
        <v>42353</v>
      </c>
      <c r="F53" s="6">
        <v>1</v>
      </c>
      <c r="G53" s="7">
        <v>0</v>
      </c>
      <c r="H53" s="35">
        <f t="shared" si="7"/>
        <v>1</v>
      </c>
      <c r="I53" s="36">
        <f t="shared" si="8"/>
        <v>0</v>
      </c>
      <c r="J53" s="35">
        <f t="shared" si="9"/>
        <v>1</v>
      </c>
    </row>
    <row r="54" spans="1:10" x14ac:dyDescent="0.25">
      <c r="A54" s="14">
        <f ca="1">IF(ISERROR(VALUE(SUBSTITUTE(OFFSET(A54,-1,0,1,1),".",""))),1,IF(ISERROR(FIND("`",SUBSTITUTE(OFFSET(A54,-1,0,1,1),".","`",1))),VALUE(OFFSET(A54,-1,0,1,1))+1,VALUE(LEFT(OFFSET(A54,-1,0,1,1),FIND("`",SUBSTITUTE(OFFSET(A54,-1,0,1,1),".","`",1))-1))+1))</f>
        <v>7</v>
      </c>
      <c r="B54" s="10" t="s">
        <v>43</v>
      </c>
      <c r="C54" s="17"/>
      <c r="D54" s="32">
        <f>MIN(D55:D57)</f>
        <v>42370</v>
      </c>
      <c r="E54" s="31">
        <f t="shared" si="6"/>
        <v>42401</v>
      </c>
      <c r="F54" s="33">
        <f>MAX(E55:E57)-D54+1</f>
        <v>32</v>
      </c>
      <c r="G54" s="34">
        <f>SUMPRODUCT(F55:F57,G55:G57)/SUM(F55:F57)</f>
        <v>0</v>
      </c>
      <c r="H54" s="35">
        <f t="shared" si="7"/>
        <v>22</v>
      </c>
      <c r="I54" s="36">
        <f t="shared" si="8"/>
        <v>0</v>
      </c>
      <c r="J54" s="35">
        <f t="shared" si="9"/>
        <v>32</v>
      </c>
    </row>
    <row r="55" spans="1:10" x14ac:dyDescent="0.25">
      <c r="A55" s="13" t="str">
        <f ca="1">IF(ISERROR(VALUE(SUBSTITUTE(OFFSET(A55,-1,0,1,1),".",""))),"0.1",IF(ISERROR(FIND("`",SUBSTITUTE(OFFSET(A55,-1,0,1,1),".","`",1))),OFFSET(A55,-1,0,1,1)&amp;".1",LEFT(OFFSET(A55,-1,0,1,1),FIND("`",SUBSTITUTE(OFFSET(A55,-1,0,1,1),".","`",1)))&amp;IF(ISERROR(FIND("`",SUBSTITUTE(OFFSET(A55,-1,0,1,1),".","`",2))),VALUE(RIGHT(OFFSET(A55,-1,0,1,1),LEN(OFFSET(A55,-1,0,1,1))-FIND("`",SUBSTITUTE(OFFSET(A55,-1,0,1,1),".","`",1))))+1,VALUE(MID(OFFSET(A55,-1,0,1,1),FIND("`",SUBSTITUTE(OFFSET(A55,-1,0,1,1),".","`",1))+1,(FIND("`",SUBSTITUTE(OFFSET(A55,-1,0,1,1),".","`",2))-FIND("`",SUBSTITUTE(OFFSET(A55,-1,0,1,1),".","`",1))-1)))+1)))</f>
        <v>7.1</v>
      </c>
      <c r="B55" s="20" t="s">
        <v>44</v>
      </c>
      <c r="C55" s="16"/>
      <c r="D55" s="2">
        <v>42370</v>
      </c>
      <c r="E55" s="30">
        <f t="shared" si="6"/>
        <v>42401</v>
      </c>
      <c r="F55" s="3">
        <v>32</v>
      </c>
      <c r="G55" s="4">
        <v>0</v>
      </c>
      <c r="H55" s="28">
        <f t="shared" si="7"/>
        <v>22</v>
      </c>
      <c r="I55" s="29">
        <f t="shared" si="8"/>
        <v>0</v>
      </c>
      <c r="J55" s="28">
        <f t="shared" si="9"/>
        <v>32</v>
      </c>
    </row>
    <row r="56" spans="1:10" x14ac:dyDescent="0.25">
      <c r="A56" s="13" t="str">
        <f ca="1">IF(ISERROR(VALUE(SUBSTITUTE(OFFSET(A56,-1,0,1,1),".",""))),"0.0.1",IF(ISERROR(FIND("`",SUBSTITUTE(OFFSET(A56,-1,0,1,1),".","`",2))),OFFSET(A56,-1,0,1,1)&amp;".1",LEFT(OFFSET(A56,-1,0,1,1),FIND("`",SUBSTITUTE(OFFSET(A56,-1,0,1,1),".","`",2)))&amp;IF(ISERROR(FIND("`",SUBSTITUTE(OFFSET(A56,-1,0,1,1),".","`",3))),VALUE(RIGHT(OFFSET(A56,-1,0,1,1),LEN(OFFSET(A56,-1,0,1,1))-FIND("`",SUBSTITUTE(OFFSET(A56,-1,0,1,1),".","`",2))))+1,VALUE(MID(OFFSET(A56,-1,0,1,1),FIND("`",SUBSTITUTE(OFFSET(A56,-1,0,1,1),".","`",2))+1,(FIND("`",SUBSTITUTE(OFFSET(A56,-1,0,1,1),".","`",3))-FIND("`",SUBSTITUTE(OFFSET(A56,-1,0,1,1),".","`",2))-1)))+1)))</f>
        <v>7.1.1</v>
      </c>
      <c r="B56" s="21" t="s">
        <v>45</v>
      </c>
      <c r="C56" s="16"/>
      <c r="D56" s="2">
        <v>42370</v>
      </c>
      <c r="E56" s="30">
        <f t="shared" si="6"/>
        <v>42401</v>
      </c>
      <c r="F56" s="3">
        <v>32</v>
      </c>
      <c r="G56" s="4">
        <v>0</v>
      </c>
      <c r="H56" s="28">
        <f t="shared" si="7"/>
        <v>22</v>
      </c>
      <c r="I56" s="29">
        <f t="shared" si="8"/>
        <v>0</v>
      </c>
      <c r="J56" s="28">
        <f t="shared" si="9"/>
        <v>32</v>
      </c>
    </row>
    <row r="57" spans="1:10" x14ac:dyDescent="0.25">
      <c r="A57" s="13" t="str">
        <f ca="1">IF(ISERROR(VALUE(SUBSTITUTE(OFFSET(A57,-1,0,1,1),".",""))),"0.0.1",IF(ISERROR(FIND("`",SUBSTITUTE(OFFSET(A57,-1,0,1,1),".","`",2))),OFFSET(A57,-1,0,1,1)&amp;".1",LEFT(OFFSET(A57,-1,0,1,1),FIND("`",SUBSTITUTE(OFFSET(A57,-1,0,1,1),".","`",2)))&amp;IF(ISERROR(FIND("`",SUBSTITUTE(OFFSET(A57,-1,0,1,1),".","`",3))),VALUE(RIGHT(OFFSET(A57,-1,0,1,1),LEN(OFFSET(A57,-1,0,1,1))-FIND("`",SUBSTITUTE(OFFSET(A57,-1,0,1,1),".","`",2))))+1,VALUE(MID(OFFSET(A57,-1,0,1,1),FIND("`",SUBSTITUTE(OFFSET(A57,-1,0,1,1),".","`",2))+1,(FIND("`",SUBSTITUTE(OFFSET(A57,-1,0,1,1),".","`",3))-FIND("`",SUBSTITUTE(OFFSET(A57,-1,0,1,1),".","`",2))-1)))+1)))</f>
        <v>7.1.2</v>
      </c>
      <c r="B57" s="21" t="s">
        <v>46</v>
      </c>
      <c r="C57" s="16"/>
      <c r="D57" s="2">
        <v>42370</v>
      </c>
      <c r="E57" s="30">
        <f t="shared" si="6"/>
        <v>42401</v>
      </c>
      <c r="F57" s="3">
        <v>32</v>
      </c>
      <c r="G57" s="4">
        <v>0</v>
      </c>
      <c r="H57" s="28">
        <f t="shared" si="7"/>
        <v>22</v>
      </c>
      <c r="I57" s="29">
        <f t="shared" si="8"/>
        <v>0</v>
      </c>
      <c r="J57" s="28">
        <f t="shared" si="9"/>
        <v>32</v>
      </c>
    </row>
    <row r="58" spans="1:10" x14ac:dyDescent="0.25">
      <c r="A58" s="14">
        <f ca="1">IF(ISERROR(VALUE(SUBSTITUTE(OFFSET(A58,-1,0,1,1),".",""))),1,IF(ISERROR(FIND("`",SUBSTITUTE(OFFSET(A58,-1,0,1,1),".","`",1))),VALUE(OFFSET(A58,-1,0,1,1))+1,VALUE(LEFT(OFFSET(A58,-1,0,1,1),FIND("`",SUBSTITUTE(OFFSET(A58,-1,0,1,1),".","`",1))-1))+1))</f>
        <v>8</v>
      </c>
      <c r="B58" s="10" t="s">
        <v>48</v>
      </c>
      <c r="C58" s="17"/>
      <c r="D58" s="32">
        <f>MIN(D59:D61)</f>
        <v>42401</v>
      </c>
      <c r="E58" s="31">
        <f t="shared" si="6"/>
        <v>42432</v>
      </c>
      <c r="F58" s="33">
        <f>MAX(E59:E61)-D58+1</f>
        <v>32</v>
      </c>
      <c r="G58" s="34">
        <f>SUMPRODUCT(F59:F61,G59:G61)/SUM(F59:F61)</f>
        <v>0</v>
      </c>
      <c r="H58" s="35">
        <f t="shared" si="7"/>
        <v>24</v>
      </c>
      <c r="I58" s="36">
        <f t="shared" si="8"/>
        <v>0</v>
      </c>
      <c r="J58" s="35">
        <f t="shared" si="9"/>
        <v>32</v>
      </c>
    </row>
    <row r="59" spans="1:10" x14ac:dyDescent="0.25">
      <c r="A59" s="13" t="str">
        <f ca="1">IF(ISERROR(VALUE(SUBSTITUTE(OFFSET(A59,-1,0,1,1),".",""))),"0.1",IF(ISERROR(FIND("`",SUBSTITUTE(OFFSET(A59,-1,0,1,1),".","`",1))),OFFSET(A59,-1,0,1,1)&amp;".1",LEFT(OFFSET(A59,-1,0,1,1),FIND("`",SUBSTITUTE(OFFSET(A59,-1,0,1,1),".","`",1)))&amp;IF(ISERROR(FIND("`",SUBSTITUTE(OFFSET(A59,-1,0,1,1),".","`",2))),VALUE(RIGHT(OFFSET(A59,-1,0,1,1),LEN(OFFSET(A59,-1,0,1,1))-FIND("`",SUBSTITUTE(OFFSET(A59,-1,0,1,1),".","`",1))))+1,VALUE(MID(OFFSET(A59,-1,0,1,1),FIND("`",SUBSTITUTE(OFFSET(A59,-1,0,1,1),".","`",1))+1,(FIND("`",SUBSTITUTE(OFFSET(A59,-1,0,1,1),".","`",2))-FIND("`",SUBSTITUTE(OFFSET(A59,-1,0,1,1),".","`",1))-1)))+1)))</f>
        <v>8.1</v>
      </c>
      <c r="B59" s="20" t="s">
        <v>49</v>
      </c>
      <c r="C59" s="16"/>
      <c r="D59" s="2">
        <v>42401</v>
      </c>
      <c r="E59" s="30">
        <f t="shared" si="6"/>
        <v>42432</v>
      </c>
      <c r="F59" s="3">
        <v>32</v>
      </c>
      <c r="G59" s="4">
        <v>0</v>
      </c>
      <c r="H59" s="28">
        <f t="shared" si="7"/>
        <v>24</v>
      </c>
      <c r="I59" s="29">
        <f t="shared" si="8"/>
        <v>0</v>
      </c>
      <c r="J59" s="28">
        <f t="shared" si="9"/>
        <v>32</v>
      </c>
    </row>
    <row r="60" spans="1:10" x14ac:dyDescent="0.25">
      <c r="A60" s="13" t="str">
        <f ca="1">IF(ISERROR(VALUE(SUBSTITUTE(OFFSET(A60,-1,0,1,1),".",""))),"0.0.1",IF(ISERROR(FIND("`",SUBSTITUTE(OFFSET(A60,-1,0,1,1),".","`",2))),OFFSET(A60,-1,0,1,1)&amp;".1",LEFT(OFFSET(A60,-1,0,1,1),FIND("`",SUBSTITUTE(OFFSET(A60,-1,0,1,1),".","`",2)))&amp;IF(ISERROR(FIND("`",SUBSTITUTE(OFFSET(A60,-1,0,1,1),".","`",3))),VALUE(RIGHT(OFFSET(A60,-1,0,1,1),LEN(OFFSET(A60,-1,0,1,1))-FIND("`",SUBSTITUTE(OFFSET(A60,-1,0,1,1),".","`",2))))+1,VALUE(MID(OFFSET(A60,-1,0,1,1),FIND("`",SUBSTITUTE(OFFSET(A60,-1,0,1,1),".","`",2))+1,(FIND("`",SUBSTITUTE(OFFSET(A60,-1,0,1,1),".","`",3))-FIND("`",SUBSTITUTE(OFFSET(A60,-1,0,1,1),".","`",2))-1)))+1)))</f>
        <v>8.1.1</v>
      </c>
      <c r="B60" s="21" t="s">
        <v>50</v>
      </c>
      <c r="C60" s="16"/>
      <c r="D60" s="2">
        <v>42401</v>
      </c>
      <c r="E60" s="30">
        <f t="shared" si="6"/>
        <v>42432</v>
      </c>
      <c r="F60" s="3">
        <v>32</v>
      </c>
      <c r="G60" s="4">
        <v>0</v>
      </c>
      <c r="H60" s="28">
        <f t="shared" si="7"/>
        <v>24</v>
      </c>
      <c r="I60" s="29">
        <f t="shared" si="8"/>
        <v>0</v>
      </c>
      <c r="J60" s="28">
        <f t="shared" si="9"/>
        <v>32</v>
      </c>
    </row>
    <row r="61" spans="1:10" x14ac:dyDescent="0.25">
      <c r="A61" s="13" t="str">
        <f ca="1">IF(ISERROR(VALUE(SUBSTITUTE(OFFSET(A61,-1,0,1,1),".",""))),"0.0.1",IF(ISERROR(FIND("`",SUBSTITUTE(OFFSET(A61,-1,0,1,1),".","`",2))),OFFSET(A61,-1,0,1,1)&amp;".1",LEFT(OFFSET(A61,-1,0,1,1),FIND("`",SUBSTITUTE(OFFSET(A61,-1,0,1,1),".","`",2)))&amp;IF(ISERROR(FIND("`",SUBSTITUTE(OFFSET(A61,-1,0,1,1),".","`",3))),VALUE(RIGHT(OFFSET(A61,-1,0,1,1),LEN(OFFSET(A61,-1,0,1,1))-FIND("`",SUBSTITUTE(OFFSET(A61,-1,0,1,1),".","`",2))))+1,VALUE(MID(OFFSET(A61,-1,0,1,1),FIND("`",SUBSTITUTE(OFFSET(A61,-1,0,1,1),".","`",2))+1,(FIND("`",SUBSTITUTE(OFFSET(A61,-1,0,1,1),".","`",3))-FIND("`",SUBSTITUTE(OFFSET(A61,-1,0,1,1),".","`",2))-1)))+1)))</f>
        <v>8.1.2</v>
      </c>
      <c r="B61" s="21" t="s">
        <v>51</v>
      </c>
      <c r="C61" s="16"/>
      <c r="D61" s="2">
        <v>42401</v>
      </c>
      <c r="E61" s="30">
        <f t="shared" si="6"/>
        <v>42432</v>
      </c>
      <c r="F61" s="3">
        <v>32</v>
      </c>
      <c r="G61" s="4">
        <v>0</v>
      </c>
      <c r="H61" s="28">
        <f t="shared" si="7"/>
        <v>24</v>
      </c>
      <c r="I61" s="29">
        <f t="shared" si="8"/>
        <v>0</v>
      </c>
      <c r="J61" s="28">
        <f t="shared" si="9"/>
        <v>32</v>
      </c>
    </row>
    <row r="62" spans="1:10" x14ac:dyDescent="0.25">
      <c r="A62" s="14">
        <f ca="1">IF(ISERROR(VALUE(SUBSTITUTE(OFFSET(A62,-1,0,1,1),".",""))),1,IF(ISERROR(FIND("`",SUBSTITUTE(OFFSET(A62,-1,0,1,1),".","`",1))),VALUE(OFFSET(A62,-1,0,1,1))+1,VALUE(LEFT(OFFSET(A62,-1,0,1,1),FIND("`",SUBSTITUTE(OFFSET(A62,-1,0,1,1),".","`",1))-1))+1))</f>
        <v>9</v>
      </c>
      <c r="B62" s="10" t="s">
        <v>69</v>
      </c>
      <c r="C62" s="17"/>
      <c r="D62" s="32">
        <f>MIN(D63:D65)</f>
        <v>42430</v>
      </c>
      <c r="E62" s="31">
        <f t="shared" ref="E62:E64" si="10">D62+F62-1</f>
        <v>42500</v>
      </c>
      <c r="F62" s="33">
        <f>MAX(E63:E68)-D62+1</f>
        <v>71</v>
      </c>
      <c r="G62" s="34">
        <f>SUMPRODUCT(F63:F68,G63:G68)/SUM(F63:F68)</f>
        <v>0</v>
      </c>
      <c r="H62" s="35">
        <f t="shared" ref="H62:H64" si="11">NETWORKDAYS(D62,E62)</f>
        <v>51</v>
      </c>
      <c r="I62" s="36">
        <f t="shared" ref="I62:I64" si="12">ROUNDDOWN(G62*F62,0)</f>
        <v>0</v>
      </c>
      <c r="J62" s="35">
        <f t="shared" ref="J62:J64" si="13">F62-I62</f>
        <v>71</v>
      </c>
    </row>
    <row r="63" spans="1:10" x14ac:dyDescent="0.25">
      <c r="A63" s="13" t="str">
        <f ca="1">IF(ISERROR(VALUE(SUBSTITUTE(OFFSET(A63,-1,0,1,1),".",""))),"0.1",IF(ISERROR(FIND("`",SUBSTITUTE(OFFSET(A63,-1,0,1,1),".","`",1))),OFFSET(A63,-1,0,1,1)&amp;".1",LEFT(OFFSET(A63,-1,0,1,1),FIND("`",SUBSTITUTE(OFFSET(A63,-1,0,1,1),".","`",1)))&amp;IF(ISERROR(FIND("`",SUBSTITUTE(OFFSET(A63,-1,0,1,1),".","`",2))),VALUE(RIGHT(OFFSET(A63,-1,0,1,1),LEN(OFFSET(A63,-1,0,1,1))-FIND("`",SUBSTITUTE(OFFSET(A63,-1,0,1,1),".","`",1))))+1,VALUE(MID(OFFSET(A63,-1,0,1,1),FIND("`",SUBSTITUTE(OFFSET(A63,-1,0,1,1),".","`",1))+1,(FIND("`",SUBSTITUTE(OFFSET(A63,-1,0,1,1),".","`",2))-FIND("`",SUBSTITUTE(OFFSET(A63,-1,0,1,1),".","`",1))-1)))+1)))</f>
        <v>9.1</v>
      </c>
      <c r="B63" s="20" t="s">
        <v>70</v>
      </c>
      <c r="C63" s="16"/>
      <c r="D63" s="2">
        <v>42430</v>
      </c>
      <c r="E63" s="30">
        <f t="shared" si="10"/>
        <v>42461</v>
      </c>
      <c r="F63" s="3">
        <v>32</v>
      </c>
      <c r="G63" s="4">
        <v>0</v>
      </c>
      <c r="H63" s="28">
        <f t="shared" si="11"/>
        <v>24</v>
      </c>
      <c r="I63" s="29">
        <f t="shared" si="12"/>
        <v>0</v>
      </c>
      <c r="J63" s="28">
        <f t="shared" si="13"/>
        <v>32</v>
      </c>
    </row>
    <row r="64" spans="1:10" x14ac:dyDescent="0.25">
      <c r="A64" s="13" t="str">
        <f ca="1">IF(ISERROR(VALUE(SUBSTITUTE(OFFSET(A64,-1,0,1,1),".",""))),"0.0.1",IF(ISERROR(FIND("`",SUBSTITUTE(OFFSET(A64,-1,0,1,1),".","`",2))),OFFSET(A64,-1,0,1,1)&amp;".1",LEFT(OFFSET(A64,-1,0,1,1),FIND("`",SUBSTITUTE(OFFSET(A64,-1,0,1,1),".","`",2)))&amp;IF(ISERROR(FIND("`",SUBSTITUTE(OFFSET(A64,-1,0,1,1),".","`",3))),VALUE(RIGHT(OFFSET(A64,-1,0,1,1),LEN(OFFSET(A64,-1,0,1,1))-FIND("`",SUBSTITUTE(OFFSET(A64,-1,0,1,1),".","`",2))))+1,VALUE(MID(OFFSET(A64,-1,0,1,1),FIND("`",SUBSTITUTE(OFFSET(A64,-1,0,1,1),".","`",2))+1,(FIND("`",SUBSTITUTE(OFFSET(A64,-1,0,1,1),".","`",3))-FIND("`",SUBSTITUTE(OFFSET(A64,-1,0,1,1),".","`",2))-1)))+1)))</f>
        <v>9.1.1</v>
      </c>
      <c r="B64" s="21" t="s">
        <v>71</v>
      </c>
      <c r="C64" s="16"/>
      <c r="D64" s="2">
        <v>42430</v>
      </c>
      <c r="E64" s="30">
        <f t="shared" si="10"/>
        <v>42461</v>
      </c>
      <c r="F64" s="3">
        <v>32</v>
      </c>
      <c r="G64" s="4">
        <v>0</v>
      </c>
      <c r="H64" s="28">
        <f t="shared" si="11"/>
        <v>24</v>
      </c>
      <c r="I64" s="29">
        <f t="shared" si="12"/>
        <v>0</v>
      </c>
      <c r="J64" s="28">
        <f t="shared" si="13"/>
        <v>32</v>
      </c>
    </row>
    <row r="65" spans="1:227" x14ac:dyDescent="0.25">
      <c r="A65" s="13" t="str">
        <f ca="1">IF(ISERROR(VALUE(SUBSTITUTE(OFFSET(A65,-1,0,1,1),".",""))),"0.0.1",IF(ISERROR(FIND("`",SUBSTITUTE(OFFSET(A65,-1,0,1,1),".","`",2))),OFFSET(A65,-1,0,1,1)&amp;".1",LEFT(OFFSET(A65,-1,0,1,1),FIND("`",SUBSTITUTE(OFFSET(A65,-1,0,1,1),".","`",2)))&amp;IF(ISERROR(FIND("`",SUBSTITUTE(OFFSET(A65,-1,0,1,1),".","`",3))),VALUE(RIGHT(OFFSET(A65,-1,0,1,1),LEN(OFFSET(A65,-1,0,1,1))-FIND("`",SUBSTITUTE(OFFSET(A65,-1,0,1,1),".","`",2))))+1,VALUE(MID(OFFSET(A65,-1,0,1,1),FIND("`",SUBSTITUTE(OFFSET(A65,-1,0,1,1),".","`",2))+1,(FIND("`",SUBSTITUTE(OFFSET(A65,-1,0,1,1),".","`",3))-FIND("`",SUBSTITUTE(OFFSET(A65,-1,0,1,1),".","`",2))-1)))+1)))</f>
        <v>9.1.2</v>
      </c>
      <c r="B65" s="21" t="s">
        <v>72</v>
      </c>
      <c r="C65" s="16"/>
      <c r="D65" s="2">
        <v>42430</v>
      </c>
      <c r="E65" s="30">
        <f t="shared" ref="E65:E67" si="14">D65+F65-1</f>
        <v>42461</v>
      </c>
      <c r="F65" s="3">
        <v>32</v>
      </c>
      <c r="G65" s="4">
        <v>0</v>
      </c>
      <c r="H65" s="28">
        <f t="shared" ref="H65:H67" si="15">NETWORKDAYS(D65,E65)</f>
        <v>24</v>
      </c>
      <c r="I65" s="29">
        <f t="shared" ref="I65:I67" si="16">ROUNDDOWN(G65*F65,0)</f>
        <v>0</v>
      </c>
      <c r="J65" s="28">
        <f t="shared" ref="J65:J67" si="17">F65-I65</f>
        <v>32</v>
      </c>
    </row>
    <row r="66" spans="1:227" x14ac:dyDescent="0.25">
      <c r="A66" s="14">
        <f ca="1">IF(ISERROR(VALUE(SUBSTITUTE(OFFSET(A66,-1,0,1,1),".",""))),1,IF(ISERROR(FIND("`",SUBSTITUTE(OFFSET(A66,-1,0,1,1),".","`",1))),VALUE(OFFSET(A66,-1,0,1,1))+1,VALUE(LEFT(OFFSET(A66,-1,0,1,1),FIND("`",SUBSTITUTE(OFFSET(A66,-1,0,1,1),".","`",1))-1))+1))</f>
        <v>10</v>
      </c>
      <c r="B66" s="10" t="s">
        <v>73</v>
      </c>
      <c r="C66" s="17"/>
      <c r="D66" s="32">
        <f>MIN(D67:D69)</f>
        <v>42401</v>
      </c>
      <c r="E66" s="31">
        <f t="shared" si="14"/>
        <v>42500</v>
      </c>
      <c r="F66" s="33">
        <f>MAX(E67:E72)-D66+1</f>
        <v>100</v>
      </c>
      <c r="G66" s="34">
        <f>SUMPRODUCT(F67:F72,G67:G72)/SUM(F67:F72)</f>
        <v>0</v>
      </c>
      <c r="H66" s="35">
        <f t="shared" si="15"/>
        <v>72</v>
      </c>
      <c r="I66" s="36">
        <f t="shared" si="16"/>
        <v>0</v>
      </c>
      <c r="J66" s="35">
        <f t="shared" si="17"/>
        <v>100</v>
      </c>
    </row>
    <row r="67" spans="1:227" x14ac:dyDescent="0.25">
      <c r="A67" s="13" t="str">
        <f ca="1">IF(ISERROR(VALUE(SUBSTITUTE(OFFSET(A67,-1,0,1,1),".",""))),"0.1",IF(ISERROR(FIND("`",SUBSTITUTE(OFFSET(A67,-1,0,1,1),".","`",1))),OFFSET(A67,-1,0,1,1)&amp;".1",LEFT(OFFSET(A67,-1,0,1,1),FIND("`",SUBSTITUTE(OFFSET(A67,-1,0,1,1),".","`",1)))&amp;IF(ISERROR(FIND("`",SUBSTITUTE(OFFSET(A67,-1,0,1,1),".","`",2))),VALUE(RIGHT(OFFSET(A67,-1,0,1,1),LEN(OFFSET(A67,-1,0,1,1))-FIND("`",SUBSTITUTE(OFFSET(A67,-1,0,1,1),".","`",1))))+1,VALUE(MID(OFFSET(A67,-1,0,1,1),FIND("`",SUBSTITUTE(OFFSET(A67,-1,0,1,1),".","`",1))+1,(FIND("`",SUBSTITUTE(OFFSET(A67,-1,0,1,1),".","`",2))-FIND("`",SUBSTITUTE(OFFSET(A67,-1,0,1,1),".","`",1))-1)))+1)))</f>
        <v>10.1</v>
      </c>
      <c r="B67" s="20" t="s">
        <v>74</v>
      </c>
      <c r="C67" s="16"/>
      <c r="D67" s="2">
        <v>42401</v>
      </c>
      <c r="E67" s="30">
        <f t="shared" si="14"/>
        <v>42500</v>
      </c>
      <c r="F67" s="3">
        <v>100</v>
      </c>
      <c r="G67" s="4">
        <v>0</v>
      </c>
      <c r="H67" s="28">
        <f t="shared" si="15"/>
        <v>72</v>
      </c>
      <c r="I67" s="29">
        <f t="shared" si="16"/>
        <v>0</v>
      </c>
      <c r="J67" s="28">
        <f t="shared" si="17"/>
        <v>100</v>
      </c>
    </row>
    <row r="80" spans="1:227" s="43" customFormat="1" ht="11.25" x14ac:dyDescent="0.2">
      <c r="A80" s="41" t="s">
        <v>65</v>
      </c>
      <c r="B80" s="42"/>
      <c r="C80" s="42"/>
      <c r="D80" s="42"/>
      <c r="E80" s="42"/>
      <c r="F80" s="42"/>
      <c r="G80" s="42"/>
      <c r="H80" s="42"/>
      <c r="I80" s="42"/>
      <c r="J80" s="42"/>
      <c r="K80" s="42"/>
      <c r="L80" s="42"/>
      <c r="M80" s="42"/>
      <c r="N80" s="42"/>
      <c r="O80" s="42"/>
      <c r="P80" s="42"/>
      <c r="Q80" s="42"/>
      <c r="R80" s="42"/>
      <c r="S80" s="42"/>
      <c r="T80" s="42"/>
      <c r="U80" s="42"/>
      <c r="V80" s="42"/>
      <c r="W80" s="42"/>
      <c r="X80" s="42"/>
      <c r="Y80" s="42"/>
      <c r="Z80" s="42"/>
      <c r="AA80" s="42"/>
      <c r="AB80" s="42"/>
      <c r="AC80" s="42"/>
      <c r="AD80" s="42"/>
      <c r="AE80" s="42"/>
      <c r="AF80" s="42"/>
      <c r="AG80" s="42"/>
      <c r="AH80" s="42"/>
      <c r="AI80" s="42"/>
      <c r="AJ80" s="42"/>
      <c r="AK80" s="42"/>
      <c r="AL80" s="42"/>
      <c r="AM80" s="42"/>
      <c r="AN80" s="42"/>
      <c r="AO80" s="42"/>
      <c r="AP80" s="42"/>
      <c r="AQ80" s="42"/>
      <c r="AR80" s="42"/>
      <c r="AS80" s="42"/>
      <c r="AT80" s="42"/>
      <c r="AU80" s="42"/>
      <c r="AV80" s="42"/>
      <c r="AW80" s="42"/>
      <c r="AX80" s="42"/>
      <c r="AY80" s="42"/>
      <c r="AZ80" s="42"/>
      <c r="BA80" s="42"/>
      <c r="BB80" s="42"/>
      <c r="BC80" s="42"/>
      <c r="BD80" s="42"/>
      <c r="BE80" s="42"/>
      <c r="BF80" s="42"/>
      <c r="BG80" s="42"/>
      <c r="BH80" s="42"/>
      <c r="BI80" s="42"/>
      <c r="BJ80" s="42"/>
      <c r="BK80" s="42"/>
      <c r="BL80" s="42"/>
      <c r="BM80" s="42"/>
      <c r="BN80" s="42"/>
      <c r="BO80" s="42"/>
      <c r="BP80" s="42"/>
      <c r="BQ80" s="42"/>
      <c r="BR80" s="42"/>
      <c r="BS80" s="42"/>
      <c r="BT80" s="42"/>
      <c r="BU80" s="42"/>
      <c r="BV80" s="42"/>
      <c r="BW80" s="42"/>
      <c r="BX80" s="42"/>
      <c r="BY80" s="42"/>
      <c r="BZ80" s="42"/>
      <c r="CA80" s="42"/>
      <c r="CB80" s="42"/>
      <c r="CC80" s="42"/>
      <c r="CD80" s="42"/>
      <c r="CE80" s="42"/>
      <c r="CF80" s="42"/>
      <c r="CG80" s="42"/>
      <c r="CH80" s="42"/>
      <c r="CI80" s="42"/>
      <c r="CJ80" s="42"/>
      <c r="CK80" s="42"/>
      <c r="CL80" s="42"/>
      <c r="CM80" s="42"/>
      <c r="CN80" s="42"/>
      <c r="CO80" s="42"/>
      <c r="CP80" s="42"/>
      <c r="CQ80" s="42"/>
      <c r="CR80" s="42"/>
      <c r="CS80" s="42"/>
      <c r="CT80" s="42"/>
      <c r="CU80" s="42"/>
      <c r="CV80" s="42"/>
      <c r="CW80" s="42"/>
      <c r="CX80" s="42"/>
      <c r="CY80" s="42"/>
      <c r="CZ80" s="42"/>
      <c r="DA80" s="42"/>
      <c r="DB80" s="42"/>
      <c r="DC80" s="42"/>
      <c r="DD80" s="42"/>
      <c r="DE80" s="42"/>
      <c r="DF80" s="42"/>
      <c r="DG80" s="42"/>
      <c r="DH80" s="42"/>
      <c r="DI80" s="42"/>
      <c r="DJ80" s="42"/>
      <c r="DK80" s="42"/>
      <c r="DL80" s="42"/>
      <c r="DM80" s="42"/>
      <c r="DN80" s="42"/>
      <c r="DO80" s="42"/>
      <c r="DP80" s="42"/>
      <c r="DQ80" s="42"/>
      <c r="DR80" s="42"/>
      <c r="DS80" s="42"/>
      <c r="DT80" s="42"/>
      <c r="DU80" s="42"/>
      <c r="DV80" s="42"/>
      <c r="DW80" s="42"/>
      <c r="DX80" s="42"/>
      <c r="DY80" s="42"/>
      <c r="DZ80" s="42"/>
      <c r="EA80" s="42"/>
      <c r="EB80" s="42"/>
      <c r="EC80" s="42"/>
      <c r="ED80" s="42"/>
      <c r="EE80" s="42"/>
      <c r="EF80" s="42"/>
      <c r="EG80" s="42"/>
      <c r="EH80" s="42"/>
      <c r="EI80" s="42"/>
      <c r="EJ80" s="42"/>
      <c r="EK80" s="42"/>
      <c r="EL80" s="42"/>
      <c r="EM80" s="42"/>
      <c r="EN80" s="42"/>
      <c r="EO80" s="42"/>
      <c r="EP80" s="42"/>
      <c r="EQ80" s="42"/>
      <c r="ER80" s="42"/>
      <c r="ES80" s="42"/>
      <c r="ET80" s="42"/>
      <c r="EU80" s="42"/>
      <c r="EV80" s="42"/>
      <c r="EW80" s="42"/>
      <c r="EX80" s="42"/>
      <c r="EY80" s="42"/>
      <c r="EZ80" s="42"/>
      <c r="FA80" s="42"/>
      <c r="FB80" s="42"/>
      <c r="FC80" s="42"/>
      <c r="FD80" s="42"/>
      <c r="FE80" s="42"/>
      <c r="FF80" s="42"/>
      <c r="FG80" s="42"/>
      <c r="FH80" s="42"/>
      <c r="FI80" s="42"/>
      <c r="FJ80" s="42"/>
      <c r="FK80" s="42"/>
      <c r="FL80" s="42"/>
      <c r="FM80" s="42"/>
      <c r="FN80" s="42"/>
      <c r="FO80" s="42"/>
      <c r="FP80" s="42"/>
      <c r="FQ80" s="42"/>
      <c r="FR80" s="42"/>
      <c r="FS80" s="42"/>
      <c r="FT80" s="42"/>
      <c r="FU80" s="42"/>
      <c r="FV80" s="42"/>
      <c r="FW80" s="42"/>
      <c r="FX80" s="42"/>
      <c r="FY80" s="42"/>
      <c r="FZ80" s="42"/>
      <c r="GA80" s="42"/>
      <c r="GB80" s="42"/>
      <c r="GC80" s="42"/>
      <c r="GD80" s="42"/>
      <c r="GE80" s="42"/>
      <c r="GF80" s="42"/>
      <c r="GG80" s="42"/>
      <c r="GH80" s="42"/>
      <c r="GI80" s="42"/>
      <c r="GJ80" s="42"/>
      <c r="GK80" s="42"/>
      <c r="GL80" s="42"/>
      <c r="GM80" s="42"/>
      <c r="GN80" s="42"/>
      <c r="GO80" s="42"/>
      <c r="GP80" s="42"/>
      <c r="GQ80" s="42"/>
      <c r="GR80" s="42"/>
      <c r="GS80" s="42"/>
      <c r="GT80" s="42"/>
      <c r="GU80" s="42"/>
      <c r="GV80" s="42"/>
      <c r="GW80" s="42"/>
      <c r="GX80" s="42"/>
      <c r="GY80" s="42"/>
      <c r="GZ80" s="42"/>
      <c r="HA80" s="42"/>
      <c r="HB80" s="42"/>
      <c r="HC80" s="42"/>
      <c r="HD80" s="42"/>
      <c r="HE80" s="42"/>
      <c r="HF80" s="42"/>
      <c r="HG80" s="42"/>
      <c r="HH80" s="42"/>
      <c r="HI80" s="42"/>
      <c r="HJ80" s="42"/>
      <c r="HK80" s="42"/>
      <c r="HL80" s="42"/>
      <c r="HM80" s="42"/>
      <c r="HN80" s="42"/>
      <c r="HO80" s="42"/>
      <c r="HP80" s="42"/>
      <c r="HQ80" s="42"/>
      <c r="HR80" s="42"/>
      <c r="HS80" s="42"/>
    </row>
    <row r="81" spans="1:256" s="48" customFormat="1" ht="12.75" x14ac:dyDescent="0.25">
      <c r="A81" s="44">
        <f ca="1">IF(ISERROR(VALUE(SUBSTITUTE(OFFSET(A81,-1,0,1,1),".",""))),1,IF(ISERROR(FIND("`",SUBSTITUTE(OFFSET(A81,-1,0,1,1),".","`",1))),VALUE(OFFSET(A81,-1,0,1,1))+1,VALUE(LEFT(OFFSET(A81,-1,0,1,1),FIND("`",SUBSTITUTE(OFFSET(A81,-1,0,1,1),".","`",1))-1))+1))</f>
        <v>1</v>
      </c>
      <c r="B81" s="45" t="s">
        <v>66</v>
      </c>
      <c r="C81" s="46"/>
      <c r="D81" s="47">
        <v>42005</v>
      </c>
      <c r="E81" s="58">
        <f>D81+F81-1</f>
        <v>42011</v>
      </c>
      <c r="F81" s="59">
        <f>MAX(E82:E84)-D81+1</f>
        <v>7</v>
      </c>
      <c r="G81" s="60">
        <f>SUMPRODUCT(F82:F84,G82:G84)/SUM(F82:F84)</f>
        <v>0</v>
      </c>
      <c r="H81" s="61">
        <f>NETWORKDAYS(D81,E81)</f>
        <v>5</v>
      </c>
      <c r="I81" s="62">
        <f>ROUNDDOWN(G81*F81,0)</f>
        <v>0</v>
      </c>
      <c r="J81" s="61">
        <f>F81-I81</f>
        <v>7</v>
      </c>
      <c r="IP81" s="49"/>
      <c r="IQ81" s="49"/>
      <c r="IR81" s="49"/>
      <c r="IS81" s="49"/>
      <c r="IT81" s="49"/>
      <c r="IU81" s="49"/>
      <c r="IV81" s="49"/>
    </row>
    <row r="82" spans="1:256" s="55" customFormat="1" ht="12.75" x14ac:dyDescent="0.25">
      <c r="A82" s="50" t="str">
        <f ca="1">IF(ISERROR(VALUE(SUBSTITUTE(OFFSET(A82,-1,0,1,1),".",""))),"0.1",IF(ISERROR(FIND("`",SUBSTITUTE(OFFSET(A82,-1,0,1,1),".","`",1))),OFFSET(A82,-1,0,1,1)&amp;".1",LEFT(OFFSET(A82,-1,0,1,1),FIND("`",SUBSTITUTE(OFFSET(A82,-1,0,1,1),".","`",1)))&amp;IF(ISERROR(FIND("`",SUBSTITUTE(OFFSET(A82,-1,0,1,1),".","`",2))),VALUE(RIGHT(OFFSET(A82,-1,0,1,1),LEN(OFFSET(A82,-1,0,1,1))-FIND("`",SUBSTITUTE(OFFSET(A82,-1,0,1,1),".","`",1))))+1,VALUE(MID(OFFSET(A82,-1,0,1,1),FIND("`",SUBSTITUTE(OFFSET(A82,-1,0,1,1),".","`",1))+1,(FIND("`",SUBSTITUTE(OFFSET(A82,-1,0,1,1),".","`",2))-FIND("`",SUBSTITUTE(OFFSET(A82,-1,0,1,1),".","`",1))-1)))+1)))</f>
        <v>1.1</v>
      </c>
      <c r="B82" s="51" t="s">
        <v>67</v>
      </c>
      <c r="C82" s="52"/>
      <c r="D82" s="53">
        <v>42005</v>
      </c>
      <c r="E82" s="63">
        <f>D82+F82-1</f>
        <v>42011</v>
      </c>
      <c r="F82" s="64">
        <v>7</v>
      </c>
      <c r="G82" s="65">
        <v>0</v>
      </c>
      <c r="H82" s="66">
        <f>NETWORKDAYS(D82,E82)</f>
        <v>5</v>
      </c>
      <c r="I82" s="67">
        <f>ROUNDDOWN(G82*F82,0)</f>
        <v>0</v>
      </c>
      <c r="J82" s="66">
        <f>F82-I82</f>
        <v>7</v>
      </c>
      <c r="K82" s="54"/>
      <c r="L82" s="54"/>
      <c r="M82" s="54"/>
      <c r="N82" s="54"/>
      <c r="O82" s="54"/>
      <c r="P82" s="54"/>
      <c r="Q82" s="54"/>
      <c r="R82" s="54"/>
      <c r="S82" s="54"/>
      <c r="T82" s="54"/>
      <c r="U82" s="54"/>
      <c r="V82" s="54"/>
      <c r="W82" s="54"/>
      <c r="X82" s="54"/>
      <c r="Y82" s="54"/>
      <c r="Z82" s="54"/>
      <c r="AA82" s="54"/>
      <c r="AB82" s="54"/>
      <c r="AC82" s="54"/>
      <c r="AD82" s="54"/>
      <c r="AE82" s="54"/>
      <c r="AF82" s="54"/>
      <c r="AG82" s="54"/>
      <c r="AH82" s="54"/>
      <c r="AI82" s="54"/>
      <c r="AJ82" s="54"/>
      <c r="AK82" s="54"/>
      <c r="AL82" s="54"/>
      <c r="AM82" s="54"/>
      <c r="AN82" s="54"/>
      <c r="AO82" s="54"/>
      <c r="AP82" s="54"/>
      <c r="AQ82" s="54"/>
      <c r="AR82" s="54"/>
      <c r="AS82" s="54"/>
      <c r="AT82" s="54"/>
      <c r="AU82" s="54"/>
      <c r="AV82" s="54"/>
      <c r="AW82" s="54"/>
      <c r="AX82" s="54"/>
      <c r="AY82" s="54"/>
      <c r="AZ82" s="54"/>
      <c r="BA82" s="54"/>
      <c r="BB82" s="54"/>
      <c r="BC82" s="54"/>
      <c r="BD82" s="54"/>
      <c r="BE82" s="54"/>
      <c r="BF82" s="54"/>
      <c r="BG82" s="54"/>
      <c r="BH82" s="54"/>
      <c r="BI82" s="54"/>
      <c r="BJ82" s="54"/>
      <c r="BK82" s="54"/>
      <c r="BL82" s="54"/>
      <c r="BM82" s="54"/>
      <c r="BN82" s="54"/>
      <c r="BO82" s="54"/>
      <c r="BP82" s="54"/>
      <c r="BQ82" s="54"/>
      <c r="BR82" s="54"/>
      <c r="BS82" s="54"/>
      <c r="BT82" s="54"/>
      <c r="BU82" s="54"/>
      <c r="BV82" s="54"/>
      <c r="BW82" s="54"/>
      <c r="BX82" s="54"/>
      <c r="BY82" s="54"/>
      <c r="BZ82" s="54"/>
      <c r="CA82" s="54"/>
      <c r="CB82" s="54"/>
      <c r="CC82" s="54"/>
      <c r="CD82" s="54"/>
      <c r="CE82" s="54"/>
      <c r="CF82" s="54"/>
      <c r="CG82" s="54"/>
      <c r="CH82" s="54"/>
      <c r="CI82" s="54"/>
      <c r="CJ82" s="54"/>
      <c r="CK82" s="54"/>
      <c r="CL82" s="54"/>
      <c r="CM82" s="54"/>
      <c r="CN82" s="54"/>
      <c r="CO82" s="54"/>
      <c r="CP82" s="54"/>
      <c r="CQ82" s="54"/>
      <c r="CR82" s="54"/>
      <c r="CS82" s="54"/>
      <c r="CT82" s="54"/>
      <c r="CU82" s="54"/>
      <c r="CV82" s="54"/>
      <c r="CW82" s="54"/>
      <c r="CX82" s="54"/>
      <c r="CY82" s="54"/>
      <c r="CZ82" s="54"/>
      <c r="DA82" s="54"/>
      <c r="DB82" s="54"/>
      <c r="DC82" s="54"/>
      <c r="DD82" s="54"/>
      <c r="DE82" s="54"/>
      <c r="DF82" s="54"/>
      <c r="DG82" s="54"/>
      <c r="DH82" s="54"/>
      <c r="DI82" s="54"/>
      <c r="DJ82" s="54"/>
      <c r="DK82" s="54"/>
      <c r="DL82" s="54"/>
      <c r="DM82" s="54"/>
      <c r="DN82" s="54"/>
      <c r="DO82" s="54"/>
      <c r="DP82" s="54"/>
      <c r="DQ82" s="54"/>
      <c r="DR82" s="54"/>
      <c r="DS82" s="54"/>
      <c r="DT82" s="54"/>
      <c r="DU82" s="54"/>
      <c r="DV82" s="54"/>
      <c r="DW82" s="54"/>
      <c r="DX82" s="54"/>
      <c r="DY82" s="54"/>
      <c r="DZ82" s="54"/>
      <c r="EA82" s="54"/>
      <c r="EB82" s="54"/>
      <c r="EC82" s="54"/>
      <c r="ED82" s="54"/>
      <c r="EE82" s="54"/>
      <c r="EF82" s="54"/>
      <c r="EG82" s="54"/>
      <c r="EH82" s="54"/>
      <c r="EI82" s="54"/>
      <c r="EJ82" s="54"/>
      <c r="EK82" s="54"/>
      <c r="EL82" s="54"/>
      <c r="EM82" s="54"/>
      <c r="EN82" s="54"/>
      <c r="EO82" s="54"/>
      <c r="EP82" s="54"/>
      <c r="EQ82" s="54"/>
      <c r="ER82" s="54"/>
      <c r="ES82" s="54"/>
      <c r="ET82" s="54"/>
      <c r="EU82" s="54"/>
      <c r="EV82" s="54"/>
      <c r="EW82" s="54"/>
      <c r="EX82" s="54"/>
      <c r="EY82" s="54"/>
      <c r="EZ82" s="54"/>
      <c r="FA82" s="54"/>
      <c r="FB82" s="54"/>
      <c r="FC82" s="54"/>
      <c r="FD82" s="54"/>
      <c r="FE82" s="54"/>
      <c r="FF82" s="54"/>
      <c r="FG82" s="54"/>
      <c r="FH82" s="54"/>
      <c r="FI82" s="54"/>
      <c r="FJ82" s="54"/>
      <c r="FK82" s="54"/>
      <c r="FL82" s="54"/>
      <c r="FM82" s="54"/>
      <c r="FN82" s="54"/>
      <c r="FO82" s="54"/>
      <c r="FP82" s="54"/>
      <c r="FQ82" s="54"/>
      <c r="FR82" s="54"/>
      <c r="FS82" s="54"/>
      <c r="FT82" s="54"/>
      <c r="FU82" s="54"/>
      <c r="FV82" s="54"/>
      <c r="FW82" s="54"/>
      <c r="FX82" s="54"/>
      <c r="FY82" s="54"/>
      <c r="FZ82" s="54"/>
      <c r="GA82" s="54"/>
      <c r="GB82" s="54"/>
      <c r="GC82" s="54"/>
      <c r="GD82" s="54"/>
      <c r="GE82" s="54"/>
      <c r="GF82" s="54"/>
      <c r="GG82" s="54"/>
      <c r="GH82" s="54"/>
      <c r="GI82" s="54"/>
      <c r="GJ82" s="54"/>
      <c r="GK82" s="54"/>
      <c r="GL82" s="54"/>
      <c r="GM82" s="54"/>
      <c r="GN82" s="54"/>
      <c r="GO82" s="54"/>
      <c r="GP82" s="54"/>
      <c r="GQ82" s="54"/>
      <c r="GR82" s="54"/>
      <c r="GS82" s="54"/>
      <c r="GT82" s="54"/>
      <c r="GU82" s="54"/>
      <c r="GV82" s="54"/>
      <c r="GW82" s="54"/>
      <c r="GX82" s="54"/>
      <c r="GY82" s="54"/>
      <c r="GZ82" s="54"/>
      <c r="HA82" s="54"/>
      <c r="HB82" s="54"/>
      <c r="HC82" s="54"/>
      <c r="HD82" s="54"/>
      <c r="HE82" s="54"/>
      <c r="HF82" s="54"/>
      <c r="HG82" s="54"/>
      <c r="HH82" s="54"/>
      <c r="HI82" s="54"/>
      <c r="HJ82" s="54"/>
      <c r="HK82" s="54"/>
      <c r="HL82" s="54"/>
      <c r="HM82" s="54"/>
      <c r="HN82" s="54"/>
      <c r="HO82" s="54"/>
      <c r="HP82" s="54"/>
      <c r="HQ82" s="54"/>
      <c r="HR82" s="54"/>
      <c r="HS82" s="54"/>
      <c r="HT82" s="54"/>
      <c r="HU82" s="54"/>
      <c r="HV82" s="54"/>
      <c r="HW82" s="54"/>
      <c r="HX82" s="54"/>
      <c r="HY82" s="54"/>
      <c r="HZ82" s="54"/>
      <c r="IA82" s="54"/>
      <c r="IB82" s="54"/>
      <c r="IC82" s="54"/>
      <c r="ID82" s="54"/>
      <c r="IE82" s="54"/>
      <c r="IF82" s="54"/>
      <c r="IG82" s="54"/>
      <c r="IH82" s="54"/>
      <c r="II82" s="54"/>
      <c r="IJ82" s="54"/>
      <c r="IK82" s="54"/>
      <c r="IL82" s="54"/>
      <c r="IM82" s="54"/>
      <c r="IN82" s="54"/>
      <c r="IO82" s="54"/>
      <c r="IP82" s="49"/>
      <c r="IQ82" s="49"/>
      <c r="IR82" s="49"/>
      <c r="IS82" s="49"/>
      <c r="IT82" s="49"/>
      <c r="IU82" s="49"/>
      <c r="IV82" s="49"/>
    </row>
    <row r="83" spans="1:256" s="55" customFormat="1" ht="12.75" x14ac:dyDescent="0.25">
      <c r="A83" s="50" t="str">
        <f ca="1">IF(ISERROR(VALUE(SUBSTITUTE(OFFSET(A83,-1,0,1,1),".",""))),"0.0.1",IF(ISERROR(FIND("`",SUBSTITUTE(OFFSET(A83,-1,0,1,1),".","`",2))),OFFSET(A83,-1,0,1,1)&amp;".1",LEFT(OFFSET(A83,-1,0,1,1),FIND("`",SUBSTITUTE(OFFSET(A83,-1,0,1,1),".","`",2)))&amp;IF(ISERROR(FIND("`",SUBSTITUTE(OFFSET(A83,-1,0,1,1),".","`",3))),VALUE(RIGHT(OFFSET(A83,-1,0,1,1),LEN(OFFSET(A83,-1,0,1,1))-FIND("`",SUBSTITUTE(OFFSET(A83,-1,0,1,1),".","`",2))))+1,VALUE(MID(OFFSET(A83,-1,0,1,1),FIND("`",SUBSTITUTE(OFFSET(A83,-1,0,1,1),".","`",2))+1,(FIND("`",SUBSTITUTE(OFFSET(A83,-1,0,1,1),".","`",3))-FIND("`",SUBSTITUTE(OFFSET(A83,-1,0,1,1),".","`",2))-1)))+1)))</f>
        <v>1.1.1</v>
      </c>
      <c r="B83" s="56" t="s">
        <v>47</v>
      </c>
      <c r="C83" s="52"/>
      <c r="D83" s="53">
        <v>42005</v>
      </c>
      <c r="E83" s="63">
        <f>D83+F83-1</f>
        <v>42011</v>
      </c>
      <c r="F83" s="64">
        <v>7</v>
      </c>
      <c r="G83" s="65">
        <v>0</v>
      </c>
      <c r="H83" s="66">
        <f>NETWORKDAYS(D83,E83)</f>
        <v>5</v>
      </c>
      <c r="I83" s="67">
        <f>ROUNDDOWN(G83*F83,0)</f>
        <v>0</v>
      </c>
      <c r="J83" s="66">
        <f>F83-I83</f>
        <v>7</v>
      </c>
      <c r="K83" s="54"/>
      <c r="L83" s="54"/>
      <c r="M83" s="54"/>
      <c r="N83" s="54"/>
      <c r="O83" s="54"/>
      <c r="P83" s="54"/>
      <c r="Q83" s="54"/>
      <c r="R83" s="54"/>
      <c r="S83" s="54"/>
      <c r="T83" s="54"/>
      <c r="U83" s="54"/>
      <c r="V83" s="54"/>
      <c r="W83" s="54"/>
      <c r="X83" s="54"/>
      <c r="Y83" s="54"/>
      <c r="Z83" s="54"/>
      <c r="AA83" s="54"/>
      <c r="AB83" s="54"/>
      <c r="AC83" s="54"/>
      <c r="AD83" s="54"/>
      <c r="AE83" s="54"/>
      <c r="AF83" s="54"/>
      <c r="AG83" s="54"/>
      <c r="AH83" s="54"/>
      <c r="AI83" s="54"/>
      <c r="AJ83" s="54"/>
      <c r="AK83" s="54"/>
      <c r="AL83" s="54"/>
      <c r="AM83" s="54"/>
      <c r="AN83" s="54"/>
      <c r="AO83" s="54"/>
      <c r="AP83" s="54"/>
      <c r="AQ83" s="54"/>
      <c r="AR83" s="54"/>
      <c r="AS83" s="54"/>
      <c r="AT83" s="54"/>
      <c r="AU83" s="54"/>
      <c r="AV83" s="54"/>
      <c r="AW83" s="54"/>
      <c r="AX83" s="54"/>
      <c r="AY83" s="54"/>
      <c r="AZ83" s="54"/>
      <c r="BA83" s="54"/>
      <c r="BB83" s="54"/>
      <c r="BC83" s="54"/>
      <c r="BD83" s="54"/>
      <c r="BE83" s="54"/>
      <c r="BF83" s="54"/>
      <c r="BG83" s="54"/>
      <c r="BH83" s="54"/>
      <c r="BI83" s="54"/>
      <c r="BJ83" s="54"/>
      <c r="BK83" s="54"/>
      <c r="BL83" s="54"/>
      <c r="BM83" s="54"/>
      <c r="BN83" s="54"/>
      <c r="BO83" s="54"/>
      <c r="BP83" s="54"/>
      <c r="BQ83" s="54"/>
      <c r="BR83" s="54"/>
      <c r="BS83" s="54"/>
      <c r="BT83" s="54"/>
      <c r="BU83" s="54"/>
      <c r="BV83" s="54"/>
      <c r="BW83" s="54"/>
      <c r="BX83" s="54"/>
      <c r="BY83" s="54"/>
      <c r="BZ83" s="54"/>
      <c r="CA83" s="54"/>
      <c r="CB83" s="54"/>
      <c r="CC83" s="54"/>
      <c r="CD83" s="54"/>
      <c r="CE83" s="54"/>
      <c r="CF83" s="54"/>
      <c r="CG83" s="54"/>
      <c r="CH83" s="54"/>
      <c r="CI83" s="54"/>
      <c r="CJ83" s="54"/>
      <c r="CK83" s="54"/>
      <c r="CL83" s="54"/>
      <c r="CM83" s="54"/>
      <c r="CN83" s="54"/>
      <c r="CO83" s="54"/>
      <c r="CP83" s="54"/>
      <c r="CQ83" s="54"/>
      <c r="CR83" s="54"/>
      <c r="CS83" s="54"/>
      <c r="CT83" s="54"/>
      <c r="CU83" s="54"/>
      <c r="CV83" s="54"/>
      <c r="CW83" s="54"/>
      <c r="CX83" s="54"/>
      <c r="CY83" s="54"/>
      <c r="CZ83" s="54"/>
      <c r="DA83" s="54"/>
      <c r="DB83" s="54"/>
      <c r="DC83" s="54"/>
      <c r="DD83" s="54"/>
      <c r="DE83" s="54"/>
      <c r="DF83" s="54"/>
      <c r="DG83" s="54"/>
      <c r="DH83" s="54"/>
      <c r="DI83" s="54"/>
      <c r="DJ83" s="54"/>
      <c r="DK83" s="54"/>
      <c r="DL83" s="54"/>
      <c r="DM83" s="54"/>
      <c r="DN83" s="54"/>
      <c r="DO83" s="54"/>
      <c r="DP83" s="54"/>
      <c r="DQ83" s="54"/>
      <c r="DR83" s="54"/>
      <c r="DS83" s="54"/>
      <c r="DT83" s="54"/>
      <c r="DU83" s="54"/>
      <c r="DV83" s="54"/>
      <c r="DW83" s="54"/>
      <c r="DX83" s="54"/>
      <c r="DY83" s="54"/>
      <c r="DZ83" s="54"/>
      <c r="EA83" s="54"/>
      <c r="EB83" s="54"/>
      <c r="EC83" s="54"/>
      <c r="ED83" s="54"/>
      <c r="EE83" s="54"/>
      <c r="EF83" s="54"/>
      <c r="EG83" s="54"/>
      <c r="EH83" s="54"/>
      <c r="EI83" s="54"/>
      <c r="EJ83" s="54"/>
      <c r="EK83" s="54"/>
      <c r="EL83" s="54"/>
      <c r="EM83" s="54"/>
      <c r="EN83" s="54"/>
      <c r="EO83" s="54"/>
      <c r="EP83" s="54"/>
      <c r="EQ83" s="54"/>
      <c r="ER83" s="54"/>
      <c r="ES83" s="54"/>
      <c r="ET83" s="54"/>
      <c r="EU83" s="54"/>
      <c r="EV83" s="54"/>
      <c r="EW83" s="54"/>
      <c r="EX83" s="54"/>
      <c r="EY83" s="54"/>
      <c r="EZ83" s="54"/>
      <c r="FA83" s="54"/>
      <c r="FB83" s="54"/>
      <c r="FC83" s="54"/>
      <c r="FD83" s="54"/>
      <c r="FE83" s="54"/>
      <c r="FF83" s="54"/>
      <c r="FG83" s="54"/>
      <c r="FH83" s="54"/>
      <c r="FI83" s="54"/>
      <c r="FJ83" s="54"/>
      <c r="FK83" s="54"/>
      <c r="FL83" s="54"/>
      <c r="FM83" s="54"/>
      <c r="FN83" s="54"/>
      <c r="FO83" s="54"/>
      <c r="FP83" s="54"/>
      <c r="FQ83" s="54"/>
      <c r="FR83" s="54"/>
      <c r="FS83" s="54"/>
      <c r="FT83" s="54"/>
      <c r="FU83" s="54"/>
      <c r="FV83" s="54"/>
      <c r="FW83" s="54"/>
      <c r="FX83" s="54"/>
      <c r="FY83" s="54"/>
      <c r="FZ83" s="54"/>
      <c r="GA83" s="54"/>
      <c r="GB83" s="54"/>
      <c r="GC83" s="54"/>
      <c r="GD83" s="54"/>
      <c r="GE83" s="54"/>
      <c r="GF83" s="54"/>
      <c r="GG83" s="54"/>
      <c r="GH83" s="54"/>
      <c r="GI83" s="54"/>
      <c r="GJ83" s="54"/>
      <c r="GK83" s="54"/>
      <c r="GL83" s="54"/>
      <c r="GM83" s="54"/>
      <c r="GN83" s="54"/>
      <c r="GO83" s="54"/>
      <c r="GP83" s="54"/>
      <c r="GQ83" s="54"/>
      <c r="GR83" s="54"/>
      <c r="GS83" s="54"/>
      <c r="GT83" s="54"/>
      <c r="GU83" s="54"/>
      <c r="GV83" s="54"/>
      <c r="GW83" s="54"/>
      <c r="GX83" s="54"/>
      <c r="GY83" s="54"/>
      <c r="GZ83" s="54"/>
      <c r="HA83" s="54"/>
      <c r="HB83" s="54"/>
      <c r="HC83" s="54"/>
      <c r="HD83" s="54"/>
      <c r="HE83" s="54"/>
      <c r="HF83" s="54"/>
      <c r="HG83" s="54"/>
      <c r="HH83" s="54"/>
      <c r="HI83" s="54"/>
      <c r="HJ83" s="54"/>
      <c r="HK83" s="54"/>
      <c r="HL83" s="54"/>
      <c r="HM83" s="54"/>
      <c r="HN83" s="54"/>
      <c r="HO83" s="54"/>
      <c r="HP83" s="54"/>
      <c r="HQ83" s="54"/>
      <c r="HR83" s="54"/>
      <c r="HS83" s="54"/>
      <c r="HT83" s="54"/>
      <c r="HU83" s="54"/>
      <c r="HV83" s="54"/>
      <c r="HW83" s="54"/>
      <c r="HX83" s="54"/>
      <c r="HY83" s="54"/>
      <c r="HZ83" s="54"/>
      <c r="IA83" s="54"/>
      <c r="IB83" s="54"/>
      <c r="IC83" s="54"/>
      <c r="ID83" s="54"/>
      <c r="IE83" s="54"/>
      <c r="IF83" s="54"/>
      <c r="IG83" s="54"/>
      <c r="IH83" s="54"/>
      <c r="II83" s="54"/>
      <c r="IJ83" s="54"/>
      <c r="IK83" s="54"/>
      <c r="IL83" s="54"/>
      <c r="IM83" s="54"/>
      <c r="IN83" s="54"/>
      <c r="IO83" s="54"/>
      <c r="IP83" s="49"/>
      <c r="IQ83" s="49"/>
      <c r="IR83" s="49"/>
      <c r="IS83" s="49"/>
      <c r="IT83" s="49"/>
      <c r="IU83" s="49"/>
      <c r="IV83" s="49"/>
    </row>
    <row r="84" spans="1:256" s="55" customFormat="1" ht="12.75" x14ac:dyDescent="0.25">
      <c r="A84" s="50" t="str">
        <f ca="1">IF(ISERROR(VALUE(SUBSTITUTE(OFFSET(A84,-1,0,1,1),".",""))),"0.0.0.1",IF(ISERROR(FIND("`",SUBSTITUTE(OFFSET(A84,-1,0,1,1),".","`",3))),OFFSET(A84,-1,0,1,1)&amp;".1",LEFT(OFFSET(A84,-1,0,1,1),FIND("`",SUBSTITUTE(OFFSET(A84,-1,0,1,1),".","`",3)))&amp;IF(ISERROR(FIND("`",SUBSTITUTE(OFFSET(A84,-1,0,1,1),".","`",4))),VALUE(RIGHT(OFFSET(A84,-1,0,1,1),LEN(OFFSET(A84,-1,0,1,1))-FIND("`",SUBSTITUTE(OFFSET(A84,-1,0,1,1),".","`",3))))+1,VALUE(MID(OFFSET(A84,-1,0,1,1),FIND("`",SUBSTITUTE(OFFSET(A84,-1,0,1,1),".","`",3))+1,(FIND("`",SUBSTITUTE(OFFSET(A84,-1,0,1,1),".","`",4))-FIND("`",SUBSTITUTE(OFFSET(A84,-1,0,1,1),".","`",3))-1)))+1)))</f>
        <v>1.1.1.1</v>
      </c>
      <c r="B84" s="57" t="s">
        <v>68</v>
      </c>
      <c r="C84" s="52"/>
      <c r="D84" s="53">
        <v>42005</v>
      </c>
      <c r="E84" s="63">
        <f>D84+F84-1</f>
        <v>42011</v>
      </c>
      <c r="F84" s="64">
        <v>7</v>
      </c>
      <c r="G84" s="65">
        <v>0</v>
      </c>
      <c r="H84" s="66">
        <f>NETWORKDAYS(D84,E84)</f>
        <v>5</v>
      </c>
      <c r="I84" s="67">
        <f>ROUNDDOWN(G84*F84,0)</f>
        <v>0</v>
      </c>
      <c r="J84" s="66">
        <f>F84-I84</f>
        <v>7</v>
      </c>
      <c r="K84" s="54"/>
      <c r="L84" s="54"/>
      <c r="M84" s="54"/>
      <c r="N84" s="54"/>
      <c r="O84" s="54"/>
      <c r="P84" s="54"/>
      <c r="Q84" s="54"/>
      <c r="R84" s="54"/>
      <c r="S84" s="54"/>
      <c r="T84" s="54"/>
      <c r="U84" s="54"/>
      <c r="V84" s="54"/>
      <c r="W84" s="54"/>
      <c r="X84" s="54"/>
      <c r="Y84" s="54"/>
      <c r="Z84" s="54"/>
      <c r="AA84" s="54"/>
      <c r="AB84" s="54"/>
      <c r="AC84" s="54"/>
      <c r="AD84" s="54"/>
      <c r="AE84" s="54"/>
      <c r="AF84" s="54"/>
      <c r="AG84" s="54"/>
      <c r="AH84" s="54"/>
      <c r="AI84" s="54"/>
      <c r="AJ84" s="54"/>
      <c r="AK84" s="54"/>
      <c r="AL84" s="54"/>
      <c r="AM84" s="54"/>
      <c r="AN84" s="54"/>
      <c r="AO84" s="54"/>
      <c r="AP84" s="54"/>
      <c r="AQ84" s="54"/>
      <c r="AR84" s="54"/>
      <c r="AS84" s="54"/>
      <c r="AT84" s="54"/>
      <c r="AU84" s="54"/>
      <c r="AV84" s="54"/>
      <c r="AW84" s="54"/>
      <c r="AX84" s="54"/>
      <c r="AY84" s="54"/>
      <c r="AZ84" s="54"/>
      <c r="BA84" s="54"/>
      <c r="BB84" s="54"/>
      <c r="BC84" s="54"/>
      <c r="BD84" s="54"/>
      <c r="BE84" s="54"/>
      <c r="BF84" s="54"/>
      <c r="BG84" s="54"/>
      <c r="BH84" s="54"/>
      <c r="BI84" s="54"/>
      <c r="BJ84" s="54"/>
      <c r="BK84" s="54"/>
      <c r="BL84" s="54"/>
      <c r="BM84" s="54"/>
      <c r="BN84" s="54"/>
      <c r="BO84" s="54"/>
      <c r="BP84" s="54"/>
      <c r="BQ84" s="54"/>
      <c r="BR84" s="54"/>
      <c r="BS84" s="54"/>
      <c r="BT84" s="54"/>
      <c r="BU84" s="54"/>
      <c r="BV84" s="54"/>
      <c r="BW84" s="54"/>
      <c r="BX84" s="54"/>
      <c r="BY84" s="54"/>
      <c r="BZ84" s="54"/>
      <c r="CA84" s="54"/>
      <c r="CB84" s="54"/>
      <c r="CC84" s="54"/>
      <c r="CD84" s="54"/>
      <c r="CE84" s="54"/>
      <c r="CF84" s="54"/>
      <c r="CG84" s="54"/>
      <c r="CH84" s="54"/>
      <c r="CI84" s="54"/>
      <c r="CJ84" s="54"/>
      <c r="CK84" s="54"/>
      <c r="CL84" s="54"/>
      <c r="CM84" s="54"/>
      <c r="CN84" s="54"/>
      <c r="CO84" s="54"/>
      <c r="CP84" s="54"/>
      <c r="CQ84" s="54"/>
      <c r="CR84" s="54"/>
      <c r="CS84" s="54"/>
      <c r="CT84" s="54"/>
      <c r="CU84" s="54"/>
      <c r="CV84" s="54"/>
      <c r="CW84" s="54"/>
      <c r="CX84" s="54"/>
      <c r="CY84" s="54"/>
      <c r="CZ84" s="54"/>
      <c r="DA84" s="54"/>
      <c r="DB84" s="54"/>
      <c r="DC84" s="54"/>
      <c r="DD84" s="54"/>
      <c r="DE84" s="54"/>
      <c r="DF84" s="54"/>
      <c r="DG84" s="54"/>
      <c r="DH84" s="54"/>
      <c r="DI84" s="54"/>
      <c r="DJ84" s="54"/>
      <c r="DK84" s="54"/>
      <c r="DL84" s="54"/>
      <c r="DM84" s="54"/>
      <c r="DN84" s="54"/>
      <c r="DO84" s="54"/>
      <c r="DP84" s="54"/>
      <c r="DQ84" s="54"/>
      <c r="DR84" s="54"/>
      <c r="DS84" s="54"/>
      <c r="DT84" s="54"/>
      <c r="DU84" s="54"/>
      <c r="DV84" s="54"/>
      <c r="DW84" s="54"/>
      <c r="DX84" s="54"/>
      <c r="DY84" s="54"/>
      <c r="DZ84" s="54"/>
      <c r="EA84" s="54"/>
      <c r="EB84" s="54"/>
      <c r="EC84" s="54"/>
      <c r="ED84" s="54"/>
      <c r="EE84" s="54"/>
      <c r="EF84" s="54"/>
      <c r="EG84" s="54"/>
      <c r="EH84" s="54"/>
      <c r="EI84" s="54"/>
      <c r="EJ84" s="54"/>
      <c r="EK84" s="54"/>
      <c r="EL84" s="54"/>
      <c r="EM84" s="54"/>
      <c r="EN84" s="54"/>
      <c r="EO84" s="54"/>
      <c r="EP84" s="54"/>
      <c r="EQ84" s="54"/>
      <c r="ER84" s="54"/>
      <c r="ES84" s="54"/>
      <c r="ET84" s="54"/>
      <c r="EU84" s="54"/>
      <c r="EV84" s="54"/>
      <c r="EW84" s="54"/>
      <c r="EX84" s="54"/>
      <c r="EY84" s="54"/>
      <c r="EZ84" s="54"/>
      <c r="FA84" s="54"/>
      <c r="FB84" s="54"/>
      <c r="FC84" s="54"/>
      <c r="FD84" s="54"/>
      <c r="FE84" s="54"/>
      <c r="FF84" s="54"/>
      <c r="FG84" s="54"/>
      <c r="FH84" s="54"/>
      <c r="FI84" s="54"/>
      <c r="FJ84" s="54"/>
      <c r="FK84" s="54"/>
      <c r="FL84" s="54"/>
      <c r="FM84" s="54"/>
      <c r="FN84" s="54"/>
      <c r="FO84" s="54"/>
      <c r="FP84" s="54"/>
      <c r="FQ84" s="54"/>
      <c r="FR84" s="54"/>
      <c r="FS84" s="54"/>
      <c r="FT84" s="54"/>
      <c r="FU84" s="54"/>
      <c r="FV84" s="54"/>
      <c r="FW84" s="54"/>
      <c r="FX84" s="54"/>
      <c r="FY84" s="54"/>
      <c r="FZ84" s="54"/>
      <c r="GA84" s="54"/>
      <c r="GB84" s="54"/>
      <c r="GC84" s="54"/>
      <c r="GD84" s="54"/>
      <c r="GE84" s="54"/>
      <c r="GF84" s="54"/>
      <c r="GG84" s="54"/>
      <c r="GH84" s="54"/>
      <c r="GI84" s="54"/>
      <c r="GJ84" s="54"/>
      <c r="GK84" s="54"/>
      <c r="GL84" s="54"/>
      <c r="GM84" s="54"/>
      <c r="GN84" s="54"/>
      <c r="GO84" s="54"/>
      <c r="GP84" s="54"/>
      <c r="GQ84" s="54"/>
      <c r="GR84" s="54"/>
      <c r="GS84" s="54"/>
      <c r="GT84" s="54"/>
      <c r="GU84" s="54"/>
      <c r="GV84" s="54"/>
      <c r="GW84" s="54"/>
      <c r="GX84" s="54"/>
      <c r="GY84" s="54"/>
      <c r="GZ84" s="54"/>
      <c r="HA84" s="54"/>
      <c r="HB84" s="54"/>
      <c r="HC84" s="54"/>
      <c r="HD84" s="54"/>
      <c r="HE84" s="54"/>
      <c r="HF84" s="54"/>
      <c r="HG84" s="54"/>
      <c r="HH84" s="54"/>
      <c r="HI84" s="54"/>
      <c r="HJ84" s="54"/>
      <c r="HK84" s="54"/>
      <c r="HL84" s="54"/>
      <c r="HM84" s="54"/>
      <c r="HN84" s="54"/>
      <c r="HO84" s="54"/>
      <c r="HP84" s="54"/>
      <c r="HQ84" s="54"/>
      <c r="HR84" s="54"/>
      <c r="HS84" s="54"/>
      <c r="HT84" s="54"/>
      <c r="HU84" s="54"/>
      <c r="HV84" s="54"/>
      <c r="HW84" s="54"/>
      <c r="HX84" s="54"/>
      <c r="HY84" s="54"/>
      <c r="HZ84" s="54"/>
      <c r="IA84" s="54"/>
      <c r="IB84" s="54"/>
      <c r="IC84" s="54"/>
      <c r="ID84" s="54"/>
      <c r="IE84" s="54"/>
      <c r="IF84" s="54"/>
      <c r="IG84" s="54"/>
      <c r="IH84" s="54"/>
      <c r="II84" s="54"/>
      <c r="IJ84" s="54"/>
      <c r="IK84" s="54"/>
      <c r="IL84" s="54"/>
      <c r="IM84" s="54"/>
      <c r="IN84" s="54"/>
      <c r="IO84" s="54"/>
      <c r="IP84" s="49"/>
      <c r="IQ84" s="49"/>
      <c r="IR84" s="49"/>
      <c r="IS84" s="49"/>
      <c r="IT84" s="49"/>
      <c r="IU84" s="49"/>
      <c r="IV84" s="49"/>
    </row>
  </sheetData>
  <conditionalFormatting sqref="L82:IO84">
    <cfRule type="expression" dxfId="5" priority="1" stopIfTrue="1">
      <formula>L$8=$H$4</formula>
    </cfRule>
    <cfRule type="expression" dxfId="4" priority="2" stopIfTrue="1">
      <formula>AND(L$8&gt;=$D82,L$8&lt;$D82+$I82)</formula>
    </cfRule>
    <cfRule type="expression" dxfId="3" priority="3" stopIfTrue="1">
      <formula>AND(L$8&gt;=$D82,L$8&lt;=$D82+$F82-1)</formula>
    </cfRule>
  </conditionalFormatting>
  <conditionalFormatting sqref="L81:IO81">
    <cfRule type="expression" dxfId="2" priority="4" stopIfTrue="1">
      <formula>L$8=$H$4</formula>
    </cfRule>
    <cfRule type="expression" dxfId="1" priority="5" stopIfTrue="1">
      <formula>AND(L$8&gt;=$D81,L$8&lt;$D81+$I81)</formula>
    </cfRule>
    <cfRule type="expression" dxfId="0" priority="6" stopIfTrue="1">
      <formula>AND(L$8&gt;=$D81,L$8&lt;=$D81+$F81-1)</formula>
    </cfRule>
  </conditionalFormatting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Minnesota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 H Denis</dc:creator>
  <cp:lastModifiedBy>Charles Denis</cp:lastModifiedBy>
  <dcterms:created xsi:type="dcterms:W3CDTF">2015-10-19T17:02:12Z</dcterms:created>
  <dcterms:modified xsi:type="dcterms:W3CDTF">2015-10-20T22:49:18Z</dcterms:modified>
</cp:coreProperties>
</file>