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caiob\Downloads\"/>
    </mc:Choice>
  </mc:AlternateContent>
  <xr:revisionPtr revIDLastSave="0" documentId="13_ncr:1_{2D7EB04D-492C-497F-8EA6-9277D727AD08}" xr6:coauthVersionLast="36" xr6:coauthVersionMax="47" xr10:uidLastSave="{00000000-0000-0000-0000-000000000000}"/>
  <bookViews>
    <workbookView xWindow="-105" yWindow="-105" windowWidth="19425" windowHeight="10305" tabRatio="858" xr2:uid="{00000000-000D-0000-FFFF-FFFF00000000}"/>
  </bookViews>
  <sheets>
    <sheet name="Sheet1" sheetId="1" r:id="rId1"/>
    <sheet name="LIMITES QUARTIS" sheetId="2" r:id="rId2"/>
  </sheets>
  <definedNames>
    <definedName name="_xlnm._FilterDatabase" localSheetId="0" hidden="1">Sheet1!$A$1:$AM$48</definedName>
  </definedNames>
  <calcPr calcId="191029"/>
</workbook>
</file>

<file path=xl/calcChain.xml><?xml version="1.0" encoding="utf-8"?>
<calcChain xmlns="http://schemas.openxmlformats.org/spreadsheetml/2006/main">
  <c r="AA3" i="1" l="1"/>
  <c r="Z3" i="1"/>
  <c r="Y3" i="1"/>
  <c r="X3" i="1"/>
  <c r="W3" i="1"/>
  <c r="V3" i="1"/>
  <c r="AA32" i="1"/>
  <c r="Z32" i="1"/>
  <c r="Y32" i="1"/>
  <c r="X32" i="1"/>
  <c r="W32" i="1"/>
  <c r="V32" i="1"/>
  <c r="AA22" i="1"/>
  <c r="Z22" i="1"/>
  <c r="Y22" i="1"/>
  <c r="X22" i="1"/>
  <c r="W22" i="1"/>
  <c r="V22" i="1"/>
  <c r="AA8" i="1"/>
  <c r="Z8" i="1"/>
  <c r="Y8" i="1"/>
  <c r="X8" i="1"/>
  <c r="W8" i="1"/>
  <c r="V8" i="1"/>
  <c r="AA44" i="1"/>
  <c r="Z44" i="1"/>
  <c r="Y44" i="1"/>
  <c r="X44" i="1"/>
  <c r="W44" i="1"/>
  <c r="V44" i="1"/>
  <c r="AA47" i="1"/>
  <c r="Z47" i="1"/>
  <c r="Y47" i="1"/>
  <c r="X47" i="1"/>
  <c r="W47" i="1"/>
  <c r="V47" i="1"/>
  <c r="AA46" i="1"/>
  <c r="Z46" i="1"/>
  <c r="Y46" i="1"/>
  <c r="X46" i="1"/>
  <c r="W46" i="1"/>
  <c r="V46" i="1"/>
  <c r="AA33" i="1"/>
  <c r="Z33" i="1"/>
  <c r="Y33" i="1"/>
  <c r="X33" i="1"/>
  <c r="W33" i="1"/>
  <c r="V33" i="1"/>
  <c r="AA9" i="1"/>
  <c r="Z9" i="1"/>
  <c r="Y9" i="1"/>
  <c r="X9" i="1"/>
  <c r="W9" i="1"/>
  <c r="V9" i="1"/>
  <c r="AA27" i="1"/>
  <c r="Z27" i="1"/>
  <c r="Y27" i="1"/>
  <c r="X27" i="1"/>
  <c r="W27" i="1"/>
  <c r="V27" i="1"/>
  <c r="AA16" i="1"/>
  <c r="Z16" i="1"/>
  <c r="Y16" i="1"/>
  <c r="X16" i="1"/>
  <c r="W16" i="1"/>
  <c r="V16" i="1"/>
  <c r="AA41" i="1"/>
  <c r="Z41" i="1"/>
  <c r="Y41" i="1"/>
  <c r="X41" i="1"/>
  <c r="W41" i="1"/>
  <c r="V41" i="1"/>
  <c r="AA25" i="1"/>
  <c r="Z25" i="1"/>
  <c r="Y25" i="1"/>
  <c r="X25" i="1"/>
  <c r="W25" i="1"/>
  <c r="V25" i="1"/>
  <c r="AA17" i="1"/>
  <c r="Z17" i="1"/>
  <c r="Y17" i="1"/>
  <c r="X17" i="1"/>
  <c r="W17" i="1"/>
  <c r="V17" i="1"/>
  <c r="AA29" i="1"/>
  <c r="Z29" i="1"/>
  <c r="Y29" i="1"/>
  <c r="X29" i="1"/>
  <c r="W29" i="1"/>
  <c r="V29" i="1"/>
  <c r="AA5" i="1"/>
  <c r="Z5" i="1"/>
  <c r="Y5" i="1"/>
  <c r="X5" i="1"/>
  <c r="W5" i="1"/>
  <c r="V5" i="1"/>
  <c r="AA4" i="1"/>
  <c r="Z4" i="1"/>
  <c r="Y4" i="1"/>
  <c r="X4" i="1"/>
  <c r="W4" i="1"/>
  <c r="V4" i="1"/>
  <c r="AA30" i="1"/>
  <c r="Z30" i="1"/>
  <c r="Y30" i="1"/>
  <c r="X30" i="1"/>
  <c r="W30" i="1"/>
  <c r="V30" i="1"/>
  <c r="AA19" i="1"/>
  <c r="Z19" i="1"/>
  <c r="Y19" i="1"/>
  <c r="X19" i="1"/>
  <c r="W19" i="1"/>
  <c r="V19" i="1"/>
  <c r="AA40" i="1"/>
  <c r="Z40" i="1"/>
  <c r="Y40" i="1"/>
  <c r="X40" i="1"/>
  <c r="W40" i="1"/>
  <c r="V40" i="1"/>
  <c r="AA21" i="1"/>
  <c r="Z21" i="1"/>
  <c r="Y21" i="1"/>
  <c r="X21" i="1"/>
  <c r="W21" i="1"/>
  <c r="V21" i="1"/>
  <c r="AA35" i="1"/>
  <c r="Z35" i="1"/>
  <c r="Y35" i="1"/>
  <c r="X35" i="1"/>
  <c r="W35" i="1"/>
  <c r="V35" i="1"/>
  <c r="AA28" i="1"/>
  <c r="Z28" i="1"/>
  <c r="Y28" i="1"/>
  <c r="X28" i="1"/>
  <c r="W28" i="1"/>
  <c r="V28" i="1"/>
  <c r="AA18" i="1"/>
  <c r="Z18" i="1"/>
  <c r="Y18" i="1"/>
  <c r="X18" i="1"/>
  <c r="W18" i="1"/>
  <c r="V18" i="1"/>
  <c r="AA34" i="1"/>
  <c r="Z34" i="1"/>
  <c r="Y34" i="1"/>
  <c r="X34" i="1"/>
  <c r="W34" i="1"/>
  <c r="V34" i="1"/>
  <c r="AA26" i="1"/>
  <c r="Z26" i="1"/>
  <c r="Y26" i="1"/>
  <c r="X26" i="1"/>
  <c r="W26" i="1"/>
  <c r="V26" i="1"/>
  <c r="AA42" i="1"/>
  <c r="Z42" i="1"/>
  <c r="Y42" i="1"/>
  <c r="X42" i="1"/>
  <c r="W42" i="1"/>
  <c r="V42" i="1"/>
  <c r="AA48" i="1"/>
  <c r="Z48" i="1"/>
  <c r="Y48" i="1"/>
  <c r="X48" i="1"/>
  <c r="W48" i="1"/>
  <c r="V48" i="1"/>
  <c r="AA2" i="1"/>
  <c r="Z2" i="1"/>
  <c r="Y2" i="1"/>
  <c r="X2" i="1"/>
  <c r="W2" i="1"/>
  <c r="V2" i="1"/>
  <c r="AA39" i="1"/>
  <c r="Z39" i="1"/>
  <c r="Y39" i="1"/>
  <c r="X39" i="1"/>
  <c r="W39" i="1"/>
  <c r="V39" i="1"/>
  <c r="AA10" i="1"/>
  <c r="Z10" i="1"/>
  <c r="Y10" i="1"/>
  <c r="X10" i="1"/>
  <c r="W10" i="1"/>
  <c r="V10" i="1"/>
  <c r="AA20" i="1"/>
  <c r="Z20" i="1"/>
  <c r="Y20" i="1"/>
  <c r="X20" i="1"/>
  <c r="W20" i="1"/>
  <c r="V20" i="1"/>
  <c r="AA13" i="1"/>
  <c r="Z13" i="1"/>
  <c r="Y13" i="1"/>
  <c r="X13" i="1"/>
  <c r="W13" i="1"/>
  <c r="V13" i="1"/>
  <c r="AA38" i="1"/>
  <c r="Z38" i="1"/>
  <c r="Y38" i="1"/>
  <c r="X38" i="1"/>
  <c r="W38" i="1"/>
  <c r="V38" i="1"/>
  <c r="AA37" i="1"/>
  <c r="Z37" i="1"/>
  <c r="Y37" i="1"/>
  <c r="X37" i="1"/>
  <c r="W37" i="1"/>
  <c r="V37" i="1"/>
  <c r="AA15" i="1"/>
  <c r="Z15" i="1"/>
  <c r="Y15" i="1"/>
  <c r="X15" i="1"/>
  <c r="W15" i="1"/>
  <c r="V15" i="1"/>
  <c r="AA7" i="1"/>
  <c r="Z7" i="1"/>
  <c r="Y7" i="1"/>
  <c r="X7" i="1"/>
  <c r="W7" i="1"/>
  <c r="V7" i="1"/>
  <c r="AA45" i="1"/>
  <c r="Z45" i="1"/>
  <c r="Y45" i="1"/>
  <c r="X45" i="1"/>
  <c r="W45" i="1"/>
  <c r="V45" i="1"/>
  <c r="AA43" i="1"/>
  <c r="Z43" i="1"/>
  <c r="Y43" i="1"/>
  <c r="X43" i="1"/>
  <c r="W43" i="1"/>
  <c r="V43" i="1"/>
  <c r="AA24" i="1"/>
  <c r="Z24" i="1"/>
  <c r="Y24" i="1"/>
  <c r="X24" i="1"/>
  <c r="W24" i="1"/>
  <c r="V24" i="1"/>
  <c r="AA6" i="1"/>
  <c r="Z6" i="1"/>
  <c r="Y6" i="1"/>
  <c r="X6" i="1"/>
  <c r="W6" i="1"/>
  <c r="V6" i="1"/>
  <c r="AA36" i="1"/>
  <c r="Z36" i="1"/>
  <c r="Y36" i="1"/>
  <c r="X36" i="1"/>
  <c r="W36" i="1"/>
  <c r="V36" i="1"/>
  <c r="AA14" i="1"/>
  <c r="Z14" i="1"/>
  <c r="Y14" i="1"/>
  <c r="X14" i="1"/>
  <c r="W14" i="1"/>
  <c r="V14" i="1"/>
  <c r="AA12" i="1"/>
  <c r="Z12" i="1"/>
  <c r="Y12" i="1"/>
  <c r="X12" i="1"/>
  <c r="W12" i="1"/>
  <c r="V12" i="1"/>
  <c r="AA31" i="1"/>
  <c r="Z31" i="1"/>
  <c r="Y31" i="1"/>
  <c r="X31" i="1"/>
  <c r="W31" i="1"/>
  <c r="V31" i="1"/>
  <c r="AA23" i="1"/>
  <c r="Z23" i="1"/>
  <c r="Y23" i="1"/>
  <c r="X23" i="1"/>
  <c r="W23" i="1"/>
  <c r="V23" i="1"/>
  <c r="AA11" i="1"/>
  <c r="Z11" i="1"/>
  <c r="Y11" i="1"/>
  <c r="X11" i="1"/>
  <c r="W11" i="1"/>
  <c r="V11" i="1"/>
  <c r="E5" i="2" l="1"/>
  <c r="F2" i="2"/>
  <c r="D3" i="2"/>
  <c r="AD23" i="1" s="1"/>
  <c r="G5" i="2"/>
  <c r="D4" i="2"/>
  <c r="G2" i="2"/>
  <c r="C5" i="2"/>
  <c r="B2" i="2"/>
  <c r="C4" i="2"/>
  <c r="F3" i="2"/>
  <c r="B5" i="2"/>
  <c r="D5" i="2"/>
  <c r="B3" i="2"/>
  <c r="E2" i="2"/>
  <c r="G4" i="2"/>
  <c r="F5" i="2"/>
  <c r="G3" i="2"/>
  <c r="B4" i="2"/>
  <c r="E3" i="2"/>
  <c r="F4" i="2"/>
  <c r="C2" i="2"/>
  <c r="E4" i="2"/>
  <c r="D2" i="2"/>
  <c r="C3" i="2"/>
  <c r="AD2" i="1" l="1"/>
  <c r="AD6" i="1"/>
  <c r="AD11" i="1"/>
  <c r="AD13" i="1"/>
  <c r="AC24" i="1"/>
  <c r="AD12" i="1"/>
  <c r="AD15" i="1"/>
  <c r="AD37" i="1"/>
  <c r="AD19" i="1"/>
  <c r="AD14" i="1"/>
  <c r="AD17" i="1"/>
  <c r="AD10" i="1"/>
  <c r="AD31" i="1"/>
  <c r="AD21" i="1"/>
  <c r="AD3" i="1"/>
  <c r="AE44" i="1"/>
  <c r="AD7" i="1"/>
  <c r="AD32" i="1"/>
  <c r="AD8" i="1"/>
  <c r="AD4" i="1"/>
  <c r="AD16" i="1"/>
  <c r="AD20" i="1"/>
  <c r="AB7" i="1"/>
  <c r="AB4" i="1"/>
  <c r="AG5" i="1"/>
  <c r="AB17" i="1"/>
  <c r="AE2" i="1"/>
  <c r="AE7" i="1"/>
  <c r="AE32" i="1"/>
  <c r="AD33" i="1"/>
  <c r="AG22" i="1"/>
  <c r="AF15" i="1"/>
  <c r="AE15" i="1"/>
  <c r="AG4" i="1"/>
  <c r="AD22" i="1"/>
  <c r="AD30" i="1"/>
  <c r="AD9" i="1"/>
  <c r="AD18" i="1"/>
  <c r="AE40" i="1"/>
  <c r="AE11" i="1"/>
  <c r="AE21" i="1"/>
  <c r="AE42" i="1"/>
  <c r="AD38" i="1"/>
  <c r="AE5" i="1"/>
  <c r="AC32" i="1"/>
  <c r="AD48" i="1"/>
  <c r="AE20" i="1"/>
  <c r="AD24" i="1"/>
  <c r="AE46" i="1"/>
  <c r="AD45" i="1"/>
  <c r="AE26" i="1"/>
  <c r="AB18" i="1"/>
  <c r="AB46" i="1"/>
  <c r="AD35" i="1"/>
  <c r="AB31" i="1"/>
  <c r="AD42" i="1"/>
  <c r="AE25" i="1"/>
  <c r="AE47" i="1"/>
  <c r="AC44" i="1"/>
  <c r="AC7" i="1"/>
  <c r="AC38" i="1"/>
  <c r="AF3" i="1"/>
  <c r="AB25" i="1"/>
  <c r="AG24" i="1"/>
  <c r="AC22" i="1"/>
  <c r="AC19" i="1"/>
  <c r="AC37" i="1"/>
  <c r="AB37" i="1"/>
  <c r="AC28" i="1"/>
  <c r="AB22" i="1"/>
  <c r="AE24" i="1"/>
  <c r="AG42" i="1"/>
  <c r="AD46" i="1"/>
  <c r="AG40" i="1"/>
  <c r="AC20" i="1"/>
  <c r="AF26" i="1"/>
  <c r="AF30" i="1"/>
  <c r="AG45" i="1"/>
  <c r="AE23" i="1"/>
  <c r="AE43" i="1"/>
  <c r="AE28" i="1"/>
  <c r="AE10" i="1"/>
  <c r="AE29" i="1"/>
  <c r="AE41" i="1"/>
  <c r="AG26" i="1"/>
  <c r="AD47" i="1"/>
  <c r="AG9" i="1"/>
  <c r="AE19" i="1"/>
  <c r="AC2" i="1"/>
  <c r="AG6" i="1"/>
  <c r="AE31" i="1"/>
  <c r="AF4" i="1"/>
  <c r="AB2" i="1"/>
  <c r="AE36" i="1"/>
  <c r="AE9" i="1"/>
  <c r="AE34" i="1"/>
  <c r="AE6" i="1"/>
  <c r="AG37" i="1"/>
  <c r="AE33" i="1"/>
  <c r="AB19" i="1"/>
  <c r="AB14" i="1"/>
  <c r="AC43" i="1"/>
  <c r="AB27" i="1"/>
  <c r="AB26" i="1"/>
  <c r="AB36" i="1"/>
  <c r="AB9" i="1"/>
  <c r="AD28" i="1"/>
  <c r="AG15" i="1"/>
  <c r="AG38" i="1"/>
  <c r="AB40" i="1"/>
  <c r="AB41" i="1"/>
  <c r="AB8" i="1"/>
  <c r="AB48" i="1"/>
  <c r="AB15" i="1"/>
  <c r="AF16" i="1"/>
  <c r="AB45" i="1"/>
  <c r="AF6" i="1"/>
  <c r="AC36" i="1"/>
  <c r="AC9" i="1"/>
  <c r="AC34" i="1"/>
  <c r="AC6" i="1"/>
  <c r="AC33" i="1"/>
  <c r="AG19" i="1"/>
  <c r="AG36" i="1"/>
  <c r="AG32" i="1"/>
  <c r="AD25" i="1"/>
  <c r="AF42" i="1"/>
  <c r="AB43" i="1"/>
  <c r="AD39" i="1"/>
  <c r="AF27" i="1"/>
  <c r="AD40" i="1"/>
  <c r="AB39" i="1"/>
  <c r="AF36" i="1"/>
  <c r="AC11" i="1"/>
  <c r="AB44" i="1"/>
  <c r="AE30" i="1"/>
  <c r="AG20" i="1"/>
  <c r="AD27" i="1"/>
  <c r="AD26" i="1"/>
  <c r="AD36" i="1"/>
  <c r="AG31" i="1"/>
  <c r="AB24" i="1"/>
  <c r="AG35" i="1"/>
  <c r="AF17" i="1"/>
  <c r="AF39" i="1"/>
  <c r="AF31" i="1"/>
  <c r="AG41" i="1"/>
  <c r="AC18" i="1"/>
  <c r="AE45" i="1"/>
  <c r="AC10" i="1"/>
  <c r="AF34" i="1"/>
  <c r="AF37" i="1"/>
  <c r="AG47" i="1"/>
  <c r="AE35" i="1"/>
  <c r="AE12" i="1"/>
  <c r="AG11" i="1"/>
  <c r="AF22" i="1"/>
  <c r="AB29" i="1"/>
  <c r="AE48" i="1"/>
  <c r="AF14" i="1"/>
  <c r="AG3" i="1"/>
  <c r="AE16" i="1"/>
  <c r="AC21" i="1"/>
  <c r="AG13" i="1"/>
  <c r="AE14" i="1"/>
  <c r="AF8" i="1"/>
  <c r="AG33" i="1"/>
  <c r="AF13" i="1"/>
  <c r="AB12" i="1"/>
  <c r="AC16" i="1"/>
  <c r="AC42" i="1"/>
  <c r="AC14" i="1"/>
  <c r="AC46" i="1"/>
  <c r="AG14" i="1"/>
  <c r="AC27" i="1"/>
  <c r="AE18" i="1"/>
  <c r="AC3" i="1"/>
  <c r="AD5" i="1"/>
  <c r="AE17" i="1"/>
  <c r="AB34" i="1"/>
  <c r="AD43" i="1"/>
  <c r="AF2" i="1"/>
  <c r="AF29" i="1"/>
  <c r="AF43" i="1"/>
  <c r="AF25" i="1"/>
  <c r="AF7" i="1"/>
  <c r="AF10" i="1"/>
  <c r="AF44" i="1"/>
  <c r="AF12" i="1"/>
  <c r="AF28" i="1"/>
  <c r="AF21" i="1"/>
  <c r="AF23" i="1"/>
  <c r="AF46" i="1"/>
  <c r="AF35" i="1"/>
  <c r="AF45" i="1"/>
  <c r="AG27" i="1"/>
  <c r="AB28" i="1"/>
  <c r="AF33" i="1"/>
  <c r="AF18" i="1"/>
  <c r="AF24" i="1"/>
  <c r="AC30" i="1"/>
  <c r="AB20" i="1"/>
  <c r="AB13" i="1"/>
  <c r="AG2" i="1"/>
  <c r="AG7" i="1"/>
  <c r="AG12" i="1"/>
  <c r="AG29" i="1"/>
  <c r="AG10" i="1"/>
  <c r="AG21" i="1"/>
  <c r="AG43" i="1"/>
  <c r="AG25" i="1"/>
  <c r="AG28" i="1"/>
  <c r="AG44" i="1"/>
  <c r="AG23" i="1"/>
  <c r="AG46" i="1"/>
  <c r="AF11" i="1"/>
  <c r="AE8" i="1"/>
  <c r="AG30" i="1"/>
  <c r="AF32" i="1"/>
  <c r="AD41" i="1"/>
  <c r="AB35" i="1"/>
  <c r="AF38" i="1"/>
  <c r="AF40" i="1"/>
  <c r="AF9" i="1"/>
  <c r="AB21" i="1"/>
  <c r="AE38" i="1"/>
  <c r="AB5" i="1"/>
  <c r="AF5" i="1"/>
  <c r="AF20" i="1"/>
  <c r="AC26" i="1"/>
  <c r="AB33" i="1"/>
  <c r="AC23" i="1"/>
  <c r="AB16" i="1"/>
  <c r="AD34" i="1"/>
  <c r="AF41" i="1"/>
  <c r="AB32" i="1"/>
  <c r="AC4" i="1"/>
  <c r="AC13" i="1"/>
  <c r="AB3" i="1"/>
  <c r="AD29" i="1"/>
  <c r="AG48" i="1"/>
  <c r="AB11" i="1"/>
  <c r="AC48" i="1"/>
  <c r="AC35" i="1"/>
  <c r="AC41" i="1"/>
  <c r="AC15" i="1"/>
  <c r="AC45" i="1"/>
  <c r="AC40" i="1"/>
  <c r="AC17" i="1"/>
  <c r="AC31" i="1"/>
  <c r="AC8" i="1"/>
  <c r="AC39" i="1"/>
  <c r="AC47" i="1"/>
  <c r="AB47" i="1"/>
  <c r="AD44" i="1"/>
  <c r="AF19" i="1"/>
  <c r="AB10" i="1"/>
  <c r="AE22" i="1"/>
  <c r="AC25" i="1"/>
  <c r="AG34" i="1"/>
  <c r="AE37" i="1"/>
  <c r="AC12" i="1"/>
  <c r="AF48" i="1"/>
  <c r="AE27" i="1"/>
  <c r="AG18" i="1"/>
  <c r="AE3" i="1"/>
  <c r="AE4" i="1"/>
  <c r="AE13" i="1"/>
  <c r="AB42" i="1"/>
  <c r="AG16" i="1"/>
  <c r="AG17" i="1"/>
  <c r="AG39" i="1"/>
  <c r="AC29" i="1"/>
  <c r="AF47" i="1"/>
  <c r="AB30" i="1"/>
  <c r="AB38" i="1"/>
  <c r="AG8" i="1"/>
  <c r="AC5" i="1"/>
  <c r="AE39" i="1"/>
  <c r="AB6" i="1"/>
  <c r="AB23" i="1"/>
</calcChain>
</file>

<file path=xl/sharedStrings.xml><?xml version="1.0" encoding="utf-8"?>
<sst xmlns="http://schemas.openxmlformats.org/spreadsheetml/2006/main" count="428" uniqueCount="133">
  <si>
    <t>Codigo</t>
  </si>
  <si>
    <t>Cidades e regioes</t>
  </si>
  <si>
    <t>Plantacao 2016</t>
  </si>
  <si>
    <t>Plantacao 2017</t>
  </si>
  <si>
    <t>Plantacao 2018</t>
  </si>
  <si>
    <t>Plantacao 2019</t>
  </si>
  <si>
    <t>Plantacao 2020</t>
  </si>
  <si>
    <t>Plantacao 2021</t>
  </si>
  <si>
    <t>Colhida 2016</t>
  </si>
  <si>
    <t>Colhida 2017</t>
  </si>
  <si>
    <t>Colhida 2018</t>
  </si>
  <si>
    <t>Colhida 2019</t>
  </si>
  <si>
    <t>Colhida 2020</t>
  </si>
  <si>
    <t>Colhida 2021</t>
  </si>
  <si>
    <t>Producao 2016</t>
  </si>
  <si>
    <t>Producao 2017</t>
  </si>
  <si>
    <t>Producao 2018</t>
  </si>
  <si>
    <t>Producao 2019</t>
  </si>
  <si>
    <t>Producao 2020</t>
  </si>
  <si>
    <t>Producao 2021</t>
  </si>
  <si>
    <t>3502101</t>
  </si>
  <si>
    <t>Andradina (SP)</t>
  </si>
  <si>
    <t>3504206</t>
  </si>
  <si>
    <t>Auriflama (SP)</t>
  </si>
  <si>
    <t>3504800</t>
  </si>
  <si>
    <t>Bálsamo (SP)</t>
  </si>
  <si>
    <t>3511003</t>
  </si>
  <si>
    <t>Castilho (SP)</t>
  </si>
  <si>
    <t>3514304</t>
  </si>
  <si>
    <t>Dourado (SP)</t>
  </si>
  <si>
    <t>3521150</t>
  </si>
  <si>
    <t>Ipiguá (SP)</t>
  </si>
  <si>
    <t>3526001</t>
  </si>
  <si>
    <t>Junqueirópolis (SP)</t>
  </si>
  <si>
    <t>3535002</t>
  </si>
  <si>
    <t>Palestina (SP)</t>
  </si>
  <si>
    <t>3539509</t>
  </si>
  <si>
    <t>Pitangueiras (SP)</t>
  </si>
  <si>
    <t>3540804</t>
  </si>
  <si>
    <t>Potirendaba (SP)</t>
  </si>
  <si>
    <t>3541604</t>
  </si>
  <si>
    <t>Promissão (SP)</t>
  </si>
  <si>
    <t>3542909</t>
  </si>
  <si>
    <t>Ribeirão Bonito (SP)</t>
  </si>
  <si>
    <t>3544806</t>
  </si>
  <si>
    <t>Sales (SP)</t>
  </si>
  <si>
    <t>3545506</t>
  </si>
  <si>
    <t>Sandovalina (SP)</t>
  </si>
  <si>
    <t>3546405</t>
  </si>
  <si>
    <t>Santa Cruz do Rio Pardo (SP)</t>
  </si>
  <si>
    <t>3546702</t>
  </si>
  <si>
    <t>Santa Gertrudes (SP)</t>
  </si>
  <si>
    <t>3548302</t>
  </si>
  <si>
    <t>Santo Expedito (SP)</t>
  </si>
  <si>
    <t>3548906</t>
  </si>
  <si>
    <t>São Carlos (SP)</t>
  </si>
  <si>
    <t>3550308</t>
  </si>
  <si>
    <t>São Paulo (SP)</t>
  </si>
  <si>
    <t>3555356</t>
  </si>
  <si>
    <t>Ubarana (SP)</t>
  </si>
  <si>
    <t>3556305</t>
  </si>
  <si>
    <t>Valparaíso (SP)</t>
  </si>
  <si>
    <t>3501</t>
  </si>
  <si>
    <t>São José do Rio Preto (SP)</t>
  </si>
  <si>
    <t>3502</t>
  </si>
  <si>
    <t>Ribeirão Preto (SP)</t>
  </si>
  <si>
    <t>3503</t>
  </si>
  <si>
    <t>Araçatuba (SP)</t>
  </si>
  <si>
    <t>3504</t>
  </si>
  <si>
    <t>Bauru (SP)</t>
  </si>
  <si>
    <t>3505</t>
  </si>
  <si>
    <t>Araraquara (SP)</t>
  </si>
  <si>
    <t>3506</t>
  </si>
  <si>
    <t>Piracicaba (SP)</t>
  </si>
  <si>
    <t>3507</t>
  </si>
  <si>
    <t>Campinas (SP)</t>
  </si>
  <si>
    <t>3508</t>
  </si>
  <si>
    <t>Presidente Prudente (SP)</t>
  </si>
  <si>
    <t>3510</t>
  </si>
  <si>
    <t>Assis (SP)</t>
  </si>
  <si>
    <t>3515</t>
  </si>
  <si>
    <t>Metropolitana de São Paulo (SP)</t>
  </si>
  <si>
    <t>35001</t>
  </si>
  <si>
    <t>Jales (SP)</t>
  </si>
  <si>
    <t>35004</t>
  </si>
  <si>
    <t>35006</t>
  </si>
  <si>
    <t>35008</t>
  </si>
  <si>
    <t>Novo Horizonte (SP)</t>
  </si>
  <si>
    <t>35013</t>
  </si>
  <si>
    <t>Jaboticabal (SP)</t>
  </si>
  <si>
    <t>35016</t>
  </si>
  <si>
    <t>35017</t>
  </si>
  <si>
    <t>35019</t>
  </si>
  <si>
    <t>Lins (SP)</t>
  </si>
  <si>
    <t>35025</t>
  </si>
  <si>
    <t>35027</t>
  </si>
  <si>
    <t>Limeira (SP)</t>
  </si>
  <si>
    <t>35030</t>
  </si>
  <si>
    <t>São João da Boa Vista (SP)</t>
  </si>
  <si>
    <t>35032</t>
  </si>
  <si>
    <t>35034</t>
  </si>
  <si>
    <t>Dracena (SP)</t>
  </si>
  <si>
    <t>35036</t>
  </si>
  <si>
    <t>35040</t>
  </si>
  <si>
    <t>Ourinhos (SP)</t>
  </si>
  <si>
    <t>35061</t>
  </si>
  <si>
    <t>TCH 2016</t>
  </si>
  <si>
    <t>TCH 2017</t>
  </si>
  <si>
    <t>TCH 2018</t>
  </si>
  <si>
    <t>TCH 2019</t>
  </si>
  <si>
    <t>TCH 2020</t>
  </si>
  <si>
    <t>TCH 2021</t>
  </si>
  <si>
    <t>Q1</t>
  </si>
  <si>
    <t>Q2</t>
  </si>
  <si>
    <t>Q3</t>
  </si>
  <si>
    <t>Q4</t>
  </si>
  <si>
    <t>QUARTIL</t>
  </si>
  <si>
    <t>Quartil 2016</t>
  </si>
  <si>
    <t>Quartil 2017</t>
  </si>
  <si>
    <t>Quartil 2018</t>
  </si>
  <si>
    <t>Quartil 2019</t>
  </si>
  <si>
    <t>Quartil 2020</t>
  </si>
  <si>
    <t>Quartil 2021</t>
  </si>
  <si>
    <t>Classificação Safra 2016</t>
  </si>
  <si>
    <t>Classificação Safra 2017</t>
  </si>
  <si>
    <t>Classificação Safra 2018</t>
  </si>
  <si>
    <t>Classificação Safra 2019</t>
  </si>
  <si>
    <t>Classificação Safra 2020</t>
  </si>
  <si>
    <t>Classificação Safra 2021</t>
  </si>
  <si>
    <t>Ruim</t>
  </si>
  <si>
    <t>Boa</t>
  </si>
  <si>
    <t>Mediana</t>
  </si>
  <si>
    <t>Ótima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</si>
</sst>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4" fontId="0" fillId="0" borderId="1" xfId="0" applyNumberFormat="1" applyBorder="1"/>
    <xf numFmtId="4" fontId="0" fillId="2" borderId="0" xfId="0" applyNumberFormat="1" applyFill="1"/>
    <xf numFmtId="0" fontId="0" fillId="2" borderId="0" xfId="0" applyFill="1"/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8"/>
  <sheetViews>
    <sheetView tabSelected="1" topLeftCell="T1" zoomScale="86" zoomScaleNormal="86" workbookViewId="0">
      <selection activeCell="D4" sqref="D4"/>
    </sheetView>
  </sheetViews>
  <sheetFormatPr defaultRowHeight="15" x14ac:dyDescent="0.25"/>
  <cols>
    <col min="1" max="1" width="3.140625" bestFit="1" customWidth="1"/>
    <col min="2" max="2" width="8.42578125" bestFit="1" customWidth="1"/>
    <col min="3" max="3" width="27.85546875" bestFit="1" customWidth="1"/>
    <col min="4" max="9" width="14" style="9" bestFit="1" customWidth="1"/>
    <col min="10" max="15" width="12.140625" style="9" bestFit="1" customWidth="1"/>
    <col min="16" max="21" width="14.42578125" style="9" bestFit="1" customWidth="1"/>
    <col min="22" max="27" width="9" style="3" bestFit="1" customWidth="1"/>
    <col min="28" max="30" width="11.5703125" bestFit="1" customWidth="1"/>
    <col min="31" max="31" width="14.140625" customWidth="1"/>
    <col min="32" max="33" width="11.5703125" bestFit="1" customWidth="1"/>
    <col min="34" max="39" width="21.28515625" bestFit="1" customWidth="1"/>
  </cols>
  <sheetData>
    <row r="1" spans="1:39" x14ac:dyDescent="0.25">
      <c r="B1" s="1" t="s">
        <v>0</v>
      </c>
      <c r="C1" s="1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2" t="s">
        <v>106</v>
      </c>
      <c r="W1" s="2" t="s">
        <v>107</v>
      </c>
      <c r="X1" s="2" t="s">
        <v>108</v>
      </c>
      <c r="Y1" s="2" t="s">
        <v>109</v>
      </c>
      <c r="Z1" s="2" t="s">
        <v>110</v>
      </c>
      <c r="AA1" s="2" t="s">
        <v>111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</row>
    <row r="2" spans="1:39" x14ac:dyDescent="0.25">
      <c r="A2" s="1">
        <v>19</v>
      </c>
      <c r="B2" t="s">
        <v>56</v>
      </c>
      <c r="C2" t="s">
        <v>57</v>
      </c>
      <c r="D2" s="9">
        <v>10</v>
      </c>
      <c r="E2" s="9">
        <v>10</v>
      </c>
      <c r="F2" s="9">
        <v>10</v>
      </c>
      <c r="G2" s="9">
        <v>10</v>
      </c>
      <c r="H2" s="9">
        <v>10</v>
      </c>
      <c r="I2" s="9">
        <v>11</v>
      </c>
      <c r="J2" s="9">
        <v>10</v>
      </c>
      <c r="K2" s="9">
        <v>10</v>
      </c>
      <c r="L2" s="9">
        <v>10</v>
      </c>
      <c r="M2" s="9">
        <v>10</v>
      </c>
      <c r="N2" s="9">
        <v>9</v>
      </c>
      <c r="O2" s="9">
        <v>11</v>
      </c>
      <c r="P2" s="9">
        <v>200</v>
      </c>
      <c r="Q2" s="9">
        <v>200</v>
      </c>
      <c r="R2" s="9">
        <v>200</v>
      </c>
      <c r="S2" s="9">
        <v>200</v>
      </c>
      <c r="T2" s="9">
        <v>180</v>
      </c>
      <c r="U2" s="9">
        <v>220</v>
      </c>
      <c r="V2" s="7">
        <f t="shared" ref="V2:V48" si="0">P2/D2</f>
        <v>20</v>
      </c>
      <c r="W2" s="7">
        <f t="shared" ref="W2:W48" si="1">Q2/E2</f>
        <v>20</v>
      </c>
      <c r="X2" s="7">
        <f t="shared" ref="X2:X48" si="2">R2/F2</f>
        <v>20</v>
      </c>
      <c r="Y2" s="7">
        <f t="shared" ref="Y2:Y48" si="3">S2/G2</f>
        <v>20</v>
      </c>
      <c r="Z2" s="7">
        <f t="shared" ref="Z2:Z48" si="4">T2/H2</f>
        <v>18</v>
      </c>
      <c r="AA2" s="7">
        <f t="shared" ref="AA2:AA48" si="5">U2/I2</f>
        <v>20</v>
      </c>
      <c r="AB2" s="7" t="str">
        <f>IF(AND(V2&gt;0,V2&lt;='LIMITES QUARTIS'!$B$3),"Q1",IF(AND(V2&gt;'LIMITES QUARTIS'!$B$3,V2&lt;='LIMITES QUARTIS'!$B$4),"Q2",IF(AND(V2&gt;'LIMITES QUARTIS'!$B$4,V2&lt;='LIMITES QUARTIS'!$B$5),"Q3",IF(V2&gt;'LIMITES QUARTIS'!$B$5,"Q4"))))</f>
        <v>Q1</v>
      </c>
      <c r="AC2" s="8" t="str">
        <f>IF(AND(W2&gt;0,W2&lt;='LIMITES QUARTIS'!$C$3),"Q1",IF(AND(W2&gt;'LIMITES QUARTIS'!$C$3,W2&lt;='LIMITES QUARTIS'!$C$4),"Q2",IF(AND(W2&gt;'LIMITES QUARTIS'!$C$4,W2&lt;='LIMITES QUARTIS'!$C$5),"Q3",IF(W2&gt;'LIMITES QUARTIS'!$C$5,"Q4"))))</f>
        <v>Q1</v>
      </c>
      <c r="AD2" s="8" t="str">
        <f>IF(AND(X2&gt;0,X2&lt;='LIMITES QUARTIS'!$D$3),"Q1",IF(AND(X2&gt;'LIMITES QUARTIS'!$D$3,X2&lt;='LIMITES QUARTIS'!$D$4),"Q2",IF(AND(X2&gt;'LIMITES QUARTIS'!$D$4,X2&lt;='LIMITES QUARTIS'!$D$5),"Q3",IF(X2&gt;'LIMITES QUARTIS'!$D$5,"Q4"))))</f>
        <v>Q1</v>
      </c>
      <c r="AE2" s="8" t="str">
        <f>IF(AND(Y2&gt;0,Y2&lt;='LIMITES QUARTIS'!$E$3),"Q1",IF(AND(Y2&gt;'LIMITES QUARTIS'!$E$3,Y2&lt;='LIMITES QUARTIS'!$E$4),"Q2",IF(AND(Y2&gt;'LIMITES QUARTIS'!$E$4,Y2&lt;='LIMITES QUARTIS'!$E$5),"Q3",IF(Y2&gt;'LIMITES QUARTIS'!$E$5,"Q4"))))</f>
        <v>Q1</v>
      </c>
      <c r="AF2" s="8" t="str">
        <f>IF(AND(Z2&gt;0,Z2&lt;='LIMITES QUARTIS'!$F$3),"Q1",IF(AND(Z2&gt;'LIMITES QUARTIS'!$F$3,Z2&lt;='LIMITES QUARTIS'!$F$4),"Q2",IF(AND(Z2&gt;'LIMITES QUARTIS'!$F$4,Z2&lt;='LIMITES QUARTIS'!$F$5),"Q3",IF(Z2&gt;'LIMITES QUARTIS'!$F$5,"Q4"))))</f>
        <v>Q1</v>
      </c>
      <c r="AG2" s="8" t="str">
        <f>IF(AND(AA2&gt;0,AA2&lt;='LIMITES QUARTIS'!$G$3),"Q1",IF(AND(AA2&gt;'LIMITES QUARTIS'!$G$3,AA2&lt;='LIMITES QUARTIS'!$G$4),"Q2",IF(AND(AA2&gt;'LIMITES QUARTIS'!$G$4,AA2&lt;='LIMITES QUARTIS'!$G$5),"Q3",IF(AA2&gt;'LIMITES QUARTIS'!$G$5,"Q4"))))</f>
        <v>Q1</v>
      </c>
      <c r="AH2" s="7" t="s">
        <v>129</v>
      </c>
      <c r="AI2" s="7" t="s">
        <v>129</v>
      </c>
      <c r="AJ2" s="7" t="s">
        <v>129</v>
      </c>
      <c r="AK2" s="7" t="s">
        <v>129</v>
      </c>
      <c r="AL2" s="7" t="s">
        <v>129</v>
      </c>
      <c r="AM2" s="7" t="s">
        <v>129</v>
      </c>
    </row>
    <row r="3" spans="1:39" x14ac:dyDescent="0.25">
      <c r="A3" s="1">
        <v>47</v>
      </c>
      <c r="B3" t="s">
        <v>105</v>
      </c>
      <c r="C3" t="s">
        <v>57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11</v>
      </c>
      <c r="J3" s="9">
        <v>10</v>
      </c>
      <c r="K3" s="9">
        <v>10</v>
      </c>
      <c r="L3" s="9">
        <v>10</v>
      </c>
      <c r="M3" s="9">
        <v>10</v>
      </c>
      <c r="N3" s="9">
        <v>9</v>
      </c>
      <c r="O3" s="9">
        <v>11</v>
      </c>
      <c r="P3" s="9">
        <v>200</v>
      </c>
      <c r="Q3" s="9">
        <v>200</v>
      </c>
      <c r="R3" s="9">
        <v>200</v>
      </c>
      <c r="S3" s="9">
        <v>200</v>
      </c>
      <c r="T3" s="9">
        <v>180</v>
      </c>
      <c r="U3" s="9">
        <v>220</v>
      </c>
      <c r="V3" s="7">
        <f t="shared" si="0"/>
        <v>20</v>
      </c>
      <c r="W3" s="7">
        <f t="shared" si="1"/>
        <v>20</v>
      </c>
      <c r="X3" s="7">
        <f t="shared" si="2"/>
        <v>20</v>
      </c>
      <c r="Y3" s="7">
        <f t="shared" si="3"/>
        <v>20</v>
      </c>
      <c r="Z3" s="7">
        <f t="shared" si="4"/>
        <v>18</v>
      </c>
      <c r="AA3" s="7">
        <f t="shared" si="5"/>
        <v>20</v>
      </c>
      <c r="AB3" s="7" t="str">
        <f>IF(AND(V3&gt;0,V3&lt;='LIMITES QUARTIS'!$B$3),"Q1",IF(AND(V3&gt;'LIMITES QUARTIS'!$B$3,V3&lt;='LIMITES QUARTIS'!$B$4),"Q2",IF(AND(V3&gt;'LIMITES QUARTIS'!$B$4,V3&lt;='LIMITES QUARTIS'!$B$5),"Q3",IF(V3&gt;'LIMITES QUARTIS'!$B$5,"Q4"))))</f>
        <v>Q1</v>
      </c>
      <c r="AC3" s="8" t="str">
        <f>IF(AND(W3&gt;0,W3&lt;='LIMITES QUARTIS'!$C$3),"Q1",IF(AND(W3&gt;'LIMITES QUARTIS'!$C$3,W3&lt;='LIMITES QUARTIS'!$C$4),"Q2",IF(AND(W3&gt;'LIMITES QUARTIS'!$C$4,W3&lt;='LIMITES QUARTIS'!$C$5),"Q3",IF(W3&gt;'LIMITES QUARTIS'!$C$5,"Q4"))))</f>
        <v>Q1</v>
      </c>
      <c r="AD3" s="8" t="str">
        <f>IF(AND(X3&gt;0,X3&lt;='LIMITES QUARTIS'!$D$3),"Q1",IF(AND(X3&gt;'LIMITES QUARTIS'!$D$3,X3&lt;='LIMITES QUARTIS'!$D$4),"Q2",IF(AND(X3&gt;'LIMITES QUARTIS'!$D$4,X3&lt;='LIMITES QUARTIS'!$D$5),"Q3",IF(X3&gt;'LIMITES QUARTIS'!$D$5,"Q4"))))</f>
        <v>Q1</v>
      </c>
      <c r="AE3" s="8" t="str">
        <f>IF(AND(Y3&gt;0,Y3&lt;='LIMITES QUARTIS'!$E$3),"Q1",IF(AND(Y3&gt;'LIMITES QUARTIS'!$E$3,Y3&lt;='LIMITES QUARTIS'!$E$4),"Q2",IF(AND(Y3&gt;'LIMITES QUARTIS'!$E$4,Y3&lt;='LIMITES QUARTIS'!$E$5),"Q3",IF(Y3&gt;'LIMITES QUARTIS'!$E$5,"Q4"))))</f>
        <v>Q1</v>
      </c>
      <c r="AF3" s="8" t="str">
        <f>IF(AND(Z3&gt;0,Z3&lt;='LIMITES QUARTIS'!$F$3),"Q1",IF(AND(Z3&gt;'LIMITES QUARTIS'!$F$3,Z3&lt;='LIMITES QUARTIS'!$F$4),"Q2",IF(AND(Z3&gt;'LIMITES QUARTIS'!$F$4,Z3&lt;='LIMITES QUARTIS'!$F$5),"Q3",IF(Z3&gt;'LIMITES QUARTIS'!$F$5,"Q4"))))</f>
        <v>Q1</v>
      </c>
      <c r="AG3" s="8" t="str">
        <f>IF(AND(AA3&gt;0,AA3&lt;='LIMITES QUARTIS'!$G$3),"Q1",IF(AND(AA3&gt;'LIMITES QUARTIS'!$G$3,AA3&lt;='LIMITES QUARTIS'!$G$4),"Q2",IF(AND(AA3&gt;'LIMITES QUARTIS'!$G$4,AA3&lt;='LIMITES QUARTIS'!$G$5),"Q3",IF(AA3&gt;'LIMITES QUARTIS'!$G$5,"Q4"))))</f>
        <v>Q1</v>
      </c>
      <c r="AH3" s="7" t="s">
        <v>129</v>
      </c>
      <c r="AI3" s="7" t="s">
        <v>129</v>
      </c>
      <c r="AJ3" s="7" t="s">
        <v>129</v>
      </c>
      <c r="AK3" s="7" t="s">
        <v>129</v>
      </c>
      <c r="AL3" s="7" t="s">
        <v>129</v>
      </c>
      <c r="AM3" s="7" t="s">
        <v>129</v>
      </c>
    </row>
    <row r="4" spans="1:39" x14ac:dyDescent="0.25">
      <c r="A4" s="1">
        <v>31</v>
      </c>
      <c r="B4" t="s">
        <v>80</v>
      </c>
      <c r="C4" t="s">
        <v>81</v>
      </c>
      <c r="D4" s="9">
        <v>10</v>
      </c>
      <c r="E4" s="9">
        <v>50</v>
      </c>
      <c r="F4" s="9">
        <v>31</v>
      </c>
      <c r="G4" s="9">
        <v>31</v>
      </c>
      <c r="H4" s="9">
        <v>31</v>
      </c>
      <c r="I4" s="9">
        <v>32</v>
      </c>
      <c r="J4" s="9">
        <v>10</v>
      </c>
      <c r="K4" s="9">
        <v>50</v>
      </c>
      <c r="L4" s="9">
        <v>31</v>
      </c>
      <c r="M4" s="9">
        <v>31</v>
      </c>
      <c r="N4" s="9">
        <v>30</v>
      </c>
      <c r="O4" s="9">
        <v>32</v>
      </c>
      <c r="P4" s="9">
        <v>200</v>
      </c>
      <c r="Q4" s="9">
        <v>5000</v>
      </c>
      <c r="R4" s="9">
        <v>1202</v>
      </c>
      <c r="S4" s="9">
        <v>1202</v>
      </c>
      <c r="T4" s="9">
        <v>1182</v>
      </c>
      <c r="U4" s="9">
        <v>1222</v>
      </c>
      <c r="V4" s="7">
        <f t="shared" si="0"/>
        <v>20</v>
      </c>
      <c r="W4" s="7">
        <f t="shared" si="1"/>
        <v>100</v>
      </c>
      <c r="X4" s="7">
        <f t="shared" si="2"/>
        <v>38.774193548387096</v>
      </c>
      <c r="Y4" s="7">
        <f t="shared" si="3"/>
        <v>38.774193548387096</v>
      </c>
      <c r="Z4" s="7">
        <f t="shared" si="4"/>
        <v>38.12903225806452</v>
      </c>
      <c r="AA4" s="7">
        <f t="shared" si="5"/>
        <v>38.1875</v>
      </c>
      <c r="AB4" s="7" t="str">
        <f>IF(AND(V4&gt;0,V4&lt;='LIMITES QUARTIS'!$B$3),"Q1",IF(AND(V4&gt;'LIMITES QUARTIS'!$B$3,V4&lt;='LIMITES QUARTIS'!$B$4),"Q2",IF(AND(V4&gt;'LIMITES QUARTIS'!$B$4,V4&lt;='LIMITES QUARTIS'!$B$5),"Q3",IF(V4&gt;'LIMITES QUARTIS'!$B$5,"Q4"))))</f>
        <v>Q1</v>
      </c>
      <c r="AC4" s="8" t="str">
        <f>IF(AND(W4&gt;0,W4&lt;='LIMITES QUARTIS'!$C$3),"Q1",IF(AND(W4&gt;'LIMITES QUARTIS'!$C$3,W4&lt;='LIMITES QUARTIS'!$C$4),"Q2",IF(AND(W4&gt;'LIMITES QUARTIS'!$C$4,W4&lt;='LIMITES QUARTIS'!$C$5),"Q3",IF(W4&gt;'LIMITES QUARTIS'!$C$5,"Q4"))))</f>
        <v>Q4</v>
      </c>
      <c r="AD4" s="8" t="str">
        <f>IF(AND(X4&gt;0,X4&lt;='LIMITES QUARTIS'!$D$3),"Q1",IF(AND(X4&gt;'LIMITES QUARTIS'!$D$3,X4&lt;='LIMITES QUARTIS'!$D$4),"Q2",IF(AND(X4&gt;'LIMITES QUARTIS'!$D$4,X4&lt;='LIMITES QUARTIS'!$D$5),"Q3",IF(X4&gt;'LIMITES QUARTIS'!$D$5,"Q4"))))</f>
        <v>Q1</v>
      </c>
      <c r="AE4" s="8" t="str">
        <f>IF(AND(Y4&gt;0,Y4&lt;='LIMITES QUARTIS'!$E$3),"Q1",IF(AND(Y4&gt;'LIMITES QUARTIS'!$E$3,Y4&lt;='LIMITES QUARTIS'!$E$4),"Q2",IF(AND(Y4&gt;'LIMITES QUARTIS'!$E$4,Y4&lt;='LIMITES QUARTIS'!$E$5),"Q3",IF(Y4&gt;'LIMITES QUARTIS'!$E$5,"Q4"))))</f>
        <v>Q1</v>
      </c>
      <c r="AF4" s="8" t="str">
        <f>IF(AND(Z4&gt;0,Z4&lt;='LIMITES QUARTIS'!$F$3),"Q1",IF(AND(Z4&gt;'LIMITES QUARTIS'!$F$3,Z4&lt;='LIMITES QUARTIS'!$F$4),"Q2",IF(AND(Z4&gt;'LIMITES QUARTIS'!$F$4,Z4&lt;='LIMITES QUARTIS'!$F$5),"Q3",IF(Z4&gt;'LIMITES QUARTIS'!$F$5,"Q4"))))</f>
        <v>Q1</v>
      </c>
      <c r="AG4" s="8" t="str">
        <f>IF(AND(AA4&gt;0,AA4&lt;='LIMITES QUARTIS'!$G$3),"Q1",IF(AND(AA4&gt;'LIMITES QUARTIS'!$G$3,AA4&lt;='LIMITES QUARTIS'!$G$4),"Q2",IF(AND(AA4&gt;'LIMITES QUARTIS'!$G$4,AA4&lt;='LIMITES QUARTIS'!$G$5),"Q3",IF(AA4&gt;'LIMITES QUARTIS'!$G$5,"Q4"))))</f>
        <v>Q1</v>
      </c>
      <c r="AH4" s="7" t="s">
        <v>129</v>
      </c>
      <c r="AI4" s="7" t="s">
        <v>132</v>
      </c>
      <c r="AJ4" s="7" t="s">
        <v>129</v>
      </c>
      <c r="AK4" s="7" t="s">
        <v>129</v>
      </c>
      <c r="AL4" s="7" t="s">
        <v>129</v>
      </c>
      <c r="AM4" s="7" t="s">
        <v>129</v>
      </c>
    </row>
    <row r="5" spans="1:39" x14ac:dyDescent="0.25">
      <c r="A5" s="1">
        <v>32</v>
      </c>
      <c r="B5" t="s">
        <v>82</v>
      </c>
      <c r="C5" t="s">
        <v>83</v>
      </c>
      <c r="D5" s="9">
        <v>61428</v>
      </c>
      <c r="E5" s="9">
        <v>64649</v>
      </c>
      <c r="F5" s="9">
        <v>66279</v>
      </c>
      <c r="G5" s="9">
        <v>90381</v>
      </c>
      <c r="H5" s="9">
        <v>67131</v>
      </c>
      <c r="I5" s="9">
        <v>66449</v>
      </c>
      <c r="J5" s="9">
        <v>61428</v>
      </c>
      <c r="K5" s="9">
        <v>64649</v>
      </c>
      <c r="L5" s="9">
        <v>66279</v>
      </c>
      <c r="M5" s="9">
        <v>66381</v>
      </c>
      <c r="N5" s="9">
        <v>67131</v>
      </c>
      <c r="O5" s="9">
        <v>66449</v>
      </c>
      <c r="P5" s="9">
        <v>5309750</v>
      </c>
      <c r="Q5" s="9">
        <v>5512754</v>
      </c>
      <c r="R5" s="9">
        <v>5618400</v>
      </c>
      <c r="S5" s="9">
        <v>5590039</v>
      </c>
      <c r="T5" s="9">
        <v>5744410</v>
      </c>
      <c r="U5" s="9">
        <v>5513130</v>
      </c>
      <c r="V5" s="7">
        <f t="shared" si="0"/>
        <v>86.438594777625838</v>
      </c>
      <c r="W5" s="7">
        <f t="shared" si="1"/>
        <v>85.272069173537105</v>
      </c>
      <c r="X5" s="7">
        <f t="shared" si="2"/>
        <v>84.768931335717198</v>
      </c>
      <c r="Y5" s="7">
        <f t="shared" si="3"/>
        <v>61.849713988559543</v>
      </c>
      <c r="Z5" s="7">
        <f t="shared" si="4"/>
        <v>85.570153878238074</v>
      </c>
      <c r="AA5" s="7">
        <f t="shared" si="5"/>
        <v>82.967839997592137</v>
      </c>
      <c r="AB5" s="7" t="str">
        <f>IF(AND(V5&gt;0,V5&lt;='LIMITES QUARTIS'!$B$3),"Q1",IF(AND(V5&gt;'LIMITES QUARTIS'!$B$3,V5&lt;='LIMITES QUARTIS'!$B$4),"Q2",IF(AND(V5&gt;'LIMITES QUARTIS'!$B$4,V5&lt;='LIMITES QUARTIS'!$B$5),"Q3",IF(V5&gt;'LIMITES QUARTIS'!$B$5,"Q4"))))</f>
        <v>Q4</v>
      </c>
      <c r="AC5" s="8" t="str">
        <f>IF(AND(W5&gt;0,W5&lt;='LIMITES QUARTIS'!$C$3),"Q1",IF(AND(W5&gt;'LIMITES QUARTIS'!$C$3,W5&lt;='LIMITES QUARTIS'!$C$4),"Q2",IF(AND(W5&gt;'LIMITES QUARTIS'!$C$4,W5&lt;='LIMITES QUARTIS'!$C$5),"Q3",IF(W5&gt;'LIMITES QUARTIS'!$C$5,"Q4"))))</f>
        <v>Q4</v>
      </c>
      <c r="AD5" s="8" t="str">
        <f>IF(AND(X5&gt;0,X5&lt;='LIMITES QUARTIS'!$D$3),"Q1",IF(AND(X5&gt;'LIMITES QUARTIS'!$D$3,X5&lt;='LIMITES QUARTIS'!$D$4),"Q2",IF(AND(X5&gt;'LIMITES QUARTIS'!$D$4,X5&lt;='LIMITES QUARTIS'!$D$5),"Q3",IF(X5&gt;'LIMITES QUARTIS'!$D$5,"Q4"))))</f>
        <v>Q4</v>
      </c>
      <c r="AE5" s="8" t="str">
        <f>IF(AND(Y5&gt;0,Y5&lt;='LIMITES QUARTIS'!$E$3),"Q1",IF(AND(Y5&gt;'LIMITES QUARTIS'!$E$3,Y5&lt;='LIMITES QUARTIS'!$E$4),"Q2",IF(AND(Y5&gt;'LIMITES QUARTIS'!$E$4,Y5&lt;='LIMITES QUARTIS'!$E$5),"Q3",IF(Y5&gt;'LIMITES QUARTIS'!$E$5,"Q4"))))</f>
        <v>Q1</v>
      </c>
      <c r="AF5" s="8" t="str">
        <f>IF(AND(Z5&gt;0,Z5&lt;='LIMITES QUARTIS'!$F$3),"Q1",IF(AND(Z5&gt;'LIMITES QUARTIS'!$F$3,Z5&lt;='LIMITES QUARTIS'!$F$4),"Q2",IF(AND(Z5&gt;'LIMITES QUARTIS'!$F$4,Z5&lt;='LIMITES QUARTIS'!$F$5),"Q3",IF(Z5&gt;'LIMITES QUARTIS'!$F$5,"Q4"))))</f>
        <v>Q4</v>
      </c>
      <c r="AG5" s="8" t="str">
        <f>IF(AND(AA5&gt;0,AA5&lt;='LIMITES QUARTIS'!$G$3),"Q1",IF(AND(AA5&gt;'LIMITES QUARTIS'!$G$3,AA5&lt;='LIMITES QUARTIS'!$G$4),"Q2",IF(AND(AA5&gt;'LIMITES QUARTIS'!$G$4,AA5&lt;='LIMITES QUARTIS'!$G$5),"Q3",IF(AA5&gt;'LIMITES QUARTIS'!$G$5,"Q4"))))</f>
        <v>Q4</v>
      </c>
      <c r="AH5" s="7" t="s">
        <v>132</v>
      </c>
      <c r="AI5" s="7" t="s">
        <v>132</v>
      </c>
      <c r="AJ5" s="7" t="s">
        <v>132</v>
      </c>
      <c r="AK5" s="7" t="s">
        <v>129</v>
      </c>
      <c r="AL5" s="7" t="s">
        <v>132</v>
      </c>
      <c r="AM5" s="7" t="s">
        <v>132</v>
      </c>
    </row>
    <row r="6" spans="1:39" x14ac:dyDescent="0.25">
      <c r="A6" s="1">
        <v>7</v>
      </c>
      <c r="B6" t="s">
        <v>32</v>
      </c>
      <c r="C6" t="s">
        <v>33</v>
      </c>
      <c r="D6" s="9">
        <v>23068</v>
      </c>
      <c r="E6" s="9">
        <v>24200</v>
      </c>
      <c r="F6" s="9">
        <v>26000</v>
      </c>
      <c r="G6" s="9">
        <v>26000</v>
      </c>
      <c r="H6" s="9">
        <v>24900</v>
      </c>
      <c r="I6" s="9">
        <v>24900</v>
      </c>
      <c r="J6" s="9">
        <v>23068</v>
      </c>
      <c r="K6" s="9">
        <v>24200</v>
      </c>
      <c r="L6" s="9">
        <v>26000</v>
      </c>
      <c r="M6" s="9">
        <v>26000</v>
      </c>
      <c r="N6" s="9">
        <v>24900</v>
      </c>
      <c r="O6" s="9">
        <v>23900</v>
      </c>
      <c r="P6" s="9">
        <v>1499420</v>
      </c>
      <c r="Q6" s="9">
        <v>1694000</v>
      </c>
      <c r="R6" s="9">
        <v>1820000</v>
      </c>
      <c r="S6" s="9">
        <v>1690000</v>
      </c>
      <c r="T6" s="9">
        <v>1618500</v>
      </c>
      <c r="U6" s="9">
        <v>1529600</v>
      </c>
      <c r="V6" s="7">
        <f t="shared" si="0"/>
        <v>65</v>
      </c>
      <c r="W6" s="7">
        <f t="shared" si="1"/>
        <v>70</v>
      </c>
      <c r="X6" s="7">
        <f t="shared" si="2"/>
        <v>70</v>
      </c>
      <c r="Y6" s="7">
        <f t="shared" si="3"/>
        <v>65</v>
      </c>
      <c r="Z6" s="7">
        <f t="shared" si="4"/>
        <v>65</v>
      </c>
      <c r="AA6" s="7">
        <f t="shared" si="5"/>
        <v>61.429718875502004</v>
      </c>
      <c r="AB6" s="7" t="str">
        <f>IF(AND(V6&gt;0,V6&lt;='LIMITES QUARTIS'!$B$3),"Q1",IF(AND(V6&gt;'LIMITES QUARTIS'!$B$3,V6&lt;='LIMITES QUARTIS'!$B$4),"Q2",IF(AND(V6&gt;'LIMITES QUARTIS'!$B$4,V6&lt;='LIMITES QUARTIS'!$B$5),"Q3",IF(V6&gt;'LIMITES QUARTIS'!$B$5,"Q4"))))</f>
        <v>Q1</v>
      </c>
      <c r="AC6" s="8" t="str">
        <f>IF(AND(W6&gt;0,W6&lt;='LIMITES QUARTIS'!$C$3),"Q1",IF(AND(W6&gt;'LIMITES QUARTIS'!$C$3,W6&lt;='LIMITES QUARTIS'!$C$4),"Q2",IF(AND(W6&gt;'LIMITES QUARTIS'!$C$4,W6&lt;='LIMITES QUARTIS'!$C$5),"Q3",IF(W6&gt;'LIMITES QUARTIS'!$C$5,"Q4"))))</f>
        <v>Q1</v>
      </c>
      <c r="AD6" s="8" t="str">
        <f>IF(AND(X6&gt;0,X6&lt;='LIMITES QUARTIS'!$D$3),"Q1",IF(AND(X6&gt;'LIMITES QUARTIS'!$D$3,X6&lt;='LIMITES QUARTIS'!$D$4),"Q2",IF(AND(X6&gt;'LIMITES QUARTIS'!$D$4,X6&lt;='LIMITES QUARTIS'!$D$5),"Q3",IF(X6&gt;'LIMITES QUARTIS'!$D$5,"Q4"))))</f>
        <v>Q1</v>
      </c>
      <c r="AE6" s="8" t="str">
        <f>IF(AND(Y6&gt;0,Y6&lt;='LIMITES QUARTIS'!$E$3),"Q1",IF(AND(Y6&gt;'LIMITES QUARTIS'!$E$3,Y6&lt;='LIMITES QUARTIS'!$E$4),"Q2",IF(AND(Y6&gt;'LIMITES QUARTIS'!$E$4,Y6&lt;='LIMITES QUARTIS'!$E$5),"Q3",IF(Y6&gt;'LIMITES QUARTIS'!$E$5,"Q4"))))</f>
        <v>Q1</v>
      </c>
      <c r="AF6" s="8" t="str">
        <f>IF(AND(Z6&gt;0,Z6&lt;='LIMITES QUARTIS'!$F$3),"Q1",IF(AND(Z6&gt;'LIMITES QUARTIS'!$F$3,Z6&lt;='LIMITES QUARTIS'!$F$4),"Q2",IF(AND(Z6&gt;'LIMITES QUARTIS'!$F$4,Z6&lt;='LIMITES QUARTIS'!$F$5),"Q3",IF(Z6&gt;'LIMITES QUARTIS'!$F$5,"Q4"))))</f>
        <v>Q1</v>
      </c>
      <c r="AG6" s="8" t="str">
        <f>IF(AND(AA6&gt;0,AA6&lt;='LIMITES QUARTIS'!$G$3),"Q1",IF(AND(AA6&gt;'LIMITES QUARTIS'!$G$3,AA6&lt;='LIMITES QUARTIS'!$G$4),"Q2",IF(AND(AA6&gt;'LIMITES QUARTIS'!$G$4,AA6&lt;='LIMITES QUARTIS'!$G$5),"Q3",IF(AA6&gt;'LIMITES QUARTIS'!$G$5,"Q4"))))</f>
        <v>Q1</v>
      </c>
      <c r="AH6" s="7" t="s">
        <v>129</v>
      </c>
      <c r="AI6" s="7" t="s">
        <v>129</v>
      </c>
      <c r="AJ6" s="7" t="s">
        <v>129</v>
      </c>
      <c r="AK6" s="7" t="s">
        <v>129</v>
      </c>
      <c r="AL6" s="7" t="s">
        <v>129</v>
      </c>
      <c r="AM6" s="7" t="s">
        <v>129</v>
      </c>
    </row>
    <row r="7" spans="1:39" x14ac:dyDescent="0.25">
      <c r="A7" s="1">
        <v>11</v>
      </c>
      <c r="B7" t="s">
        <v>40</v>
      </c>
      <c r="C7" t="s">
        <v>41</v>
      </c>
      <c r="D7" s="9">
        <v>21496</v>
      </c>
      <c r="E7" s="9">
        <v>21350</v>
      </c>
      <c r="F7" s="9">
        <v>23120</v>
      </c>
      <c r="G7" s="9">
        <v>22410</v>
      </c>
      <c r="H7" s="9">
        <v>20000</v>
      </c>
      <c r="I7" s="9">
        <v>16059</v>
      </c>
      <c r="J7" s="9">
        <v>21496</v>
      </c>
      <c r="K7" s="9">
        <v>21212</v>
      </c>
      <c r="L7" s="9">
        <v>23120</v>
      </c>
      <c r="M7" s="9">
        <v>22410</v>
      </c>
      <c r="N7" s="9">
        <v>20000</v>
      </c>
      <c r="O7" s="9">
        <v>16059</v>
      </c>
      <c r="P7" s="9">
        <v>1791907</v>
      </c>
      <c r="Q7" s="9">
        <v>1432871</v>
      </c>
      <c r="R7" s="9">
        <v>1528001</v>
      </c>
      <c r="S7" s="9">
        <v>1456650</v>
      </c>
      <c r="T7" s="9">
        <v>1300000</v>
      </c>
      <c r="U7" s="9">
        <v>1124130</v>
      </c>
      <c r="V7" s="7">
        <f t="shared" si="0"/>
        <v>83.360020468924446</v>
      </c>
      <c r="W7" s="7">
        <f t="shared" si="1"/>
        <v>67.113395784543329</v>
      </c>
      <c r="X7" s="7">
        <f t="shared" si="2"/>
        <v>66.090008650519025</v>
      </c>
      <c r="Y7" s="7">
        <f t="shared" si="3"/>
        <v>65</v>
      </c>
      <c r="Z7" s="7">
        <f t="shared" si="4"/>
        <v>65</v>
      </c>
      <c r="AA7" s="7">
        <f t="shared" si="5"/>
        <v>70</v>
      </c>
      <c r="AB7" s="7" t="str">
        <f>IF(AND(V7&gt;0,V7&lt;='LIMITES QUARTIS'!$B$3),"Q1",IF(AND(V7&gt;'LIMITES QUARTIS'!$B$3,V7&lt;='LIMITES QUARTIS'!$B$4),"Q2",IF(AND(V7&gt;'LIMITES QUARTIS'!$B$4,V7&lt;='LIMITES QUARTIS'!$B$5),"Q3",IF(V7&gt;'LIMITES QUARTIS'!$B$5,"Q4"))))</f>
        <v>Q4</v>
      </c>
      <c r="AC7" s="8" t="str">
        <f>IF(AND(W7&gt;0,W7&lt;='LIMITES QUARTIS'!$C$3),"Q1",IF(AND(W7&gt;'LIMITES QUARTIS'!$C$3,W7&lt;='LIMITES QUARTIS'!$C$4),"Q2",IF(AND(W7&gt;'LIMITES QUARTIS'!$C$4,W7&lt;='LIMITES QUARTIS'!$C$5),"Q3",IF(W7&gt;'LIMITES QUARTIS'!$C$5,"Q4"))))</f>
        <v>Q1</v>
      </c>
      <c r="AD7" s="8" t="str">
        <f>IF(AND(X7&gt;0,X7&lt;='LIMITES QUARTIS'!$D$3),"Q1",IF(AND(X7&gt;'LIMITES QUARTIS'!$D$3,X7&lt;='LIMITES QUARTIS'!$D$4),"Q2",IF(AND(X7&gt;'LIMITES QUARTIS'!$D$4,X7&lt;='LIMITES QUARTIS'!$D$5),"Q3",IF(X7&gt;'LIMITES QUARTIS'!$D$5,"Q4"))))</f>
        <v>Q1</v>
      </c>
      <c r="AE7" s="8" t="str">
        <f>IF(AND(Y7&gt;0,Y7&lt;='LIMITES QUARTIS'!$E$3),"Q1",IF(AND(Y7&gt;'LIMITES QUARTIS'!$E$3,Y7&lt;='LIMITES QUARTIS'!$E$4),"Q2",IF(AND(Y7&gt;'LIMITES QUARTIS'!$E$4,Y7&lt;='LIMITES QUARTIS'!$E$5),"Q3",IF(Y7&gt;'LIMITES QUARTIS'!$E$5,"Q4"))))</f>
        <v>Q1</v>
      </c>
      <c r="AF7" s="8" t="str">
        <f>IF(AND(Z7&gt;0,Z7&lt;='LIMITES QUARTIS'!$F$3),"Q1",IF(AND(Z7&gt;'LIMITES QUARTIS'!$F$3,Z7&lt;='LIMITES QUARTIS'!$F$4),"Q2",IF(AND(Z7&gt;'LIMITES QUARTIS'!$F$4,Z7&lt;='LIMITES QUARTIS'!$F$5),"Q3",IF(Z7&gt;'LIMITES QUARTIS'!$F$5,"Q4"))))</f>
        <v>Q1</v>
      </c>
      <c r="AG7" s="8" t="str">
        <f>IF(AND(AA7&gt;0,AA7&lt;='LIMITES QUARTIS'!$G$3),"Q1",IF(AND(AA7&gt;'LIMITES QUARTIS'!$G$3,AA7&lt;='LIMITES QUARTIS'!$G$4),"Q2",IF(AND(AA7&gt;'LIMITES QUARTIS'!$G$4,AA7&lt;='LIMITES QUARTIS'!$G$5),"Q3",IF(AA7&gt;'LIMITES QUARTIS'!$G$5,"Q4"))))</f>
        <v>Q2</v>
      </c>
      <c r="AH7" s="7" t="s">
        <v>132</v>
      </c>
      <c r="AI7" s="7" t="s">
        <v>129</v>
      </c>
      <c r="AJ7" s="7" t="s">
        <v>129</v>
      </c>
      <c r="AK7" s="7" t="s">
        <v>129</v>
      </c>
      <c r="AL7" s="7" t="s">
        <v>129</v>
      </c>
      <c r="AM7" s="7" t="s">
        <v>131</v>
      </c>
    </row>
    <row r="8" spans="1:39" x14ac:dyDescent="0.25">
      <c r="A8" s="1">
        <v>44</v>
      </c>
      <c r="B8" t="s">
        <v>100</v>
      </c>
      <c r="C8" t="s">
        <v>101</v>
      </c>
      <c r="D8" s="9">
        <v>96303</v>
      </c>
      <c r="E8" s="9">
        <v>99430</v>
      </c>
      <c r="F8" s="9">
        <v>104340</v>
      </c>
      <c r="G8" s="9">
        <v>104510</v>
      </c>
      <c r="H8" s="9">
        <v>98150</v>
      </c>
      <c r="I8" s="9">
        <v>98690</v>
      </c>
      <c r="J8" s="9">
        <v>96303</v>
      </c>
      <c r="K8" s="9">
        <v>99430</v>
      </c>
      <c r="L8" s="9">
        <v>104340</v>
      </c>
      <c r="M8" s="9">
        <v>104510</v>
      </c>
      <c r="N8" s="9">
        <v>98150</v>
      </c>
      <c r="O8" s="9">
        <v>97690</v>
      </c>
      <c r="P8" s="9">
        <v>7060545</v>
      </c>
      <c r="Q8" s="9">
        <v>7040050</v>
      </c>
      <c r="R8" s="9">
        <v>7226300</v>
      </c>
      <c r="S8" s="9">
        <v>7113900</v>
      </c>
      <c r="T8" s="9">
        <v>6631950</v>
      </c>
      <c r="U8" s="9">
        <v>6192000</v>
      </c>
      <c r="V8" s="7">
        <f t="shared" si="0"/>
        <v>73.31594031338588</v>
      </c>
      <c r="W8" s="7">
        <f t="shared" si="1"/>
        <v>70.804083274665601</v>
      </c>
      <c r="X8" s="7">
        <f t="shared" si="2"/>
        <v>69.257235959363612</v>
      </c>
      <c r="Y8" s="7">
        <f t="shared" si="3"/>
        <v>68.069084298153285</v>
      </c>
      <c r="Z8" s="7">
        <f t="shared" si="4"/>
        <v>67.569536423841058</v>
      </c>
      <c r="AA8" s="7">
        <f t="shared" si="5"/>
        <v>62.74191914074374</v>
      </c>
      <c r="AB8" s="7" t="str">
        <f>IF(AND(V8&gt;0,V8&lt;='LIMITES QUARTIS'!$B$3),"Q1",IF(AND(V8&gt;'LIMITES QUARTIS'!$B$3,V8&lt;='LIMITES QUARTIS'!$B$4),"Q2",IF(AND(V8&gt;'LIMITES QUARTIS'!$B$4,V8&lt;='LIMITES QUARTIS'!$B$5),"Q3",IF(V8&gt;'LIMITES QUARTIS'!$B$5,"Q4"))))</f>
        <v>Q2</v>
      </c>
      <c r="AC8" s="8" t="str">
        <f>IF(AND(W8&gt;0,W8&lt;='LIMITES QUARTIS'!$C$3),"Q1",IF(AND(W8&gt;'LIMITES QUARTIS'!$C$3,W8&lt;='LIMITES QUARTIS'!$C$4),"Q2",IF(AND(W8&gt;'LIMITES QUARTIS'!$C$4,W8&lt;='LIMITES QUARTIS'!$C$5),"Q3",IF(W8&gt;'LIMITES QUARTIS'!$C$5,"Q4"))))</f>
        <v>Q1</v>
      </c>
      <c r="AD8" s="8" t="str">
        <f>IF(AND(X8&gt;0,X8&lt;='LIMITES QUARTIS'!$D$3),"Q1",IF(AND(X8&gt;'LIMITES QUARTIS'!$D$3,X8&lt;='LIMITES QUARTIS'!$D$4),"Q2",IF(AND(X8&gt;'LIMITES QUARTIS'!$D$4,X8&lt;='LIMITES QUARTIS'!$D$5),"Q3",IF(X8&gt;'LIMITES QUARTIS'!$D$5,"Q4"))))</f>
        <v>Q1</v>
      </c>
      <c r="AE8" s="8" t="str">
        <f>IF(AND(Y8&gt;0,Y8&lt;='LIMITES QUARTIS'!$E$3),"Q1",IF(AND(Y8&gt;'LIMITES QUARTIS'!$E$3,Y8&lt;='LIMITES QUARTIS'!$E$4),"Q2",IF(AND(Y8&gt;'LIMITES QUARTIS'!$E$4,Y8&lt;='LIMITES QUARTIS'!$E$5),"Q3",IF(Y8&gt;'LIMITES QUARTIS'!$E$5,"Q4"))))</f>
        <v>Q1</v>
      </c>
      <c r="AF8" s="8" t="str">
        <f>IF(AND(Z8&gt;0,Z8&lt;='LIMITES QUARTIS'!$F$3),"Q1",IF(AND(Z8&gt;'LIMITES QUARTIS'!$F$3,Z8&lt;='LIMITES QUARTIS'!$F$4),"Q2",IF(AND(Z8&gt;'LIMITES QUARTIS'!$F$4,Z8&lt;='LIMITES QUARTIS'!$F$5),"Q3",IF(Z8&gt;'LIMITES QUARTIS'!$F$5,"Q4"))))</f>
        <v>Q1</v>
      </c>
      <c r="AG8" s="8" t="str">
        <f>IF(AND(AA8&gt;0,AA8&lt;='LIMITES QUARTIS'!$G$3),"Q1",IF(AND(AA8&gt;'LIMITES QUARTIS'!$G$3,AA8&lt;='LIMITES QUARTIS'!$G$4),"Q2",IF(AND(AA8&gt;'LIMITES QUARTIS'!$G$4,AA8&lt;='LIMITES QUARTIS'!$G$5),"Q3",IF(AA8&gt;'LIMITES QUARTIS'!$G$5,"Q4"))))</f>
        <v>Q1</v>
      </c>
      <c r="AH8" s="7" t="s">
        <v>131</v>
      </c>
      <c r="AI8" s="7" t="s">
        <v>129</v>
      </c>
      <c r="AJ8" s="7" t="s">
        <v>129</v>
      </c>
      <c r="AK8" s="7" t="s">
        <v>129</v>
      </c>
      <c r="AL8" s="7" t="s">
        <v>129</v>
      </c>
      <c r="AM8" s="7" t="s">
        <v>129</v>
      </c>
    </row>
    <row r="9" spans="1:39" x14ac:dyDescent="0.25">
      <c r="A9" s="1">
        <v>39</v>
      </c>
      <c r="B9" t="s">
        <v>92</v>
      </c>
      <c r="C9" t="s">
        <v>93</v>
      </c>
      <c r="D9" s="9">
        <v>120231</v>
      </c>
      <c r="E9" s="9">
        <v>122772</v>
      </c>
      <c r="F9" s="9">
        <v>131506</v>
      </c>
      <c r="G9" s="9">
        <v>122419</v>
      </c>
      <c r="H9" s="9">
        <v>115758</v>
      </c>
      <c r="I9" s="9">
        <v>105034</v>
      </c>
      <c r="J9" s="9">
        <v>120231</v>
      </c>
      <c r="K9" s="9">
        <v>122634</v>
      </c>
      <c r="L9" s="9">
        <v>131506</v>
      </c>
      <c r="M9" s="9">
        <v>122419</v>
      </c>
      <c r="N9" s="9">
        <v>115758</v>
      </c>
      <c r="O9" s="9">
        <v>105034</v>
      </c>
      <c r="P9" s="9">
        <v>9628752</v>
      </c>
      <c r="Q9" s="9">
        <v>8788977</v>
      </c>
      <c r="R9" s="9">
        <v>9657144</v>
      </c>
      <c r="S9" s="9">
        <v>8371327</v>
      </c>
      <c r="T9" s="9">
        <v>8285847</v>
      </c>
      <c r="U9" s="9">
        <v>7597814</v>
      </c>
      <c r="V9" s="7">
        <f t="shared" si="0"/>
        <v>80.085435536592058</v>
      </c>
      <c r="W9" s="7">
        <f t="shared" si="1"/>
        <v>71.587796891799428</v>
      </c>
      <c r="X9" s="7">
        <f t="shared" si="2"/>
        <v>73.435006767752043</v>
      </c>
      <c r="Y9" s="7">
        <f t="shared" si="3"/>
        <v>68.382579501547966</v>
      </c>
      <c r="Z9" s="7">
        <f t="shared" si="4"/>
        <v>71.579044212926974</v>
      </c>
      <c r="AA9" s="7">
        <f t="shared" si="5"/>
        <v>72.336710017708555</v>
      </c>
      <c r="AB9" s="7" t="str">
        <f>IF(AND(V9&gt;0,V9&lt;='LIMITES QUARTIS'!$B$3),"Q1",IF(AND(V9&gt;'LIMITES QUARTIS'!$B$3,V9&lt;='LIMITES QUARTIS'!$B$4),"Q2",IF(AND(V9&gt;'LIMITES QUARTIS'!$B$4,V9&lt;='LIMITES QUARTIS'!$B$5),"Q3",IF(V9&gt;'LIMITES QUARTIS'!$B$5,"Q4"))))</f>
        <v>Q3</v>
      </c>
      <c r="AC9" s="8" t="str">
        <f>IF(AND(W9&gt;0,W9&lt;='LIMITES QUARTIS'!$C$3),"Q1",IF(AND(W9&gt;'LIMITES QUARTIS'!$C$3,W9&lt;='LIMITES QUARTIS'!$C$4),"Q2",IF(AND(W9&gt;'LIMITES QUARTIS'!$C$4,W9&lt;='LIMITES QUARTIS'!$C$5),"Q3",IF(W9&gt;'LIMITES QUARTIS'!$C$5,"Q4"))))</f>
        <v>Q2</v>
      </c>
      <c r="AD9" s="8" t="str">
        <f>IF(AND(X9&gt;0,X9&lt;='LIMITES QUARTIS'!$D$3),"Q1",IF(AND(X9&gt;'LIMITES QUARTIS'!$D$3,X9&lt;='LIMITES QUARTIS'!$D$4),"Q2",IF(AND(X9&gt;'LIMITES QUARTIS'!$D$4,X9&lt;='LIMITES QUARTIS'!$D$5),"Q3",IF(X9&gt;'LIMITES QUARTIS'!$D$5,"Q4"))))</f>
        <v>Q2</v>
      </c>
      <c r="AE9" s="8" t="str">
        <f>IF(AND(Y9&gt;0,Y9&lt;='LIMITES QUARTIS'!$E$3),"Q1",IF(AND(Y9&gt;'LIMITES QUARTIS'!$E$3,Y9&lt;='LIMITES QUARTIS'!$E$4),"Q2",IF(AND(Y9&gt;'LIMITES QUARTIS'!$E$4,Y9&lt;='LIMITES QUARTIS'!$E$5),"Q3",IF(Y9&gt;'LIMITES QUARTIS'!$E$5,"Q4"))))</f>
        <v>Q1</v>
      </c>
      <c r="AF9" s="8" t="str">
        <f>IF(AND(Z9&gt;0,Z9&lt;='LIMITES QUARTIS'!$F$3),"Q1",IF(AND(Z9&gt;'LIMITES QUARTIS'!$F$3,Z9&lt;='LIMITES QUARTIS'!$F$4),"Q2",IF(AND(Z9&gt;'LIMITES QUARTIS'!$F$4,Z9&lt;='LIMITES QUARTIS'!$F$5),"Q3",IF(Z9&gt;'LIMITES QUARTIS'!$F$5,"Q4"))))</f>
        <v>Q1</v>
      </c>
      <c r="AG9" s="8" t="str">
        <f>IF(AND(AA9&gt;0,AA9&lt;='LIMITES QUARTIS'!$G$3),"Q1",IF(AND(AA9&gt;'LIMITES QUARTIS'!$G$3,AA9&lt;='LIMITES QUARTIS'!$G$4),"Q2",IF(AND(AA9&gt;'LIMITES QUARTIS'!$G$4,AA9&lt;='LIMITES QUARTIS'!$G$5),"Q3",IF(AA9&gt;'LIMITES QUARTIS'!$G$5,"Q4"))))</f>
        <v>Q2</v>
      </c>
      <c r="AH9" s="7" t="s">
        <v>130</v>
      </c>
      <c r="AI9" s="7" t="s">
        <v>131</v>
      </c>
      <c r="AJ9" s="7" t="s">
        <v>131</v>
      </c>
      <c r="AK9" s="7" t="s">
        <v>129</v>
      </c>
      <c r="AL9" s="7" t="s">
        <v>129</v>
      </c>
      <c r="AM9" s="7" t="s">
        <v>131</v>
      </c>
    </row>
    <row r="10" spans="1:39" x14ac:dyDescent="0.25">
      <c r="A10" s="1">
        <v>17</v>
      </c>
      <c r="B10" t="s">
        <v>52</v>
      </c>
      <c r="C10" t="s">
        <v>53</v>
      </c>
      <c r="D10" s="9">
        <v>1325</v>
      </c>
      <c r="E10" s="9">
        <v>1325</v>
      </c>
      <c r="F10" s="9">
        <v>1325</v>
      </c>
      <c r="G10" s="9">
        <v>1350</v>
      </c>
      <c r="H10" s="9">
        <v>1083</v>
      </c>
      <c r="I10" s="9">
        <v>1083</v>
      </c>
      <c r="J10" s="9">
        <v>1325</v>
      </c>
      <c r="K10" s="9">
        <v>1325</v>
      </c>
      <c r="L10" s="9">
        <v>1325</v>
      </c>
      <c r="M10" s="9">
        <v>1271</v>
      </c>
      <c r="N10" s="9">
        <v>1083</v>
      </c>
      <c r="O10" s="9">
        <v>1083</v>
      </c>
      <c r="P10" s="9">
        <v>92760</v>
      </c>
      <c r="Q10" s="9">
        <v>92760</v>
      </c>
      <c r="R10" s="9">
        <v>92760</v>
      </c>
      <c r="S10" s="9">
        <v>92760</v>
      </c>
      <c r="T10" s="9">
        <v>76000</v>
      </c>
      <c r="U10" s="9">
        <v>73980</v>
      </c>
      <c r="V10" s="7">
        <f t="shared" si="0"/>
        <v>70.007547169811318</v>
      </c>
      <c r="W10" s="7">
        <f t="shared" si="1"/>
        <v>70.007547169811318</v>
      </c>
      <c r="X10" s="7">
        <f t="shared" si="2"/>
        <v>70.007547169811318</v>
      </c>
      <c r="Y10" s="7">
        <f t="shared" si="3"/>
        <v>68.711111111111109</v>
      </c>
      <c r="Z10" s="7">
        <f t="shared" si="4"/>
        <v>70.175438596491233</v>
      </c>
      <c r="AA10" s="7">
        <f t="shared" si="5"/>
        <v>68.310249307479225</v>
      </c>
      <c r="AB10" s="7" t="str">
        <f>IF(AND(V10&gt;0,V10&lt;='LIMITES QUARTIS'!$B$3),"Q1",IF(AND(V10&gt;'LIMITES QUARTIS'!$B$3,V10&lt;='LIMITES QUARTIS'!$B$4),"Q2",IF(AND(V10&gt;'LIMITES QUARTIS'!$B$4,V10&lt;='LIMITES QUARTIS'!$B$5),"Q3",IF(V10&gt;'LIMITES QUARTIS'!$B$5,"Q4"))))</f>
        <v>Q1</v>
      </c>
      <c r="AC10" s="8" t="str">
        <f>IF(AND(W10&gt;0,W10&lt;='LIMITES QUARTIS'!$C$3),"Q1",IF(AND(W10&gt;'LIMITES QUARTIS'!$C$3,W10&lt;='LIMITES QUARTIS'!$C$4),"Q2",IF(AND(W10&gt;'LIMITES QUARTIS'!$C$4,W10&lt;='LIMITES QUARTIS'!$C$5),"Q3",IF(W10&gt;'LIMITES QUARTIS'!$C$5,"Q4"))))</f>
        <v>Q1</v>
      </c>
      <c r="AD10" s="8" t="str">
        <f>IF(AND(X10&gt;0,X10&lt;='LIMITES QUARTIS'!$D$3),"Q1",IF(AND(X10&gt;'LIMITES QUARTIS'!$D$3,X10&lt;='LIMITES QUARTIS'!$D$4),"Q2",IF(AND(X10&gt;'LIMITES QUARTIS'!$D$4,X10&lt;='LIMITES QUARTIS'!$D$5),"Q3",IF(X10&gt;'LIMITES QUARTIS'!$D$5,"Q4"))))</f>
        <v>Q1</v>
      </c>
      <c r="AE10" s="8" t="str">
        <f>IF(AND(Y10&gt;0,Y10&lt;='LIMITES QUARTIS'!$E$3),"Q1",IF(AND(Y10&gt;'LIMITES QUARTIS'!$E$3,Y10&lt;='LIMITES QUARTIS'!$E$4),"Q2",IF(AND(Y10&gt;'LIMITES QUARTIS'!$E$4,Y10&lt;='LIMITES QUARTIS'!$E$5),"Q3",IF(Y10&gt;'LIMITES QUARTIS'!$E$5,"Q4"))))</f>
        <v>Q1</v>
      </c>
      <c r="AF10" s="8" t="str">
        <f>IF(AND(Z10&gt;0,Z10&lt;='LIMITES QUARTIS'!$F$3),"Q1",IF(AND(Z10&gt;'LIMITES QUARTIS'!$F$3,Z10&lt;='LIMITES QUARTIS'!$F$4),"Q2",IF(AND(Z10&gt;'LIMITES QUARTIS'!$F$4,Z10&lt;='LIMITES QUARTIS'!$F$5),"Q3",IF(Z10&gt;'LIMITES QUARTIS'!$F$5,"Q4"))))</f>
        <v>Q1</v>
      </c>
      <c r="AG10" s="8" t="str">
        <f>IF(AND(AA10&gt;0,AA10&lt;='LIMITES QUARTIS'!$G$3),"Q1",IF(AND(AA10&gt;'LIMITES QUARTIS'!$G$3,AA10&lt;='LIMITES QUARTIS'!$G$4),"Q2",IF(AND(AA10&gt;'LIMITES QUARTIS'!$G$4,AA10&lt;='LIMITES QUARTIS'!$G$5),"Q3",IF(AA10&gt;'LIMITES QUARTIS'!$G$5,"Q4"))))</f>
        <v>Q1</v>
      </c>
      <c r="AH10" s="7" t="s">
        <v>129</v>
      </c>
      <c r="AI10" s="7" t="s">
        <v>129</v>
      </c>
      <c r="AJ10" s="7" t="s">
        <v>129</v>
      </c>
      <c r="AK10" s="7" t="s">
        <v>129</v>
      </c>
      <c r="AL10" s="7" t="s">
        <v>129</v>
      </c>
      <c r="AM10" s="7" t="s">
        <v>129</v>
      </c>
    </row>
    <row r="11" spans="1:39" x14ac:dyDescent="0.25">
      <c r="A11" s="1">
        <v>0</v>
      </c>
      <c r="B11" t="s">
        <v>20</v>
      </c>
      <c r="C11" t="s">
        <v>21</v>
      </c>
      <c r="D11" s="9">
        <v>35000</v>
      </c>
      <c r="E11" s="9">
        <v>35000</v>
      </c>
      <c r="F11" s="9">
        <v>35000</v>
      </c>
      <c r="G11" s="9">
        <v>40309</v>
      </c>
      <c r="H11" s="9">
        <v>40309</v>
      </c>
      <c r="I11" s="9">
        <v>44309</v>
      </c>
      <c r="J11" s="9">
        <v>35000</v>
      </c>
      <c r="K11" s="9">
        <v>35000</v>
      </c>
      <c r="L11" s="9">
        <v>35000</v>
      </c>
      <c r="M11" s="9">
        <v>40309</v>
      </c>
      <c r="N11" s="9">
        <v>40309</v>
      </c>
      <c r="O11" s="9">
        <v>40309</v>
      </c>
      <c r="P11" s="9">
        <v>2450000</v>
      </c>
      <c r="Q11" s="9">
        <v>2450000</v>
      </c>
      <c r="R11" s="9">
        <v>2625000</v>
      </c>
      <c r="S11" s="9">
        <v>2821630</v>
      </c>
      <c r="T11" s="9">
        <v>2821630</v>
      </c>
      <c r="U11" s="9">
        <v>2821630</v>
      </c>
      <c r="V11" s="7">
        <f t="shared" si="0"/>
        <v>70</v>
      </c>
      <c r="W11" s="7">
        <f t="shared" si="1"/>
        <v>70</v>
      </c>
      <c r="X11" s="7">
        <f t="shared" si="2"/>
        <v>75</v>
      </c>
      <c r="Y11" s="7">
        <f t="shared" si="3"/>
        <v>70</v>
      </c>
      <c r="Z11" s="7">
        <f t="shared" si="4"/>
        <v>70</v>
      </c>
      <c r="AA11" s="7">
        <f t="shared" si="5"/>
        <v>63.680742061432213</v>
      </c>
      <c r="AB11" s="7" t="str">
        <f>IF(AND(V11&gt;0,V11&lt;='LIMITES QUARTIS'!$B$3),"Q1",IF(AND(V11&gt;'LIMITES QUARTIS'!$B$3,V11&lt;='LIMITES QUARTIS'!$B$4),"Q2",IF(AND(V11&gt;'LIMITES QUARTIS'!$B$4,V11&lt;='LIMITES QUARTIS'!$B$5),"Q3",IF(V11&gt;'LIMITES QUARTIS'!$B$5,"Q4"))))</f>
        <v>Q1</v>
      </c>
      <c r="AC11" s="8" t="str">
        <f>IF(AND(W11&gt;0,W11&lt;='LIMITES QUARTIS'!$C$3),"Q1",IF(AND(W11&gt;'LIMITES QUARTIS'!$C$3,W11&lt;='LIMITES QUARTIS'!$C$4),"Q2",IF(AND(W11&gt;'LIMITES QUARTIS'!$C$4,W11&lt;='LIMITES QUARTIS'!$C$5),"Q3",IF(W11&gt;'LIMITES QUARTIS'!$C$5,"Q4"))))</f>
        <v>Q1</v>
      </c>
      <c r="AD11" s="8" t="str">
        <f>IF(AND(X11&gt;0,X11&lt;='LIMITES QUARTIS'!$D$3),"Q1",IF(AND(X11&gt;'LIMITES QUARTIS'!$D$3,X11&lt;='LIMITES QUARTIS'!$D$4),"Q2",IF(AND(X11&gt;'LIMITES QUARTIS'!$D$4,X11&lt;='LIMITES QUARTIS'!$D$5),"Q3",IF(X11&gt;'LIMITES QUARTIS'!$D$5,"Q4"))))</f>
        <v>Q2</v>
      </c>
      <c r="AE11" s="8" t="str">
        <f>IF(AND(Y11&gt;0,Y11&lt;='LIMITES QUARTIS'!$E$3),"Q1",IF(AND(Y11&gt;'LIMITES QUARTIS'!$E$3,Y11&lt;='LIMITES QUARTIS'!$E$4),"Q2",IF(AND(Y11&gt;'LIMITES QUARTIS'!$E$4,Y11&lt;='LIMITES QUARTIS'!$E$5),"Q3",IF(Y11&gt;'LIMITES QUARTIS'!$E$5,"Q4"))))</f>
        <v>Q1</v>
      </c>
      <c r="AF11" s="8" t="str">
        <f>IF(AND(Z11&gt;0,Z11&lt;='LIMITES QUARTIS'!$F$3),"Q1",IF(AND(Z11&gt;'LIMITES QUARTIS'!$F$3,Z11&lt;='LIMITES QUARTIS'!$F$4),"Q2",IF(AND(Z11&gt;'LIMITES QUARTIS'!$F$4,Z11&lt;='LIMITES QUARTIS'!$F$5),"Q3",IF(Z11&gt;'LIMITES QUARTIS'!$F$5,"Q4"))))</f>
        <v>Q1</v>
      </c>
      <c r="AG11" s="8" t="str">
        <f>IF(AND(AA11&gt;0,AA11&lt;='LIMITES QUARTIS'!$G$3),"Q1",IF(AND(AA11&gt;'LIMITES QUARTIS'!$G$3,AA11&lt;='LIMITES QUARTIS'!$G$4),"Q2",IF(AND(AA11&gt;'LIMITES QUARTIS'!$G$4,AA11&lt;='LIMITES QUARTIS'!$G$5),"Q3",IF(AA11&gt;'LIMITES QUARTIS'!$G$5,"Q4"))))</f>
        <v>Q1</v>
      </c>
      <c r="AH11" s="7" t="s">
        <v>129</v>
      </c>
      <c r="AI11" s="7" t="s">
        <v>129</v>
      </c>
      <c r="AJ11" s="7" t="s">
        <v>131</v>
      </c>
      <c r="AK11" s="7" t="s">
        <v>129</v>
      </c>
      <c r="AL11" s="7" t="s">
        <v>129</v>
      </c>
      <c r="AM11" s="7" t="s">
        <v>129</v>
      </c>
    </row>
    <row r="12" spans="1:39" x14ac:dyDescent="0.25">
      <c r="A12" s="1">
        <v>3</v>
      </c>
      <c r="B12" t="s">
        <v>26</v>
      </c>
      <c r="C12" t="s">
        <v>27</v>
      </c>
      <c r="D12" s="9">
        <v>27100</v>
      </c>
      <c r="E12" s="9">
        <v>26000</v>
      </c>
      <c r="F12" s="9">
        <v>27100</v>
      </c>
      <c r="G12" s="9">
        <v>38750</v>
      </c>
      <c r="H12" s="9">
        <v>38750</v>
      </c>
      <c r="I12" s="9">
        <v>39000</v>
      </c>
      <c r="J12" s="9">
        <v>27100</v>
      </c>
      <c r="K12" s="9">
        <v>26000</v>
      </c>
      <c r="L12" s="9">
        <v>27100</v>
      </c>
      <c r="M12" s="9">
        <v>38595</v>
      </c>
      <c r="N12" s="9">
        <v>38595</v>
      </c>
      <c r="O12" s="9">
        <v>38595</v>
      </c>
      <c r="P12" s="9">
        <v>2032500</v>
      </c>
      <c r="Q12" s="9">
        <v>1950000</v>
      </c>
      <c r="R12" s="9">
        <v>2032500</v>
      </c>
      <c r="S12" s="9">
        <v>2712500</v>
      </c>
      <c r="T12" s="9">
        <v>2833915</v>
      </c>
      <c r="U12" s="9">
        <v>2874401</v>
      </c>
      <c r="V12" s="7">
        <f t="shared" si="0"/>
        <v>75</v>
      </c>
      <c r="W12" s="7">
        <f t="shared" si="1"/>
        <v>75</v>
      </c>
      <c r="X12" s="7">
        <f t="shared" si="2"/>
        <v>75</v>
      </c>
      <c r="Y12" s="7">
        <f t="shared" si="3"/>
        <v>70</v>
      </c>
      <c r="Z12" s="7">
        <f t="shared" si="4"/>
        <v>73.133290322580649</v>
      </c>
      <c r="AA12" s="7">
        <f t="shared" si="5"/>
        <v>73.702589743589741</v>
      </c>
      <c r="AB12" s="7" t="str">
        <f>IF(AND(V12&gt;0,V12&lt;='LIMITES QUARTIS'!$B$3),"Q1",IF(AND(V12&gt;'LIMITES QUARTIS'!$B$3,V12&lt;='LIMITES QUARTIS'!$B$4),"Q2",IF(AND(V12&gt;'LIMITES QUARTIS'!$B$4,V12&lt;='LIMITES QUARTIS'!$B$5),"Q3",IF(V12&gt;'LIMITES QUARTIS'!$B$5,"Q4"))))</f>
        <v>Q2</v>
      </c>
      <c r="AC12" s="8" t="str">
        <f>IF(AND(W12&gt;0,W12&lt;='LIMITES QUARTIS'!$C$3),"Q1",IF(AND(W12&gt;'LIMITES QUARTIS'!$C$3,W12&lt;='LIMITES QUARTIS'!$C$4),"Q2",IF(AND(W12&gt;'LIMITES QUARTIS'!$C$4,W12&lt;='LIMITES QUARTIS'!$C$5),"Q3",IF(W12&gt;'LIMITES QUARTIS'!$C$5,"Q4"))))</f>
        <v>Q2</v>
      </c>
      <c r="AD12" s="8" t="str">
        <f>IF(AND(X12&gt;0,X12&lt;='LIMITES QUARTIS'!$D$3),"Q1",IF(AND(X12&gt;'LIMITES QUARTIS'!$D$3,X12&lt;='LIMITES QUARTIS'!$D$4),"Q2",IF(AND(X12&gt;'LIMITES QUARTIS'!$D$4,X12&lt;='LIMITES QUARTIS'!$D$5),"Q3",IF(X12&gt;'LIMITES QUARTIS'!$D$5,"Q4"))))</f>
        <v>Q2</v>
      </c>
      <c r="AE12" s="8" t="str">
        <f>IF(AND(Y12&gt;0,Y12&lt;='LIMITES QUARTIS'!$E$3),"Q1",IF(AND(Y12&gt;'LIMITES QUARTIS'!$E$3,Y12&lt;='LIMITES QUARTIS'!$E$4),"Q2",IF(AND(Y12&gt;'LIMITES QUARTIS'!$E$4,Y12&lt;='LIMITES QUARTIS'!$E$5),"Q3",IF(Y12&gt;'LIMITES QUARTIS'!$E$5,"Q4"))))</f>
        <v>Q1</v>
      </c>
      <c r="AF12" s="8" t="str">
        <f>IF(AND(Z12&gt;0,Z12&lt;='LIMITES QUARTIS'!$F$3),"Q1",IF(AND(Z12&gt;'LIMITES QUARTIS'!$F$3,Z12&lt;='LIMITES QUARTIS'!$F$4),"Q2",IF(AND(Z12&gt;'LIMITES QUARTIS'!$F$4,Z12&lt;='LIMITES QUARTIS'!$F$5),"Q3",IF(Z12&gt;'LIMITES QUARTIS'!$F$5,"Q4"))))</f>
        <v>Q2</v>
      </c>
      <c r="AG12" s="8" t="str">
        <f>IF(AND(AA12&gt;0,AA12&lt;='LIMITES QUARTIS'!$G$3),"Q1",IF(AND(AA12&gt;'LIMITES QUARTIS'!$G$3,AA12&lt;='LIMITES QUARTIS'!$G$4),"Q2",IF(AND(AA12&gt;'LIMITES QUARTIS'!$G$4,AA12&lt;='LIMITES QUARTIS'!$G$5),"Q3",IF(AA12&gt;'LIMITES QUARTIS'!$G$5,"Q4"))))</f>
        <v>Q2</v>
      </c>
      <c r="AH12" s="7" t="s">
        <v>131</v>
      </c>
      <c r="AI12" s="7" t="s">
        <v>131</v>
      </c>
      <c r="AJ12" s="7" t="s">
        <v>131</v>
      </c>
      <c r="AK12" s="7" t="s">
        <v>129</v>
      </c>
      <c r="AL12" s="7" t="s">
        <v>131</v>
      </c>
      <c r="AM12" s="7" t="s">
        <v>131</v>
      </c>
    </row>
    <row r="13" spans="1:39" x14ac:dyDescent="0.25">
      <c r="A13" s="1">
        <v>15</v>
      </c>
      <c r="B13" t="s">
        <v>48</v>
      </c>
      <c r="C13" t="s">
        <v>49</v>
      </c>
      <c r="D13" s="9">
        <v>25000</v>
      </c>
      <c r="E13" s="9">
        <v>25000</v>
      </c>
      <c r="F13" s="9">
        <v>23000</v>
      </c>
      <c r="G13" s="9">
        <v>25000</v>
      </c>
      <c r="H13" s="9">
        <v>25050</v>
      </c>
      <c r="I13" s="9">
        <v>25050</v>
      </c>
      <c r="J13" s="9">
        <v>25000</v>
      </c>
      <c r="K13" s="9">
        <v>25000</v>
      </c>
      <c r="L13" s="9">
        <v>23000</v>
      </c>
      <c r="M13" s="9">
        <v>25000</v>
      </c>
      <c r="N13" s="9">
        <v>23000</v>
      </c>
      <c r="O13" s="9">
        <v>23000</v>
      </c>
      <c r="P13" s="9">
        <v>1625000</v>
      </c>
      <c r="Q13" s="9">
        <v>1700000</v>
      </c>
      <c r="R13" s="9">
        <v>1610000</v>
      </c>
      <c r="S13" s="9">
        <v>1750000</v>
      </c>
      <c r="T13" s="9">
        <v>1556341</v>
      </c>
      <c r="U13" s="9">
        <v>1576788</v>
      </c>
      <c r="V13" s="7">
        <f t="shared" si="0"/>
        <v>65</v>
      </c>
      <c r="W13" s="7">
        <f t="shared" si="1"/>
        <v>68</v>
      </c>
      <c r="X13" s="7">
        <f t="shared" si="2"/>
        <v>70</v>
      </c>
      <c r="Y13" s="7">
        <f t="shared" si="3"/>
        <v>70</v>
      </c>
      <c r="Z13" s="7">
        <f t="shared" si="4"/>
        <v>62.129381237524953</v>
      </c>
      <c r="AA13" s="7">
        <f t="shared" si="5"/>
        <v>62.94562874251497</v>
      </c>
      <c r="AB13" s="7" t="str">
        <f>IF(AND(V13&gt;0,V13&lt;='LIMITES QUARTIS'!$B$3),"Q1",IF(AND(V13&gt;'LIMITES QUARTIS'!$B$3,V13&lt;='LIMITES QUARTIS'!$B$4),"Q2",IF(AND(V13&gt;'LIMITES QUARTIS'!$B$4,V13&lt;='LIMITES QUARTIS'!$B$5),"Q3",IF(V13&gt;'LIMITES QUARTIS'!$B$5,"Q4"))))</f>
        <v>Q1</v>
      </c>
      <c r="AC13" s="8" t="str">
        <f>IF(AND(W13&gt;0,W13&lt;='LIMITES QUARTIS'!$C$3),"Q1",IF(AND(W13&gt;'LIMITES QUARTIS'!$C$3,W13&lt;='LIMITES QUARTIS'!$C$4),"Q2",IF(AND(W13&gt;'LIMITES QUARTIS'!$C$4,W13&lt;='LIMITES QUARTIS'!$C$5),"Q3",IF(W13&gt;'LIMITES QUARTIS'!$C$5,"Q4"))))</f>
        <v>Q1</v>
      </c>
      <c r="AD13" s="8" t="str">
        <f>IF(AND(X13&gt;0,X13&lt;='LIMITES QUARTIS'!$D$3),"Q1",IF(AND(X13&gt;'LIMITES QUARTIS'!$D$3,X13&lt;='LIMITES QUARTIS'!$D$4),"Q2",IF(AND(X13&gt;'LIMITES QUARTIS'!$D$4,X13&lt;='LIMITES QUARTIS'!$D$5),"Q3",IF(X13&gt;'LIMITES QUARTIS'!$D$5,"Q4"))))</f>
        <v>Q1</v>
      </c>
      <c r="AE13" s="8" t="str">
        <f>IF(AND(Y13&gt;0,Y13&lt;='LIMITES QUARTIS'!$E$3),"Q1",IF(AND(Y13&gt;'LIMITES QUARTIS'!$E$3,Y13&lt;='LIMITES QUARTIS'!$E$4),"Q2",IF(AND(Y13&gt;'LIMITES QUARTIS'!$E$4,Y13&lt;='LIMITES QUARTIS'!$E$5),"Q3",IF(Y13&gt;'LIMITES QUARTIS'!$E$5,"Q4"))))</f>
        <v>Q1</v>
      </c>
      <c r="AF13" s="8" t="str">
        <f>IF(AND(Z13&gt;0,Z13&lt;='LIMITES QUARTIS'!$F$3),"Q1",IF(AND(Z13&gt;'LIMITES QUARTIS'!$F$3,Z13&lt;='LIMITES QUARTIS'!$F$4),"Q2",IF(AND(Z13&gt;'LIMITES QUARTIS'!$F$4,Z13&lt;='LIMITES QUARTIS'!$F$5),"Q3",IF(Z13&gt;'LIMITES QUARTIS'!$F$5,"Q4"))))</f>
        <v>Q1</v>
      </c>
      <c r="AG13" s="8" t="str">
        <f>IF(AND(AA13&gt;0,AA13&lt;='LIMITES QUARTIS'!$G$3),"Q1",IF(AND(AA13&gt;'LIMITES QUARTIS'!$G$3,AA13&lt;='LIMITES QUARTIS'!$G$4),"Q2",IF(AND(AA13&gt;'LIMITES QUARTIS'!$G$4,AA13&lt;='LIMITES QUARTIS'!$G$5),"Q3",IF(AA13&gt;'LIMITES QUARTIS'!$G$5,"Q4"))))</f>
        <v>Q1</v>
      </c>
      <c r="AH13" s="7" t="s">
        <v>129</v>
      </c>
      <c r="AI13" s="7" t="s">
        <v>129</v>
      </c>
      <c r="AJ13" s="7" t="s">
        <v>129</v>
      </c>
      <c r="AK13" s="7" t="s">
        <v>129</v>
      </c>
      <c r="AL13" s="7" t="s">
        <v>129</v>
      </c>
      <c r="AM13" s="7" t="s">
        <v>129</v>
      </c>
    </row>
    <row r="14" spans="1:39" x14ac:dyDescent="0.25">
      <c r="A14" s="1">
        <v>5</v>
      </c>
      <c r="B14" t="s">
        <v>28</v>
      </c>
      <c r="C14" t="s">
        <v>29</v>
      </c>
      <c r="D14" s="9">
        <v>8000</v>
      </c>
      <c r="E14" s="9">
        <v>6770</v>
      </c>
      <c r="F14" s="9">
        <v>5100</v>
      </c>
      <c r="G14" s="9">
        <v>5100</v>
      </c>
      <c r="H14" s="9">
        <v>6000</v>
      </c>
      <c r="I14" s="9">
        <v>6100</v>
      </c>
      <c r="J14" s="9">
        <v>8000</v>
      </c>
      <c r="K14" s="9">
        <v>6770</v>
      </c>
      <c r="L14" s="9">
        <v>5100</v>
      </c>
      <c r="M14" s="9">
        <v>5100</v>
      </c>
      <c r="N14" s="9">
        <v>6000</v>
      </c>
      <c r="O14" s="9">
        <v>5100</v>
      </c>
      <c r="P14" s="9">
        <v>600000</v>
      </c>
      <c r="Q14" s="9">
        <v>526706</v>
      </c>
      <c r="R14" s="9">
        <v>367200</v>
      </c>
      <c r="S14" s="9">
        <v>367200</v>
      </c>
      <c r="T14" s="9">
        <v>480000</v>
      </c>
      <c r="U14" s="9">
        <v>399162</v>
      </c>
      <c r="V14" s="7">
        <f t="shared" si="0"/>
        <v>75</v>
      </c>
      <c r="W14" s="7">
        <f t="shared" si="1"/>
        <v>77.8</v>
      </c>
      <c r="X14" s="7">
        <f t="shared" si="2"/>
        <v>72</v>
      </c>
      <c r="Y14" s="7">
        <f t="shared" si="3"/>
        <v>72</v>
      </c>
      <c r="Z14" s="7">
        <f t="shared" si="4"/>
        <v>80</v>
      </c>
      <c r="AA14" s="7">
        <f t="shared" si="5"/>
        <v>65.436393442622958</v>
      </c>
      <c r="AB14" s="7" t="str">
        <f>IF(AND(V14&gt;0,V14&lt;='LIMITES QUARTIS'!$B$3),"Q1",IF(AND(V14&gt;'LIMITES QUARTIS'!$B$3,V14&lt;='LIMITES QUARTIS'!$B$4),"Q2",IF(AND(V14&gt;'LIMITES QUARTIS'!$B$4,V14&lt;='LIMITES QUARTIS'!$B$5),"Q3",IF(V14&gt;'LIMITES QUARTIS'!$B$5,"Q4"))))</f>
        <v>Q2</v>
      </c>
      <c r="AC14" s="8" t="str">
        <f>IF(AND(W14&gt;0,W14&lt;='LIMITES QUARTIS'!$C$3),"Q1",IF(AND(W14&gt;'LIMITES QUARTIS'!$C$3,W14&lt;='LIMITES QUARTIS'!$C$4),"Q2",IF(AND(W14&gt;'LIMITES QUARTIS'!$C$4,W14&lt;='LIMITES QUARTIS'!$C$5),"Q3",IF(W14&gt;'LIMITES QUARTIS'!$C$5,"Q4"))))</f>
        <v>Q2</v>
      </c>
      <c r="AD14" s="8" t="str">
        <f>IF(AND(X14&gt;0,X14&lt;='LIMITES QUARTIS'!$D$3),"Q1",IF(AND(X14&gt;'LIMITES QUARTIS'!$D$3,X14&lt;='LIMITES QUARTIS'!$D$4),"Q2",IF(AND(X14&gt;'LIMITES QUARTIS'!$D$4,X14&lt;='LIMITES QUARTIS'!$D$5),"Q3",IF(X14&gt;'LIMITES QUARTIS'!$D$5,"Q4"))))</f>
        <v>Q2</v>
      </c>
      <c r="AE14" s="8" t="str">
        <f>IF(AND(Y14&gt;0,Y14&lt;='LIMITES QUARTIS'!$E$3),"Q1",IF(AND(Y14&gt;'LIMITES QUARTIS'!$E$3,Y14&lt;='LIMITES QUARTIS'!$E$4),"Q2",IF(AND(Y14&gt;'LIMITES QUARTIS'!$E$4,Y14&lt;='LIMITES QUARTIS'!$E$5),"Q3",IF(Y14&gt;'LIMITES QUARTIS'!$E$5,"Q4"))))</f>
        <v>Q2</v>
      </c>
      <c r="AF14" s="8" t="str">
        <f>IF(AND(Z14&gt;0,Z14&lt;='LIMITES QUARTIS'!$F$3),"Q1",IF(AND(Z14&gt;'LIMITES QUARTIS'!$F$3,Z14&lt;='LIMITES QUARTIS'!$F$4),"Q2",IF(AND(Z14&gt;'LIMITES QUARTIS'!$F$4,Z14&lt;='LIMITES QUARTIS'!$F$5),"Q3",IF(Z14&gt;'LIMITES QUARTIS'!$F$5,"Q4"))))</f>
        <v>Q3</v>
      </c>
      <c r="AG14" s="8" t="str">
        <f>IF(AND(AA14&gt;0,AA14&lt;='LIMITES QUARTIS'!$G$3),"Q1",IF(AND(AA14&gt;'LIMITES QUARTIS'!$G$3,AA14&lt;='LIMITES QUARTIS'!$G$4),"Q2",IF(AND(AA14&gt;'LIMITES QUARTIS'!$G$4,AA14&lt;='LIMITES QUARTIS'!$G$5),"Q3",IF(AA14&gt;'LIMITES QUARTIS'!$G$5,"Q4"))))</f>
        <v>Q1</v>
      </c>
      <c r="AH14" s="7" t="s">
        <v>131</v>
      </c>
      <c r="AI14" s="7" t="s">
        <v>131</v>
      </c>
      <c r="AJ14" s="7" t="s">
        <v>131</v>
      </c>
      <c r="AK14" s="7" t="s">
        <v>131</v>
      </c>
      <c r="AL14" s="7" t="s">
        <v>130</v>
      </c>
      <c r="AM14" s="7" t="s">
        <v>129</v>
      </c>
    </row>
    <row r="15" spans="1:39" x14ac:dyDescent="0.25">
      <c r="A15" s="1">
        <v>12</v>
      </c>
      <c r="B15" t="s">
        <v>42</v>
      </c>
      <c r="C15" t="s">
        <v>43</v>
      </c>
      <c r="D15" s="9">
        <v>20000</v>
      </c>
      <c r="E15" s="9">
        <v>21700</v>
      </c>
      <c r="F15" s="9">
        <v>18700</v>
      </c>
      <c r="G15" s="9">
        <v>18700</v>
      </c>
      <c r="H15" s="9">
        <v>18000</v>
      </c>
      <c r="I15" s="9">
        <v>19700</v>
      </c>
      <c r="J15" s="9">
        <v>19000</v>
      </c>
      <c r="K15" s="9">
        <v>21700</v>
      </c>
      <c r="L15" s="9">
        <v>18700</v>
      </c>
      <c r="M15" s="9">
        <v>18700</v>
      </c>
      <c r="N15" s="9">
        <v>18000</v>
      </c>
      <c r="O15" s="9">
        <v>19700</v>
      </c>
      <c r="P15" s="9">
        <v>1292000</v>
      </c>
      <c r="Q15" s="9">
        <v>1594950</v>
      </c>
      <c r="R15" s="9">
        <v>1346400</v>
      </c>
      <c r="S15" s="9">
        <v>1346400</v>
      </c>
      <c r="T15" s="9">
        <v>1404000</v>
      </c>
      <c r="U15" s="9">
        <v>1467650</v>
      </c>
      <c r="V15" s="7">
        <f t="shared" si="0"/>
        <v>64.599999999999994</v>
      </c>
      <c r="W15" s="7">
        <f t="shared" si="1"/>
        <v>73.5</v>
      </c>
      <c r="X15" s="7">
        <f t="shared" si="2"/>
        <v>72</v>
      </c>
      <c r="Y15" s="7">
        <f t="shared" si="3"/>
        <v>72</v>
      </c>
      <c r="Z15" s="7">
        <f t="shared" si="4"/>
        <v>78</v>
      </c>
      <c r="AA15" s="7">
        <f t="shared" si="5"/>
        <v>74.5</v>
      </c>
      <c r="AB15" s="7" t="str">
        <f>IF(AND(V15&gt;0,V15&lt;='LIMITES QUARTIS'!$B$3),"Q1",IF(AND(V15&gt;'LIMITES QUARTIS'!$B$3,V15&lt;='LIMITES QUARTIS'!$B$4),"Q2",IF(AND(V15&gt;'LIMITES QUARTIS'!$B$4,V15&lt;='LIMITES QUARTIS'!$B$5),"Q3",IF(V15&gt;'LIMITES QUARTIS'!$B$5,"Q4"))))</f>
        <v>Q1</v>
      </c>
      <c r="AC15" s="8" t="str">
        <f>IF(AND(W15&gt;0,W15&lt;='LIMITES QUARTIS'!$C$3),"Q1",IF(AND(W15&gt;'LIMITES QUARTIS'!$C$3,W15&lt;='LIMITES QUARTIS'!$C$4),"Q2",IF(AND(W15&gt;'LIMITES QUARTIS'!$C$4,W15&lt;='LIMITES QUARTIS'!$C$5),"Q3",IF(W15&gt;'LIMITES QUARTIS'!$C$5,"Q4"))))</f>
        <v>Q2</v>
      </c>
      <c r="AD15" s="8" t="str">
        <f>IF(AND(X15&gt;0,X15&lt;='LIMITES QUARTIS'!$D$3),"Q1",IF(AND(X15&gt;'LIMITES QUARTIS'!$D$3,X15&lt;='LIMITES QUARTIS'!$D$4),"Q2",IF(AND(X15&gt;'LIMITES QUARTIS'!$D$4,X15&lt;='LIMITES QUARTIS'!$D$5),"Q3",IF(X15&gt;'LIMITES QUARTIS'!$D$5,"Q4"))))</f>
        <v>Q2</v>
      </c>
      <c r="AE15" s="8" t="str">
        <f>IF(AND(Y15&gt;0,Y15&lt;='LIMITES QUARTIS'!$E$3),"Q1",IF(AND(Y15&gt;'LIMITES QUARTIS'!$E$3,Y15&lt;='LIMITES QUARTIS'!$E$4),"Q2",IF(AND(Y15&gt;'LIMITES QUARTIS'!$E$4,Y15&lt;='LIMITES QUARTIS'!$E$5),"Q3",IF(Y15&gt;'LIMITES QUARTIS'!$E$5,"Q4"))))</f>
        <v>Q2</v>
      </c>
      <c r="AF15" s="8" t="str">
        <f>IF(AND(Z15&gt;0,Z15&lt;='LIMITES QUARTIS'!$F$3),"Q1",IF(AND(Z15&gt;'LIMITES QUARTIS'!$F$3,Z15&lt;='LIMITES QUARTIS'!$F$4),"Q2",IF(AND(Z15&gt;'LIMITES QUARTIS'!$F$4,Z15&lt;='LIMITES QUARTIS'!$F$5),"Q3",IF(Z15&gt;'LIMITES QUARTIS'!$F$5,"Q4"))))</f>
        <v>Q2</v>
      </c>
      <c r="AG15" s="8" t="str">
        <f>IF(AND(AA15&gt;0,AA15&lt;='LIMITES QUARTIS'!$G$3),"Q1",IF(AND(AA15&gt;'LIMITES QUARTIS'!$G$3,AA15&lt;='LIMITES QUARTIS'!$G$4),"Q2",IF(AND(AA15&gt;'LIMITES QUARTIS'!$G$4,AA15&lt;='LIMITES QUARTIS'!$G$5),"Q3",IF(AA15&gt;'LIMITES QUARTIS'!$G$5,"Q4"))))</f>
        <v>Q3</v>
      </c>
      <c r="AH15" s="7" t="s">
        <v>129</v>
      </c>
      <c r="AI15" s="7" t="s">
        <v>131</v>
      </c>
      <c r="AJ15" s="7" t="s">
        <v>131</v>
      </c>
      <c r="AK15" s="7" t="s">
        <v>131</v>
      </c>
      <c r="AL15" s="7" t="s">
        <v>131</v>
      </c>
      <c r="AM15" s="7" t="s">
        <v>130</v>
      </c>
    </row>
    <row r="16" spans="1:39" x14ac:dyDescent="0.25">
      <c r="A16" s="1">
        <v>37</v>
      </c>
      <c r="B16" t="s">
        <v>90</v>
      </c>
      <c r="C16" t="s">
        <v>21</v>
      </c>
      <c r="D16" s="9">
        <v>196271</v>
      </c>
      <c r="E16" s="9">
        <v>213536</v>
      </c>
      <c r="F16" s="9">
        <v>207016</v>
      </c>
      <c r="G16" s="9">
        <v>232559</v>
      </c>
      <c r="H16" s="9">
        <v>227734</v>
      </c>
      <c r="I16" s="9">
        <v>230009</v>
      </c>
      <c r="J16" s="9">
        <v>196271</v>
      </c>
      <c r="K16" s="9">
        <v>213536</v>
      </c>
      <c r="L16" s="9">
        <v>207016</v>
      </c>
      <c r="M16" s="9">
        <v>232404</v>
      </c>
      <c r="N16" s="9">
        <v>227579</v>
      </c>
      <c r="O16" s="9">
        <v>225604</v>
      </c>
      <c r="P16" s="9">
        <v>14964311</v>
      </c>
      <c r="Q16" s="9">
        <v>15954159</v>
      </c>
      <c r="R16" s="9">
        <v>15335820</v>
      </c>
      <c r="S16" s="9">
        <v>16788630</v>
      </c>
      <c r="T16" s="9">
        <v>16912912</v>
      </c>
      <c r="U16" s="9">
        <v>15666284</v>
      </c>
      <c r="V16" s="7">
        <f t="shared" si="0"/>
        <v>76.243107743884735</v>
      </c>
      <c r="W16" s="7">
        <f t="shared" si="1"/>
        <v>74.714141877716173</v>
      </c>
      <c r="X16" s="7">
        <f t="shared" si="2"/>
        <v>74.080360938284969</v>
      </c>
      <c r="Y16" s="7">
        <f t="shared" si="3"/>
        <v>72.190841893884993</v>
      </c>
      <c r="Z16" s="7">
        <f t="shared" si="4"/>
        <v>74.266082359243683</v>
      </c>
      <c r="AA16" s="7">
        <f t="shared" si="5"/>
        <v>68.111613023838203</v>
      </c>
      <c r="AB16" s="7" t="str">
        <f>IF(AND(V16&gt;0,V16&lt;='LIMITES QUARTIS'!$B$3),"Q1",IF(AND(V16&gt;'LIMITES QUARTIS'!$B$3,V16&lt;='LIMITES QUARTIS'!$B$4),"Q2",IF(AND(V16&gt;'LIMITES QUARTIS'!$B$4,V16&lt;='LIMITES QUARTIS'!$B$5),"Q3",IF(V16&gt;'LIMITES QUARTIS'!$B$5,"Q4"))))</f>
        <v>Q2</v>
      </c>
      <c r="AC16" s="8" t="str">
        <f>IF(AND(W16&gt;0,W16&lt;='LIMITES QUARTIS'!$C$3),"Q1",IF(AND(W16&gt;'LIMITES QUARTIS'!$C$3,W16&lt;='LIMITES QUARTIS'!$C$4),"Q2",IF(AND(W16&gt;'LIMITES QUARTIS'!$C$4,W16&lt;='LIMITES QUARTIS'!$C$5),"Q3",IF(W16&gt;'LIMITES QUARTIS'!$C$5,"Q4"))))</f>
        <v>Q2</v>
      </c>
      <c r="AD16" s="8" t="str">
        <f>IF(AND(X16&gt;0,X16&lt;='LIMITES QUARTIS'!$D$3),"Q1",IF(AND(X16&gt;'LIMITES QUARTIS'!$D$3,X16&lt;='LIMITES QUARTIS'!$D$4),"Q2",IF(AND(X16&gt;'LIMITES QUARTIS'!$D$4,X16&lt;='LIMITES QUARTIS'!$D$5),"Q3",IF(X16&gt;'LIMITES QUARTIS'!$D$5,"Q4"))))</f>
        <v>Q2</v>
      </c>
      <c r="AE16" s="8" t="str">
        <f>IF(AND(Y16&gt;0,Y16&lt;='LIMITES QUARTIS'!$E$3),"Q1",IF(AND(Y16&gt;'LIMITES QUARTIS'!$E$3,Y16&lt;='LIMITES QUARTIS'!$E$4),"Q2",IF(AND(Y16&gt;'LIMITES QUARTIS'!$E$4,Y16&lt;='LIMITES QUARTIS'!$E$5),"Q3",IF(Y16&gt;'LIMITES QUARTIS'!$E$5,"Q4"))))</f>
        <v>Q2</v>
      </c>
      <c r="AF16" s="8" t="str">
        <f>IF(AND(Z16&gt;0,Z16&lt;='LIMITES QUARTIS'!$F$3),"Q1",IF(AND(Z16&gt;'LIMITES QUARTIS'!$F$3,Z16&lt;='LIMITES QUARTIS'!$F$4),"Q2",IF(AND(Z16&gt;'LIMITES QUARTIS'!$F$4,Z16&lt;='LIMITES QUARTIS'!$F$5),"Q3",IF(Z16&gt;'LIMITES QUARTIS'!$F$5,"Q4"))))</f>
        <v>Q2</v>
      </c>
      <c r="AG16" s="8" t="str">
        <f>IF(AND(AA16&gt;0,AA16&lt;='LIMITES QUARTIS'!$G$3),"Q1",IF(AND(AA16&gt;'LIMITES QUARTIS'!$G$3,AA16&lt;='LIMITES QUARTIS'!$G$4),"Q2",IF(AND(AA16&gt;'LIMITES QUARTIS'!$G$4,AA16&lt;='LIMITES QUARTIS'!$G$5),"Q3",IF(AA16&gt;'LIMITES QUARTIS'!$G$5,"Q4"))))</f>
        <v>Q1</v>
      </c>
      <c r="AH16" s="7" t="s">
        <v>131</v>
      </c>
      <c r="AI16" s="7" t="s">
        <v>131</v>
      </c>
      <c r="AJ16" s="7" t="s">
        <v>131</v>
      </c>
      <c r="AK16" s="7" t="s">
        <v>131</v>
      </c>
      <c r="AL16" s="7" t="s">
        <v>131</v>
      </c>
      <c r="AM16" s="7" t="s">
        <v>129</v>
      </c>
    </row>
    <row r="17" spans="1:39" x14ac:dyDescent="0.25">
      <c r="A17" s="1">
        <v>34</v>
      </c>
      <c r="B17" t="s">
        <v>85</v>
      </c>
      <c r="C17" t="s">
        <v>23</v>
      </c>
      <c r="D17" s="9">
        <v>39738</v>
      </c>
      <c r="E17" s="9">
        <v>55791</v>
      </c>
      <c r="F17" s="9">
        <v>55237</v>
      </c>
      <c r="G17" s="9">
        <v>60237</v>
      </c>
      <c r="H17" s="9">
        <v>56780</v>
      </c>
      <c r="I17" s="9">
        <v>61958</v>
      </c>
      <c r="J17" s="9">
        <v>39738</v>
      </c>
      <c r="K17" s="9">
        <v>55791</v>
      </c>
      <c r="L17" s="9">
        <v>55237</v>
      </c>
      <c r="M17" s="9">
        <v>60237</v>
      </c>
      <c r="N17" s="9">
        <v>56780</v>
      </c>
      <c r="O17" s="9">
        <v>61958</v>
      </c>
      <c r="P17" s="9">
        <v>2686287</v>
      </c>
      <c r="Q17" s="9">
        <v>3911096</v>
      </c>
      <c r="R17" s="9">
        <v>3916994</v>
      </c>
      <c r="S17" s="9">
        <v>4352149</v>
      </c>
      <c r="T17" s="9">
        <v>3937172</v>
      </c>
      <c r="U17" s="9">
        <v>4115355</v>
      </c>
      <c r="V17" s="7">
        <f t="shared" si="0"/>
        <v>67.599954703306665</v>
      </c>
      <c r="W17" s="7">
        <f t="shared" si="1"/>
        <v>70.102633041171515</v>
      </c>
      <c r="X17" s="7">
        <f t="shared" si="2"/>
        <v>70.912504299654216</v>
      </c>
      <c r="Y17" s="7">
        <f t="shared" si="3"/>
        <v>72.25042747812806</v>
      </c>
      <c r="Z17" s="7">
        <f t="shared" si="4"/>
        <v>69.340824233885172</v>
      </c>
      <c r="AA17" s="7">
        <f t="shared" si="5"/>
        <v>66.421688886019567</v>
      </c>
      <c r="AB17" s="7" t="str">
        <f>IF(AND(V17&gt;0,V17&lt;='LIMITES QUARTIS'!$B$3),"Q1",IF(AND(V17&gt;'LIMITES QUARTIS'!$B$3,V17&lt;='LIMITES QUARTIS'!$B$4),"Q2",IF(AND(V17&gt;'LIMITES QUARTIS'!$B$4,V17&lt;='LIMITES QUARTIS'!$B$5),"Q3",IF(V17&gt;'LIMITES QUARTIS'!$B$5,"Q4"))))</f>
        <v>Q1</v>
      </c>
      <c r="AC17" s="8" t="str">
        <f>IF(AND(W17&gt;0,W17&lt;='LIMITES QUARTIS'!$C$3),"Q1",IF(AND(W17&gt;'LIMITES QUARTIS'!$C$3,W17&lt;='LIMITES QUARTIS'!$C$4),"Q2",IF(AND(W17&gt;'LIMITES QUARTIS'!$C$4,W17&lt;='LIMITES QUARTIS'!$C$5),"Q3",IF(W17&gt;'LIMITES QUARTIS'!$C$5,"Q4"))))</f>
        <v>Q1</v>
      </c>
      <c r="AD17" s="8" t="str">
        <f>IF(AND(X17&gt;0,X17&lt;='LIMITES QUARTIS'!$D$3),"Q1",IF(AND(X17&gt;'LIMITES QUARTIS'!$D$3,X17&lt;='LIMITES QUARTIS'!$D$4),"Q2",IF(AND(X17&gt;'LIMITES QUARTIS'!$D$4,X17&lt;='LIMITES QUARTIS'!$D$5),"Q3",IF(X17&gt;'LIMITES QUARTIS'!$D$5,"Q4"))))</f>
        <v>Q2</v>
      </c>
      <c r="AE17" s="8" t="str">
        <f>IF(AND(Y17&gt;0,Y17&lt;='LIMITES QUARTIS'!$E$3),"Q1",IF(AND(Y17&gt;'LIMITES QUARTIS'!$E$3,Y17&lt;='LIMITES QUARTIS'!$E$4),"Q2",IF(AND(Y17&gt;'LIMITES QUARTIS'!$E$4,Y17&lt;='LIMITES QUARTIS'!$E$5),"Q3",IF(Y17&gt;'LIMITES QUARTIS'!$E$5,"Q4"))))</f>
        <v>Q2</v>
      </c>
      <c r="AF17" s="8" t="str">
        <f>IF(AND(Z17&gt;0,Z17&lt;='LIMITES QUARTIS'!$F$3),"Q1",IF(AND(Z17&gt;'LIMITES QUARTIS'!$F$3,Z17&lt;='LIMITES QUARTIS'!$F$4),"Q2",IF(AND(Z17&gt;'LIMITES QUARTIS'!$F$4,Z17&lt;='LIMITES QUARTIS'!$F$5),"Q3",IF(Z17&gt;'LIMITES QUARTIS'!$F$5,"Q4"))))</f>
        <v>Q1</v>
      </c>
      <c r="AG17" s="8" t="str">
        <f>IF(AND(AA17&gt;0,AA17&lt;='LIMITES QUARTIS'!$G$3),"Q1",IF(AND(AA17&gt;'LIMITES QUARTIS'!$G$3,AA17&lt;='LIMITES QUARTIS'!$G$4),"Q2",IF(AND(AA17&gt;'LIMITES QUARTIS'!$G$4,AA17&lt;='LIMITES QUARTIS'!$G$5),"Q3",IF(AA17&gt;'LIMITES QUARTIS'!$G$5,"Q4"))))</f>
        <v>Q1</v>
      </c>
      <c r="AH17" s="7" t="s">
        <v>129</v>
      </c>
      <c r="AI17" s="7" t="s">
        <v>129</v>
      </c>
      <c r="AJ17" s="7" t="s">
        <v>131</v>
      </c>
      <c r="AK17" s="7" t="s">
        <v>131</v>
      </c>
      <c r="AL17" s="7" t="s">
        <v>129</v>
      </c>
      <c r="AM17" s="7" t="s">
        <v>129</v>
      </c>
    </row>
    <row r="18" spans="1:39" x14ac:dyDescent="0.25">
      <c r="A18" s="1">
        <v>24</v>
      </c>
      <c r="B18" t="s">
        <v>66</v>
      </c>
      <c r="C18" t="s">
        <v>67</v>
      </c>
      <c r="D18" s="9">
        <v>521992</v>
      </c>
      <c r="E18" s="9">
        <v>548343</v>
      </c>
      <c r="F18" s="9">
        <v>569328</v>
      </c>
      <c r="G18" s="9">
        <v>621995</v>
      </c>
      <c r="H18" s="9">
        <v>599067</v>
      </c>
      <c r="I18" s="9">
        <v>560101</v>
      </c>
      <c r="J18" s="9">
        <v>521992</v>
      </c>
      <c r="K18" s="9">
        <v>548293</v>
      </c>
      <c r="L18" s="9">
        <v>569328</v>
      </c>
      <c r="M18" s="9">
        <v>621840</v>
      </c>
      <c r="N18" s="9">
        <v>598912</v>
      </c>
      <c r="O18" s="9">
        <v>555696</v>
      </c>
      <c r="P18" s="9">
        <v>39675524</v>
      </c>
      <c r="Q18" s="9">
        <v>40444224</v>
      </c>
      <c r="R18" s="9">
        <v>42279843</v>
      </c>
      <c r="S18" s="9">
        <v>45060526</v>
      </c>
      <c r="T18" s="9">
        <v>45009272</v>
      </c>
      <c r="U18" s="9">
        <v>39817359</v>
      </c>
      <c r="V18" s="7">
        <f t="shared" si="0"/>
        <v>76.007915830127658</v>
      </c>
      <c r="W18" s="7">
        <f t="shared" si="1"/>
        <v>73.757162943631997</v>
      </c>
      <c r="X18" s="7">
        <f t="shared" si="2"/>
        <v>74.26271499030436</v>
      </c>
      <c r="Y18" s="7">
        <f t="shared" si="3"/>
        <v>72.445157919275871</v>
      </c>
      <c r="Z18" s="7">
        <f t="shared" si="4"/>
        <v>75.132284035007771</v>
      </c>
      <c r="AA18" s="7">
        <f t="shared" si="5"/>
        <v>71.08960526762138</v>
      </c>
      <c r="AB18" s="7" t="str">
        <f>IF(AND(V18&gt;0,V18&lt;='LIMITES QUARTIS'!$B$3),"Q1",IF(AND(V18&gt;'LIMITES QUARTIS'!$B$3,V18&lt;='LIMITES QUARTIS'!$B$4),"Q2",IF(AND(V18&gt;'LIMITES QUARTIS'!$B$4,V18&lt;='LIMITES QUARTIS'!$B$5),"Q3",IF(V18&gt;'LIMITES QUARTIS'!$B$5,"Q4"))))</f>
        <v>Q2</v>
      </c>
      <c r="AC18" s="8" t="str">
        <f>IF(AND(W18&gt;0,W18&lt;='LIMITES QUARTIS'!$C$3),"Q1",IF(AND(W18&gt;'LIMITES QUARTIS'!$C$3,W18&lt;='LIMITES QUARTIS'!$C$4),"Q2",IF(AND(W18&gt;'LIMITES QUARTIS'!$C$4,W18&lt;='LIMITES QUARTIS'!$C$5),"Q3",IF(W18&gt;'LIMITES QUARTIS'!$C$5,"Q4"))))</f>
        <v>Q2</v>
      </c>
      <c r="AD18" s="8" t="str">
        <f>IF(AND(X18&gt;0,X18&lt;='LIMITES QUARTIS'!$D$3),"Q1",IF(AND(X18&gt;'LIMITES QUARTIS'!$D$3,X18&lt;='LIMITES QUARTIS'!$D$4),"Q2",IF(AND(X18&gt;'LIMITES QUARTIS'!$D$4,X18&lt;='LIMITES QUARTIS'!$D$5),"Q3",IF(X18&gt;'LIMITES QUARTIS'!$D$5,"Q4"))))</f>
        <v>Q2</v>
      </c>
      <c r="AE18" s="8" t="str">
        <f>IF(AND(Y18&gt;0,Y18&lt;='LIMITES QUARTIS'!$E$3),"Q1",IF(AND(Y18&gt;'LIMITES QUARTIS'!$E$3,Y18&lt;='LIMITES QUARTIS'!$E$4),"Q2",IF(AND(Y18&gt;'LIMITES QUARTIS'!$E$4,Y18&lt;='LIMITES QUARTIS'!$E$5),"Q3",IF(Y18&gt;'LIMITES QUARTIS'!$E$5,"Q4"))))</f>
        <v>Q2</v>
      </c>
      <c r="AF18" s="8" t="str">
        <f>IF(AND(Z18&gt;0,Z18&lt;='LIMITES QUARTIS'!$F$3),"Q1",IF(AND(Z18&gt;'LIMITES QUARTIS'!$F$3,Z18&lt;='LIMITES QUARTIS'!$F$4),"Q2",IF(AND(Z18&gt;'LIMITES QUARTIS'!$F$4,Z18&lt;='LIMITES QUARTIS'!$F$5),"Q3",IF(Z18&gt;'LIMITES QUARTIS'!$F$5,"Q4"))))</f>
        <v>Q2</v>
      </c>
      <c r="AG18" s="8" t="str">
        <f>IF(AND(AA18&gt;0,AA18&lt;='LIMITES QUARTIS'!$G$3),"Q1",IF(AND(AA18&gt;'LIMITES QUARTIS'!$G$3,AA18&lt;='LIMITES QUARTIS'!$G$4),"Q2",IF(AND(AA18&gt;'LIMITES QUARTIS'!$G$4,AA18&lt;='LIMITES QUARTIS'!$G$5),"Q3",IF(AA18&gt;'LIMITES QUARTIS'!$G$5,"Q4"))))</f>
        <v>Q2</v>
      </c>
      <c r="AH18" s="7" t="s">
        <v>131</v>
      </c>
      <c r="AI18" s="7" t="s">
        <v>131</v>
      </c>
      <c r="AJ18" s="7" t="s">
        <v>131</v>
      </c>
      <c r="AK18" s="7" t="s">
        <v>131</v>
      </c>
      <c r="AL18" s="7" t="s">
        <v>131</v>
      </c>
      <c r="AM18" s="7" t="s">
        <v>131</v>
      </c>
    </row>
    <row r="19" spans="1:39" x14ac:dyDescent="0.25">
      <c r="A19" s="1">
        <v>29</v>
      </c>
      <c r="B19" t="s">
        <v>76</v>
      </c>
      <c r="C19" t="s">
        <v>77</v>
      </c>
      <c r="D19" s="9">
        <v>535059</v>
      </c>
      <c r="E19" s="9">
        <v>518799</v>
      </c>
      <c r="F19" s="9">
        <v>472651</v>
      </c>
      <c r="G19" s="9">
        <v>478714</v>
      </c>
      <c r="H19" s="9">
        <v>490072</v>
      </c>
      <c r="I19" s="9">
        <v>523071</v>
      </c>
      <c r="J19" s="9">
        <v>535059</v>
      </c>
      <c r="K19" s="9">
        <v>518799</v>
      </c>
      <c r="L19" s="9">
        <v>472651</v>
      </c>
      <c r="M19" s="9">
        <v>478585</v>
      </c>
      <c r="N19" s="9">
        <v>490072</v>
      </c>
      <c r="O19" s="9">
        <v>522071</v>
      </c>
      <c r="P19" s="9">
        <v>40091108</v>
      </c>
      <c r="Q19" s="9">
        <v>37245285</v>
      </c>
      <c r="R19" s="9">
        <v>33766019</v>
      </c>
      <c r="S19" s="9">
        <v>34908706</v>
      </c>
      <c r="T19" s="9">
        <v>35987422</v>
      </c>
      <c r="U19" s="9">
        <v>36909765</v>
      </c>
      <c r="V19" s="7">
        <f t="shared" si="0"/>
        <v>74.928387336723617</v>
      </c>
      <c r="W19" s="7">
        <f t="shared" si="1"/>
        <v>71.791358503004048</v>
      </c>
      <c r="X19" s="7">
        <f t="shared" si="2"/>
        <v>71.439643627115984</v>
      </c>
      <c r="Y19" s="7">
        <f t="shared" si="3"/>
        <v>72.921840597935301</v>
      </c>
      <c r="Z19" s="7">
        <f t="shared" si="4"/>
        <v>73.432928222791759</v>
      </c>
      <c r="AA19" s="7">
        <f t="shared" si="5"/>
        <v>70.563585058242566</v>
      </c>
      <c r="AB19" s="7" t="str">
        <f>IF(AND(V19&gt;0,V19&lt;='LIMITES QUARTIS'!$B$3),"Q1",IF(AND(V19&gt;'LIMITES QUARTIS'!$B$3,V19&lt;='LIMITES QUARTIS'!$B$4),"Q2",IF(AND(V19&gt;'LIMITES QUARTIS'!$B$4,V19&lt;='LIMITES QUARTIS'!$B$5),"Q3",IF(V19&gt;'LIMITES QUARTIS'!$B$5,"Q4"))))</f>
        <v>Q2</v>
      </c>
      <c r="AC19" s="8" t="str">
        <f>IF(AND(W19&gt;0,W19&lt;='LIMITES QUARTIS'!$C$3),"Q1",IF(AND(W19&gt;'LIMITES QUARTIS'!$C$3,W19&lt;='LIMITES QUARTIS'!$C$4),"Q2",IF(AND(W19&gt;'LIMITES QUARTIS'!$C$4,W19&lt;='LIMITES QUARTIS'!$C$5),"Q3",IF(W19&gt;'LIMITES QUARTIS'!$C$5,"Q4"))))</f>
        <v>Q2</v>
      </c>
      <c r="AD19" s="8" t="str">
        <f>IF(AND(X19&gt;0,X19&lt;='LIMITES QUARTIS'!$D$3),"Q1",IF(AND(X19&gt;'LIMITES QUARTIS'!$D$3,X19&lt;='LIMITES QUARTIS'!$D$4),"Q2",IF(AND(X19&gt;'LIMITES QUARTIS'!$D$4,X19&lt;='LIMITES QUARTIS'!$D$5),"Q3",IF(X19&gt;'LIMITES QUARTIS'!$D$5,"Q4"))))</f>
        <v>Q2</v>
      </c>
      <c r="AE19" s="8" t="str">
        <f>IF(AND(Y19&gt;0,Y19&lt;='LIMITES QUARTIS'!$E$3),"Q1",IF(AND(Y19&gt;'LIMITES QUARTIS'!$E$3,Y19&lt;='LIMITES QUARTIS'!$E$4),"Q2",IF(AND(Y19&gt;'LIMITES QUARTIS'!$E$4,Y19&lt;='LIMITES QUARTIS'!$E$5),"Q3",IF(Y19&gt;'LIMITES QUARTIS'!$E$5,"Q4"))))</f>
        <v>Q2</v>
      </c>
      <c r="AF19" s="8" t="str">
        <f>IF(AND(Z19&gt;0,Z19&lt;='LIMITES QUARTIS'!$F$3),"Q1",IF(AND(Z19&gt;'LIMITES QUARTIS'!$F$3,Z19&lt;='LIMITES QUARTIS'!$F$4),"Q2",IF(AND(Z19&gt;'LIMITES QUARTIS'!$F$4,Z19&lt;='LIMITES QUARTIS'!$F$5),"Q3",IF(Z19&gt;'LIMITES QUARTIS'!$F$5,"Q4"))))</f>
        <v>Q2</v>
      </c>
      <c r="AG19" s="8" t="str">
        <f>IF(AND(AA19&gt;0,AA19&lt;='LIMITES QUARTIS'!$G$3),"Q1",IF(AND(AA19&gt;'LIMITES QUARTIS'!$G$3,AA19&lt;='LIMITES QUARTIS'!$G$4),"Q2",IF(AND(AA19&gt;'LIMITES QUARTIS'!$G$4,AA19&lt;='LIMITES QUARTIS'!$G$5),"Q3",IF(AA19&gt;'LIMITES QUARTIS'!$G$5,"Q4"))))</f>
        <v>Q2</v>
      </c>
      <c r="AH19" s="7" t="s">
        <v>131</v>
      </c>
      <c r="AI19" s="7" t="s">
        <v>131</v>
      </c>
      <c r="AJ19" s="7" t="s">
        <v>131</v>
      </c>
      <c r="AK19" s="7" t="s">
        <v>131</v>
      </c>
      <c r="AL19" s="7" t="s">
        <v>131</v>
      </c>
      <c r="AM19" s="7" t="s">
        <v>131</v>
      </c>
    </row>
    <row r="20" spans="1:39" x14ac:dyDescent="0.25">
      <c r="A20" s="1">
        <v>16</v>
      </c>
      <c r="B20" t="s">
        <v>50</v>
      </c>
      <c r="C20" t="s">
        <v>51</v>
      </c>
      <c r="D20" s="9">
        <v>4799</v>
      </c>
      <c r="E20" s="9">
        <v>4900</v>
      </c>
      <c r="F20" s="9">
        <v>4700</v>
      </c>
      <c r="G20" s="9">
        <v>4700</v>
      </c>
      <c r="H20" s="9">
        <v>4700</v>
      </c>
      <c r="I20" s="9">
        <v>4700</v>
      </c>
      <c r="J20" s="9">
        <v>4799</v>
      </c>
      <c r="K20" s="9">
        <v>4900</v>
      </c>
      <c r="L20" s="9">
        <v>4700</v>
      </c>
      <c r="M20" s="9">
        <v>4700</v>
      </c>
      <c r="N20" s="9">
        <v>4700</v>
      </c>
      <c r="O20" s="9">
        <v>4700</v>
      </c>
      <c r="P20" s="9">
        <v>311935</v>
      </c>
      <c r="Q20" s="9">
        <v>318500</v>
      </c>
      <c r="R20" s="9">
        <v>329000</v>
      </c>
      <c r="S20" s="9">
        <v>343100</v>
      </c>
      <c r="T20" s="9">
        <v>343100</v>
      </c>
      <c r="U20" s="9">
        <v>343100</v>
      </c>
      <c r="V20" s="7">
        <f t="shared" si="0"/>
        <v>65</v>
      </c>
      <c r="W20" s="7">
        <f t="shared" si="1"/>
        <v>65</v>
      </c>
      <c r="X20" s="7">
        <f t="shared" si="2"/>
        <v>70</v>
      </c>
      <c r="Y20" s="7">
        <f t="shared" si="3"/>
        <v>73</v>
      </c>
      <c r="Z20" s="7">
        <f t="shared" si="4"/>
        <v>73</v>
      </c>
      <c r="AA20" s="7">
        <f t="shared" si="5"/>
        <v>73</v>
      </c>
      <c r="AB20" s="7" t="str">
        <f>IF(AND(V20&gt;0,V20&lt;='LIMITES QUARTIS'!$B$3),"Q1",IF(AND(V20&gt;'LIMITES QUARTIS'!$B$3,V20&lt;='LIMITES QUARTIS'!$B$4),"Q2",IF(AND(V20&gt;'LIMITES QUARTIS'!$B$4,V20&lt;='LIMITES QUARTIS'!$B$5),"Q3",IF(V20&gt;'LIMITES QUARTIS'!$B$5,"Q4"))))</f>
        <v>Q1</v>
      </c>
      <c r="AC20" s="8" t="str">
        <f>IF(AND(W20&gt;0,W20&lt;='LIMITES QUARTIS'!$C$3),"Q1",IF(AND(W20&gt;'LIMITES QUARTIS'!$C$3,W20&lt;='LIMITES QUARTIS'!$C$4),"Q2",IF(AND(W20&gt;'LIMITES QUARTIS'!$C$4,W20&lt;='LIMITES QUARTIS'!$C$5),"Q3",IF(W20&gt;'LIMITES QUARTIS'!$C$5,"Q4"))))</f>
        <v>Q1</v>
      </c>
      <c r="AD20" s="8" t="str">
        <f>IF(AND(X20&gt;0,X20&lt;='LIMITES QUARTIS'!$D$3),"Q1",IF(AND(X20&gt;'LIMITES QUARTIS'!$D$3,X20&lt;='LIMITES QUARTIS'!$D$4),"Q2",IF(AND(X20&gt;'LIMITES QUARTIS'!$D$4,X20&lt;='LIMITES QUARTIS'!$D$5),"Q3",IF(X20&gt;'LIMITES QUARTIS'!$D$5,"Q4"))))</f>
        <v>Q1</v>
      </c>
      <c r="AE20" s="8" t="str">
        <f>IF(AND(Y20&gt;0,Y20&lt;='LIMITES QUARTIS'!$E$3),"Q1",IF(AND(Y20&gt;'LIMITES QUARTIS'!$E$3,Y20&lt;='LIMITES QUARTIS'!$E$4),"Q2",IF(AND(Y20&gt;'LIMITES QUARTIS'!$E$4,Y20&lt;='LIMITES QUARTIS'!$E$5),"Q3",IF(Y20&gt;'LIMITES QUARTIS'!$E$5,"Q4"))))</f>
        <v>Q2</v>
      </c>
      <c r="AF20" s="8" t="str">
        <f>IF(AND(Z20&gt;0,Z20&lt;='LIMITES QUARTIS'!$F$3),"Q1",IF(AND(Z20&gt;'LIMITES QUARTIS'!$F$3,Z20&lt;='LIMITES QUARTIS'!$F$4),"Q2",IF(AND(Z20&gt;'LIMITES QUARTIS'!$F$4,Z20&lt;='LIMITES QUARTIS'!$F$5),"Q3",IF(Z20&gt;'LIMITES QUARTIS'!$F$5,"Q4"))))</f>
        <v>Q2</v>
      </c>
      <c r="AG20" s="8" t="str">
        <f>IF(AND(AA20&gt;0,AA20&lt;='LIMITES QUARTIS'!$G$3),"Q1",IF(AND(AA20&gt;'LIMITES QUARTIS'!$G$3,AA20&lt;='LIMITES QUARTIS'!$G$4),"Q2",IF(AND(AA20&gt;'LIMITES QUARTIS'!$G$4,AA20&lt;='LIMITES QUARTIS'!$G$5),"Q3",IF(AA20&gt;'LIMITES QUARTIS'!$G$5,"Q4"))))</f>
        <v>Q2</v>
      </c>
      <c r="AH20" s="7" t="s">
        <v>129</v>
      </c>
      <c r="AI20" s="7" t="s">
        <v>129</v>
      </c>
      <c r="AJ20" s="7" t="s">
        <v>129</v>
      </c>
      <c r="AK20" s="7" t="s">
        <v>131</v>
      </c>
      <c r="AL20" s="7" t="s">
        <v>131</v>
      </c>
      <c r="AM20" s="7" t="s">
        <v>131</v>
      </c>
    </row>
    <row r="21" spans="1:39" x14ac:dyDescent="0.25">
      <c r="A21" s="1">
        <v>27</v>
      </c>
      <c r="B21" t="s">
        <v>72</v>
      </c>
      <c r="C21" t="s">
        <v>73</v>
      </c>
      <c r="D21" s="9">
        <v>306924</v>
      </c>
      <c r="E21" s="9">
        <v>310897</v>
      </c>
      <c r="F21" s="9">
        <v>312890</v>
      </c>
      <c r="G21" s="9">
        <v>310606</v>
      </c>
      <c r="H21" s="9">
        <v>318280</v>
      </c>
      <c r="I21" s="9">
        <v>302000</v>
      </c>
      <c r="J21" s="9">
        <v>306924</v>
      </c>
      <c r="K21" s="9">
        <v>310897</v>
      </c>
      <c r="L21" s="9">
        <v>312890</v>
      </c>
      <c r="M21" s="9">
        <v>310606</v>
      </c>
      <c r="N21" s="9">
        <v>318280</v>
      </c>
      <c r="O21" s="9">
        <v>302000</v>
      </c>
      <c r="P21" s="9">
        <v>22856702</v>
      </c>
      <c r="Q21" s="9">
        <v>23120316</v>
      </c>
      <c r="R21" s="9">
        <v>23421573</v>
      </c>
      <c r="S21" s="9">
        <v>23234440</v>
      </c>
      <c r="T21" s="9">
        <v>23600950</v>
      </c>
      <c r="U21" s="9">
        <v>21755650</v>
      </c>
      <c r="V21" s="7">
        <f t="shared" si="0"/>
        <v>74.470233673482682</v>
      </c>
      <c r="W21" s="7">
        <f t="shared" si="1"/>
        <v>74.366481503520461</v>
      </c>
      <c r="X21" s="7">
        <f t="shared" si="2"/>
        <v>74.8556137939851</v>
      </c>
      <c r="Y21" s="7">
        <f t="shared" si="3"/>
        <v>74.803577522649277</v>
      </c>
      <c r="Z21" s="7">
        <f t="shared" si="4"/>
        <v>74.151533241171293</v>
      </c>
      <c r="AA21" s="7">
        <f t="shared" si="5"/>
        <v>72.038576158940401</v>
      </c>
      <c r="AB21" s="7" t="str">
        <f>IF(AND(V21&gt;0,V21&lt;='LIMITES QUARTIS'!$B$3),"Q1",IF(AND(V21&gt;'LIMITES QUARTIS'!$B$3,V21&lt;='LIMITES QUARTIS'!$B$4),"Q2",IF(AND(V21&gt;'LIMITES QUARTIS'!$B$4,V21&lt;='LIMITES QUARTIS'!$B$5),"Q3",IF(V21&gt;'LIMITES QUARTIS'!$B$5,"Q4"))))</f>
        <v>Q2</v>
      </c>
      <c r="AC21" s="8" t="str">
        <f>IF(AND(W21&gt;0,W21&lt;='LIMITES QUARTIS'!$C$3),"Q1",IF(AND(W21&gt;'LIMITES QUARTIS'!$C$3,W21&lt;='LIMITES QUARTIS'!$C$4),"Q2",IF(AND(W21&gt;'LIMITES QUARTIS'!$C$4,W21&lt;='LIMITES QUARTIS'!$C$5),"Q3",IF(W21&gt;'LIMITES QUARTIS'!$C$5,"Q4"))))</f>
        <v>Q2</v>
      </c>
      <c r="AD21" s="8" t="str">
        <f>IF(AND(X21&gt;0,X21&lt;='LIMITES QUARTIS'!$D$3),"Q1",IF(AND(X21&gt;'LIMITES QUARTIS'!$D$3,X21&lt;='LIMITES QUARTIS'!$D$4),"Q2",IF(AND(X21&gt;'LIMITES QUARTIS'!$D$4,X21&lt;='LIMITES QUARTIS'!$D$5),"Q3",IF(X21&gt;'LIMITES QUARTIS'!$D$5,"Q4"))))</f>
        <v>Q2</v>
      </c>
      <c r="AE21" s="8" t="str">
        <f>IF(AND(Y21&gt;0,Y21&lt;='LIMITES QUARTIS'!$E$3),"Q1",IF(AND(Y21&gt;'LIMITES QUARTIS'!$E$3,Y21&lt;='LIMITES QUARTIS'!$E$4),"Q2",IF(AND(Y21&gt;'LIMITES QUARTIS'!$E$4,Y21&lt;='LIMITES QUARTIS'!$E$5),"Q3",IF(Y21&gt;'LIMITES QUARTIS'!$E$5,"Q4"))))</f>
        <v>Q2</v>
      </c>
      <c r="AF21" s="8" t="str">
        <f>IF(AND(Z21&gt;0,Z21&lt;='LIMITES QUARTIS'!$F$3),"Q1",IF(AND(Z21&gt;'LIMITES QUARTIS'!$F$3,Z21&lt;='LIMITES QUARTIS'!$F$4),"Q2",IF(AND(Z21&gt;'LIMITES QUARTIS'!$F$4,Z21&lt;='LIMITES QUARTIS'!$F$5),"Q3",IF(Z21&gt;'LIMITES QUARTIS'!$F$5,"Q4"))))</f>
        <v>Q2</v>
      </c>
      <c r="AG21" s="8" t="str">
        <f>IF(AND(AA21&gt;0,AA21&lt;='LIMITES QUARTIS'!$G$3),"Q1",IF(AND(AA21&gt;'LIMITES QUARTIS'!$G$3,AA21&lt;='LIMITES QUARTIS'!$G$4),"Q2",IF(AND(AA21&gt;'LIMITES QUARTIS'!$G$4,AA21&lt;='LIMITES QUARTIS'!$G$5),"Q3",IF(AA21&gt;'LIMITES QUARTIS'!$G$5,"Q4"))))</f>
        <v>Q2</v>
      </c>
      <c r="AH21" s="7" t="s">
        <v>131</v>
      </c>
      <c r="AI21" s="7" t="s">
        <v>131</v>
      </c>
      <c r="AJ21" s="7" t="s">
        <v>131</v>
      </c>
      <c r="AK21" s="7" t="s">
        <v>131</v>
      </c>
      <c r="AL21" s="7" t="s">
        <v>131</v>
      </c>
      <c r="AM21" s="7" t="s">
        <v>131</v>
      </c>
    </row>
    <row r="22" spans="1:39" x14ac:dyDescent="0.25">
      <c r="A22" s="1">
        <v>45</v>
      </c>
      <c r="B22" t="s">
        <v>102</v>
      </c>
      <c r="C22" t="s">
        <v>77</v>
      </c>
      <c r="D22" s="9">
        <v>355381</v>
      </c>
      <c r="E22" s="9">
        <v>331111</v>
      </c>
      <c r="F22" s="9">
        <v>289326</v>
      </c>
      <c r="G22" s="9">
        <v>289252</v>
      </c>
      <c r="H22" s="9">
        <v>314283</v>
      </c>
      <c r="I22" s="9">
        <v>345379</v>
      </c>
      <c r="J22" s="9">
        <v>355381</v>
      </c>
      <c r="K22" s="9">
        <v>331111</v>
      </c>
      <c r="L22" s="9">
        <v>289326</v>
      </c>
      <c r="M22" s="9">
        <v>289123</v>
      </c>
      <c r="N22" s="9">
        <v>314283</v>
      </c>
      <c r="O22" s="9">
        <v>345379</v>
      </c>
      <c r="P22" s="9">
        <v>26903263</v>
      </c>
      <c r="Q22" s="9">
        <v>23631285</v>
      </c>
      <c r="R22" s="9">
        <v>20945934</v>
      </c>
      <c r="S22" s="9">
        <v>21649314</v>
      </c>
      <c r="T22" s="9">
        <v>23863842</v>
      </c>
      <c r="U22" s="9">
        <v>25641574</v>
      </c>
      <c r="V22" s="7">
        <f t="shared" si="0"/>
        <v>75.702592428970604</v>
      </c>
      <c r="W22" s="7">
        <f t="shared" si="1"/>
        <v>71.369676634119671</v>
      </c>
      <c r="X22" s="7">
        <f t="shared" si="2"/>
        <v>72.395616017917504</v>
      </c>
      <c r="Y22" s="7">
        <f t="shared" si="3"/>
        <v>74.845857591304465</v>
      </c>
      <c r="Z22" s="7">
        <f t="shared" si="4"/>
        <v>75.931062131900234</v>
      </c>
      <c r="AA22" s="7">
        <f t="shared" si="5"/>
        <v>74.241844466513598</v>
      </c>
      <c r="AB22" s="7" t="str">
        <f>IF(AND(V22&gt;0,V22&lt;='LIMITES QUARTIS'!$B$3),"Q1",IF(AND(V22&gt;'LIMITES QUARTIS'!$B$3,V22&lt;='LIMITES QUARTIS'!$B$4),"Q2",IF(AND(V22&gt;'LIMITES QUARTIS'!$B$4,V22&lt;='LIMITES QUARTIS'!$B$5),"Q3",IF(V22&gt;'LIMITES QUARTIS'!$B$5,"Q4"))))</f>
        <v>Q2</v>
      </c>
      <c r="AC22" s="8" t="str">
        <f>IF(AND(W22&gt;0,W22&lt;='LIMITES QUARTIS'!$C$3),"Q1",IF(AND(W22&gt;'LIMITES QUARTIS'!$C$3,W22&lt;='LIMITES QUARTIS'!$C$4),"Q2",IF(AND(W22&gt;'LIMITES QUARTIS'!$C$4,W22&lt;='LIMITES QUARTIS'!$C$5),"Q3",IF(W22&gt;'LIMITES QUARTIS'!$C$5,"Q4"))))</f>
        <v>Q1</v>
      </c>
      <c r="AD22" s="8" t="str">
        <f>IF(AND(X22&gt;0,X22&lt;='LIMITES QUARTIS'!$D$3),"Q1",IF(AND(X22&gt;'LIMITES QUARTIS'!$D$3,X22&lt;='LIMITES QUARTIS'!$D$4),"Q2",IF(AND(X22&gt;'LIMITES QUARTIS'!$D$4,X22&lt;='LIMITES QUARTIS'!$D$5),"Q3",IF(X22&gt;'LIMITES QUARTIS'!$D$5,"Q4"))))</f>
        <v>Q2</v>
      </c>
      <c r="AE22" s="8" t="str">
        <f>IF(AND(Y22&gt;0,Y22&lt;='LIMITES QUARTIS'!$E$3),"Q1",IF(AND(Y22&gt;'LIMITES QUARTIS'!$E$3,Y22&lt;='LIMITES QUARTIS'!$E$4),"Q2",IF(AND(Y22&gt;'LIMITES QUARTIS'!$E$4,Y22&lt;='LIMITES QUARTIS'!$E$5),"Q3",IF(Y22&gt;'LIMITES QUARTIS'!$E$5,"Q4"))))</f>
        <v>Q2</v>
      </c>
      <c r="AF22" s="8" t="str">
        <f>IF(AND(Z22&gt;0,Z22&lt;='LIMITES QUARTIS'!$F$3),"Q1",IF(AND(Z22&gt;'LIMITES QUARTIS'!$F$3,Z22&lt;='LIMITES QUARTIS'!$F$4),"Q2",IF(AND(Z22&gt;'LIMITES QUARTIS'!$F$4,Z22&lt;='LIMITES QUARTIS'!$F$5),"Q3",IF(Z22&gt;'LIMITES QUARTIS'!$F$5,"Q4"))))</f>
        <v>Q2</v>
      </c>
      <c r="AG22" s="8" t="str">
        <f>IF(AND(AA22&gt;0,AA22&lt;='LIMITES QUARTIS'!$G$3),"Q1",IF(AND(AA22&gt;'LIMITES QUARTIS'!$G$3,AA22&lt;='LIMITES QUARTIS'!$G$4),"Q2",IF(AND(AA22&gt;'LIMITES QUARTIS'!$G$4,AA22&lt;='LIMITES QUARTIS'!$G$5),"Q3",IF(AA22&gt;'LIMITES QUARTIS'!$G$5,"Q4"))))</f>
        <v>Q3</v>
      </c>
      <c r="AH22" s="7" t="s">
        <v>131</v>
      </c>
      <c r="AI22" s="7" t="s">
        <v>129</v>
      </c>
      <c r="AJ22" s="7" t="s">
        <v>131</v>
      </c>
      <c r="AK22" s="7" t="s">
        <v>131</v>
      </c>
      <c r="AL22" s="7" t="s">
        <v>131</v>
      </c>
      <c r="AM22" s="7" t="s">
        <v>130</v>
      </c>
    </row>
    <row r="23" spans="1:39" x14ac:dyDescent="0.25">
      <c r="A23" s="1">
        <v>1</v>
      </c>
      <c r="B23" t="s">
        <v>22</v>
      </c>
      <c r="C23" t="s">
        <v>23</v>
      </c>
      <c r="D23" s="9">
        <v>6053</v>
      </c>
      <c r="E23" s="9">
        <v>6710</v>
      </c>
      <c r="F23" s="9">
        <v>7000</v>
      </c>
      <c r="G23" s="9">
        <v>6900</v>
      </c>
      <c r="H23" s="9">
        <v>7080</v>
      </c>
      <c r="I23" s="9">
        <v>6800</v>
      </c>
      <c r="J23" s="9">
        <v>6053</v>
      </c>
      <c r="K23" s="9">
        <v>6710</v>
      </c>
      <c r="L23" s="9">
        <v>7000</v>
      </c>
      <c r="M23" s="9">
        <v>6900</v>
      </c>
      <c r="N23" s="9">
        <v>7080</v>
      </c>
      <c r="O23" s="9">
        <v>6800</v>
      </c>
      <c r="P23" s="9">
        <v>423710</v>
      </c>
      <c r="Q23" s="9">
        <v>469700</v>
      </c>
      <c r="R23" s="9">
        <v>490000</v>
      </c>
      <c r="S23" s="9">
        <v>517500</v>
      </c>
      <c r="T23" s="9">
        <v>495600</v>
      </c>
      <c r="U23" s="9">
        <v>435200</v>
      </c>
      <c r="V23" s="7">
        <f t="shared" si="0"/>
        <v>70</v>
      </c>
      <c r="W23" s="7">
        <f t="shared" si="1"/>
        <v>70</v>
      </c>
      <c r="X23" s="7">
        <f t="shared" si="2"/>
        <v>70</v>
      </c>
      <c r="Y23" s="7">
        <f t="shared" si="3"/>
        <v>75</v>
      </c>
      <c r="Z23" s="7">
        <f t="shared" si="4"/>
        <v>70</v>
      </c>
      <c r="AA23" s="7">
        <f t="shared" si="5"/>
        <v>64</v>
      </c>
      <c r="AB23" s="7" t="str">
        <f>IF(AND(V23&gt;0,V23&lt;='LIMITES QUARTIS'!$B$3),"Q1",IF(AND(V23&gt;'LIMITES QUARTIS'!$B$3,V23&lt;='LIMITES QUARTIS'!$B$4),"Q2",IF(AND(V23&gt;'LIMITES QUARTIS'!$B$4,V23&lt;='LIMITES QUARTIS'!$B$5),"Q3",IF(V23&gt;'LIMITES QUARTIS'!$B$5,"Q4"))))</f>
        <v>Q1</v>
      </c>
      <c r="AC23" s="8" t="str">
        <f>IF(AND(W23&gt;0,W23&lt;='LIMITES QUARTIS'!$C$3),"Q1",IF(AND(W23&gt;'LIMITES QUARTIS'!$C$3,W23&lt;='LIMITES QUARTIS'!$C$4),"Q2",IF(AND(W23&gt;'LIMITES QUARTIS'!$C$4,W23&lt;='LIMITES QUARTIS'!$C$5),"Q3",IF(W23&gt;'LIMITES QUARTIS'!$C$5,"Q4"))))</f>
        <v>Q1</v>
      </c>
      <c r="AD23" s="8" t="str">
        <f>IF(AND(X23&gt;0,X23&lt;='LIMITES QUARTIS'!$D$3),"Q1",IF(AND(X23&gt;'LIMITES QUARTIS'!$D$3,X23&lt;='LIMITES QUARTIS'!$D$4),"Q2",IF(AND(X23&gt;'LIMITES QUARTIS'!$D$4,X23&lt;='LIMITES QUARTIS'!$D$5),"Q3",IF(X23&gt;'LIMITES QUARTIS'!$D$5,"Q4"))))</f>
        <v>Q1</v>
      </c>
      <c r="AE23" s="8" t="str">
        <f>IF(AND(Y23&gt;0,Y23&lt;='LIMITES QUARTIS'!$E$3),"Q1",IF(AND(Y23&gt;'LIMITES QUARTIS'!$E$3,Y23&lt;='LIMITES QUARTIS'!$E$4),"Q2",IF(AND(Y23&gt;'LIMITES QUARTIS'!$E$4,Y23&lt;='LIMITES QUARTIS'!$E$5),"Q3",IF(Y23&gt;'LIMITES QUARTIS'!$E$5,"Q4"))))</f>
        <v>Q2</v>
      </c>
      <c r="AF23" s="8" t="str">
        <f>IF(AND(Z23&gt;0,Z23&lt;='LIMITES QUARTIS'!$F$3),"Q1",IF(AND(Z23&gt;'LIMITES QUARTIS'!$F$3,Z23&lt;='LIMITES QUARTIS'!$F$4),"Q2",IF(AND(Z23&gt;'LIMITES QUARTIS'!$F$4,Z23&lt;='LIMITES QUARTIS'!$F$5),"Q3",IF(Z23&gt;'LIMITES QUARTIS'!$F$5,"Q4"))))</f>
        <v>Q1</v>
      </c>
      <c r="AG23" s="8" t="str">
        <f>IF(AND(AA23&gt;0,AA23&lt;='LIMITES QUARTIS'!$G$3),"Q1",IF(AND(AA23&gt;'LIMITES QUARTIS'!$G$3,AA23&lt;='LIMITES QUARTIS'!$G$4),"Q2",IF(AND(AA23&gt;'LIMITES QUARTIS'!$G$4,AA23&lt;='LIMITES QUARTIS'!$G$5),"Q3",IF(AA23&gt;'LIMITES QUARTIS'!$G$5,"Q4"))))</f>
        <v>Q1</v>
      </c>
      <c r="AH23" s="7" t="s">
        <v>129</v>
      </c>
      <c r="AI23" s="7" t="s">
        <v>129</v>
      </c>
      <c r="AJ23" s="7" t="s">
        <v>129</v>
      </c>
      <c r="AK23" s="7" t="s">
        <v>131</v>
      </c>
      <c r="AL23" s="7" t="s">
        <v>129</v>
      </c>
      <c r="AM23" s="7" t="s">
        <v>129</v>
      </c>
    </row>
    <row r="24" spans="1:39" x14ac:dyDescent="0.25">
      <c r="A24" s="1">
        <v>8</v>
      </c>
      <c r="B24" t="s">
        <v>34</v>
      </c>
      <c r="C24" t="s">
        <v>35</v>
      </c>
      <c r="D24" s="9">
        <v>32200</v>
      </c>
      <c r="E24" s="9">
        <v>33000</v>
      </c>
      <c r="F24" s="9">
        <v>34000</v>
      </c>
      <c r="G24" s="9">
        <v>30000</v>
      </c>
      <c r="H24" s="9">
        <v>27000</v>
      </c>
      <c r="I24" s="9">
        <v>28000</v>
      </c>
      <c r="J24" s="9">
        <v>32200</v>
      </c>
      <c r="K24" s="9">
        <v>33000</v>
      </c>
      <c r="L24" s="9">
        <v>34000</v>
      </c>
      <c r="M24" s="9">
        <v>30000</v>
      </c>
      <c r="N24" s="9">
        <v>27000</v>
      </c>
      <c r="O24" s="9">
        <v>27000</v>
      </c>
      <c r="P24" s="9">
        <v>2898000</v>
      </c>
      <c r="Q24" s="9">
        <v>3500000</v>
      </c>
      <c r="R24" s="9">
        <v>2163000</v>
      </c>
      <c r="S24" s="9">
        <v>2250000</v>
      </c>
      <c r="T24" s="9">
        <v>2160000</v>
      </c>
      <c r="U24" s="9">
        <v>2160000</v>
      </c>
      <c r="V24" s="7">
        <f t="shared" si="0"/>
        <v>90</v>
      </c>
      <c r="W24" s="7">
        <f t="shared" si="1"/>
        <v>106.06060606060606</v>
      </c>
      <c r="X24" s="7">
        <f t="shared" si="2"/>
        <v>63.617647058823529</v>
      </c>
      <c r="Y24" s="7">
        <f t="shared" si="3"/>
        <v>75</v>
      </c>
      <c r="Z24" s="7">
        <f t="shared" si="4"/>
        <v>80</v>
      </c>
      <c r="AA24" s="7">
        <f t="shared" si="5"/>
        <v>77.142857142857139</v>
      </c>
      <c r="AB24" s="7" t="str">
        <f>IF(AND(V24&gt;0,V24&lt;='LIMITES QUARTIS'!$B$3),"Q1",IF(AND(V24&gt;'LIMITES QUARTIS'!$B$3,V24&lt;='LIMITES QUARTIS'!$B$4),"Q2",IF(AND(V24&gt;'LIMITES QUARTIS'!$B$4,V24&lt;='LIMITES QUARTIS'!$B$5),"Q3",IF(V24&gt;'LIMITES QUARTIS'!$B$5,"Q4"))))</f>
        <v>Q4</v>
      </c>
      <c r="AC24" s="8" t="str">
        <f>IF(AND(W24&gt;0,W24&lt;='LIMITES QUARTIS'!$C$3),"Q1",IF(AND(W24&gt;'LIMITES QUARTIS'!$C$3,W24&lt;='LIMITES QUARTIS'!$C$4),"Q2",IF(AND(W24&gt;'LIMITES QUARTIS'!$C$4,W24&lt;='LIMITES QUARTIS'!$C$5),"Q3",IF(W24&gt;'LIMITES QUARTIS'!$C$5,"Q4"))))</f>
        <v>Q4</v>
      </c>
      <c r="AD24" s="8" t="str">
        <f>IF(AND(X24&gt;0,X24&lt;='LIMITES QUARTIS'!$D$3),"Q1",IF(AND(X24&gt;'LIMITES QUARTIS'!$D$3,X24&lt;='LIMITES QUARTIS'!$D$4),"Q2",IF(AND(X24&gt;'LIMITES QUARTIS'!$D$4,X24&lt;='LIMITES QUARTIS'!$D$5),"Q3",IF(X24&gt;'LIMITES QUARTIS'!$D$5,"Q4"))))</f>
        <v>Q1</v>
      </c>
      <c r="AE24" s="8" t="str">
        <f>IF(AND(Y24&gt;0,Y24&lt;='LIMITES QUARTIS'!$E$3),"Q1",IF(AND(Y24&gt;'LIMITES QUARTIS'!$E$3,Y24&lt;='LIMITES QUARTIS'!$E$4),"Q2",IF(AND(Y24&gt;'LIMITES QUARTIS'!$E$4,Y24&lt;='LIMITES QUARTIS'!$E$5),"Q3",IF(Y24&gt;'LIMITES QUARTIS'!$E$5,"Q4"))))</f>
        <v>Q2</v>
      </c>
      <c r="AF24" s="8" t="str">
        <f>IF(AND(Z24&gt;0,Z24&lt;='LIMITES QUARTIS'!$F$3),"Q1",IF(AND(Z24&gt;'LIMITES QUARTIS'!$F$3,Z24&lt;='LIMITES QUARTIS'!$F$4),"Q2",IF(AND(Z24&gt;'LIMITES QUARTIS'!$F$4,Z24&lt;='LIMITES QUARTIS'!$F$5),"Q3",IF(Z24&gt;'LIMITES QUARTIS'!$F$5,"Q4"))))</f>
        <v>Q3</v>
      </c>
      <c r="AG24" s="8" t="str">
        <f>IF(AND(AA24&gt;0,AA24&lt;='LIMITES QUARTIS'!$G$3),"Q1",IF(AND(AA24&gt;'LIMITES QUARTIS'!$G$3,AA24&lt;='LIMITES QUARTIS'!$G$4),"Q2",IF(AND(AA24&gt;'LIMITES QUARTIS'!$G$4,AA24&lt;='LIMITES QUARTIS'!$G$5),"Q3",IF(AA24&gt;'LIMITES QUARTIS'!$G$5,"Q4"))))</f>
        <v>Q3</v>
      </c>
      <c r="AH24" s="7" t="s">
        <v>132</v>
      </c>
      <c r="AI24" s="7" t="s">
        <v>132</v>
      </c>
      <c r="AJ24" s="7" t="s">
        <v>129</v>
      </c>
      <c r="AK24" s="7" t="s">
        <v>131</v>
      </c>
      <c r="AL24" s="7" t="s">
        <v>130</v>
      </c>
      <c r="AM24" s="7" t="s">
        <v>130</v>
      </c>
    </row>
    <row r="25" spans="1:39" x14ac:dyDescent="0.25">
      <c r="A25" s="1">
        <v>35</v>
      </c>
      <c r="B25" t="s">
        <v>86</v>
      </c>
      <c r="C25" t="s">
        <v>87</v>
      </c>
      <c r="D25" s="9">
        <v>109270</v>
      </c>
      <c r="E25" s="9">
        <v>101070</v>
      </c>
      <c r="F25" s="9">
        <v>112736</v>
      </c>
      <c r="G25" s="9">
        <v>113236</v>
      </c>
      <c r="H25" s="9">
        <v>116456</v>
      </c>
      <c r="I25" s="9">
        <v>116556</v>
      </c>
      <c r="J25" s="9">
        <v>109270</v>
      </c>
      <c r="K25" s="9">
        <v>101070</v>
      </c>
      <c r="L25" s="9">
        <v>112736</v>
      </c>
      <c r="M25" s="9">
        <v>113236</v>
      </c>
      <c r="N25" s="9">
        <v>116456</v>
      </c>
      <c r="O25" s="9">
        <v>116456</v>
      </c>
      <c r="P25" s="9">
        <v>9466000</v>
      </c>
      <c r="Q25" s="9">
        <v>8832300</v>
      </c>
      <c r="R25" s="9">
        <v>9201640</v>
      </c>
      <c r="S25" s="9">
        <v>8520240</v>
      </c>
      <c r="T25" s="9">
        <v>10011120</v>
      </c>
      <c r="U25" s="9">
        <v>8850580</v>
      </c>
      <c r="V25" s="7">
        <f t="shared" si="0"/>
        <v>86.629449986272533</v>
      </c>
      <c r="W25" s="7">
        <f t="shared" si="1"/>
        <v>87.387948946274861</v>
      </c>
      <c r="X25" s="7">
        <f t="shared" si="2"/>
        <v>81.621132557479427</v>
      </c>
      <c r="Y25" s="7">
        <f t="shared" si="3"/>
        <v>75.243208873503121</v>
      </c>
      <c r="Z25" s="7">
        <f t="shared" si="4"/>
        <v>85.964827917840211</v>
      </c>
      <c r="AA25" s="7">
        <f t="shared" si="5"/>
        <v>75.934143244449018</v>
      </c>
      <c r="AB25" s="7" t="str">
        <f>IF(AND(V25&gt;0,V25&lt;='LIMITES QUARTIS'!$B$3),"Q1",IF(AND(V25&gt;'LIMITES QUARTIS'!$B$3,V25&lt;='LIMITES QUARTIS'!$B$4),"Q2",IF(AND(V25&gt;'LIMITES QUARTIS'!$B$4,V25&lt;='LIMITES QUARTIS'!$B$5),"Q3",IF(V25&gt;'LIMITES QUARTIS'!$B$5,"Q4"))))</f>
        <v>Q4</v>
      </c>
      <c r="AC25" s="8" t="str">
        <f>IF(AND(W25&gt;0,W25&lt;='LIMITES QUARTIS'!$C$3),"Q1",IF(AND(W25&gt;'LIMITES QUARTIS'!$C$3,W25&lt;='LIMITES QUARTIS'!$C$4),"Q2",IF(AND(W25&gt;'LIMITES QUARTIS'!$C$4,W25&lt;='LIMITES QUARTIS'!$C$5),"Q3",IF(W25&gt;'LIMITES QUARTIS'!$C$5,"Q4"))))</f>
        <v>Q4</v>
      </c>
      <c r="AD25" s="8" t="str">
        <f>IF(AND(X25&gt;0,X25&lt;='LIMITES QUARTIS'!$D$3),"Q1",IF(AND(X25&gt;'LIMITES QUARTIS'!$D$3,X25&lt;='LIMITES QUARTIS'!$D$4),"Q2",IF(AND(X25&gt;'LIMITES QUARTIS'!$D$4,X25&lt;='LIMITES QUARTIS'!$D$5),"Q3",IF(X25&gt;'LIMITES QUARTIS'!$D$5,"Q4"))))</f>
        <v>Q4</v>
      </c>
      <c r="AE25" s="8" t="str">
        <f>IF(AND(Y25&gt;0,Y25&lt;='LIMITES QUARTIS'!$E$3),"Q1",IF(AND(Y25&gt;'LIMITES QUARTIS'!$E$3,Y25&lt;='LIMITES QUARTIS'!$E$4),"Q2",IF(AND(Y25&gt;'LIMITES QUARTIS'!$E$4,Y25&lt;='LIMITES QUARTIS'!$E$5),"Q3",IF(Y25&gt;'LIMITES QUARTIS'!$E$5,"Q4"))))</f>
        <v>Q2</v>
      </c>
      <c r="AF25" s="8" t="str">
        <f>IF(AND(Z25&gt;0,Z25&lt;='LIMITES QUARTIS'!$F$3),"Q1",IF(AND(Z25&gt;'LIMITES QUARTIS'!$F$3,Z25&lt;='LIMITES QUARTIS'!$F$4),"Q2",IF(AND(Z25&gt;'LIMITES QUARTIS'!$F$4,Z25&lt;='LIMITES QUARTIS'!$F$5),"Q3",IF(Z25&gt;'LIMITES QUARTIS'!$F$5,"Q4"))))</f>
        <v>Q4</v>
      </c>
      <c r="AG25" s="8" t="str">
        <f>IF(AND(AA25&gt;0,AA25&lt;='LIMITES QUARTIS'!$G$3),"Q1",IF(AND(AA25&gt;'LIMITES QUARTIS'!$G$3,AA25&lt;='LIMITES QUARTIS'!$G$4),"Q2",IF(AND(AA25&gt;'LIMITES QUARTIS'!$G$4,AA25&lt;='LIMITES QUARTIS'!$G$5),"Q3",IF(AA25&gt;'LIMITES QUARTIS'!$G$5,"Q4"))))</f>
        <v>Q3</v>
      </c>
      <c r="AH25" s="7" t="s">
        <v>132</v>
      </c>
      <c r="AI25" s="7" t="s">
        <v>132</v>
      </c>
      <c r="AJ25" s="7" t="s">
        <v>132</v>
      </c>
      <c r="AK25" s="7" t="s">
        <v>131</v>
      </c>
      <c r="AL25" s="7" t="s">
        <v>132</v>
      </c>
      <c r="AM25" s="7" t="s">
        <v>130</v>
      </c>
    </row>
    <row r="26" spans="1:39" x14ac:dyDescent="0.25">
      <c r="A26" s="1">
        <v>22</v>
      </c>
      <c r="B26" t="s">
        <v>62</v>
      </c>
      <c r="C26" t="s">
        <v>63</v>
      </c>
      <c r="D26" s="9">
        <v>1042736</v>
      </c>
      <c r="E26" s="9">
        <v>1087540</v>
      </c>
      <c r="F26" s="9">
        <v>1037423</v>
      </c>
      <c r="G26" s="9">
        <v>1062036</v>
      </c>
      <c r="H26" s="9">
        <v>1018296</v>
      </c>
      <c r="I26" s="9">
        <v>1014717</v>
      </c>
      <c r="J26" s="9">
        <v>1042716</v>
      </c>
      <c r="K26" s="9">
        <v>1087540</v>
      </c>
      <c r="L26" s="9">
        <v>1037423</v>
      </c>
      <c r="M26" s="9">
        <v>1037836</v>
      </c>
      <c r="N26" s="9">
        <v>1018296</v>
      </c>
      <c r="O26" s="9">
        <v>1012437</v>
      </c>
      <c r="P26" s="9">
        <v>85562105</v>
      </c>
      <c r="Q26" s="9">
        <v>90483959</v>
      </c>
      <c r="R26" s="9">
        <v>81309967</v>
      </c>
      <c r="S26" s="9">
        <v>79954664</v>
      </c>
      <c r="T26" s="9">
        <v>81185818</v>
      </c>
      <c r="U26" s="9">
        <v>76083851</v>
      </c>
      <c r="V26" s="7">
        <f t="shared" si="0"/>
        <v>82.05538602292431</v>
      </c>
      <c r="W26" s="7">
        <f t="shared" si="1"/>
        <v>83.200580208544054</v>
      </c>
      <c r="X26" s="7">
        <f t="shared" si="2"/>
        <v>78.376869415850621</v>
      </c>
      <c r="Y26" s="7">
        <f t="shared" si="3"/>
        <v>75.28432557841731</v>
      </c>
      <c r="Z26" s="7">
        <f t="shared" si="4"/>
        <v>79.727130421802698</v>
      </c>
      <c r="AA26" s="7">
        <f t="shared" si="5"/>
        <v>74.980364968754841</v>
      </c>
      <c r="AB26" s="7" t="str">
        <f>IF(AND(V26&gt;0,V26&lt;='LIMITES QUARTIS'!$B$3),"Q1",IF(AND(V26&gt;'LIMITES QUARTIS'!$B$3,V26&lt;='LIMITES QUARTIS'!$B$4),"Q2",IF(AND(V26&gt;'LIMITES QUARTIS'!$B$4,V26&lt;='LIMITES QUARTIS'!$B$5),"Q3",IF(V26&gt;'LIMITES QUARTIS'!$B$5,"Q4"))))</f>
        <v>Q3</v>
      </c>
      <c r="AC26" s="8" t="str">
        <f>IF(AND(W26&gt;0,W26&lt;='LIMITES QUARTIS'!$C$3),"Q1",IF(AND(W26&gt;'LIMITES QUARTIS'!$C$3,W26&lt;='LIMITES QUARTIS'!$C$4),"Q2",IF(AND(W26&gt;'LIMITES QUARTIS'!$C$4,W26&lt;='LIMITES QUARTIS'!$C$5),"Q3",IF(W26&gt;'LIMITES QUARTIS'!$C$5,"Q4"))))</f>
        <v>Q3</v>
      </c>
      <c r="AD26" s="8" t="str">
        <f>IF(AND(X26&gt;0,X26&lt;='LIMITES QUARTIS'!$D$3),"Q1",IF(AND(X26&gt;'LIMITES QUARTIS'!$D$3,X26&lt;='LIMITES QUARTIS'!$D$4),"Q2",IF(AND(X26&gt;'LIMITES QUARTIS'!$D$4,X26&lt;='LIMITES QUARTIS'!$D$5),"Q3",IF(X26&gt;'LIMITES QUARTIS'!$D$5,"Q4"))))</f>
        <v>Q3</v>
      </c>
      <c r="AE26" s="8" t="str">
        <f>IF(AND(Y26&gt;0,Y26&lt;='LIMITES QUARTIS'!$E$3),"Q1",IF(AND(Y26&gt;'LIMITES QUARTIS'!$E$3,Y26&lt;='LIMITES QUARTIS'!$E$4),"Q2",IF(AND(Y26&gt;'LIMITES QUARTIS'!$E$4,Y26&lt;='LIMITES QUARTIS'!$E$5),"Q3",IF(Y26&gt;'LIMITES QUARTIS'!$E$5,"Q4"))))</f>
        <v>Q3</v>
      </c>
      <c r="AF26" s="8" t="str">
        <f>IF(AND(Z26&gt;0,Z26&lt;='LIMITES QUARTIS'!$F$3),"Q1",IF(AND(Z26&gt;'LIMITES QUARTIS'!$F$3,Z26&lt;='LIMITES QUARTIS'!$F$4),"Q2",IF(AND(Z26&gt;'LIMITES QUARTIS'!$F$4,Z26&lt;='LIMITES QUARTIS'!$F$5),"Q3",IF(Z26&gt;'LIMITES QUARTIS'!$F$5,"Q4"))))</f>
        <v>Q3</v>
      </c>
      <c r="AG26" s="8" t="str">
        <f>IF(AND(AA26&gt;0,AA26&lt;='LIMITES QUARTIS'!$G$3),"Q1",IF(AND(AA26&gt;'LIMITES QUARTIS'!$G$3,AA26&lt;='LIMITES QUARTIS'!$G$4),"Q2",IF(AND(AA26&gt;'LIMITES QUARTIS'!$G$4,AA26&lt;='LIMITES QUARTIS'!$G$5),"Q3",IF(AA26&gt;'LIMITES QUARTIS'!$G$5,"Q4"))))</f>
        <v>Q3</v>
      </c>
      <c r="AH26" s="7" t="s">
        <v>130</v>
      </c>
      <c r="AI26" s="7" t="s">
        <v>130</v>
      </c>
      <c r="AJ26" s="7" t="s">
        <v>130</v>
      </c>
      <c r="AK26" s="7" t="s">
        <v>130</v>
      </c>
      <c r="AL26" s="7" t="s">
        <v>130</v>
      </c>
      <c r="AM26" s="7" t="s">
        <v>130</v>
      </c>
    </row>
    <row r="27" spans="1:39" x14ac:dyDescent="0.25">
      <c r="A27" s="1">
        <v>38</v>
      </c>
      <c r="B27" t="s">
        <v>91</v>
      </c>
      <c r="C27" t="s">
        <v>67</v>
      </c>
      <c r="D27" s="9">
        <v>180324</v>
      </c>
      <c r="E27" s="9">
        <v>189190</v>
      </c>
      <c r="F27" s="9">
        <v>200632</v>
      </c>
      <c r="G27" s="9">
        <v>211350</v>
      </c>
      <c r="H27" s="9">
        <v>204400</v>
      </c>
      <c r="I27" s="9">
        <v>212027</v>
      </c>
      <c r="J27" s="9">
        <v>180324</v>
      </c>
      <c r="K27" s="9">
        <v>189140</v>
      </c>
      <c r="L27" s="9">
        <v>200632</v>
      </c>
      <c r="M27" s="9">
        <v>211350</v>
      </c>
      <c r="N27" s="9">
        <v>204400</v>
      </c>
      <c r="O27" s="9">
        <v>212027</v>
      </c>
      <c r="P27" s="9">
        <v>13385414</v>
      </c>
      <c r="Q27" s="9">
        <v>14028100</v>
      </c>
      <c r="R27" s="9">
        <v>15487566</v>
      </c>
      <c r="S27" s="9">
        <v>16000976</v>
      </c>
      <c r="T27" s="9">
        <v>16062200</v>
      </c>
      <c r="U27" s="9">
        <v>15791565</v>
      </c>
      <c r="V27" s="7">
        <f t="shared" si="0"/>
        <v>74.229797475654934</v>
      </c>
      <c r="W27" s="7">
        <f t="shared" si="1"/>
        <v>74.148210793382319</v>
      </c>
      <c r="X27" s="7">
        <f t="shared" si="2"/>
        <v>77.193897284580729</v>
      </c>
      <c r="Y27" s="7">
        <f t="shared" si="3"/>
        <v>75.708426780222382</v>
      </c>
      <c r="Z27" s="7">
        <f t="shared" si="4"/>
        <v>78.582191780821915</v>
      </c>
      <c r="AA27" s="7">
        <f t="shared" si="5"/>
        <v>74.479028614280253</v>
      </c>
      <c r="AB27" s="7" t="str">
        <f>IF(AND(V27&gt;0,V27&lt;='LIMITES QUARTIS'!$B$3),"Q1",IF(AND(V27&gt;'LIMITES QUARTIS'!$B$3,V27&lt;='LIMITES QUARTIS'!$B$4),"Q2",IF(AND(V27&gt;'LIMITES QUARTIS'!$B$4,V27&lt;='LIMITES QUARTIS'!$B$5),"Q3",IF(V27&gt;'LIMITES QUARTIS'!$B$5,"Q4"))))</f>
        <v>Q2</v>
      </c>
      <c r="AC27" s="8" t="str">
        <f>IF(AND(W27&gt;0,W27&lt;='LIMITES QUARTIS'!$C$3),"Q1",IF(AND(W27&gt;'LIMITES QUARTIS'!$C$3,W27&lt;='LIMITES QUARTIS'!$C$4),"Q2",IF(AND(W27&gt;'LIMITES QUARTIS'!$C$4,W27&lt;='LIMITES QUARTIS'!$C$5),"Q3",IF(W27&gt;'LIMITES QUARTIS'!$C$5,"Q4"))))</f>
        <v>Q2</v>
      </c>
      <c r="AD27" s="8" t="str">
        <f>IF(AND(X27&gt;0,X27&lt;='LIMITES QUARTIS'!$D$3),"Q1",IF(AND(X27&gt;'LIMITES QUARTIS'!$D$3,X27&lt;='LIMITES QUARTIS'!$D$4),"Q2",IF(AND(X27&gt;'LIMITES QUARTIS'!$D$4,X27&lt;='LIMITES QUARTIS'!$D$5),"Q3",IF(X27&gt;'LIMITES QUARTIS'!$D$5,"Q4"))))</f>
        <v>Q3</v>
      </c>
      <c r="AE27" s="8" t="str">
        <f>IF(AND(Y27&gt;0,Y27&lt;='LIMITES QUARTIS'!$E$3),"Q1",IF(AND(Y27&gt;'LIMITES QUARTIS'!$E$3,Y27&lt;='LIMITES QUARTIS'!$E$4),"Q2",IF(AND(Y27&gt;'LIMITES QUARTIS'!$E$4,Y27&lt;='LIMITES QUARTIS'!$E$5),"Q3",IF(Y27&gt;'LIMITES QUARTIS'!$E$5,"Q4"))))</f>
        <v>Q3</v>
      </c>
      <c r="AF27" s="8" t="str">
        <f>IF(AND(Z27&gt;0,Z27&lt;='LIMITES QUARTIS'!$F$3),"Q1",IF(AND(Z27&gt;'LIMITES QUARTIS'!$F$3,Z27&lt;='LIMITES QUARTIS'!$F$4),"Q2",IF(AND(Z27&gt;'LIMITES QUARTIS'!$F$4,Z27&lt;='LIMITES QUARTIS'!$F$5),"Q3",IF(Z27&gt;'LIMITES QUARTIS'!$F$5,"Q4"))))</f>
        <v>Q2</v>
      </c>
      <c r="AG27" s="8" t="str">
        <f>IF(AND(AA27&gt;0,AA27&lt;='LIMITES QUARTIS'!$G$3),"Q1",IF(AND(AA27&gt;'LIMITES QUARTIS'!$G$3,AA27&lt;='LIMITES QUARTIS'!$G$4),"Q2",IF(AND(AA27&gt;'LIMITES QUARTIS'!$G$4,AA27&lt;='LIMITES QUARTIS'!$G$5),"Q3",IF(AA27&gt;'LIMITES QUARTIS'!$G$5,"Q4"))))</f>
        <v>Q3</v>
      </c>
      <c r="AH27" s="7" t="s">
        <v>131</v>
      </c>
      <c r="AI27" s="7" t="s">
        <v>131</v>
      </c>
      <c r="AJ27" s="7" t="s">
        <v>130</v>
      </c>
      <c r="AK27" s="7" t="s">
        <v>130</v>
      </c>
      <c r="AL27" s="7" t="s">
        <v>131</v>
      </c>
      <c r="AM27" s="7" t="s">
        <v>130</v>
      </c>
    </row>
    <row r="28" spans="1:39" x14ac:dyDescent="0.25">
      <c r="A28" s="1">
        <v>25</v>
      </c>
      <c r="B28" t="s">
        <v>68</v>
      </c>
      <c r="C28" t="s">
        <v>69</v>
      </c>
      <c r="D28" s="9">
        <v>627825</v>
      </c>
      <c r="E28" s="9">
        <v>620957</v>
      </c>
      <c r="F28" s="9">
        <v>633056</v>
      </c>
      <c r="G28" s="9">
        <v>618419</v>
      </c>
      <c r="H28" s="9">
        <v>622558</v>
      </c>
      <c r="I28" s="9">
        <v>589453</v>
      </c>
      <c r="J28" s="9">
        <v>627825</v>
      </c>
      <c r="K28" s="9">
        <v>620819</v>
      </c>
      <c r="L28" s="9">
        <v>633056</v>
      </c>
      <c r="M28" s="9">
        <v>618419</v>
      </c>
      <c r="N28" s="9">
        <v>622558</v>
      </c>
      <c r="O28" s="9">
        <v>589453</v>
      </c>
      <c r="P28" s="9">
        <v>49291565</v>
      </c>
      <c r="Q28" s="9">
        <v>48333658</v>
      </c>
      <c r="R28" s="9">
        <v>48956240</v>
      </c>
      <c r="S28" s="9">
        <v>47732595</v>
      </c>
      <c r="T28" s="9">
        <v>47265646</v>
      </c>
      <c r="U28" s="9">
        <v>42656300</v>
      </c>
      <c r="V28" s="7">
        <f t="shared" si="0"/>
        <v>78.51163142595469</v>
      </c>
      <c r="W28" s="7">
        <f t="shared" si="1"/>
        <v>77.83736716068907</v>
      </c>
      <c r="X28" s="7">
        <f t="shared" si="2"/>
        <v>77.333190112723045</v>
      </c>
      <c r="Y28" s="7">
        <f t="shared" si="3"/>
        <v>77.184877890232997</v>
      </c>
      <c r="Z28" s="7">
        <f t="shared" si="4"/>
        <v>75.921674767652163</v>
      </c>
      <c r="AA28" s="7">
        <f t="shared" si="5"/>
        <v>72.365905339356999</v>
      </c>
      <c r="AB28" s="7" t="str">
        <f>IF(AND(V28&gt;0,V28&lt;='LIMITES QUARTIS'!$B$3),"Q1",IF(AND(V28&gt;'LIMITES QUARTIS'!$B$3,V28&lt;='LIMITES QUARTIS'!$B$4),"Q2",IF(AND(V28&gt;'LIMITES QUARTIS'!$B$4,V28&lt;='LIMITES QUARTIS'!$B$5),"Q3",IF(V28&gt;'LIMITES QUARTIS'!$B$5,"Q4"))))</f>
        <v>Q2</v>
      </c>
      <c r="AC28" s="8" t="str">
        <f>IF(AND(W28&gt;0,W28&lt;='LIMITES QUARTIS'!$C$3),"Q1",IF(AND(W28&gt;'LIMITES QUARTIS'!$C$3,W28&lt;='LIMITES QUARTIS'!$C$4),"Q2",IF(AND(W28&gt;'LIMITES QUARTIS'!$C$4,W28&lt;='LIMITES QUARTIS'!$C$5),"Q3",IF(W28&gt;'LIMITES QUARTIS'!$C$5,"Q4"))))</f>
        <v>Q2</v>
      </c>
      <c r="AD28" s="8" t="str">
        <f>IF(AND(X28&gt;0,X28&lt;='LIMITES QUARTIS'!$D$3),"Q1",IF(AND(X28&gt;'LIMITES QUARTIS'!$D$3,X28&lt;='LIMITES QUARTIS'!$D$4),"Q2",IF(AND(X28&gt;'LIMITES QUARTIS'!$D$4,X28&lt;='LIMITES QUARTIS'!$D$5),"Q3",IF(X28&gt;'LIMITES QUARTIS'!$D$5,"Q4"))))</f>
        <v>Q3</v>
      </c>
      <c r="AE28" s="8" t="str">
        <f>IF(AND(Y28&gt;0,Y28&lt;='LIMITES QUARTIS'!$E$3),"Q1",IF(AND(Y28&gt;'LIMITES QUARTIS'!$E$3,Y28&lt;='LIMITES QUARTIS'!$E$4),"Q2",IF(AND(Y28&gt;'LIMITES QUARTIS'!$E$4,Y28&lt;='LIMITES QUARTIS'!$E$5),"Q3",IF(Y28&gt;'LIMITES QUARTIS'!$E$5,"Q4"))))</f>
        <v>Q3</v>
      </c>
      <c r="AF28" s="8" t="str">
        <f>IF(AND(Z28&gt;0,Z28&lt;='LIMITES QUARTIS'!$F$3),"Q1",IF(AND(Z28&gt;'LIMITES QUARTIS'!$F$3,Z28&lt;='LIMITES QUARTIS'!$F$4),"Q2",IF(AND(Z28&gt;'LIMITES QUARTIS'!$F$4,Z28&lt;='LIMITES QUARTIS'!$F$5),"Q3",IF(Z28&gt;'LIMITES QUARTIS'!$F$5,"Q4"))))</f>
        <v>Q2</v>
      </c>
      <c r="AG28" s="8" t="str">
        <f>IF(AND(AA28&gt;0,AA28&lt;='LIMITES QUARTIS'!$G$3),"Q1",IF(AND(AA28&gt;'LIMITES QUARTIS'!$G$3,AA28&lt;='LIMITES QUARTIS'!$G$4),"Q2",IF(AND(AA28&gt;'LIMITES QUARTIS'!$G$4,AA28&lt;='LIMITES QUARTIS'!$G$5),"Q3",IF(AA28&gt;'LIMITES QUARTIS'!$G$5,"Q4"))))</f>
        <v>Q2</v>
      </c>
      <c r="AH28" s="7" t="s">
        <v>131</v>
      </c>
      <c r="AI28" s="7" t="s">
        <v>131</v>
      </c>
      <c r="AJ28" s="7" t="s">
        <v>130</v>
      </c>
      <c r="AK28" s="7" t="s">
        <v>130</v>
      </c>
      <c r="AL28" s="7" t="s">
        <v>131</v>
      </c>
      <c r="AM28" s="7" t="s">
        <v>131</v>
      </c>
    </row>
    <row r="29" spans="1:39" x14ac:dyDescent="0.25">
      <c r="A29" s="1">
        <v>33</v>
      </c>
      <c r="B29" t="s">
        <v>84</v>
      </c>
      <c r="C29" t="s">
        <v>63</v>
      </c>
      <c r="D29" s="9">
        <v>478531</v>
      </c>
      <c r="E29" s="9">
        <v>510610</v>
      </c>
      <c r="F29" s="9">
        <v>435789</v>
      </c>
      <c r="G29" s="9">
        <v>434929</v>
      </c>
      <c r="H29" s="9">
        <v>416055</v>
      </c>
      <c r="I29" s="9">
        <v>417535</v>
      </c>
      <c r="J29" s="9">
        <v>478511</v>
      </c>
      <c r="K29" s="9">
        <v>510610</v>
      </c>
      <c r="L29" s="9">
        <v>435789</v>
      </c>
      <c r="M29" s="9">
        <v>434729</v>
      </c>
      <c r="N29" s="9">
        <v>416055</v>
      </c>
      <c r="O29" s="9">
        <v>415355</v>
      </c>
      <c r="P29" s="9">
        <v>39758508</v>
      </c>
      <c r="Q29" s="9">
        <v>42856950</v>
      </c>
      <c r="R29" s="9">
        <v>33673463</v>
      </c>
      <c r="S29" s="9">
        <v>33570139</v>
      </c>
      <c r="T29" s="9">
        <v>33074647</v>
      </c>
      <c r="U29" s="9">
        <v>31841458</v>
      </c>
      <c r="V29" s="7">
        <f t="shared" si="0"/>
        <v>83.084498182980838</v>
      </c>
      <c r="W29" s="7">
        <f t="shared" si="1"/>
        <v>83.932845028495322</v>
      </c>
      <c r="X29" s="7">
        <f t="shared" si="2"/>
        <v>77.270107781518121</v>
      </c>
      <c r="Y29" s="7">
        <f t="shared" si="3"/>
        <v>77.185331398917981</v>
      </c>
      <c r="Z29" s="7">
        <f t="shared" si="4"/>
        <v>79.495852711780898</v>
      </c>
      <c r="AA29" s="7">
        <f t="shared" si="5"/>
        <v>76.260572167602717</v>
      </c>
      <c r="AB29" s="7" t="str">
        <f>IF(AND(V29&gt;0,V29&lt;='LIMITES QUARTIS'!$B$3),"Q1",IF(AND(V29&gt;'LIMITES QUARTIS'!$B$3,V29&lt;='LIMITES QUARTIS'!$B$4),"Q2",IF(AND(V29&gt;'LIMITES QUARTIS'!$B$4,V29&lt;='LIMITES QUARTIS'!$B$5),"Q3",IF(V29&gt;'LIMITES QUARTIS'!$B$5,"Q4"))))</f>
        <v>Q4</v>
      </c>
      <c r="AC29" s="8" t="str">
        <f>IF(AND(W29&gt;0,W29&lt;='LIMITES QUARTIS'!$C$3),"Q1",IF(AND(W29&gt;'LIMITES QUARTIS'!$C$3,W29&lt;='LIMITES QUARTIS'!$C$4),"Q2",IF(AND(W29&gt;'LIMITES QUARTIS'!$C$4,W29&lt;='LIMITES QUARTIS'!$C$5),"Q3",IF(W29&gt;'LIMITES QUARTIS'!$C$5,"Q4"))))</f>
        <v>Q4</v>
      </c>
      <c r="AD29" s="8" t="str">
        <f>IF(AND(X29&gt;0,X29&lt;='LIMITES QUARTIS'!$D$3),"Q1",IF(AND(X29&gt;'LIMITES QUARTIS'!$D$3,X29&lt;='LIMITES QUARTIS'!$D$4),"Q2",IF(AND(X29&gt;'LIMITES QUARTIS'!$D$4,X29&lt;='LIMITES QUARTIS'!$D$5),"Q3",IF(X29&gt;'LIMITES QUARTIS'!$D$5,"Q4"))))</f>
        <v>Q3</v>
      </c>
      <c r="AE29" s="8" t="str">
        <f>IF(AND(Y29&gt;0,Y29&lt;='LIMITES QUARTIS'!$E$3),"Q1",IF(AND(Y29&gt;'LIMITES QUARTIS'!$E$3,Y29&lt;='LIMITES QUARTIS'!$E$4),"Q2",IF(AND(Y29&gt;'LIMITES QUARTIS'!$E$4,Y29&lt;='LIMITES QUARTIS'!$E$5),"Q3",IF(Y29&gt;'LIMITES QUARTIS'!$E$5,"Q4"))))</f>
        <v>Q3</v>
      </c>
      <c r="AF29" s="8" t="str">
        <f>IF(AND(Z29&gt;0,Z29&lt;='LIMITES QUARTIS'!$F$3),"Q1",IF(AND(Z29&gt;'LIMITES QUARTIS'!$F$3,Z29&lt;='LIMITES QUARTIS'!$F$4),"Q2",IF(AND(Z29&gt;'LIMITES QUARTIS'!$F$4,Z29&lt;='LIMITES QUARTIS'!$F$5),"Q3",IF(Z29&gt;'LIMITES QUARTIS'!$F$5,"Q4"))))</f>
        <v>Q3</v>
      </c>
      <c r="AG29" s="8" t="str">
        <f>IF(AND(AA29&gt;0,AA29&lt;='LIMITES QUARTIS'!$G$3),"Q1",IF(AND(AA29&gt;'LIMITES QUARTIS'!$G$3,AA29&lt;='LIMITES QUARTIS'!$G$4),"Q2",IF(AND(AA29&gt;'LIMITES QUARTIS'!$G$4,AA29&lt;='LIMITES QUARTIS'!$G$5),"Q3",IF(AA29&gt;'LIMITES QUARTIS'!$G$5,"Q4"))))</f>
        <v>Q3</v>
      </c>
      <c r="AH29" s="7" t="s">
        <v>132</v>
      </c>
      <c r="AI29" s="7" t="s">
        <v>132</v>
      </c>
      <c r="AJ29" s="7" t="s">
        <v>130</v>
      </c>
      <c r="AK29" s="7" t="s">
        <v>130</v>
      </c>
      <c r="AL29" s="7" t="s">
        <v>130</v>
      </c>
      <c r="AM29" s="7" t="s">
        <v>130</v>
      </c>
    </row>
    <row r="30" spans="1:39" x14ac:dyDescent="0.25">
      <c r="A30" s="1">
        <v>30</v>
      </c>
      <c r="B30" t="s">
        <v>78</v>
      </c>
      <c r="C30" t="s">
        <v>79</v>
      </c>
      <c r="D30" s="9">
        <v>362122</v>
      </c>
      <c r="E30" s="9">
        <v>342375</v>
      </c>
      <c r="F30" s="9">
        <v>331516</v>
      </c>
      <c r="G30" s="9">
        <v>325211</v>
      </c>
      <c r="H30" s="9">
        <v>327772</v>
      </c>
      <c r="I30" s="9">
        <v>332332</v>
      </c>
      <c r="J30" s="9">
        <v>362122</v>
      </c>
      <c r="K30" s="9">
        <v>342375</v>
      </c>
      <c r="L30" s="9">
        <v>331516</v>
      </c>
      <c r="M30" s="9">
        <v>325211</v>
      </c>
      <c r="N30" s="9">
        <v>325722</v>
      </c>
      <c r="O30" s="9">
        <v>330282</v>
      </c>
      <c r="P30" s="9">
        <v>27246880</v>
      </c>
      <c r="Q30" s="9">
        <v>27015331</v>
      </c>
      <c r="R30" s="9">
        <v>25706511</v>
      </c>
      <c r="S30" s="9">
        <v>25130546</v>
      </c>
      <c r="T30" s="9">
        <v>25548160</v>
      </c>
      <c r="U30" s="9">
        <v>24305391</v>
      </c>
      <c r="V30" s="7">
        <f t="shared" si="0"/>
        <v>75.242266418499838</v>
      </c>
      <c r="W30" s="7">
        <f t="shared" si="1"/>
        <v>78.905676524278931</v>
      </c>
      <c r="X30" s="7">
        <f t="shared" si="2"/>
        <v>77.542293584623366</v>
      </c>
      <c r="Y30" s="7">
        <f t="shared" si="3"/>
        <v>77.274587882943692</v>
      </c>
      <c r="Z30" s="7">
        <f t="shared" si="4"/>
        <v>77.944912927278722</v>
      </c>
      <c r="AA30" s="7">
        <f t="shared" si="5"/>
        <v>73.135873162981596</v>
      </c>
      <c r="AB30" s="7" t="str">
        <f>IF(AND(V30&gt;0,V30&lt;='LIMITES QUARTIS'!$B$3),"Q1",IF(AND(V30&gt;'LIMITES QUARTIS'!$B$3,V30&lt;='LIMITES QUARTIS'!$B$4),"Q2",IF(AND(V30&gt;'LIMITES QUARTIS'!$B$4,V30&lt;='LIMITES QUARTIS'!$B$5),"Q3",IF(V30&gt;'LIMITES QUARTIS'!$B$5,"Q4"))))</f>
        <v>Q2</v>
      </c>
      <c r="AC30" s="8" t="str">
        <f>IF(AND(W30&gt;0,W30&lt;='LIMITES QUARTIS'!$C$3),"Q1",IF(AND(W30&gt;'LIMITES QUARTIS'!$C$3,W30&lt;='LIMITES QUARTIS'!$C$4),"Q2",IF(AND(W30&gt;'LIMITES QUARTIS'!$C$4,W30&lt;='LIMITES QUARTIS'!$C$5),"Q3",IF(W30&gt;'LIMITES QUARTIS'!$C$5,"Q4"))))</f>
        <v>Q2</v>
      </c>
      <c r="AD30" s="8" t="str">
        <f>IF(AND(X30&gt;0,X30&lt;='LIMITES QUARTIS'!$D$3),"Q1",IF(AND(X30&gt;'LIMITES QUARTIS'!$D$3,X30&lt;='LIMITES QUARTIS'!$D$4),"Q2",IF(AND(X30&gt;'LIMITES QUARTIS'!$D$4,X30&lt;='LIMITES QUARTIS'!$D$5),"Q3",IF(X30&gt;'LIMITES QUARTIS'!$D$5,"Q4"))))</f>
        <v>Q3</v>
      </c>
      <c r="AE30" s="8" t="str">
        <f>IF(AND(Y30&gt;0,Y30&lt;='LIMITES QUARTIS'!$E$3),"Q1",IF(AND(Y30&gt;'LIMITES QUARTIS'!$E$3,Y30&lt;='LIMITES QUARTIS'!$E$4),"Q2",IF(AND(Y30&gt;'LIMITES QUARTIS'!$E$4,Y30&lt;='LIMITES QUARTIS'!$E$5),"Q3",IF(Y30&gt;'LIMITES QUARTIS'!$E$5,"Q4"))))</f>
        <v>Q3</v>
      </c>
      <c r="AF30" s="8" t="str">
        <f>IF(AND(Z30&gt;0,Z30&lt;='LIMITES QUARTIS'!$F$3),"Q1",IF(AND(Z30&gt;'LIMITES QUARTIS'!$F$3,Z30&lt;='LIMITES QUARTIS'!$F$4),"Q2",IF(AND(Z30&gt;'LIMITES QUARTIS'!$F$4,Z30&lt;='LIMITES QUARTIS'!$F$5),"Q3",IF(Z30&gt;'LIMITES QUARTIS'!$F$5,"Q4"))))</f>
        <v>Q2</v>
      </c>
      <c r="AG30" s="8" t="str">
        <f>IF(AND(AA30&gt;0,AA30&lt;='LIMITES QUARTIS'!$G$3),"Q1",IF(AND(AA30&gt;'LIMITES QUARTIS'!$G$3,AA30&lt;='LIMITES QUARTIS'!$G$4),"Q2",IF(AND(AA30&gt;'LIMITES QUARTIS'!$G$4,AA30&lt;='LIMITES QUARTIS'!$G$5),"Q3",IF(AA30&gt;'LIMITES QUARTIS'!$G$5,"Q4"))))</f>
        <v>Q2</v>
      </c>
      <c r="AH30" s="7" t="s">
        <v>131</v>
      </c>
      <c r="AI30" s="7" t="s">
        <v>131</v>
      </c>
      <c r="AJ30" s="7" t="s">
        <v>130</v>
      </c>
      <c r="AK30" s="7" t="s">
        <v>130</v>
      </c>
      <c r="AL30" s="7" t="s">
        <v>131</v>
      </c>
      <c r="AM30" s="7" t="s">
        <v>131</v>
      </c>
    </row>
    <row r="31" spans="1:39" x14ac:dyDescent="0.25">
      <c r="A31" s="1">
        <v>2</v>
      </c>
      <c r="B31" t="s">
        <v>24</v>
      </c>
      <c r="C31" t="s">
        <v>25</v>
      </c>
      <c r="D31" s="9">
        <v>7400</v>
      </c>
      <c r="E31" s="9">
        <v>7200</v>
      </c>
      <c r="F31" s="9">
        <v>6600</v>
      </c>
      <c r="G31" s="9">
        <v>6600</v>
      </c>
      <c r="H31" s="9">
        <v>6650</v>
      </c>
      <c r="I31" s="9">
        <v>6650</v>
      </c>
      <c r="J31" s="9">
        <v>7400</v>
      </c>
      <c r="K31" s="9">
        <v>7200</v>
      </c>
      <c r="L31" s="9">
        <v>6600</v>
      </c>
      <c r="M31" s="9">
        <v>6400</v>
      </c>
      <c r="N31" s="9">
        <v>6650</v>
      </c>
      <c r="O31" s="9">
        <v>6650</v>
      </c>
      <c r="P31" s="9">
        <v>518000</v>
      </c>
      <c r="Q31" s="9">
        <v>576000</v>
      </c>
      <c r="R31" s="9">
        <v>462000</v>
      </c>
      <c r="S31" s="9">
        <v>512000</v>
      </c>
      <c r="T31" s="9">
        <v>532000</v>
      </c>
      <c r="U31" s="9">
        <v>465500</v>
      </c>
      <c r="V31" s="7">
        <f t="shared" si="0"/>
        <v>70</v>
      </c>
      <c r="W31" s="7">
        <f t="shared" si="1"/>
        <v>80</v>
      </c>
      <c r="X31" s="7">
        <f t="shared" si="2"/>
        <v>70</v>
      </c>
      <c r="Y31" s="7">
        <f t="shared" si="3"/>
        <v>77.575757575757578</v>
      </c>
      <c r="Z31" s="7">
        <f t="shared" si="4"/>
        <v>80</v>
      </c>
      <c r="AA31" s="7">
        <f t="shared" si="5"/>
        <v>70</v>
      </c>
      <c r="AB31" s="7" t="str">
        <f>IF(AND(V31&gt;0,V31&lt;='LIMITES QUARTIS'!$B$3),"Q1",IF(AND(V31&gt;'LIMITES QUARTIS'!$B$3,V31&lt;='LIMITES QUARTIS'!$B$4),"Q2",IF(AND(V31&gt;'LIMITES QUARTIS'!$B$4,V31&lt;='LIMITES QUARTIS'!$B$5),"Q3",IF(V31&gt;'LIMITES QUARTIS'!$B$5,"Q4"))))</f>
        <v>Q1</v>
      </c>
      <c r="AC31" s="8" t="str">
        <f>IF(AND(W31&gt;0,W31&lt;='LIMITES QUARTIS'!$C$3),"Q1",IF(AND(W31&gt;'LIMITES QUARTIS'!$C$3,W31&lt;='LIMITES QUARTIS'!$C$4),"Q2",IF(AND(W31&gt;'LIMITES QUARTIS'!$C$4,W31&lt;='LIMITES QUARTIS'!$C$5),"Q3",IF(W31&gt;'LIMITES QUARTIS'!$C$5,"Q4"))))</f>
        <v>Q3</v>
      </c>
      <c r="AD31" s="8" t="str">
        <f>IF(AND(X31&gt;0,X31&lt;='LIMITES QUARTIS'!$D$3),"Q1",IF(AND(X31&gt;'LIMITES QUARTIS'!$D$3,X31&lt;='LIMITES QUARTIS'!$D$4),"Q2",IF(AND(X31&gt;'LIMITES QUARTIS'!$D$4,X31&lt;='LIMITES QUARTIS'!$D$5),"Q3",IF(X31&gt;'LIMITES QUARTIS'!$D$5,"Q4"))))</f>
        <v>Q1</v>
      </c>
      <c r="AE31" s="8" t="str">
        <f>IF(AND(Y31&gt;0,Y31&lt;='LIMITES QUARTIS'!$E$3),"Q1",IF(AND(Y31&gt;'LIMITES QUARTIS'!$E$3,Y31&lt;='LIMITES QUARTIS'!$E$4),"Q2",IF(AND(Y31&gt;'LIMITES QUARTIS'!$E$4,Y31&lt;='LIMITES QUARTIS'!$E$5),"Q3",IF(Y31&gt;'LIMITES QUARTIS'!$E$5,"Q4"))))</f>
        <v>Q3</v>
      </c>
      <c r="AF31" s="8" t="str">
        <f>IF(AND(Z31&gt;0,Z31&lt;='LIMITES QUARTIS'!$F$3),"Q1",IF(AND(Z31&gt;'LIMITES QUARTIS'!$F$3,Z31&lt;='LIMITES QUARTIS'!$F$4),"Q2",IF(AND(Z31&gt;'LIMITES QUARTIS'!$F$4,Z31&lt;='LIMITES QUARTIS'!$F$5),"Q3",IF(Z31&gt;'LIMITES QUARTIS'!$F$5,"Q4"))))</f>
        <v>Q3</v>
      </c>
      <c r="AG31" s="8" t="str">
        <f>IF(AND(AA31&gt;0,AA31&lt;='LIMITES QUARTIS'!$G$3),"Q1",IF(AND(AA31&gt;'LIMITES QUARTIS'!$G$3,AA31&lt;='LIMITES QUARTIS'!$G$4),"Q2",IF(AND(AA31&gt;'LIMITES QUARTIS'!$G$4,AA31&lt;='LIMITES QUARTIS'!$G$5),"Q3",IF(AA31&gt;'LIMITES QUARTIS'!$G$5,"Q4"))))</f>
        <v>Q2</v>
      </c>
      <c r="AH31" s="7" t="s">
        <v>129</v>
      </c>
      <c r="AI31" s="7" t="s">
        <v>130</v>
      </c>
      <c r="AJ31" s="7" t="s">
        <v>129</v>
      </c>
      <c r="AK31" s="7" t="s">
        <v>130</v>
      </c>
      <c r="AL31" s="7" t="s">
        <v>130</v>
      </c>
      <c r="AM31" s="7" t="s">
        <v>131</v>
      </c>
    </row>
    <row r="32" spans="1:39" x14ac:dyDescent="0.25">
      <c r="A32" s="1">
        <v>46</v>
      </c>
      <c r="B32" t="s">
        <v>103</v>
      </c>
      <c r="C32" t="s">
        <v>104</v>
      </c>
      <c r="D32" s="9">
        <v>112253</v>
      </c>
      <c r="E32" s="9">
        <v>110823</v>
      </c>
      <c r="F32" s="9">
        <v>97990</v>
      </c>
      <c r="G32" s="9">
        <v>99825</v>
      </c>
      <c r="H32" s="9">
        <v>101185</v>
      </c>
      <c r="I32" s="9">
        <v>103555</v>
      </c>
      <c r="J32" s="9">
        <v>112253</v>
      </c>
      <c r="K32" s="9">
        <v>110823</v>
      </c>
      <c r="L32" s="9">
        <v>97990</v>
      </c>
      <c r="M32" s="9">
        <v>99825</v>
      </c>
      <c r="N32" s="9">
        <v>99135</v>
      </c>
      <c r="O32" s="9">
        <v>101505</v>
      </c>
      <c r="P32" s="9">
        <v>8895513</v>
      </c>
      <c r="Q32" s="9">
        <v>8559373</v>
      </c>
      <c r="R32" s="9">
        <v>7309950</v>
      </c>
      <c r="S32" s="9">
        <v>7776044</v>
      </c>
      <c r="T32" s="9">
        <v>7635934</v>
      </c>
      <c r="U32" s="9">
        <v>7964819</v>
      </c>
      <c r="V32" s="7">
        <f t="shared" si="0"/>
        <v>79.245213936375862</v>
      </c>
      <c r="W32" s="7">
        <f t="shared" si="1"/>
        <v>77.23462638621946</v>
      </c>
      <c r="X32" s="7">
        <f t="shared" si="2"/>
        <v>74.598938667210945</v>
      </c>
      <c r="Y32" s="7">
        <f t="shared" si="3"/>
        <v>77.896759328825439</v>
      </c>
      <c r="Z32" s="7">
        <f t="shared" si="4"/>
        <v>75.465078816030044</v>
      </c>
      <c r="AA32" s="7">
        <f t="shared" si="5"/>
        <v>76.913900825648213</v>
      </c>
      <c r="AB32" s="7" t="str">
        <f>IF(AND(V32&gt;0,V32&lt;='LIMITES QUARTIS'!$B$3),"Q1",IF(AND(V32&gt;'LIMITES QUARTIS'!$B$3,V32&lt;='LIMITES QUARTIS'!$B$4),"Q2",IF(AND(V32&gt;'LIMITES QUARTIS'!$B$4,V32&lt;='LIMITES QUARTIS'!$B$5),"Q3",IF(V32&gt;'LIMITES QUARTIS'!$B$5,"Q4"))))</f>
        <v>Q3</v>
      </c>
      <c r="AC32" s="8" t="str">
        <f>IF(AND(W32&gt;0,W32&lt;='LIMITES QUARTIS'!$C$3),"Q1",IF(AND(W32&gt;'LIMITES QUARTIS'!$C$3,W32&lt;='LIMITES QUARTIS'!$C$4),"Q2",IF(AND(W32&gt;'LIMITES QUARTIS'!$C$4,W32&lt;='LIMITES QUARTIS'!$C$5),"Q3",IF(W32&gt;'LIMITES QUARTIS'!$C$5,"Q4"))))</f>
        <v>Q2</v>
      </c>
      <c r="AD32" s="8" t="str">
        <f>IF(AND(X32&gt;0,X32&lt;='LIMITES QUARTIS'!$D$3),"Q1",IF(AND(X32&gt;'LIMITES QUARTIS'!$D$3,X32&lt;='LIMITES QUARTIS'!$D$4),"Q2",IF(AND(X32&gt;'LIMITES QUARTIS'!$D$4,X32&lt;='LIMITES QUARTIS'!$D$5),"Q3",IF(X32&gt;'LIMITES QUARTIS'!$D$5,"Q4"))))</f>
        <v>Q2</v>
      </c>
      <c r="AE32" s="8" t="str">
        <f>IF(AND(Y32&gt;0,Y32&lt;='LIMITES QUARTIS'!$E$3),"Q1",IF(AND(Y32&gt;'LIMITES QUARTIS'!$E$3,Y32&lt;='LIMITES QUARTIS'!$E$4),"Q2",IF(AND(Y32&gt;'LIMITES QUARTIS'!$E$4,Y32&lt;='LIMITES QUARTIS'!$E$5),"Q3",IF(Y32&gt;'LIMITES QUARTIS'!$E$5,"Q4"))))</f>
        <v>Q3</v>
      </c>
      <c r="AF32" s="8" t="str">
        <f>IF(AND(Z32&gt;0,Z32&lt;='LIMITES QUARTIS'!$F$3),"Q1",IF(AND(Z32&gt;'LIMITES QUARTIS'!$F$3,Z32&lt;='LIMITES QUARTIS'!$F$4),"Q2",IF(AND(Z32&gt;'LIMITES QUARTIS'!$F$4,Z32&lt;='LIMITES QUARTIS'!$F$5),"Q3",IF(Z32&gt;'LIMITES QUARTIS'!$F$5,"Q4"))))</f>
        <v>Q2</v>
      </c>
      <c r="AG32" s="8" t="str">
        <f>IF(AND(AA32&gt;0,AA32&lt;='LIMITES QUARTIS'!$G$3),"Q1",IF(AND(AA32&gt;'LIMITES QUARTIS'!$G$3,AA32&lt;='LIMITES QUARTIS'!$G$4),"Q2",IF(AND(AA32&gt;'LIMITES QUARTIS'!$G$4,AA32&lt;='LIMITES QUARTIS'!$G$5),"Q3",IF(AA32&gt;'LIMITES QUARTIS'!$G$5,"Q4"))))</f>
        <v>Q3</v>
      </c>
      <c r="AH32" s="7" t="s">
        <v>130</v>
      </c>
      <c r="AI32" s="7" t="s">
        <v>131</v>
      </c>
      <c r="AJ32" s="7" t="s">
        <v>131</v>
      </c>
      <c r="AK32" s="7" t="s">
        <v>130</v>
      </c>
      <c r="AL32" s="7" t="s">
        <v>131</v>
      </c>
      <c r="AM32" s="7" t="s">
        <v>130</v>
      </c>
    </row>
    <row r="33" spans="1:39" x14ac:dyDescent="0.25">
      <c r="A33" s="1">
        <v>40</v>
      </c>
      <c r="B33" t="s">
        <v>94</v>
      </c>
      <c r="C33" t="s">
        <v>55</v>
      </c>
      <c r="D33" s="9">
        <v>121300</v>
      </c>
      <c r="E33" s="9">
        <v>129470</v>
      </c>
      <c r="F33" s="9">
        <v>111200</v>
      </c>
      <c r="G33" s="9">
        <v>111600</v>
      </c>
      <c r="H33" s="9">
        <v>115600</v>
      </c>
      <c r="I33" s="9">
        <v>112800</v>
      </c>
      <c r="J33" s="9">
        <v>119300</v>
      </c>
      <c r="K33" s="9">
        <v>129470</v>
      </c>
      <c r="L33" s="9">
        <v>111200</v>
      </c>
      <c r="M33" s="9">
        <v>111600</v>
      </c>
      <c r="N33" s="9">
        <v>115600</v>
      </c>
      <c r="O33" s="9">
        <v>111800</v>
      </c>
      <c r="P33" s="9">
        <v>9525600</v>
      </c>
      <c r="Q33" s="9">
        <v>10341656</v>
      </c>
      <c r="R33" s="9">
        <v>8827600</v>
      </c>
      <c r="S33" s="9">
        <v>8861600</v>
      </c>
      <c r="T33" s="9">
        <v>9525000</v>
      </c>
      <c r="U33" s="9">
        <v>8992550</v>
      </c>
      <c r="V33" s="7">
        <f t="shared" si="0"/>
        <v>78.529266281945596</v>
      </c>
      <c r="W33" s="7">
        <f t="shared" si="1"/>
        <v>79.876851780335215</v>
      </c>
      <c r="X33" s="7">
        <f t="shared" si="2"/>
        <v>79.384892086330936</v>
      </c>
      <c r="Y33" s="7">
        <f t="shared" si="3"/>
        <v>79.40501792114695</v>
      </c>
      <c r="Z33" s="7">
        <f t="shared" si="4"/>
        <v>82.396193771626301</v>
      </c>
      <c r="AA33" s="7">
        <f t="shared" si="5"/>
        <v>79.721187943262407</v>
      </c>
      <c r="AB33" s="7" t="str">
        <f>IF(AND(V33&gt;0,V33&lt;='LIMITES QUARTIS'!$B$3),"Q1",IF(AND(V33&gt;'LIMITES QUARTIS'!$B$3,V33&lt;='LIMITES QUARTIS'!$B$4),"Q2",IF(AND(V33&gt;'LIMITES QUARTIS'!$B$4,V33&lt;='LIMITES QUARTIS'!$B$5),"Q3",IF(V33&gt;'LIMITES QUARTIS'!$B$5,"Q4"))))</f>
        <v>Q3</v>
      </c>
      <c r="AC33" s="8" t="str">
        <f>IF(AND(W33&gt;0,W33&lt;='LIMITES QUARTIS'!$C$3),"Q1",IF(AND(W33&gt;'LIMITES QUARTIS'!$C$3,W33&lt;='LIMITES QUARTIS'!$C$4),"Q2",IF(AND(W33&gt;'LIMITES QUARTIS'!$C$4,W33&lt;='LIMITES QUARTIS'!$C$5),"Q3",IF(W33&gt;'LIMITES QUARTIS'!$C$5,"Q4"))))</f>
        <v>Q3</v>
      </c>
      <c r="AD33" s="8" t="str">
        <f>IF(AND(X33&gt;0,X33&lt;='LIMITES QUARTIS'!$D$3),"Q1",IF(AND(X33&gt;'LIMITES QUARTIS'!$D$3,X33&lt;='LIMITES QUARTIS'!$D$4),"Q2",IF(AND(X33&gt;'LIMITES QUARTIS'!$D$4,X33&lt;='LIMITES QUARTIS'!$D$5),"Q3",IF(X33&gt;'LIMITES QUARTIS'!$D$5,"Q4"))))</f>
        <v>Q3</v>
      </c>
      <c r="AE33" s="8" t="str">
        <f>IF(AND(Y33&gt;0,Y33&lt;='LIMITES QUARTIS'!$E$3),"Q1",IF(AND(Y33&gt;'LIMITES QUARTIS'!$E$3,Y33&lt;='LIMITES QUARTIS'!$E$4),"Q2",IF(AND(Y33&gt;'LIMITES QUARTIS'!$E$4,Y33&lt;='LIMITES QUARTIS'!$E$5),"Q3",IF(Y33&gt;'LIMITES QUARTIS'!$E$5,"Q4"))))</f>
        <v>Q3</v>
      </c>
      <c r="AF33" s="8" t="str">
        <f>IF(AND(Z33&gt;0,Z33&lt;='LIMITES QUARTIS'!$F$3),"Q1",IF(AND(Z33&gt;'LIMITES QUARTIS'!$F$3,Z33&lt;='LIMITES QUARTIS'!$F$4),"Q2",IF(AND(Z33&gt;'LIMITES QUARTIS'!$F$4,Z33&lt;='LIMITES QUARTIS'!$F$5),"Q3",IF(Z33&gt;'LIMITES QUARTIS'!$F$5,"Q4"))))</f>
        <v>Q4</v>
      </c>
      <c r="AG33" s="8" t="str">
        <f>IF(AND(AA33&gt;0,AA33&lt;='LIMITES QUARTIS'!$G$3),"Q1",IF(AND(AA33&gt;'LIMITES QUARTIS'!$G$3,AA33&lt;='LIMITES QUARTIS'!$G$4),"Q2",IF(AND(AA33&gt;'LIMITES QUARTIS'!$G$4,AA33&lt;='LIMITES QUARTIS'!$G$5),"Q3",IF(AA33&gt;'LIMITES QUARTIS'!$G$5,"Q4"))))</f>
        <v>Q4</v>
      </c>
      <c r="AH33" s="7" t="s">
        <v>130</v>
      </c>
      <c r="AI33" s="7" t="s">
        <v>130</v>
      </c>
      <c r="AJ33" s="7" t="s">
        <v>130</v>
      </c>
      <c r="AK33" s="7" t="s">
        <v>130</v>
      </c>
      <c r="AL33" s="7" t="s">
        <v>132</v>
      </c>
      <c r="AM33" s="7" t="s">
        <v>132</v>
      </c>
    </row>
    <row r="34" spans="1:39" x14ac:dyDescent="0.25">
      <c r="A34" s="1">
        <v>23</v>
      </c>
      <c r="B34" t="s">
        <v>64</v>
      </c>
      <c r="C34" t="s">
        <v>65</v>
      </c>
      <c r="D34" s="9">
        <v>1369881</v>
      </c>
      <c r="E34" s="9">
        <v>1386951</v>
      </c>
      <c r="F34" s="9">
        <v>1384960</v>
      </c>
      <c r="G34" s="9">
        <v>1378151</v>
      </c>
      <c r="H34" s="9">
        <v>1381201</v>
      </c>
      <c r="I34" s="9">
        <v>1396813</v>
      </c>
      <c r="J34" s="9">
        <v>1369881</v>
      </c>
      <c r="K34" s="9">
        <v>1386951</v>
      </c>
      <c r="L34" s="9">
        <v>1384960</v>
      </c>
      <c r="M34" s="9">
        <v>1377151</v>
      </c>
      <c r="N34" s="9">
        <v>1381201</v>
      </c>
      <c r="O34" s="9">
        <v>1396813</v>
      </c>
      <c r="P34" s="9">
        <v>111053276</v>
      </c>
      <c r="Q34" s="9">
        <v>113537925</v>
      </c>
      <c r="R34" s="9">
        <v>112073749</v>
      </c>
      <c r="S34" s="9">
        <v>109855982</v>
      </c>
      <c r="T34" s="9">
        <v>111519583</v>
      </c>
      <c r="U34" s="9">
        <v>105019175</v>
      </c>
      <c r="V34" s="7">
        <f t="shared" si="0"/>
        <v>81.067827059430712</v>
      </c>
      <c r="W34" s="7">
        <f t="shared" si="1"/>
        <v>81.861525749647967</v>
      </c>
      <c r="X34" s="7">
        <f t="shared" si="2"/>
        <v>80.922011466035116</v>
      </c>
      <c r="Y34" s="7">
        <f t="shared" si="3"/>
        <v>79.712587372501275</v>
      </c>
      <c r="Z34" s="7">
        <f t="shared" si="4"/>
        <v>80.741023934966748</v>
      </c>
      <c r="AA34" s="7">
        <f t="shared" si="5"/>
        <v>75.18484936781087</v>
      </c>
      <c r="AB34" s="7" t="str">
        <f>IF(AND(V34&gt;0,V34&lt;='LIMITES QUARTIS'!$B$3),"Q1",IF(AND(V34&gt;'LIMITES QUARTIS'!$B$3,V34&lt;='LIMITES QUARTIS'!$B$4),"Q2",IF(AND(V34&gt;'LIMITES QUARTIS'!$B$4,V34&lt;='LIMITES QUARTIS'!$B$5),"Q3",IF(V34&gt;'LIMITES QUARTIS'!$B$5,"Q4"))))</f>
        <v>Q3</v>
      </c>
      <c r="AC34" s="8" t="str">
        <f>IF(AND(W34&gt;0,W34&lt;='LIMITES QUARTIS'!$C$3),"Q1",IF(AND(W34&gt;'LIMITES QUARTIS'!$C$3,W34&lt;='LIMITES QUARTIS'!$C$4),"Q2",IF(AND(W34&gt;'LIMITES QUARTIS'!$C$4,W34&lt;='LIMITES QUARTIS'!$C$5),"Q3",IF(W34&gt;'LIMITES QUARTIS'!$C$5,"Q4"))))</f>
        <v>Q3</v>
      </c>
      <c r="AD34" s="8" t="str">
        <f>IF(AND(X34&gt;0,X34&lt;='LIMITES QUARTIS'!$D$3),"Q1",IF(AND(X34&gt;'LIMITES QUARTIS'!$D$3,X34&lt;='LIMITES QUARTIS'!$D$4),"Q2",IF(AND(X34&gt;'LIMITES QUARTIS'!$D$4,X34&lt;='LIMITES QUARTIS'!$D$5),"Q3",IF(X34&gt;'LIMITES QUARTIS'!$D$5,"Q4"))))</f>
        <v>Q4</v>
      </c>
      <c r="AE34" s="8" t="str">
        <f>IF(AND(Y34&gt;0,Y34&lt;='LIMITES QUARTIS'!$E$3),"Q1",IF(AND(Y34&gt;'LIMITES QUARTIS'!$E$3,Y34&lt;='LIMITES QUARTIS'!$E$4),"Q2",IF(AND(Y34&gt;'LIMITES QUARTIS'!$E$4,Y34&lt;='LIMITES QUARTIS'!$E$5),"Q3",IF(Y34&gt;'LIMITES QUARTIS'!$E$5,"Q4"))))</f>
        <v>Q3</v>
      </c>
      <c r="AF34" s="8" t="str">
        <f>IF(AND(Z34&gt;0,Z34&lt;='LIMITES QUARTIS'!$F$3),"Q1",IF(AND(Z34&gt;'LIMITES QUARTIS'!$F$3,Z34&lt;='LIMITES QUARTIS'!$F$4),"Q2",IF(AND(Z34&gt;'LIMITES QUARTIS'!$F$4,Z34&lt;='LIMITES QUARTIS'!$F$5),"Q3",IF(Z34&gt;'LIMITES QUARTIS'!$F$5,"Q4"))))</f>
        <v>Q3</v>
      </c>
      <c r="AG34" s="8" t="str">
        <f>IF(AND(AA34&gt;0,AA34&lt;='LIMITES QUARTIS'!$G$3),"Q1",IF(AND(AA34&gt;'LIMITES QUARTIS'!$G$3,AA34&lt;='LIMITES QUARTIS'!$G$4),"Q2",IF(AND(AA34&gt;'LIMITES QUARTIS'!$G$4,AA34&lt;='LIMITES QUARTIS'!$G$5),"Q3",IF(AA34&gt;'LIMITES QUARTIS'!$G$5,"Q4"))))</f>
        <v>Q3</v>
      </c>
      <c r="AH34" s="7" t="s">
        <v>130</v>
      </c>
      <c r="AI34" s="7" t="s">
        <v>130</v>
      </c>
      <c r="AJ34" s="7" t="s">
        <v>132</v>
      </c>
      <c r="AK34" s="7" t="s">
        <v>130</v>
      </c>
      <c r="AL34" s="7" t="s">
        <v>130</v>
      </c>
      <c r="AM34" s="7" t="s">
        <v>130</v>
      </c>
    </row>
    <row r="35" spans="1:39" x14ac:dyDescent="0.25">
      <c r="A35" s="1">
        <v>26</v>
      </c>
      <c r="B35" t="s">
        <v>70</v>
      </c>
      <c r="C35" t="s">
        <v>71</v>
      </c>
      <c r="D35" s="9">
        <v>408019</v>
      </c>
      <c r="E35" s="9">
        <v>443080</v>
      </c>
      <c r="F35" s="9">
        <v>388125</v>
      </c>
      <c r="G35" s="9">
        <v>389170</v>
      </c>
      <c r="H35" s="9">
        <v>399845</v>
      </c>
      <c r="I35" s="9">
        <v>408185</v>
      </c>
      <c r="J35" s="9">
        <v>406019</v>
      </c>
      <c r="K35" s="9">
        <v>443080</v>
      </c>
      <c r="L35" s="9">
        <v>388125</v>
      </c>
      <c r="M35" s="9">
        <v>389170</v>
      </c>
      <c r="N35" s="9">
        <v>399845</v>
      </c>
      <c r="O35" s="9">
        <v>407185</v>
      </c>
      <c r="P35" s="9">
        <v>32850042</v>
      </c>
      <c r="Q35" s="9">
        <v>35464931</v>
      </c>
      <c r="R35" s="9">
        <v>31212725</v>
      </c>
      <c r="S35" s="9">
        <v>31108603</v>
      </c>
      <c r="T35" s="9">
        <v>32250495</v>
      </c>
      <c r="U35" s="9">
        <v>30867260</v>
      </c>
      <c r="V35" s="7">
        <f t="shared" si="0"/>
        <v>80.511059533992295</v>
      </c>
      <c r="W35" s="7">
        <f t="shared" si="1"/>
        <v>80.041823147061478</v>
      </c>
      <c r="X35" s="7">
        <f t="shared" si="2"/>
        <v>80.419259259259263</v>
      </c>
      <c r="Y35" s="7">
        <f t="shared" si="3"/>
        <v>79.935768430248984</v>
      </c>
      <c r="Z35" s="7">
        <f t="shared" si="4"/>
        <v>80.65749227825782</v>
      </c>
      <c r="AA35" s="7">
        <f t="shared" si="5"/>
        <v>75.620760194519647</v>
      </c>
      <c r="AB35" s="7" t="str">
        <f>IF(AND(V35&gt;0,V35&lt;='LIMITES QUARTIS'!$B$3),"Q1",IF(AND(V35&gt;'LIMITES QUARTIS'!$B$3,V35&lt;='LIMITES QUARTIS'!$B$4),"Q2",IF(AND(V35&gt;'LIMITES QUARTIS'!$B$4,V35&lt;='LIMITES QUARTIS'!$B$5),"Q3",IF(V35&gt;'LIMITES QUARTIS'!$B$5,"Q4"))))</f>
        <v>Q3</v>
      </c>
      <c r="AC35" s="8" t="str">
        <f>IF(AND(W35&gt;0,W35&lt;='LIMITES QUARTIS'!$C$3),"Q1",IF(AND(W35&gt;'LIMITES QUARTIS'!$C$3,W35&lt;='LIMITES QUARTIS'!$C$4),"Q2",IF(AND(W35&gt;'LIMITES QUARTIS'!$C$4,W35&lt;='LIMITES QUARTIS'!$C$5),"Q3",IF(W35&gt;'LIMITES QUARTIS'!$C$5,"Q4"))))</f>
        <v>Q3</v>
      </c>
      <c r="AD35" s="8" t="str">
        <f>IF(AND(X35&gt;0,X35&lt;='LIMITES QUARTIS'!$D$3),"Q1",IF(AND(X35&gt;'LIMITES QUARTIS'!$D$3,X35&lt;='LIMITES QUARTIS'!$D$4),"Q2",IF(AND(X35&gt;'LIMITES QUARTIS'!$D$4,X35&lt;='LIMITES QUARTIS'!$D$5),"Q3",IF(X35&gt;'LIMITES QUARTIS'!$D$5,"Q4"))))</f>
        <v>Q3</v>
      </c>
      <c r="AE35" s="8" t="str">
        <f>IF(AND(Y35&gt;0,Y35&lt;='LIMITES QUARTIS'!$E$3),"Q1",IF(AND(Y35&gt;'LIMITES QUARTIS'!$E$3,Y35&lt;='LIMITES QUARTIS'!$E$4),"Q2",IF(AND(Y35&gt;'LIMITES QUARTIS'!$E$4,Y35&lt;='LIMITES QUARTIS'!$E$5),"Q3",IF(Y35&gt;'LIMITES QUARTIS'!$E$5,"Q4"))))</f>
        <v>Q3</v>
      </c>
      <c r="AF35" s="8" t="str">
        <f>IF(AND(Z35&gt;0,Z35&lt;='LIMITES QUARTIS'!$F$3),"Q1",IF(AND(Z35&gt;'LIMITES QUARTIS'!$F$3,Z35&lt;='LIMITES QUARTIS'!$F$4),"Q2",IF(AND(Z35&gt;'LIMITES QUARTIS'!$F$4,Z35&lt;='LIMITES QUARTIS'!$F$5),"Q3",IF(Z35&gt;'LIMITES QUARTIS'!$F$5,"Q4"))))</f>
        <v>Q3</v>
      </c>
      <c r="AG35" s="8" t="str">
        <f>IF(AND(AA35&gt;0,AA35&lt;='LIMITES QUARTIS'!$G$3),"Q1",IF(AND(AA35&gt;'LIMITES QUARTIS'!$G$3,AA35&lt;='LIMITES QUARTIS'!$G$4),"Q2",IF(AND(AA35&gt;'LIMITES QUARTIS'!$G$4,AA35&lt;='LIMITES QUARTIS'!$G$5),"Q3",IF(AA35&gt;'LIMITES QUARTIS'!$G$5,"Q4"))))</f>
        <v>Q3</v>
      </c>
      <c r="AH35" s="7" t="s">
        <v>130</v>
      </c>
      <c r="AI35" s="7" t="s">
        <v>130</v>
      </c>
      <c r="AJ35" s="7" t="s">
        <v>130</v>
      </c>
      <c r="AK35" s="7" t="s">
        <v>130</v>
      </c>
      <c r="AL35" s="7" t="s">
        <v>130</v>
      </c>
      <c r="AM35" s="7" t="s">
        <v>130</v>
      </c>
    </row>
    <row r="36" spans="1:39" x14ac:dyDescent="0.25">
      <c r="A36" s="1">
        <v>6</v>
      </c>
      <c r="B36" t="s">
        <v>30</v>
      </c>
      <c r="C36" t="s">
        <v>31</v>
      </c>
      <c r="D36" s="9">
        <v>2470</v>
      </c>
      <c r="E36" s="9">
        <v>2470</v>
      </c>
      <c r="F36" s="9">
        <v>2470</v>
      </c>
      <c r="G36" s="9">
        <v>2400</v>
      </c>
      <c r="H36" s="9">
        <v>2500</v>
      </c>
      <c r="I36" s="9">
        <v>3000</v>
      </c>
      <c r="J36" s="9">
        <v>2450</v>
      </c>
      <c r="K36" s="9">
        <v>2470</v>
      </c>
      <c r="L36" s="9">
        <v>2470</v>
      </c>
      <c r="M36" s="9">
        <v>2400</v>
      </c>
      <c r="N36" s="9">
        <v>2500</v>
      </c>
      <c r="O36" s="9">
        <v>3000</v>
      </c>
      <c r="P36" s="9">
        <v>220500</v>
      </c>
      <c r="Q36" s="9">
        <v>220500</v>
      </c>
      <c r="R36" s="9">
        <v>220500</v>
      </c>
      <c r="S36" s="9">
        <v>192000</v>
      </c>
      <c r="T36" s="9">
        <v>225000</v>
      </c>
      <c r="U36" s="9">
        <v>270000</v>
      </c>
      <c r="V36" s="7">
        <f t="shared" si="0"/>
        <v>89.271255060728748</v>
      </c>
      <c r="W36" s="7">
        <f t="shared" si="1"/>
        <v>89.271255060728748</v>
      </c>
      <c r="X36" s="7">
        <f t="shared" si="2"/>
        <v>89.271255060728748</v>
      </c>
      <c r="Y36" s="7">
        <f t="shared" si="3"/>
        <v>80</v>
      </c>
      <c r="Z36" s="7">
        <f t="shared" si="4"/>
        <v>90</v>
      </c>
      <c r="AA36" s="7">
        <f t="shared" si="5"/>
        <v>90</v>
      </c>
      <c r="AB36" s="7" t="str">
        <f>IF(AND(V36&gt;0,V36&lt;='LIMITES QUARTIS'!$B$3),"Q1",IF(AND(V36&gt;'LIMITES QUARTIS'!$B$3,V36&lt;='LIMITES QUARTIS'!$B$4),"Q2",IF(AND(V36&gt;'LIMITES QUARTIS'!$B$4,V36&lt;='LIMITES QUARTIS'!$B$5),"Q3",IF(V36&gt;'LIMITES QUARTIS'!$B$5,"Q4"))))</f>
        <v>Q4</v>
      </c>
      <c r="AC36" s="8" t="str">
        <f>IF(AND(W36&gt;0,W36&lt;='LIMITES QUARTIS'!$C$3),"Q1",IF(AND(W36&gt;'LIMITES QUARTIS'!$C$3,W36&lt;='LIMITES QUARTIS'!$C$4),"Q2",IF(AND(W36&gt;'LIMITES QUARTIS'!$C$4,W36&lt;='LIMITES QUARTIS'!$C$5),"Q3",IF(W36&gt;'LIMITES QUARTIS'!$C$5,"Q4"))))</f>
        <v>Q4</v>
      </c>
      <c r="AD36" s="8" t="str">
        <f>IF(AND(X36&gt;0,X36&lt;='LIMITES QUARTIS'!$D$3),"Q1",IF(AND(X36&gt;'LIMITES QUARTIS'!$D$3,X36&lt;='LIMITES QUARTIS'!$D$4),"Q2",IF(AND(X36&gt;'LIMITES QUARTIS'!$D$4,X36&lt;='LIMITES QUARTIS'!$D$5),"Q3",IF(X36&gt;'LIMITES QUARTIS'!$D$5,"Q4"))))</f>
        <v>Q4</v>
      </c>
      <c r="AE36" s="8" t="str">
        <f>IF(AND(Y36&gt;0,Y36&lt;='LIMITES QUARTIS'!$E$3),"Q1",IF(AND(Y36&gt;'LIMITES QUARTIS'!$E$3,Y36&lt;='LIMITES QUARTIS'!$E$4),"Q2",IF(AND(Y36&gt;'LIMITES QUARTIS'!$E$4,Y36&lt;='LIMITES QUARTIS'!$E$5),"Q3",IF(Y36&gt;'LIMITES QUARTIS'!$E$5,"Q4"))))</f>
        <v>Q3</v>
      </c>
      <c r="AF36" s="8" t="str">
        <f>IF(AND(Z36&gt;0,Z36&lt;='LIMITES QUARTIS'!$F$3),"Q1",IF(AND(Z36&gt;'LIMITES QUARTIS'!$F$3,Z36&lt;='LIMITES QUARTIS'!$F$4),"Q2",IF(AND(Z36&gt;'LIMITES QUARTIS'!$F$4,Z36&lt;='LIMITES QUARTIS'!$F$5),"Q3",IF(Z36&gt;'LIMITES QUARTIS'!$F$5,"Q4"))))</f>
        <v>Q4</v>
      </c>
      <c r="AG36" s="8" t="str">
        <f>IF(AND(AA36&gt;0,AA36&lt;='LIMITES QUARTIS'!$G$3),"Q1",IF(AND(AA36&gt;'LIMITES QUARTIS'!$G$3,AA36&lt;='LIMITES QUARTIS'!$G$4),"Q2",IF(AND(AA36&gt;'LIMITES QUARTIS'!$G$4,AA36&lt;='LIMITES QUARTIS'!$G$5),"Q3",IF(AA36&gt;'LIMITES QUARTIS'!$G$5,"Q4"))))</f>
        <v>Q4</v>
      </c>
      <c r="AH36" s="7" t="s">
        <v>132</v>
      </c>
      <c r="AI36" s="7" t="s">
        <v>132</v>
      </c>
      <c r="AJ36" s="7" t="s">
        <v>132</v>
      </c>
      <c r="AK36" s="7" t="s">
        <v>130</v>
      </c>
      <c r="AL36" s="7" t="s">
        <v>132</v>
      </c>
      <c r="AM36" s="7" t="s">
        <v>132</v>
      </c>
    </row>
    <row r="37" spans="1:39" x14ac:dyDescent="0.25">
      <c r="A37" s="1">
        <v>13</v>
      </c>
      <c r="B37" t="s">
        <v>44</v>
      </c>
      <c r="C37" t="s">
        <v>45</v>
      </c>
      <c r="D37" s="9">
        <v>10800</v>
      </c>
      <c r="E37" s="9">
        <v>10800</v>
      </c>
      <c r="F37" s="9">
        <v>12000</v>
      </c>
      <c r="G37" s="9">
        <v>12500</v>
      </c>
      <c r="H37" s="9">
        <v>12500</v>
      </c>
      <c r="I37" s="9">
        <v>12600</v>
      </c>
      <c r="J37" s="9">
        <v>10800</v>
      </c>
      <c r="K37" s="9">
        <v>10800</v>
      </c>
      <c r="L37" s="9">
        <v>12000</v>
      </c>
      <c r="M37" s="9">
        <v>12500</v>
      </c>
      <c r="N37" s="9">
        <v>12500</v>
      </c>
      <c r="O37" s="9">
        <v>12500</v>
      </c>
      <c r="P37" s="9">
        <v>918000</v>
      </c>
      <c r="Q37" s="9">
        <v>918000</v>
      </c>
      <c r="R37" s="9">
        <v>1020000</v>
      </c>
      <c r="S37" s="9">
        <v>1000000</v>
      </c>
      <c r="T37" s="9">
        <v>1000000</v>
      </c>
      <c r="U37" s="9">
        <v>1062500</v>
      </c>
      <c r="V37" s="7">
        <f t="shared" si="0"/>
        <v>85</v>
      </c>
      <c r="W37" s="7">
        <f t="shared" si="1"/>
        <v>85</v>
      </c>
      <c r="X37" s="7">
        <f t="shared" si="2"/>
        <v>85</v>
      </c>
      <c r="Y37" s="7">
        <f t="shared" si="3"/>
        <v>80</v>
      </c>
      <c r="Z37" s="7">
        <f t="shared" si="4"/>
        <v>80</v>
      </c>
      <c r="AA37" s="7">
        <f t="shared" si="5"/>
        <v>84.325396825396822</v>
      </c>
      <c r="AB37" s="7" t="str">
        <f>IF(AND(V37&gt;0,V37&lt;='LIMITES QUARTIS'!$B$3),"Q1",IF(AND(V37&gt;'LIMITES QUARTIS'!$B$3,V37&lt;='LIMITES QUARTIS'!$B$4),"Q2",IF(AND(V37&gt;'LIMITES QUARTIS'!$B$4,V37&lt;='LIMITES QUARTIS'!$B$5),"Q3",IF(V37&gt;'LIMITES QUARTIS'!$B$5,"Q4"))))</f>
        <v>Q4</v>
      </c>
      <c r="AC37" s="8" t="str">
        <f>IF(AND(W37&gt;0,W37&lt;='LIMITES QUARTIS'!$C$3),"Q1",IF(AND(W37&gt;'LIMITES QUARTIS'!$C$3,W37&lt;='LIMITES QUARTIS'!$C$4),"Q2",IF(AND(W37&gt;'LIMITES QUARTIS'!$C$4,W37&lt;='LIMITES QUARTIS'!$C$5),"Q3",IF(W37&gt;'LIMITES QUARTIS'!$C$5,"Q4"))))</f>
        <v>Q4</v>
      </c>
      <c r="AD37" s="8" t="str">
        <f>IF(AND(X37&gt;0,X37&lt;='LIMITES QUARTIS'!$D$3),"Q1",IF(AND(X37&gt;'LIMITES QUARTIS'!$D$3,X37&lt;='LIMITES QUARTIS'!$D$4),"Q2",IF(AND(X37&gt;'LIMITES QUARTIS'!$D$4,X37&lt;='LIMITES QUARTIS'!$D$5),"Q3",IF(X37&gt;'LIMITES QUARTIS'!$D$5,"Q4"))))</f>
        <v>Q4</v>
      </c>
      <c r="AE37" s="8" t="str">
        <f>IF(AND(Y37&gt;0,Y37&lt;='LIMITES QUARTIS'!$E$3),"Q1",IF(AND(Y37&gt;'LIMITES QUARTIS'!$E$3,Y37&lt;='LIMITES QUARTIS'!$E$4),"Q2",IF(AND(Y37&gt;'LIMITES QUARTIS'!$E$4,Y37&lt;='LIMITES QUARTIS'!$E$5),"Q3",IF(Y37&gt;'LIMITES QUARTIS'!$E$5,"Q4"))))</f>
        <v>Q3</v>
      </c>
      <c r="AF37" s="8" t="str">
        <f>IF(AND(Z37&gt;0,Z37&lt;='LIMITES QUARTIS'!$F$3),"Q1",IF(AND(Z37&gt;'LIMITES QUARTIS'!$F$3,Z37&lt;='LIMITES QUARTIS'!$F$4),"Q2",IF(AND(Z37&gt;'LIMITES QUARTIS'!$F$4,Z37&lt;='LIMITES QUARTIS'!$F$5),"Q3",IF(Z37&gt;'LIMITES QUARTIS'!$F$5,"Q4"))))</f>
        <v>Q3</v>
      </c>
      <c r="AG37" s="8" t="str">
        <f>IF(AND(AA37&gt;0,AA37&lt;='LIMITES QUARTIS'!$G$3),"Q1",IF(AND(AA37&gt;'LIMITES QUARTIS'!$G$3,AA37&lt;='LIMITES QUARTIS'!$G$4),"Q2",IF(AND(AA37&gt;'LIMITES QUARTIS'!$G$4,AA37&lt;='LIMITES QUARTIS'!$G$5),"Q3",IF(AA37&gt;'LIMITES QUARTIS'!$G$5,"Q4"))))</f>
        <v>Q4</v>
      </c>
      <c r="AH37" s="7" t="s">
        <v>132</v>
      </c>
      <c r="AI37" s="7" t="s">
        <v>132</v>
      </c>
      <c r="AJ37" s="7" t="s">
        <v>132</v>
      </c>
      <c r="AK37" s="7" t="s">
        <v>130</v>
      </c>
      <c r="AL37" s="7" t="s">
        <v>130</v>
      </c>
      <c r="AM37" s="7" t="s">
        <v>132</v>
      </c>
    </row>
    <row r="38" spans="1:39" x14ac:dyDescent="0.25">
      <c r="A38" s="1">
        <v>14</v>
      </c>
      <c r="B38" t="s">
        <v>46</v>
      </c>
      <c r="C38" t="s">
        <v>47</v>
      </c>
      <c r="D38" s="9">
        <v>32260</v>
      </c>
      <c r="E38" s="9">
        <v>32260</v>
      </c>
      <c r="F38" s="9">
        <v>33550</v>
      </c>
      <c r="G38" s="9">
        <v>33550</v>
      </c>
      <c r="H38" s="9">
        <v>23113</v>
      </c>
      <c r="I38" s="9">
        <v>33700</v>
      </c>
      <c r="J38" s="9">
        <v>32260</v>
      </c>
      <c r="K38" s="9">
        <v>32260</v>
      </c>
      <c r="L38" s="9">
        <v>33550</v>
      </c>
      <c r="M38" s="9">
        <v>33500</v>
      </c>
      <c r="N38" s="9">
        <v>23113</v>
      </c>
      <c r="O38" s="9">
        <v>33700</v>
      </c>
      <c r="P38" s="9">
        <v>2568800</v>
      </c>
      <c r="Q38" s="9">
        <v>2568800</v>
      </c>
      <c r="R38" s="9">
        <v>2684000</v>
      </c>
      <c r="S38" s="9">
        <v>2684000</v>
      </c>
      <c r="T38" s="9">
        <v>1839902</v>
      </c>
      <c r="U38" s="9">
        <v>2687900</v>
      </c>
      <c r="V38" s="7">
        <f t="shared" si="0"/>
        <v>79.628022318660882</v>
      </c>
      <c r="W38" s="7">
        <f t="shared" si="1"/>
        <v>79.628022318660882</v>
      </c>
      <c r="X38" s="7">
        <f t="shared" si="2"/>
        <v>80</v>
      </c>
      <c r="Y38" s="7">
        <f t="shared" si="3"/>
        <v>80</v>
      </c>
      <c r="Z38" s="7">
        <f t="shared" si="4"/>
        <v>79.604638082464419</v>
      </c>
      <c r="AA38" s="7">
        <f t="shared" si="5"/>
        <v>79.759643916913944</v>
      </c>
      <c r="AB38" s="7" t="str">
        <f>IF(AND(V38&gt;0,V38&lt;='LIMITES QUARTIS'!$B$3),"Q1",IF(AND(V38&gt;'LIMITES QUARTIS'!$B$3,V38&lt;='LIMITES QUARTIS'!$B$4),"Q2",IF(AND(V38&gt;'LIMITES QUARTIS'!$B$4,V38&lt;='LIMITES QUARTIS'!$B$5),"Q3",IF(V38&gt;'LIMITES QUARTIS'!$B$5,"Q4"))))</f>
        <v>Q3</v>
      </c>
      <c r="AC38" s="8" t="str">
        <f>IF(AND(W38&gt;0,W38&lt;='LIMITES QUARTIS'!$C$3),"Q1",IF(AND(W38&gt;'LIMITES QUARTIS'!$C$3,W38&lt;='LIMITES QUARTIS'!$C$4),"Q2",IF(AND(W38&gt;'LIMITES QUARTIS'!$C$4,W38&lt;='LIMITES QUARTIS'!$C$5),"Q3",IF(W38&gt;'LIMITES QUARTIS'!$C$5,"Q4"))))</f>
        <v>Q3</v>
      </c>
      <c r="AD38" s="8" t="str">
        <f>IF(AND(X38&gt;0,X38&lt;='LIMITES QUARTIS'!$D$3),"Q1",IF(AND(X38&gt;'LIMITES QUARTIS'!$D$3,X38&lt;='LIMITES QUARTIS'!$D$4),"Q2",IF(AND(X38&gt;'LIMITES QUARTIS'!$D$4,X38&lt;='LIMITES QUARTIS'!$D$5),"Q3",IF(X38&gt;'LIMITES QUARTIS'!$D$5,"Q4"))))</f>
        <v>Q3</v>
      </c>
      <c r="AE38" s="8" t="str">
        <f>IF(AND(Y38&gt;0,Y38&lt;='LIMITES QUARTIS'!$E$3),"Q1",IF(AND(Y38&gt;'LIMITES QUARTIS'!$E$3,Y38&lt;='LIMITES QUARTIS'!$E$4),"Q2",IF(AND(Y38&gt;'LIMITES QUARTIS'!$E$4,Y38&lt;='LIMITES QUARTIS'!$E$5),"Q3",IF(Y38&gt;'LIMITES QUARTIS'!$E$5,"Q4"))))</f>
        <v>Q3</v>
      </c>
      <c r="AF38" s="8" t="str">
        <f>IF(AND(Z38&gt;0,Z38&lt;='LIMITES QUARTIS'!$F$3),"Q1",IF(AND(Z38&gt;'LIMITES QUARTIS'!$F$3,Z38&lt;='LIMITES QUARTIS'!$F$4),"Q2",IF(AND(Z38&gt;'LIMITES QUARTIS'!$F$4,Z38&lt;='LIMITES QUARTIS'!$F$5),"Q3",IF(Z38&gt;'LIMITES QUARTIS'!$F$5,"Q4"))))</f>
        <v>Q3</v>
      </c>
      <c r="AG38" s="8" t="str">
        <f>IF(AND(AA38&gt;0,AA38&lt;='LIMITES QUARTIS'!$G$3),"Q1",IF(AND(AA38&gt;'LIMITES QUARTIS'!$G$3,AA38&lt;='LIMITES QUARTIS'!$G$4),"Q2",IF(AND(AA38&gt;'LIMITES QUARTIS'!$G$4,AA38&lt;='LIMITES QUARTIS'!$G$5),"Q3",IF(AA38&gt;'LIMITES QUARTIS'!$G$5,"Q4"))))</f>
        <v>Q4</v>
      </c>
      <c r="AH38" s="7" t="s">
        <v>130</v>
      </c>
      <c r="AI38" s="7" t="s">
        <v>130</v>
      </c>
      <c r="AJ38" s="7" t="s">
        <v>130</v>
      </c>
      <c r="AK38" s="7" t="s">
        <v>130</v>
      </c>
      <c r="AL38" s="7" t="s">
        <v>130</v>
      </c>
      <c r="AM38" s="7" t="s">
        <v>132</v>
      </c>
    </row>
    <row r="39" spans="1:39" x14ac:dyDescent="0.25">
      <c r="A39" s="1">
        <v>18</v>
      </c>
      <c r="B39" t="s">
        <v>54</v>
      </c>
      <c r="C39" t="s">
        <v>55</v>
      </c>
      <c r="D39" s="9">
        <v>35000</v>
      </c>
      <c r="E39" s="9">
        <v>35000</v>
      </c>
      <c r="F39" s="9">
        <v>35000</v>
      </c>
      <c r="G39" s="9">
        <v>35000</v>
      </c>
      <c r="H39" s="9">
        <v>38000</v>
      </c>
      <c r="I39" s="9">
        <v>35500</v>
      </c>
      <c r="J39" s="9">
        <v>34000</v>
      </c>
      <c r="K39" s="9">
        <v>35000</v>
      </c>
      <c r="L39" s="9">
        <v>35000</v>
      </c>
      <c r="M39" s="9">
        <v>35000</v>
      </c>
      <c r="N39" s="9">
        <v>38000</v>
      </c>
      <c r="O39" s="9">
        <v>35500</v>
      </c>
      <c r="P39" s="9">
        <v>2890000</v>
      </c>
      <c r="Q39" s="9">
        <v>2800000</v>
      </c>
      <c r="R39" s="9">
        <v>2800000</v>
      </c>
      <c r="S39" s="9">
        <v>2800000</v>
      </c>
      <c r="T39" s="9">
        <v>3230000</v>
      </c>
      <c r="U39" s="9">
        <v>2930738</v>
      </c>
      <c r="V39" s="7">
        <f t="shared" si="0"/>
        <v>82.571428571428569</v>
      </c>
      <c r="W39" s="7">
        <f t="shared" si="1"/>
        <v>80</v>
      </c>
      <c r="X39" s="7">
        <f t="shared" si="2"/>
        <v>80</v>
      </c>
      <c r="Y39" s="7">
        <f t="shared" si="3"/>
        <v>80</v>
      </c>
      <c r="Z39" s="7">
        <f t="shared" si="4"/>
        <v>85</v>
      </c>
      <c r="AA39" s="7">
        <f t="shared" si="5"/>
        <v>82.555999999999997</v>
      </c>
      <c r="AB39" s="7" t="str">
        <f>IF(AND(V39&gt;0,V39&lt;='LIMITES QUARTIS'!$B$3),"Q1",IF(AND(V39&gt;'LIMITES QUARTIS'!$B$3,V39&lt;='LIMITES QUARTIS'!$B$4),"Q2",IF(AND(V39&gt;'LIMITES QUARTIS'!$B$4,V39&lt;='LIMITES QUARTIS'!$B$5),"Q3",IF(V39&gt;'LIMITES QUARTIS'!$B$5,"Q4"))))</f>
        <v>Q3</v>
      </c>
      <c r="AC39" s="8" t="str">
        <f>IF(AND(W39&gt;0,W39&lt;='LIMITES QUARTIS'!$C$3),"Q1",IF(AND(W39&gt;'LIMITES QUARTIS'!$C$3,W39&lt;='LIMITES QUARTIS'!$C$4),"Q2",IF(AND(W39&gt;'LIMITES QUARTIS'!$C$4,W39&lt;='LIMITES QUARTIS'!$C$5),"Q3",IF(W39&gt;'LIMITES QUARTIS'!$C$5,"Q4"))))</f>
        <v>Q3</v>
      </c>
      <c r="AD39" s="8" t="str">
        <f>IF(AND(X39&gt;0,X39&lt;='LIMITES QUARTIS'!$D$3),"Q1",IF(AND(X39&gt;'LIMITES QUARTIS'!$D$3,X39&lt;='LIMITES QUARTIS'!$D$4),"Q2",IF(AND(X39&gt;'LIMITES QUARTIS'!$D$4,X39&lt;='LIMITES QUARTIS'!$D$5),"Q3",IF(X39&gt;'LIMITES QUARTIS'!$D$5,"Q4"))))</f>
        <v>Q3</v>
      </c>
      <c r="AE39" s="8" t="str">
        <f>IF(AND(Y39&gt;0,Y39&lt;='LIMITES QUARTIS'!$E$3),"Q1",IF(AND(Y39&gt;'LIMITES QUARTIS'!$E$3,Y39&lt;='LIMITES QUARTIS'!$E$4),"Q2",IF(AND(Y39&gt;'LIMITES QUARTIS'!$E$4,Y39&lt;='LIMITES QUARTIS'!$E$5),"Q3",IF(Y39&gt;'LIMITES QUARTIS'!$E$5,"Q4"))))</f>
        <v>Q3</v>
      </c>
      <c r="AF39" s="8" t="str">
        <f>IF(AND(Z39&gt;0,Z39&lt;='LIMITES QUARTIS'!$F$3),"Q1",IF(AND(Z39&gt;'LIMITES QUARTIS'!$F$3,Z39&lt;='LIMITES QUARTIS'!$F$4),"Q2",IF(AND(Z39&gt;'LIMITES QUARTIS'!$F$4,Z39&lt;='LIMITES QUARTIS'!$F$5),"Q3",IF(Z39&gt;'LIMITES QUARTIS'!$F$5,"Q4"))))</f>
        <v>Q4</v>
      </c>
      <c r="AG39" s="8" t="str">
        <f>IF(AND(AA39&gt;0,AA39&lt;='LIMITES QUARTIS'!$G$3),"Q1",IF(AND(AA39&gt;'LIMITES QUARTIS'!$G$3,AA39&lt;='LIMITES QUARTIS'!$G$4),"Q2",IF(AND(AA39&gt;'LIMITES QUARTIS'!$G$4,AA39&lt;='LIMITES QUARTIS'!$G$5),"Q3",IF(AA39&gt;'LIMITES QUARTIS'!$G$5,"Q4"))))</f>
        <v>Q4</v>
      </c>
      <c r="AH39" s="7" t="s">
        <v>130</v>
      </c>
      <c r="AI39" s="7" t="s">
        <v>130</v>
      </c>
      <c r="AJ39" s="7" t="s">
        <v>130</v>
      </c>
      <c r="AK39" s="7" t="s">
        <v>130</v>
      </c>
      <c r="AL39" s="7" t="s">
        <v>132</v>
      </c>
      <c r="AM39" s="7" t="s">
        <v>132</v>
      </c>
    </row>
    <row r="40" spans="1:39" x14ac:dyDescent="0.25">
      <c r="A40" s="1">
        <v>28</v>
      </c>
      <c r="B40" t="s">
        <v>74</v>
      </c>
      <c r="C40" t="s">
        <v>75</v>
      </c>
      <c r="D40" s="9">
        <v>234875</v>
      </c>
      <c r="E40" s="9">
        <v>244963</v>
      </c>
      <c r="F40" s="9">
        <v>220187</v>
      </c>
      <c r="G40" s="9">
        <v>221362</v>
      </c>
      <c r="H40" s="9">
        <v>212630</v>
      </c>
      <c r="I40" s="9">
        <v>209081</v>
      </c>
      <c r="J40" s="9">
        <v>234875</v>
      </c>
      <c r="K40" s="9">
        <v>244963</v>
      </c>
      <c r="L40" s="9">
        <v>220187</v>
      </c>
      <c r="M40" s="9">
        <v>221362</v>
      </c>
      <c r="N40" s="9">
        <v>211080</v>
      </c>
      <c r="O40" s="9">
        <v>209081</v>
      </c>
      <c r="P40" s="9">
        <v>19469159</v>
      </c>
      <c r="Q40" s="9">
        <v>20282870</v>
      </c>
      <c r="R40" s="9">
        <v>18498613</v>
      </c>
      <c r="S40" s="9">
        <v>18068057</v>
      </c>
      <c r="T40" s="9">
        <v>17697794</v>
      </c>
      <c r="U40" s="9">
        <v>17146859</v>
      </c>
      <c r="V40" s="7">
        <f t="shared" si="0"/>
        <v>82.891576370409794</v>
      </c>
      <c r="W40" s="7">
        <f t="shared" si="1"/>
        <v>82.799728938656045</v>
      </c>
      <c r="X40" s="7">
        <f t="shared" si="2"/>
        <v>84.013193331123091</v>
      </c>
      <c r="Y40" s="7">
        <f t="shared" si="3"/>
        <v>81.622216098517356</v>
      </c>
      <c r="Z40" s="7">
        <f t="shared" si="4"/>
        <v>83.2328175704275</v>
      </c>
      <c r="AA40" s="7">
        <f t="shared" si="5"/>
        <v>82.01060354599413</v>
      </c>
      <c r="AB40" s="7" t="str">
        <f>IF(AND(V40&gt;0,V40&lt;='LIMITES QUARTIS'!$B$3),"Q1",IF(AND(V40&gt;'LIMITES QUARTIS'!$B$3,V40&lt;='LIMITES QUARTIS'!$B$4),"Q2",IF(AND(V40&gt;'LIMITES QUARTIS'!$B$4,V40&lt;='LIMITES QUARTIS'!$B$5),"Q3",IF(V40&gt;'LIMITES QUARTIS'!$B$5,"Q4"))))</f>
        <v>Q3</v>
      </c>
      <c r="AC40" s="8" t="str">
        <f>IF(AND(W40&gt;0,W40&lt;='LIMITES QUARTIS'!$C$3),"Q1",IF(AND(W40&gt;'LIMITES QUARTIS'!$C$3,W40&lt;='LIMITES QUARTIS'!$C$4),"Q2",IF(AND(W40&gt;'LIMITES QUARTIS'!$C$4,W40&lt;='LIMITES QUARTIS'!$C$5),"Q3",IF(W40&gt;'LIMITES QUARTIS'!$C$5,"Q4"))))</f>
        <v>Q3</v>
      </c>
      <c r="AD40" s="8" t="str">
        <f>IF(AND(X40&gt;0,X40&lt;='LIMITES QUARTIS'!$D$3),"Q1",IF(AND(X40&gt;'LIMITES QUARTIS'!$D$3,X40&lt;='LIMITES QUARTIS'!$D$4),"Q2",IF(AND(X40&gt;'LIMITES QUARTIS'!$D$4,X40&lt;='LIMITES QUARTIS'!$D$5),"Q3",IF(X40&gt;'LIMITES QUARTIS'!$D$5,"Q4"))))</f>
        <v>Q4</v>
      </c>
      <c r="AE40" s="8" t="str">
        <f>IF(AND(Y40&gt;0,Y40&lt;='LIMITES QUARTIS'!$E$3),"Q1",IF(AND(Y40&gt;'LIMITES QUARTIS'!$E$3,Y40&lt;='LIMITES QUARTIS'!$E$4),"Q2",IF(AND(Y40&gt;'LIMITES QUARTIS'!$E$4,Y40&lt;='LIMITES QUARTIS'!$E$5),"Q3",IF(Y40&gt;'LIMITES QUARTIS'!$E$5,"Q4"))))</f>
        <v>Q4</v>
      </c>
      <c r="AF40" s="8" t="str">
        <f>IF(AND(Z40&gt;0,Z40&lt;='LIMITES QUARTIS'!$F$3),"Q1",IF(AND(Z40&gt;'LIMITES QUARTIS'!$F$3,Z40&lt;='LIMITES QUARTIS'!$F$4),"Q2",IF(AND(Z40&gt;'LIMITES QUARTIS'!$F$4,Z40&lt;='LIMITES QUARTIS'!$F$5),"Q3",IF(Z40&gt;'LIMITES QUARTIS'!$F$5,"Q4"))))</f>
        <v>Q4</v>
      </c>
      <c r="AG40" s="8" t="str">
        <f>IF(AND(AA40&gt;0,AA40&lt;='LIMITES QUARTIS'!$G$3),"Q1",IF(AND(AA40&gt;'LIMITES QUARTIS'!$G$3,AA40&lt;='LIMITES QUARTIS'!$G$4),"Q2",IF(AND(AA40&gt;'LIMITES QUARTIS'!$G$4,AA40&lt;='LIMITES QUARTIS'!$G$5),"Q3",IF(AA40&gt;'LIMITES QUARTIS'!$G$5,"Q4"))))</f>
        <v>Q4</v>
      </c>
      <c r="AH40" s="7" t="s">
        <v>130</v>
      </c>
      <c r="AI40" s="7" t="s">
        <v>130</v>
      </c>
      <c r="AJ40" s="7" t="s">
        <v>132</v>
      </c>
      <c r="AK40" s="7" t="s">
        <v>132</v>
      </c>
      <c r="AL40" s="7" t="s">
        <v>132</v>
      </c>
      <c r="AM40" s="7" t="s">
        <v>132</v>
      </c>
    </row>
    <row r="41" spans="1:39" x14ac:dyDescent="0.25">
      <c r="A41" s="1">
        <v>36</v>
      </c>
      <c r="B41" t="s">
        <v>88</v>
      </c>
      <c r="C41" t="s">
        <v>89</v>
      </c>
      <c r="D41" s="9">
        <v>281785</v>
      </c>
      <c r="E41" s="9">
        <v>285040</v>
      </c>
      <c r="F41" s="9">
        <v>288195</v>
      </c>
      <c r="G41" s="9">
        <v>275450</v>
      </c>
      <c r="H41" s="9">
        <v>280360</v>
      </c>
      <c r="I41" s="9">
        <v>282355</v>
      </c>
      <c r="J41" s="9">
        <v>281785</v>
      </c>
      <c r="K41" s="9">
        <v>285040</v>
      </c>
      <c r="L41" s="9">
        <v>288195</v>
      </c>
      <c r="M41" s="9">
        <v>274450</v>
      </c>
      <c r="N41" s="9">
        <v>280360</v>
      </c>
      <c r="O41" s="9">
        <v>282355</v>
      </c>
      <c r="P41" s="9">
        <v>23393010</v>
      </c>
      <c r="Q41" s="9">
        <v>23852015</v>
      </c>
      <c r="R41" s="9">
        <v>23146895</v>
      </c>
      <c r="S41" s="9">
        <v>22565280</v>
      </c>
      <c r="T41" s="9">
        <v>23373620</v>
      </c>
      <c r="U41" s="9">
        <v>22479350</v>
      </c>
      <c r="V41" s="7">
        <f t="shared" si="0"/>
        <v>83.017229447983397</v>
      </c>
      <c r="W41" s="7">
        <f t="shared" si="1"/>
        <v>83.679536205444847</v>
      </c>
      <c r="X41" s="7">
        <f t="shared" si="2"/>
        <v>80.316782039938232</v>
      </c>
      <c r="Y41" s="7">
        <f t="shared" si="3"/>
        <v>81.921510255944824</v>
      </c>
      <c r="Z41" s="7">
        <f t="shared" si="4"/>
        <v>83.370024254529895</v>
      </c>
      <c r="AA41" s="7">
        <f t="shared" si="5"/>
        <v>79.613784066157848</v>
      </c>
      <c r="AB41" s="7" t="str">
        <f>IF(AND(V41&gt;0,V41&lt;='LIMITES QUARTIS'!$B$3),"Q1",IF(AND(V41&gt;'LIMITES QUARTIS'!$B$3,V41&lt;='LIMITES QUARTIS'!$B$4),"Q2",IF(AND(V41&gt;'LIMITES QUARTIS'!$B$4,V41&lt;='LIMITES QUARTIS'!$B$5),"Q3",IF(V41&gt;'LIMITES QUARTIS'!$B$5,"Q4"))))</f>
        <v>Q4</v>
      </c>
      <c r="AC41" s="8" t="str">
        <f>IF(AND(W41&gt;0,W41&lt;='LIMITES QUARTIS'!$C$3),"Q1",IF(AND(W41&gt;'LIMITES QUARTIS'!$C$3,W41&lt;='LIMITES QUARTIS'!$C$4),"Q2",IF(AND(W41&gt;'LIMITES QUARTIS'!$C$4,W41&lt;='LIMITES QUARTIS'!$C$5),"Q3",IF(W41&gt;'LIMITES QUARTIS'!$C$5,"Q4"))))</f>
        <v>Q3</v>
      </c>
      <c r="AD41" s="8" t="str">
        <f>IF(AND(X41&gt;0,X41&lt;='LIMITES QUARTIS'!$D$3),"Q1",IF(AND(X41&gt;'LIMITES QUARTIS'!$D$3,X41&lt;='LIMITES QUARTIS'!$D$4),"Q2",IF(AND(X41&gt;'LIMITES QUARTIS'!$D$4,X41&lt;='LIMITES QUARTIS'!$D$5),"Q3",IF(X41&gt;'LIMITES QUARTIS'!$D$5,"Q4"))))</f>
        <v>Q3</v>
      </c>
      <c r="AE41" s="8" t="str">
        <f>IF(AND(Y41&gt;0,Y41&lt;='LIMITES QUARTIS'!$E$3),"Q1",IF(AND(Y41&gt;'LIMITES QUARTIS'!$E$3,Y41&lt;='LIMITES QUARTIS'!$E$4),"Q2",IF(AND(Y41&gt;'LIMITES QUARTIS'!$E$4,Y41&lt;='LIMITES QUARTIS'!$E$5),"Q3",IF(Y41&gt;'LIMITES QUARTIS'!$E$5,"Q4"))))</f>
        <v>Q4</v>
      </c>
      <c r="AF41" s="8" t="str">
        <f>IF(AND(Z41&gt;0,Z41&lt;='LIMITES QUARTIS'!$F$3),"Q1",IF(AND(Z41&gt;'LIMITES QUARTIS'!$F$3,Z41&lt;='LIMITES QUARTIS'!$F$4),"Q2",IF(AND(Z41&gt;'LIMITES QUARTIS'!$F$4,Z41&lt;='LIMITES QUARTIS'!$F$5),"Q3",IF(Z41&gt;'LIMITES QUARTIS'!$F$5,"Q4"))))</f>
        <v>Q4</v>
      </c>
      <c r="AG41" s="8" t="str">
        <f>IF(AND(AA41&gt;0,AA41&lt;='LIMITES QUARTIS'!$G$3),"Q1",IF(AND(AA41&gt;'LIMITES QUARTIS'!$G$3,AA41&lt;='LIMITES QUARTIS'!$G$4),"Q2",IF(AND(AA41&gt;'LIMITES QUARTIS'!$G$4,AA41&lt;='LIMITES QUARTIS'!$G$5),"Q3",IF(AA41&gt;'LIMITES QUARTIS'!$G$5,"Q4"))))</f>
        <v>Q4</v>
      </c>
      <c r="AH41" s="7" t="s">
        <v>132</v>
      </c>
      <c r="AI41" s="7" t="s">
        <v>130</v>
      </c>
      <c r="AJ41" s="7" t="s">
        <v>130</v>
      </c>
      <c r="AK41" s="7" t="s">
        <v>132</v>
      </c>
      <c r="AL41" s="7" t="s">
        <v>132</v>
      </c>
      <c r="AM41" s="7" t="s">
        <v>132</v>
      </c>
    </row>
    <row r="42" spans="1:39" x14ac:dyDescent="0.25">
      <c r="A42" s="1">
        <v>21</v>
      </c>
      <c r="B42" t="s">
        <v>60</v>
      </c>
      <c r="C42" t="s">
        <v>61</v>
      </c>
      <c r="D42" s="9">
        <v>46650</v>
      </c>
      <c r="E42" s="9">
        <v>50550</v>
      </c>
      <c r="F42" s="9">
        <v>46850</v>
      </c>
      <c r="G42" s="9">
        <v>58368</v>
      </c>
      <c r="H42" s="9">
        <v>59100</v>
      </c>
      <c r="I42" s="9">
        <v>58500</v>
      </c>
      <c r="J42" s="9">
        <v>46650</v>
      </c>
      <c r="K42" s="9">
        <v>50500</v>
      </c>
      <c r="L42" s="9">
        <v>46850</v>
      </c>
      <c r="M42" s="9">
        <v>58368</v>
      </c>
      <c r="N42" s="9">
        <v>59100</v>
      </c>
      <c r="O42" s="9">
        <v>58500</v>
      </c>
      <c r="P42" s="9">
        <v>3843112</v>
      </c>
      <c r="Q42" s="9">
        <v>4242000</v>
      </c>
      <c r="R42" s="9">
        <v>3841700</v>
      </c>
      <c r="S42" s="9">
        <v>4786176</v>
      </c>
      <c r="T42" s="9">
        <v>4846200</v>
      </c>
      <c r="U42" s="9">
        <v>4095000</v>
      </c>
      <c r="V42" s="7">
        <f t="shared" si="0"/>
        <v>82.381822079314034</v>
      </c>
      <c r="W42" s="7">
        <f t="shared" si="1"/>
        <v>83.916913946587542</v>
      </c>
      <c r="X42" s="7">
        <f t="shared" si="2"/>
        <v>82</v>
      </c>
      <c r="Y42" s="7">
        <f t="shared" si="3"/>
        <v>82</v>
      </c>
      <c r="Z42" s="7">
        <f t="shared" si="4"/>
        <v>82</v>
      </c>
      <c r="AA42" s="7">
        <f t="shared" si="5"/>
        <v>70</v>
      </c>
      <c r="AB42" s="7" t="str">
        <f>IF(AND(V42&gt;0,V42&lt;='LIMITES QUARTIS'!$B$3),"Q1",IF(AND(V42&gt;'LIMITES QUARTIS'!$B$3,V42&lt;='LIMITES QUARTIS'!$B$4),"Q2",IF(AND(V42&gt;'LIMITES QUARTIS'!$B$4,V42&lt;='LIMITES QUARTIS'!$B$5),"Q3",IF(V42&gt;'LIMITES QUARTIS'!$B$5,"Q4"))))</f>
        <v>Q3</v>
      </c>
      <c r="AC42" s="8" t="str">
        <f>IF(AND(W42&gt;0,W42&lt;='LIMITES QUARTIS'!$C$3),"Q1",IF(AND(W42&gt;'LIMITES QUARTIS'!$C$3,W42&lt;='LIMITES QUARTIS'!$C$4),"Q2",IF(AND(W42&gt;'LIMITES QUARTIS'!$C$4,W42&lt;='LIMITES QUARTIS'!$C$5),"Q3",IF(W42&gt;'LIMITES QUARTIS'!$C$5,"Q4"))))</f>
        <v>Q3</v>
      </c>
      <c r="AD42" s="8" t="str">
        <f>IF(AND(X42&gt;0,X42&lt;='LIMITES QUARTIS'!$D$3),"Q1",IF(AND(X42&gt;'LIMITES QUARTIS'!$D$3,X42&lt;='LIMITES QUARTIS'!$D$4),"Q2",IF(AND(X42&gt;'LIMITES QUARTIS'!$D$4,X42&lt;='LIMITES QUARTIS'!$D$5),"Q3",IF(X42&gt;'LIMITES QUARTIS'!$D$5,"Q4"))))</f>
        <v>Q4</v>
      </c>
      <c r="AE42" s="8" t="str">
        <f>IF(AND(Y42&gt;0,Y42&lt;='LIMITES QUARTIS'!$E$3),"Q1",IF(AND(Y42&gt;'LIMITES QUARTIS'!$E$3,Y42&lt;='LIMITES QUARTIS'!$E$4),"Q2",IF(AND(Y42&gt;'LIMITES QUARTIS'!$E$4,Y42&lt;='LIMITES QUARTIS'!$E$5),"Q3",IF(Y42&gt;'LIMITES QUARTIS'!$E$5,"Q4"))))</f>
        <v>Q4</v>
      </c>
      <c r="AF42" s="8" t="str">
        <f>IF(AND(Z42&gt;0,Z42&lt;='LIMITES QUARTIS'!$F$3),"Q1",IF(AND(Z42&gt;'LIMITES QUARTIS'!$F$3,Z42&lt;='LIMITES QUARTIS'!$F$4),"Q2",IF(AND(Z42&gt;'LIMITES QUARTIS'!$F$4,Z42&lt;='LIMITES QUARTIS'!$F$5),"Q3",IF(Z42&gt;'LIMITES QUARTIS'!$F$5,"Q4"))))</f>
        <v>Q4</v>
      </c>
      <c r="AG42" s="8" t="str">
        <f>IF(AND(AA42&gt;0,AA42&lt;='LIMITES QUARTIS'!$G$3),"Q1",IF(AND(AA42&gt;'LIMITES QUARTIS'!$G$3,AA42&lt;='LIMITES QUARTIS'!$G$4),"Q2",IF(AND(AA42&gt;'LIMITES QUARTIS'!$G$4,AA42&lt;='LIMITES QUARTIS'!$G$5),"Q3",IF(AA42&gt;'LIMITES QUARTIS'!$G$5,"Q4"))))</f>
        <v>Q2</v>
      </c>
      <c r="AH42" s="7" t="s">
        <v>130</v>
      </c>
      <c r="AI42" s="7" t="s">
        <v>130</v>
      </c>
      <c r="AJ42" s="7" t="s">
        <v>132</v>
      </c>
      <c r="AK42" s="7" t="s">
        <v>132</v>
      </c>
      <c r="AL42" s="7" t="s">
        <v>132</v>
      </c>
      <c r="AM42" s="7" t="s">
        <v>131</v>
      </c>
    </row>
    <row r="43" spans="1:39" x14ac:dyDescent="0.25">
      <c r="A43" s="1">
        <v>9</v>
      </c>
      <c r="B43" t="s">
        <v>36</v>
      </c>
      <c r="C43" t="s">
        <v>37</v>
      </c>
      <c r="D43" s="9">
        <v>35020</v>
      </c>
      <c r="E43" s="9">
        <v>35000</v>
      </c>
      <c r="F43" s="9">
        <v>35000</v>
      </c>
      <c r="G43" s="9">
        <v>30500</v>
      </c>
      <c r="H43" s="9">
        <v>30500</v>
      </c>
      <c r="I43" s="9">
        <v>30500</v>
      </c>
      <c r="J43" s="9">
        <v>35020</v>
      </c>
      <c r="K43" s="9">
        <v>35000</v>
      </c>
      <c r="L43" s="9">
        <v>35000</v>
      </c>
      <c r="M43" s="9">
        <v>29500</v>
      </c>
      <c r="N43" s="9">
        <v>30500</v>
      </c>
      <c r="O43" s="9">
        <v>30500</v>
      </c>
      <c r="P43" s="9">
        <v>2976700</v>
      </c>
      <c r="Q43" s="9">
        <v>2975000</v>
      </c>
      <c r="R43" s="9">
        <v>2975000</v>
      </c>
      <c r="S43" s="9">
        <v>2507500</v>
      </c>
      <c r="T43" s="9">
        <v>2592500</v>
      </c>
      <c r="U43" s="9">
        <v>2592500</v>
      </c>
      <c r="V43" s="7">
        <f t="shared" si="0"/>
        <v>85</v>
      </c>
      <c r="W43" s="7">
        <f t="shared" si="1"/>
        <v>85</v>
      </c>
      <c r="X43" s="7">
        <f t="shared" si="2"/>
        <v>85</v>
      </c>
      <c r="Y43" s="7">
        <f t="shared" si="3"/>
        <v>82.213114754098356</v>
      </c>
      <c r="Z43" s="7">
        <f t="shared" si="4"/>
        <v>85</v>
      </c>
      <c r="AA43" s="7">
        <f t="shared" si="5"/>
        <v>85</v>
      </c>
      <c r="AB43" s="7" t="str">
        <f>IF(AND(V43&gt;0,V43&lt;='LIMITES QUARTIS'!$B$3),"Q1",IF(AND(V43&gt;'LIMITES QUARTIS'!$B$3,V43&lt;='LIMITES QUARTIS'!$B$4),"Q2",IF(AND(V43&gt;'LIMITES QUARTIS'!$B$4,V43&lt;='LIMITES QUARTIS'!$B$5),"Q3",IF(V43&gt;'LIMITES QUARTIS'!$B$5,"Q4"))))</f>
        <v>Q4</v>
      </c>
      <c r="AC43" s="8" t="str">
        <f>IF(AND(W43&gt;0,W43&lt;='LIMITES QUARTIS'!$C$3),"Q1",IF(AND(W43&gt;'LIMITES QUARTIS'!$C$3,W43&lt;='LIMITES QUARTIS'!$C$4),"Q2",IF(AND(W43&gt;'LIMITES QUARTIS'!$C$4,W43&lt;='LIMITES QUARTIS'!$C$5),"Q3",IF(W43&gt;'LIMITES QUARTIS'!$C$5,"Q4"))))</f>
        <v>Q4</v>
      </c>
      <c r="AD43" s="8" t="str">
        <f>IF(AND(X43&gt;0,X43&lt;='LIMITES QUARTIS'!$D$3),"Q1",IF(AND(X43&gt;'LIMITES QUARTIS'!$D$3,X43&lt;='LIMITES QUARTIS'!$D$4),"Q2",IF(AND(X43&gt;'LIMITES QUARTIS'!$D$4,X43&lt;='LIMITES QUARTIS'!$D$5),"Q3",IF(X43&gt;'LIMITES QUARTIS'!$D$5,"Q4"))))</f>
        <v>Q4</v>
      </c>
      <c r="AE43" s="8" t="str">
        <f>IF(AND(Y43&gt;0,Y43&lt;='LIMITES QUARTIS'!$E$3),"Q1",IF(AND(Y43&gt;'LIMITES QUARTIS'!$E$3,Y43&lt;='LIMITES QUARTIS'!$E$4),"Q2",IF(AND(Y43&gt;'LIMITES QUARTIS'!$E$4,Y43&lt;='LIMITES QUARTIS'!$E$5),"Q3",IF(Y43&gt;'LIMITES QUARTIS'!$E$5,"Q4"))))</f>
        <v>Q4</v>
      </c>
      <c r="AF43" s="8" t="str">
        <f>IF(AND(Z43&gt;0,Z43&lt;='LIMITES QUARTIS'!$F$3),"Q1",IF(AND(Z43&gt;'LIMITES QUARTIS'!$F$3,Z43&lt;='LIMITES QUARTIS'!$F$4),"Q2",IF(AND(Z43&gt;'LIMITES QUARTIS'!$F$4,Z43&lt;='LIMITES QUARTIS'!$F$5),"Q3",IF(Z43&gt;'LIMITES QUARTIS'!$F$5,"Q4"))))</f>
        <v>Q4</v>
      </c>
      <c r="AG43" s="8" t="str">
        <f>IF(AND(AA43&gt;0,AA43&lt;='LIMITES QUARTIS'!$G$3),"Q1",IF(AND(AA43&gt;'LIMITES QUARTIS'!$G$3,AA43&lt;='LIMITES QUARTIS'!$G$4),"Q2",IF(AND(AA43&gt;'LIMITES QUARTIS'!$G$4,AA43&lt;='LIMITES QUARTIS'!$G$5),"Q3",IF(AA43&gt;'LIMITES QUARTIS'!$G$5,"Q4"))))</f>
        <v>Q4</v>
      </c>
      <c r="AH43" s="7" t="s">
        <v>132</v>
      </c>
      <c r="AI43" s="7" t="s">
        <v>132</v>
      </c>
      <c r="AJ43" s="7" t="s">
        <v>132</v>
      </c>
      <c r="AK43" s="7" t="s">
        <v>132</v>
      </c>
      <c r="AL43" s="7" t="s">
        <v>132</v>
      </c>
      <c r="AM43" s="7" t="s">
        <v>132</v>
      </c>
    </row>
    <row r="44" spans="1:39" x14ac:dyDescent="0.25">
      <c r="A44" s="1">
        <v>43</v>
      </c>
      <c r="B44" t="s">
        <v>99</v>
      </c>
      <c r="C44" t="s">
        <v>75</v>
      </c>
      <c r="D44" s="9">
        <v>50979</v>
      </c>
      <c r="E44" s="9">
        <v>56586</v>
      </c>
      <c r="F44" s="9">
        <v>49659</v>
      </c>
      <c r="G44" s="9">
        <v>45747</v>
      </c>
      <c r="H44" s="9">
        <v>40390</v>
      </c>
      <c r="I44" s="9">
        <v>40097</v>
      </c>
      <c r="J44" s="9">
        <v>50979</v>
      </c>
      <c r="K44" s="9">
        <v>56586</v>
      </c>
      <c r="L44" s="9">
        <v>49659</v>
      </c>
      <c r="M44" s="9">
        <v>45747</v>
      </c>
      <c r="N44" s="9">
        <v>39190</v>
      </c>
      <c r="O44" s="9">
        <v>40097</v>
      </c>
      <c r="P44" s="9">
        <v>3933600</v>
      </c>
      <c r="Q44" s="9">
        <v>4499400</v>
      </c>
      <c r="R44" s="9">
        <v>3980544</v>
      </c>
      <c r="S44" s="9">
        <v>3810740</v>
      </c>
      <c r="T44" s="9">
        <v>3309609</v>
      </c>
      <c r="U44" s="9">
        <v>3170874</v>
      </c>
      <c r="V44" s="7">
        <f t="shared" si="0"/>
        <v>77.161184016948155</v>
      </c>
      <c r="W44" s="7">
        <f t="shared" si="1"/>
        <v>79.514367511398575</v>
      </c>
      <c r="X44" s="7">
        <f t="shared" si="2"/>
        <v>80.157554521838946</v>
      </c>
      <c r="Y44" s="7">
        <f t="shared" si="3"/>
        <v>83.300325704417773</v>
      </c>
      <c r="Z44" s="7">
        <f t="shared" si="4"/>
        <v>81.941297350829416</v>
      </c>
      <c r="AA44" s="7">
        <f t="shared" si="5"/>
        <v>79.080080804050183</v>
      </c>
      <c r="AB44" s="7" t="str">
        <f>IF(AND(V44&gt;0,V44&lt;='LIMITES QUARTIS'!$B$3),"Q1",IF(AND(V44&gt;'LIMITES QUARTIS'!$B$3,V44&lt;='LIMITES QUARTIS'!$B$4),"Q2",IF(AND(V44&gt;'LIMITES QUARTIS'!$B$4,V44&lt;='LIMITES QUARTIS'!$B$5),"Q3",IF(V44&gt;'LIMITES QUARTIS'!$B$5,"Q4"))))</f>
        <v>Q2</v>
      </c>
      <c r="AC44" s="8" t="str">
        <f>IF(AND(W44&gt;0,W44&lt;='LIMITES QUARTIS'!$C$3),"Q1",IF(AND(W44&gt;'LIMITES QUARTIS'!$C$3,W44&lt;='LIMITES QUARTIS'!$C$4),"Q2",IF(AND(W44&gt;'LIMITES QUARTIS'!$C$4,W44&lt;='LIMITES QUARTIS'!$C$5),"Q3",IF(W44&gt;'LIMITES QUARTIS'!$C$5,"Q4"))))</f>
        <v>Q3</v>
      </c>
      <c r="AD44" s="8" t="str">
        <f>IF(AND(X44&gt;0,X44&lt;='LIMITES QUARTIS'!$D$3),"Q1",IF(AND(X44&gt;'LIMITES QUARTIS'!$D$3,X44&lt;='LIMITES QUARTIS'!$D$4),"Q2",IF(AND(X44&gt;'LIMITES QUARTIS'!$D$4,X44&lt;='LIMITES QUARTIS'!$D$5),"Q3",IF(X44&gt;'LIMITES QUARTIS'!$D$5,"Q4"))))</f>
        <v>Q3</v>
      </c>
      <c r="AE44" s="8" t="str">
        <f>IF(AND(Y44&gt;0,Y44&lt;='LIMITES QUARTIS'!$E$3),"Q1",IF(AND(Y44&gt;'LIMITES QUARTIS'!$E$3,Y44&lt;='LIMITES QUARTIS'!$E$4),"Q2",IF(AND(Y44&gt;'LIMITES QUARTIS'!$E$4,Y44&lt;='LIMITES QUARTIS'!$E$5),"Q3",IF(Y44&gt;'LIMITES QUARTIS'!$E$5,"Q4"))))</f>
        <v>Q4</v>
      </c>
      <c r="AF44" s="8" t="str">
        <f>IF(AND(Z44&gt;0,Z44&lt;='LIMITES QUARTIS'!$F$3),"Q1",IF(AND(Z44&gt;'LIMITES QUARTIS'!$F$3,Z44&lt;='LIMITES QUARTIS'!$F$4),"Q2",IF(AND(Z44&gt;'LIMITES QUARTIS'!$F$4,Z44&lt;='LIMITES QUARTIS'!$F$5),"Q3",IF(Z44&gt;'LIMITES QUARTIS'!$F$5,"Q4"))))</f>
        <v>Q3</v>
      </c>
      <c r="AG44" s="8" t="str">
        <f>IF(AND(AA44&gt;0,AA44&lt;='LIMITES QUARTIS'!$G$3),"Q1",IF(AND(AA44&gt;'LIMITES QUARTIS'!$G$3,AA44&lt;='LIMITES QUARTIS'!$G$4),"Q2",IF(AND(AA44&gt;'LIMITES QUARTIS'!$G$4,AA44&lt;='LIMITES QUARTIS'!$G$5),"Q3",IF(AA44&gt;'LIMITES QUARTIS'!$G$5,"Q4"))))</f>
        <v>Q4</v>
      </c>
      <c r="AH44" s="7" t="s">
        <v>131</v>
      </c>
      <c r="AI44" s="7" t="s">
        <v>130</v>
      </c>
      <c r="AJ44" s="7" t="s">
        <v>130</v>
      </c>
      <c r="AK44" s="7" t="s">
        <v>132</v>
      </c>
      <c r="AL44" s="7" t="s">
        <v>130</v>
      </c>
      <c r="AM44" s="7" t="s">
        <v>132</v>
      </c>
    </row>
    <row r="45" spans="1:39" x14ac:dyDescent="0.25">
      <c r="A45" s="1">
        <v>10</v>
      </c>
      <c r="B45" t="s">
        <v>38</v>
      </c>
      <c r="C45" t="s">
        <v>39</v>
      </c>
      <c r="D45" s="9">
        <v>16700</v>
      </c>
      <c r="E45" s="9">
        <v>17000</v>
      </c>
      <c r="F45" s="9">
        <v>13600</v>
      </c>
      <c r="G45" s="9">
        <v>13600</v>
      </c>
      <c r="H45" s="9">
        <v>11900</v>
      </c>
      <c r="I45" s="9">
        <v>13100</v>
      </c>
      <c r="J45" s="9">
        <v>16700</v>
      </c>
      <c r="K45" s="9">
        <v>17000</v>
      </c>
      <c r="L45" s="9">
        <v>13600</v>
      </c>
      <c r="M45" s="9">
        <v>13600</v>
      </c>
      <c r="N45" s="9">
        <v>11900</v>
      </c>
      <c r="O45" s="9">
        <v>12900</v>
      </c>
      <c r="P45" s="9">
        <v>1336000</v>
      </c>
      <c r="Q45" s="9">
        <v>1700000</v>
      </c>
      <c r="R45" s="9">
        <v>1224000</v>
      </c>
      <c r="S45" s="9">
        <v>1133329</v>
      </c>
      <c r="T45" s="9">
        <v>952000</v>
      </c>
      <c r="U45" s="9">
        <v>1032000</v>
      </c>
      <c r="V45" s="7">
        <f t="shared" si="0"/>
        <v>80</v>
      </c>
      <c r="W45" s="7">
        <f t="shared" si="1"/>
        <v>100</v>
      </c>
      <c r="X45" s="7">
        <f t="shared" si="2"/>
        <v>90</v>
      </c>
      <c r="Y45" s="7">
        <f t="shared" si="3"/>
        <v>83.333014705882348</v>
      </c>
      <c r="Z45" s="7">
        <f t="shared" si="4"/>
        <v>80</v>
      </c>
      <c r="AA45" s="7">
        <f t="shared" si="5"/>
        <v>78.778625954198475</v>
      </c>
      <c r="AB45" s="7" t="str">
        <f>IF(AND(V45&gt;0,V45&lt;='LIMITES QUARTIS'!$B$3),"Q1",IF(AND(V45&gt;'LIMITES QUARTIS'!$B$3,V45&lt;='LIMITES QUARTIS'!$B$4),"Q2",IF(AND(V45&gt;'LIMITES QUARTIS'!$B$4,V45&lt;='LIMITES QUARTIS'!$B$5),"Q3",IF(V45&gt;'LIMITES QUARTIS'!$B$5,"Q4"))))</f>
        <v>Q3</v>
      </c>
      <c r="AC45" s="8" t="str">
        <f>IF(AND(W45&gt;0,W45&lt;='LIMITES QUARTIS'!$C$3),"Q1",IF(AND(W45&gt;'LIMITES QUARTIS'!$C$3,W45&lt;='LIMITES QUARTIS'!$C$4),"Q2",IF(AND(W45&gt;'LIMITES QUARTIS'!$C$4,W45&lt;='LIMITES QUARTIS'!$C$5),"Q3",IF(W45&gt;'LIMITES QUARTIS'!$C$5,"Q4"))))</f>
        <v>Q4</v>
      </c>
      <c r="AD45" s="8" t="str">
        <f>IF(AND(X45&gt;0,X45&lt;='LIMITES QUARTIS'!$D$3),"Q1",IF(AND(X45&gt;'LIMITES QUARTIS'!$D$3,X45&lt;='LIMITES QUARTIS'!$D$4),"Q2",IF(AND(X45&gt;'LIMITES QUARTIS'!$D$4,X45&lt;='LIMITES QUARTIS'!$D$5),"Q3",IF(X45&gt;'LIMITES QUARTIS'!$D$5,"Q4"))))</f>
        <v>Q4</v>
      </c>
      <c r="AE45" s="8" t="str">
        <f>IF(AND(Y45&gt;0,Y45&lt;='LIMITES QUARTIS'!$E$3),"Q1",IF(AND(Y45&gt;'LIMITES QUARTIS'!$E$3,Y45&lt;='LIMITES QUARTIS'!$E$4),"Q2",IF(AND(Y45&gt;'LIMITES QUARTIS'!$E$4,Y45&lt;='LIMITES QUARTIS'!$E$5),"Q3",IF(Y45&gt;'LIMITES QUARTIS'!$E$5,"Q4"))))</f>
        <v>Q4</v>
      </c>
      <c r="AF45" s="8" t="str">
        <f>IF(AND(Z45&gt;0,Z45&lt;='LIMITES QUARTIS'!$F$3),"Q1",IF(AND(Z45&gt;'LIMITES QUARTIS'!$F$3,Z45&lt;='LIMITES QUARTIS'!$F$4),"Q2",IF(AND(Z45&gt;'LIMITES QUARTIS'!$F$4,Z45&lt;='LIMITES QUARTIS'!$F$5),"Q3",IF(Z45&gt;'LIMITES QUARTIS'!$F$5,"Q4"))))</f>
        <v>Q3</v>
      </c>
      <c r="AG45" s="8" t="str">
        <f>IF(AND(AA45&gt;0,AA45&lt;='LIMITES QUARTIS'!$G$3),"Q1",IF(AND(AA45&gt;'LIMITES QUARTIS'!$G$3,AA45&lt;='LIMITES QUARTIS'!$G$4),"Q2",IF(AND(AA45&gt;'LIMITES QUARTIS'!$G$4,AA45&lt;='LIMITES QUARTIS'!$G$5),"Q3",IF(AA45&gt;'LIMITES QUARTIS'!$G$5,"Q4"))))</f>
        <v>Q3</v>
      </c>
      <c r="AH45" s="7" t="s">
        <v>130</v>
      </c>
      <c r="AI45" s="7" t="s">
        <v>132</v>
      </c>
      <c r="AJ45" s="7" t="s">
        <v>132</v>
      </c>
      <c r="AK45" s="7" t="s">
        <v>132</v>
      </c>
      <c r="AL45" s="7" t="s">
        <v>130</v>
      </c>
      <c r="AM45" s="7" t="s">
        <v>130</v>
      </c>
    </row>
    <row r="46" spans="1:39" x14ac:dyDescent="0.25">
      <c r="A46" s="1">
        <v>41</v>
      </c>
      <c r="B46" t="s">
        <v>95</v>
      </c>
      <c r="C46" t="s">
        <v>96</v>
      </c>
      <c r="D46" s="9">
        <v>90181</v>
      </c>
      <c r="E46" s="9">
        <v>95694</v>
      </c>
      <c r="F46" s="9">
        <v>94218</v>
      </c>
      <c r="G46" s="9">
        <v>93310</v>
      </c>
      <c r="H46" s="9">
        <v>103650</v>
      </c>
      <c r="I46" s="9">
        <v>90570</v>
      </c>
      <c r="J46" s="9">
        <v>90181</v>
      </c>
      <c r="K46" s="9">
        <v>95694</v>
      </c>
      <c r="L46" s="9">
        <v>94218</v>
      </c>
      <c r="M46" s="9">
        <v>93310</v>
      </c>
      <c r="N46" s="9">
        <v>103650</v>
      </c>
      <c r="O46" s="9">
        <v>90570</v>
      </c>
      <c r="P46" s="9">
        <v>7693515</v>
      </c>
      <c r="Q46" s="9">
        <v>8154886</v>
      </c>
      <c r="R46" s="9">
        <v>7914458</v>
      </c>
      <c r="S46" s="9">
        <v>7843560</v>
      </c>
      <c r="T46" s="9">
        <v>8688516</v>
      </c>
      <c r="U46" s="9">
        <v>7948850</v>
      </c>
      <c r="V46" s="7">
        <f t="shared" si="0"/>
        <v>85.311928233219859</v>
      </c>
      <c r="W46" s="7">
        <f t="shared" si="1"/>
        <v>85.218362697765798</v>
      </c>
      <c r="X46" s="7">
        <f t="shared" si="2"/>
        <v>84.001549597741402</v>
      </c>
      <c r="Y46" s="7">
        <f t="shared" si="3"/>
        <v>84.059157646554496</v>
      </c>
      <c r="Z46" s="7">
        <f t="shared" si="4"/>
        <v>83.825528219971062</v>
      </c>
      <c r="AA46" s="7">
        <f t="shared" si="5"/>
        <v>87.76471237716683</v>
      </c>
      <c r="AB46" s="7" t="str">
        <f>IF(AND(V46&gt;0,V46&lt;='LIMITES QUARTIS'!$B$3),"Q1",IF(AND(V46&gt;'LIMITES QUARTIS'!$B$3,V46&lt;='LIMITES QUARTIS'!$B$4),"Q2",IF(AND(V46&gt;'LIMITES QUARTIS'!$B$4,V46&lt;='LIMITES QUARTIS'!$B$5),"Q3",IF(V46&gt;'LIMITES QUARTIS'!$B$5,"Q4"))))</f>
        <v>Q4</v>
      </c>
      <c r="AC46" s="8" t="str">
        <f>IF(AND(W46&gt;0,W46&lt;='LIMITES QUARTIS'!$C$3),"Q1",IF(AND(W46&gt;'LIMITES QUARTIS'!$C$3,W46&lt;='LIMITES QUARTIS'!$C$4),"Q2",IF(AND(W46&gt;'LIMITES QUARTIS'!$C$4,W46&lt;='LIMITES QUARTIS'!$C$5),"Q3",IF(W46&gt;'LIMITES QUARTIS'!$C$5,"Q4"))))</f>
        <v>Q4</v>
      </c>
      <c r="AD46" s="8" t="str">
        <f>IF(AND(X46&gt;0,X46&lt;='LIMITES QUARTIS'!$D$3),"Q1",IF(AND(X46&gt;'LIMITES QUARTIS'!$D$3,X46&lt;='LIMITES QUARTIS'!$D$4),"Q2",IF(AND(X46&gt;'LIMITES QUARTIS'!$D$4,X46&lt;='LIMITES QUARTIS'!$D$5),"Q3",IF(X46&gt;'LIMITES QUARTIS'!$D$5,"Q4"))))</f>
        <v>Q4</v>
      </c>
      <c r="AE46" s="8" t="str">
        <f>IF(AND(Y46&gt;0,Y46&lt;='LIMITES QUARTIS'!$E$3),"Q1",IF(AND(Y46&gt;'LIMITES QUARTIS'!$E$3,Y46&lt;='LIMITES QUARTIS'!$E$4),"Q2",IF(AND(Y46&gt;'LIMITES QUARTIS'!$E$4,Y46&lt;='LIMITES QUARTIS'!$E$5),"Q3",IF(Y46&gt;'LIMITES QUARTIS'!$E$5,"Q4"))))</f>
        <v>Q4</v>
      </c>
      <c r="AF46" s="8" t="str">
        <f>IF(AND(Z46&gt;0,Z46&lt;='LIMITES QUARTIS'!$F$3),"Q1",IF(AND(Z46&gt;'LIMITES QUARTIS'!$F$3,Z46&lt;='LIMITES QUARTIS'!$F$4),"Q2",IF(AND(Z46&gt;'LIMITES QUARTIS'!$F$4,Z46&lt;='LIMITES QUARTIS'!$F$5),"Q3",IF(Z46&gt;'LIMITES QUARTIS'!$F$5,"Q4"))))</f>
        <v>Q4</v>
      </c>
      <c r="AG46" s="8" t="str">
        <f>IF(AND(AA46&gt;0,AA46&lt;='LIMITES QUARTIS'!$G$3),"Q1",IF(AND(AA46&gt;'LIMITES QUARTIS'!$G$3,AA46&lt;='LIMITES QUARTIS'!$G$4),"Q2",IF(AND(AA46&gt;'LIMITES QUARTIS'!$G$4,AA46&lt;='LIMITES QUARTIS'!$G$5),"Q3",IF(AA46&gt;'LIMITES QUARTIS'!$G$5,"Q4"))))</f>
        <v>Q4</v>
      </c>
      <c r="AH46" s="7" t="s">
        <v>132</v>
      </c>
      <c r="AI46" s="7" t="s">
        <v>132</v>
      </c>
      <c r="AJ46" s="7" t="s">
        <v>132</v>
      </c>
      <c r="AK46" s="7" t="s">
        <v>132</v>
      </c>
      <c r="AL46" s="7" t="s">
        <v>132</v>
      </c>
      <c r="AM46" s="7" t="s">
        <v>132</v>
      </c>
    </row>
    <row r="47" spans="1:39" x14ac:dyDescent="0.25">
      <c r="A47" s="1">
        <v>42</v>
      </c>
      <c r="B47" t="s">
        <v>97</v>
      </c>
      <c r="C47" t="s">
        <v>98</v>
      </c>
      <c r="D47" s="9">
        <v>90634</v>
      </c>
      <c r="E47" s="9">
        <v>90573</v>
      </c>
      <c r="F47" s="9">
        <v>82017</v>
      </c>
      <c r="G47" s="9">
        <v>80071</v>
      </c>
      <c r="H47" s="9">
        <v>80720</v>
      </c>
      <c r="I47" s="9">
        <v>77520</v>
      </c>
      <c r="J47" s="9">
        <v>90634</v>
      </c>
      <c r="K47" s="9">
        <v>90573</v>
      </c>
      <c r="L47" s="9">
        <v>82017</v>
      </c>
      <c r="M47" s="9">
        <v>80071</v>
      </c>
      <c r="N47" s="9">
        <v>80370</v>
      </c>
      <c r="O47" s="9">
        <v>77520</v>
      </c>
      <c r="P47" s="9">
        <v>8031054</v>
      </c>
      <c r="Q47" s="9">
        <v>8021890</v>
      </c>
      <c r="R47" s="9">
        <v>7645530</v>
      </c>
      <c r="S47" s="9">
        <v>6982880</v>
      </c>
      <c r="T47" s="9">
        <v>6912978</v>
      </c>
      <c r="U47" s="9">
        <v>6669423</v>
      </c>
      <c r="V47" s="7">
        <f t="shared" si="0"/>
        <v>88.609727034004905</v>
      </c>
      <c r="W47" s="7">
        <f t="shared" si="1"/>
        <v>88.568226734236475</v>
      </c>
      <c r="X47" s="7">
        <f t="shared" si="2"/>
        <v>93.218844873623766</v>
      </c>
      <c r="Y47" s="7">
        <f t="shared" si="3"/>
        <v>87.208602365400708</v>
      </c>
      <c r="Z47" s="7">
        <f t="shared" si="4"/>
        <v>85.641451932606543</v>
      </c>
      <c r="AA47" s="7">
        <f t="shared" si="5"/>
        <v>86.034868421052636</v>
      </c>
      <c r="AB47" s="7" t="str">
        <f>IF(AND(V47&gt;0,V47&lt;='LIMITES QUARTIS'!$B$3),"Q1",IF(AND(V47&gt;'LIMITES QUARTIS'!$B$3,V47&lt;='LIMITES QUARTIS'!$B$4),"Q2",IF(AND(V47&gt;'LIMITES QUARTIS'!$B$4,V47&lt;='LIMITES QUARTIS'!$B$5),"Q3",IF(V47&gt;'LIMITES QUARTIS'!$B$5,"Q4"))))</f>
        <v>Q4</v>
      </c>
      <c r="AC47" s="8" t="str">
        <f>IF(AND(W47&gt;0,W47&lt;='LIMITES QUARTIS'!$C$3),"Q1",IF(AND(W47&gt;'LIMITES QUARTIS'!$C$3,W47&lt;='LIMITES QUARTIS'!$C$4),"Q2",IF(AND(W47&gt;'LIMITES QUARTIS'!$C$4,W47&lt;='LIMITES QUARTIS'!$C$5),"Q3",IF(W47&gt;'LIMITES QUARTIS'!$C$5,"Q4"))))</f>
        <v>Q4</v>
      </c>
      <c r="AD47" s="8" t="str">
        <f>IF(AND(X47&gt;0,X47&lt;='LIMITES QUARTIS'!$D$3),"Q1",IF(AND(X47&gt;'LIMITES QUARTIS'!$D$3,X47&lt;='LIMITES QUARTIS'!$D$4),"Q2",IF(AND(X47&gt;'LIMITES QUARTIS'!$D$4,X47&lt;='LIMITES QUARTIS'!$D$5),"Q3",IF(X47&gt;'LIMITES QUARTIS'!$D$5,"Q4"))))</f>
        <v>Q4</v>
      </c>
      <c r="AE47" s="8" t="str">
        <f>IF(AND(Y47&gt;0,Y47&lt;='LIMITES QUARTIS'!$E$3),"Q1",IF(AND(Y47&gt;'LIMITES QUARTIS'!$E$3,Y47&lt;='LIMITES QUARTIS'!$E$4),"Q2",IF(AND(Y47&gt;'LIMITES QUARTIS'!$E$4,Y47&lt;='LIMITES QUARTIS'!$E$5),"Q3",IF(Y47&gt;'LIMITES QUARTIS'!$E$5,"Q4"))))</f>
        <v>Q4</v>
      </c>
      <c r="AF47" s="8" t="str">
        <f>IF(AND(Z47&gt;0,Z47&lt;='LIMITES QUARTIS'!$F$3),"Q1",IF(AND(Z47&gt;'LIMITES QUARTIS'!$F$3,Z47&lt;='LIMITES QUARTIS'!$F$4),"Q2",IF(AND(Z47&gt;'LIMITES QUARTIS'!$F$4,Z47&lt;='LIMITES QUARTIS'!$F$5),"Q3",IF(Z47&gt;'LIMITES QUARTIS'!$F$5,"Q4"))))</f>
        <v>Q4</v>
      </c>
      <c r="AG47" s="8" t="str">
        <f>IF(AND(AA47&gt;0,AA47&lt;='LIMITES QUARTIS'!$G$3),"Q1",IF(AND(AA47&gt;'LIMITES QUARTIS'!$G$3,AA47&lt;='LIMITES QUARTIS'!$G$4),"Q2",IF(AND(AA47&gt;'LIMITES QUARTIS'!$G$4,AA47&lt;='LIMITES QUARTIS'!$G$5),"Q3",IF(AA47&gt;'LIMITES QUARTIS'!$G$5,"Q4"))))</f>
        <v>Q4</v>
      </c>
      <c r="AH47" s="7" t="s">
        <v>132</v>
      </c>
      <c r="AI47" s="7" t="s">
        <v>132</v>
      </c>
      <c r="AJ47" s="7" t="s">
        <v>132</v>
      </c>
      <c r="AK47" s="7" t="s">
        <v>132</v>
      </c>
      <c r="AL47" s="7" t="s">
        <v>132</v>
      </c>
      <c r="AM47" s="7" t="s">
        <v>132</v>
      </c>
    </row>
    <row r="48" spans="1:39" x14ac:dyDescent="0.25">
      <c r="A48" s="1">
        <v>20</v>
      </c>
      <c r="B48" t="s">
        <v>58</v>
      </c>
      <c r="C48" t="s">
        <v>59</v>
      </c>
      <c r="D48" s="9">
        <v>13500</v>
      </c>
      <c r="E48" s="9">
        <v>14100</v>
      </c>
      <c r="F48" s="9">
        <v>12000</v>
      </c>
      <c r="G48" s="9">
        <v>13000</v>
      </c>
      <c r="H48" s="9">
        <v>12900</v>
      </c>
      <c r="I48" s="9">
        <v>11980</v>
      </c>
      <c r="J48" s="9">
        <v>13500</v>
      </c>
      <c r="K48" s="9">
        <v>14100</v>
      </c>
      <c r="L48" s="9">
        <v>12000</v>
      </c>
      <c r="M48" s="9">
        <v>13000</v>
      </c>
      <c r="N48" s="9">
        <v>12900</v>
      </c>
      <c r="O48" s="9">
        <v>11000</v>
      </c>
      <c r="P48" s="9">
        <v>1215000</v>
      </c>
      <c r="Q48" s="9">
        <v>1269000</v>
      </c>
      <c r="R48" s="9">
        <v>1080000</v>
      </c>
      <c r="S48" s="9">
        <v>1170000</v>
      </c>
      <c r="T48" s="9">
        <v>1161000</v>
      </c>
      <c r="U48" s="9">
        <v>880000</v>
      </c>
      <c r="V48" s="7">
        <f t="shared" si="0"/>
        <v>90</v>
      </c>
      <c r="W48" s="7">
        <f t="shared" si="1"/>
        <v>90</v>
      </c>
      <c r="X48" s="7">
        <f t="shared" si="2"/>
        <v>90</v>
      </c>
      <c r="Y48" s="7">
        <f t="shared" si="3"/>
        <v>90</v>
      </c>
      <c r="Z48" s="7">
        <f t="shared" si="4"/>
        <v>90</v>
      </c>
      <c r="AA48" s="7">
        <f t="shared" si="5"/>
        <v>73.455759599332225</v>
      </c>
      <c r="AB48" s="7" t="str">
        <f>IF(AND(V48&gt;0,V48&lt;='LIMITES QUARTIS'!$B$3),"Q1",IF(AND(V48&gt;'LIMITES QUARTIS'!$B$3,V48&lt;='LIMITES QUARTIS'!$B$4),"Q2",IF(AND(V48&gt;'LIMITES QUARTIS'!$B$4,V48&lt;='LIMITES QUARTIS'!$B$5),"Q3",IF(V48&gt;'LIMITES QUARTIS'!$B$5,"Q4"))))</f>
        <v>Q4</v>
      </c>
      <c r="AC48" s="8" t="str">
        <f>IF(AND(W48&gt;0,W48&lt;='LIMITES QUARTIS'!$C$3),"Q1",IF(AND(W48&gt;'LIMITES QUARTIS'!$C$3,W48&lt;='LIMITES QUARTIS'!$C$4),"Q2",IF(AND(W48&gt;'LIMITES QUARTIS'!$C$4,W48&lt;='LIMITES QUARTIS'!$C$5),"Q3",IF(W48&gt;'LIMITES QUARTIS'!$C$5,"Q4"))))</f>
        <v>Q4</v>
      </c>
      <c r="AD48" s="8" t="str">
        <f>IF(AND(X48&gt;0,X48&lt;='LIMITES QUARTIS'!$D$3),"Q1",IF(AND(X48&gt;'LIMITES QUARTIS'!$D$3,X48&lt;='LIMITES QUARTIS'!$D$4),"Q2",IF(AND(X48&gt;'LIMITES QUARTIS'!$D$4,X48&lt;='LIMITES QUARTIS'!$D$5),"Q3",IF(X48&gt;'LIMITES QUARTIS'!$D$5,"Q4"))))</f>
        <v>Q4</v>
      </c>
      <c r="AE48" s="8" t="str">
        <f>IF(AND(Y48&gt;0,Y48&lt;='LIMITES QUARTIS'!$E$3),"Q1",IF(AND(Y48&gt;'LIMITES QUARTIS'!$E$3,Y48&lt;='LIMITES QUARTIS'!$E$4),"Q2",IF(AND(Y48&gt;'LIMITES QUARTIS'!$E$4,Y48&lt;='LIMITES QUARTIS'!$E$5),"Q3",IF(Y48&gt;'LIMITES QUARTIS'!$E$5,"Q4"))))</f>
        <v>Q4</v>
      </c>
      <c r="AF48" s="8" t="str">
        <f>IF(AND(Z48&gt;0,Z48&lt;='LIMITES QUARTIS'!$F$3),"Q1",IF(AND(Z48&gt;'LIMITES QUARTIS'!$F$3,Z48&lt;='LIMITES QUARTIS'!$F$4),"Q2",IF(AND(Z48&gt;'LIMITES QUARTIS'!$F$4,Z48&lt;='LIMITES QUARTIS'!$F$5),"Q3",IF(Z48&gt;'LIMITES QUARTIS'!$F$5,"Q4"))))</f>
        <v>Q4</v>
      </c>
      <c r="AG48" s="8" t="str">
        <f>IF(AND(AA48&gt;0,AA48&lt;='LIMITES QUARTIS'!$G$3),"Q1",IF(AND(AA48&gt;'LIMITES QUARTIS'!$G$3,AA48&lt;='LIMITES QUARTIS'!$G$4),"Q2",IF(AND(AA48&gt;'LIMITES QUARTIS'!$G$4,AA48&lt;='LIMITES QUARTIS'!$G$5),"Q3",IF(AA48&gt;'LIMITES QUARTIS'!$G$5,"Q4"))))</f>
        <v>Q2</v>
      </c>
      <c r="AH48" s="7" t="s">
        <v>132</v>
      </c>
      <c r="AI48" s="7" t="s">
        <v>132</v>
      </c>
      <c r="AJ48" s="7" t="s">
        <v>132</v>
      </c>
      <c r="AK48" s="7" t="s">
        <v>132</v>
      </c>
      <c r="AL48" s="7" t="s">
        <v>132</v>
      </c>
      <c r="AM48" s="7" t="s">
        <v>131</v>
      </c>
    </row>
  </sheetData>
  <autoFilter ref="A1:AM48" xr:uid="{00000000-0001-0000-0000-000000000000}"/>
  <pageMargins left="0.75" right="0.75" top="1" bottom="1" header="0.5" footer="0.5"/>
  <headerFooter>
    <oddFooter>&amp;L_x000D_&amp;1#&amp;"Calibri"&amp;10&amp;K000000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3FC6-37BA-46CC-992B-E812425A65C7}">
  <dimension ref="A1:K5"/>
  <sheetViews>
    <sheetView workbookViewId="0">
      <selection activeCell="A6" sqref="A6:XFD14"/>
    </sheetView>
  </sheetViews>
  <sheetFormatPr defaultRowHeight="15" x14ac:dyDescent="0.25"/>
  <cols>
    <col min="2" max="7" width="12.5703125" bestFit="1" customWidth="1"/>
    <col min="9" max="9" width="11.5703125" bestFit="1" customWidth="1"/>
    <col min="10" max="10" width="8.7109375" style="3"/>
  </cols>
  <sheetData>
    <row r="1" spans="1:11" x14ac:dyDescent="0.25">
      <c r="A1" s="4" t="s">
        <v>116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I1" s="2" t="s">
        <v>122</v>
      </c>
    </row>
    <row r="2" spans="1:11" x14ac:dyDescent="0.25">
      <c r="A2" s="5" t="s">
        <v>112</v>
      </c>
      <c r="B2" s="6">
        <f>QUARTILE(Sheet1!V:V,0)</f>
        <v>20</v>
      </c>
      <c r="C2" s="6">
        <f>QUARTILE(Sheet1!W:W,0)</f>
        <v>20</v>
      </c>
      <c r="D2" s="6">
        <f>QUARTILE(Sheet1!X:X,0)</f>
        <v>20</v>
      </c>
      <c r="E2" s="6">
        <f>QUARTILE(Sheet1!Y:Y,0)</f>
        <v>20</v>
      </c>
      <c r="F2" s="6">
        <f>QUARTILE(Sheet1!Z:Z,0)</f>
        <v>18</v>
      </c>
      <c r="G2" s="6">
        <f>QUARTILE(Sheet1!AA:AA,0)</f>
        <v>20</v>
      </c>
      <c r="I2" s="8" t="s">
        <v>112</v>
      </c>
      <c r="J2" s="3" t="s">
        <v>129</v>
      </c>
      <c r="K2" s="3"/>
    </row>
    <row r="3" spans="1:11" x14ac:dyDescent="0.25">
      <c r="A3" s="5" t="s">
        <v>113</v>
      </c>
      <c r="B3" s="6">
        <f>QUARTILE(Sheet1!V:V,1)</f>
        <v>71.661743741598599</v>
      </c>
      <c r="C3" s="6">
        <f>QUARTILE(Sheet1!W:W,1)</f>
        <v>71.478736762959556</v>
      </c>
      <c r="D3" s="6">
        <f>QUARTILE(Sheet1!X:X,1)</f>
        <v>70.460025734732767</v>
      </c>
      <c r="E3" s="6">
        <f>QUARTILE(Sheet1!Y:Y,1)</f>
        <v>71</v>
      </c>
      <c r="F3" s="6">
        <f>QUARTILE(Sheet1!Z:Z,1)</f>
        <v>72.289522106463494</v>
      </c>
      <c r="G3" s="6">
        <f>QUARTILE(Sheet1!AA:AA,1)</f>
        <v>69.15512465373962</v>
      </c>
      <c r="I3" s="8" t="s">
        <v>113</v>
      </c>
      <c r="J3" s="3" t="s">
        <v>131</v>
      </c>
    </row>
    <row r="4" spans="1:11" x14ac:dyDescent="0.25">
      <c r="A4" s="5" t="s">
        <v>114</v>
      </c>
      <c r="B4" s="6">
        <f>QUARTILE(Sheet1!V:V,2)</f>
        <v>78.51163142595469</v>
      </c>
      <c r="C4" s="6">
        <f>QUARTILE(Sheet1!W:W,2)</f>
        <v>78.905676524278931</v>
      </c>
      <c r="D4" s="6">
        <f>QUARTILE(Sheet1!X:X,2)</f>
        <v>75</v>
      </c>
      <c r="E4" s="6">
        <f>QUARTILE(Sheet1!Y:Y,2)</f>
        <v>75.243208873503121</v>
      </c>
      <c r="F4" s="6">
        <f>QUARTILE(Sheet1!Z:Z,2)</f>
        <v>78.582191780821915</v>
      </c>
      <c r="G4" s="6">
        <f>QUARTILE(Sheet1!AA:AA,2)</f>
        <v>73.702589743589741</v>
      </c>
      <c r="I4" s="8" t="s">
        <v>114</v>
      </c>
      <c r="J4" s="3" t="s">
        <v>130</v>
      </c>
    </row>
    <row r="5" spans="1:11" x14ac:dyDescent="0.25">
      <c r="A5" s="5" t="s">
        <v>115</v>
      </c>
      <c r="B5" s="6">
        <f>QUARTILE(Sheet1!V:V,3)</f>
        <v>82.954402909196602</v>
      </c>
      <c r="C5" s="6">
        <f>QUARTILE(Sheet1!W:W,3)</f>
        <v>83.924879487541432</v>
      </c>
      <c r="D5" s="6">
        <f>QUARTILE(Sheet1!X:X,3)</f>
        <v>80.670635362647189</v>
      </c>
      <c r="E5" s="6">
        <f>QUARTILE(Sheet1!Y:Y,3)</f>
        <v>80</v>
      </c>
      <c r="F5" s="6">
        <f>QUARTILE(Sheet1!Z:Z,3)</f>
        <v>81.970648675414708</v>
      </c>
      <c r="G5" s="6">
        <f>QUARTILE(Sheet1!AA:AA,3)</f>
        <v>78.929353379124336</v>
      </c>
      <c r="I5" s="8" t="s">
        <v>115</v>
      </c>
      <c r="J5" s="3" t="s">
        <v>132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e1ca4794-ba67-4050-a8c8-850d92435b70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LIMITES QUARTIS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Caio Bazzucco</cp:lastModifiedBy>
  <dcterms:created xsi:type="dcterms:W3CDTF">2024-05-21T16:43:34Z</dcterms:created>
  <dcterms:modified xsi:type="dcterms:W3CDTF">2024-06-02T22:30:30Z</dcterms:modified>
</cp:coreProperties>
</file>