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\Desktop\"/>
    </mc:Choice>
  </mc:AlternateContent>
  <xr:revisionPtr revIDLastSave="0" documentId="10_ncr:8100000_{410A9157-1777-4BC1-8D0B-AF963C5998A1}" xr6:coauthVersionLast="32" xr6:coauthVersionMax="32" xr10:uidLastSave="{00000000-0000-0000-0000-000000000000}"/>
  <bookViews>
    <workbookView xWindow="0" yWindow="0" windowWidth="28800" windowHeight="12375" xr2:uid="{59B216C1-ED51-4DFD-9BEE-319CBE938661}"/>
  </bookViews>
  <sheets>
    <sheet name="Exercício 1" sheetId="6" r:id="rId1"/>
    <sheet name="Exercício 2" sheetId="1" r:id="rId2"/>
    <sheet name="Exercício 3" sheetId="3" r:id="rId3"/>
    <sheet name="Exercício 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6" l="1"/>
  <c r="E34" i="6" s="1"/>
  <c r="K27" i="6"/>
  <c r="H27" i="6"/>
  <c r="E27" i="6"/>
  <c r="B27" i="6"/>
  <c r="K25" i="6"/>
  <c r="K28" i="6" s="1"/>
  <c r="H25" i="6"/>
  <c r="H28" i="6" s="1"/>
  <c r="E25" i="6"/>
  <c r="E28" i="6" s="1"/>
  <c r="B25" i="6"/>
  <c r="B28" i="6" s="1"/>
  <c r="K8" i="6"/>
  <c r="H8" i="6"/>
  <c r="E8" i="6"/>
  <c r="B8" i="6"/>
  <c r="K6" i="6"/>
  <c r="K11" i="6" s="1"/>
  <c r="H6" i="6"/>
  <c r="H11" i="6" s="1"/>
  <c r="E6" i="6"/>
  <c r="E11" i="6" s="1"/>
  <c r="B6" i="6"/>
  <c r="B9" i="6" s="1"/>
  <c r="E31" i="5"/>
  <c r="E32" i="5" s="1"/>
  <c r="B34" i="5"/>
  <c r="B35" i="5" s="1"/>
  <c r="E22" i="5"/>
  <c r="E23" i="5" s="1"/>
  <c r="B25" i="5"/>
  <c r="B26" i="5" s="1"/>
  <c r="E13" i="5"/>
  <c r="E14" i="5" s="1"/>
  <c r="B16" i="5"/>
  <c r="B17" i="5" s="1"/>
  <c r="E5" i="5"/>
  <c r="E4" i="5"/>
  <c r="B8" i="5"/>
  <c r="B7" i="5"/>
  <c r="I13" i="3"/>
  <c r="G13" i="3"/>
  <c r="E9" i="3"/>
  <c r="E12" i="3"/>
  <c r="E17" i="3"/>
  <c r="B14" i="3"/>
  <c r="B15" i="3" s="1"/>
  <c r="I2" i="3"/>
  <c r="G2" i="3"/>
  <c r="B6" i="3"/>
  <c r="B7" i="3" s="1"/>
  <c r="E1" i="1"/>
  <c r="B6" i="1"/>
  <c r="B5" i="1"/>
  <c r="E17" i="6" l="1"/>
  <c r="C17" i="6"/>
  <c r="E15" i="6"/>
  <c r="C15" i="6"/>
  <c r="C16" i="6"/>
  <c r="E16" i="6"/>
  <c r="H9" i="6"/>
  <c r="K9" i="6"/>
  <c r="H30" i="6"/>
  <c r="C34" i="6"/>
  <c r="B11" i="6"/>
  <c r="K30" i="6"/>
  <c r="E9" i="6"/>
  <c r="B30" i="6"/>
  <c r="E1" i="3"/>
  <c r="E33" i="6" l="1"/>
  <c r="C33" i="6"/>
  <c r="C36" i="6"/>
  <c r="E36" i="6"/>
  <c r="C14" i="6"/>
  <c r="E14" i="6"/>
  <c r="C35" i="6"/>
  <c r="E35" i="6"/>
</calcChain>
</file>

<file path=xl/sharedStrings.xml><?xml version="1.0" encoding="utf-8"?>
<sst xmlns="http://schemas.openxmlformats.org/spreadsheetml/2006/main" count="141" uniqueCount="30">
  <si>
    <t>P(0 ≤ Z ≤ Zc)</t>
  </si>
  <si>
    <t>P(Z &gt; Zc)</t>
  </si>
  <si>
    <t>Números da Amostra (n)</t>
  </si>
  <si>
    <t>Desvio Padrão Populacional (σ)</t>
  </si>
  <si>
    <t>Nível de Confiança (C)</t>
  </si>
  <si>
    <t>Erro(e)</t>
  </si>
  <si>
    <r>
      <t>P(Z &gt; Zc) - (</t>
    </r>
    <r>
      <rPr>
        <sz val="11"/>
        <color theme="1"/>
        <rFont val="Calibri"/>
        <family val="2"/>
      </rPr>
      <t>α)</t>
    </r>
  </si>
  <si>
    <t>-e</t>
  </si>
  <si>
    <t>+e</t>
  </si>
  <si>
    <r>
      <t>&lt;</t>
    </r>
    <r>
      <rPr>
        <sz val="11"/>
        <color theme="1"/>
        <rFont val="Calibri"/>
        <family val="2"/>
      </rPr>
      <t>µ&lt;</t>
    </r>
  </si>
  <si>
    <r>
      <t xml:space="preserve">e =     - </t>
    </r>
    <r>
      <rPr>
        <sz val="11"/>
        <color theme="1"/>
        <rFont val="Calibri"/>
        <family val="2"/>
      </rPr>
      <t>µ</t>
    </r>
  </si>
  <si>
    <t>?</t>
  </si>
  <si>
    <t>Média Amostral (   )</t>
  </si>
  <si>
    <t xml:space="preserve"> (α) -&gt; P(Z &gt; Zc)</t>
  </si>
  <si>
    <t>TABELA</t>
  </si>
  <si>
    <t>Cálculo</t>
  </si>
  <si>
    <r>
      <t>Desvio Padrão Populacional (</t>
    </r>
    <r>
      <rPr>
        <sz val="11"/>
        <color theme="1"/>
        <rFont val="Calibri"/>
        <family val="2"/>
      </rPr>
      <t>σ)</t>
    </r>
  </si>
  <si>
    <t>Números de Amostra (n)</t>
  </si>
  <si>
    <r>
      <t xml:space="preserve">P(0 </t>
    </r>
    <r>
      <rPr>
        <sz val="11"/>
        <color theme="1"/>
        <rFont val="Calibri"/>
        <family val="2"/>
      </rPr>
      <t>≤ Z ≤ Zc)</t>
    </r>
  </si>
  <si>
    <t>Arredondado para Cima</t>
  </si>
  <si>
    <t>Número de Amostra</t>
  </si>
  <si>
    <t>Estados Unidos</t>
  </si>
  <si>
    <t>Proporção Favorável (   )</t>
  </si>
  <si>
    <t>Proporção Disfavorável (   )</t>
  </si>
  <si>
    <t>Inglaterra</t>
  </si>
  <si>
    <t>França</t>
  </si>
  <si>
    <t>Espanha</t>
  </si>
  <si>
    <t>n*</t>
  </si>
  <si>
    <t>-e &lt; p &lt;    +e</t>
  </si>
  <si>
    <t>&lt; p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</si>
</sst>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quotePrefix="1" applyNumberFormat="1" applyFill="1" applyBorder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1390650</xdr:colOff>
      <xdr:row>4</xdr:row>
      <xdr:rowOff>14287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B6471BF0-B742-46A8-BCF0-EBEEB345CF84}"/>
                </a:ext>
              </a:extLst>
            </xdr:cNvPr>
            <xdr:cNvSpPr txBox="1"/>
          </xdr:nvSpPr>
          <xdr:spPr>
            <a:xfrm>
              <a:off x="1390650" y="7762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B6471BF0-B742-46A8-BCF0-EBEEB345CF84}"/>
                </a:ext>
              </a:extLst>
            </xdr:cNvPr>
            <xdr:cNvSpPr txBox="1"/>
          </xdr:nvSpPr>
          <xdr:spPr>
            <a:xfrm>
              <a:off x="1390650" y="7762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1485900</xdr:colOff>
      <xdr:row>5</xdr:row>
      <xdr:rowOff>14287</xdr:rowOff>
    </xdr:from>
    <xdr:ext cx="1121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8DCAD84B-E2E2-48EB-821D-297ADA990B31}"/>
                </a:ext>
              </a:extLst>
            </xdr:cNvPr>
            <xdr:cNvSpPr txBox="1"/>
          </xdr:nvSpPr>
          <xdr:spPr>
            <a:xfrm>
              <a:off x="1485900" y="966787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8DCAD84B-E2E2-48EB-821D-297ADA990B31}"/>
                </a:ext>
              </a:extLst>
            </xdr:cNvPr>
            <xdr:cNvSpPr txBox="1"/>
          </xdr:nvSpPr>
          <xdr:spPr>
            <a:xfrm>
              <a:off x="1485900" y="966787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𝑞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1390650</xdr:colOff>
      <xdr:row>4</xdr:row>
      <xdr:rowOff>14287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96AD61C-C194-4FA7-967F-7D765B430840}"/>
                </a:ext>
              </a:extLst>
            </xdr:cNvPr>
            <xdr:cNvSpPr txBox="1"/>
          </xdr:nvSpPr>
          <xdr:spPr>
            <a:xfrm>
              <a:off x="1390650" y="7762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96AD61C-C194-4FA7-967F-7D765B430840}"/>
                </a:ext>
              </a:extLst>
            </xdr:cNvPr>
            <xdr:cNvSpPr txBox="1"/>
          </xdr:nvSpPr>
          <xdr:spPr>
            <a:xfrm>
              <a:off x="1390650" y="7762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1485900</xdr:colOff>
      <xdr:row>5</xdr:row>
      <xdr:rowOff>14287</xdr:rowOff>
    </xdr:from>
    <xdr:ext cx="1121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89A75917-2795-4DD9-A503-DE648EA9CA00}"/>
                </a:ext>
              </a:extLst>
            </xdr:cNvPr>
            <xdr:cNvSpPr txBox="1"/>
          </xdr:nvSpPr>
          <xdr:spPr>
            <a:xfrm>
              <a:off x="1485900" y="966787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89A75917-2795-4DD9-A503-DE648EA9CA00}"/>
                </a:ext>
              </a:extLst>
            </xdr:cNvPr>
            <xdr:cNvSpPr txBox="1"/>
          </xdr:nvSpPr>
          <xdr:spPr>
            <a:xfrm>
              <a:off x="1485900" y="966787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𝑞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1390650</xdr:colOff>
      <xdr:row>4</xdr:row>
      <xdr:rowOff>14287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69CAAF04-FCF4-4A8D-808A-5D4CE73479D5}"/>
                </a:ext>
              </a:extLst>
            </xdr:cNvPr>
            <xdr:cNvSpPr txBox="1"/>
          </xdr:nvSpPr>
          <xdr:spPr>
            <a:xfrm>
              <a:off x="3219450" y="7762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69CAAF04-FCF4-4A8D-808A-5D4CE73479D5}"/>
                </a:ext>
              </a:extLst>
            </xdr:cNvPr>
            <xdr:cNvSpPr txBox="1"/>
          </xdr:nvSpPr>
          <xdr:spPr>
            <a:xfrm>
              <a:off x="3219450" y="7762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1485900</xdr:colOff>
      <xdr:row>5</xdr:row>
      <xdr:rowOff>14287</xdr:rowOff>
    </xdr:from>
    <xdr:ext cx="1121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878A3320-6302-4A89-B481-DEF27B130A4B}"/>
                </a:ext>
              </a:extLst>
            </xdr:cNvPr>
            <xdr:cNvSpPr txBox="1"/>
          </xdr:nvSpPr>
          <xdr:spPr>
            <a:xfrm>
              <a:off x="3219450" y="966787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878A3320-6302-4A89-B481-DEF27B130A4B}"/>
                </a:ext>
              </a:extLst>
            </xdr:cNvPr>
            <xdr:cNvSpPr txBox="1"/>
          </xdr:nvSpPr>
          <xdr:spPr>
            <a:xfrm>
              <a:off x="3219450" y="966787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𝑞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1390650</xdr:colOff>
      <xdr:row>4</xdr:row>
      <xdr:rowOff>14287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2B88FF73-A8AC-4802-B550-0E18B5819391}"/>
                </a:ext>
              </a:extLst>
            </xdr:cNvPr>
            <xdr:cNvSpPr txBox="1"/>
          </xdr:nvSpPr>
          <xdr:spPr>
            <a:xfrm>
              <a:off x="5048250" y="7762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2B88FF73-A8AC-4802-B550-0E18B5819391}"/>
                </a:ext>
              </a:extLst>
            </xdr:cNvPr>
            <xdr:cNvSpPr txBox="1"/>
          </xdr:nvSpPr>
          <xdr:spPr>
            <a:xfrm>
              <a:off x="5048250" y="7762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1485900</xdr:colOff>
      <xdr:row>5</xdr:row>
      <xdr:rowOff>14287</xdr:rowOff>
    </xdr:from>
    <xdr:ext cx="1121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65122E01-9544-43F4-AF51-1128DD856BFB}"/>
                </a:ext>
              </a:extLst>
            </xdr:cNvPr>
            <xdr:cNvSpPr txBox="1"/>
          </xdr:nvSpPr>
          <xdr:spPr>
            <a:xfrm>
              <a:off x="5048250" y="966787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65122E01-9544-43F4-AF51-1128DD856BFB}"/>
                </a:ext>
              </a:extLst>
            </xdr:cNvPr>
            <xdr:cNvSpPr txBox="1"/>
          </xdr:nvSpPr>
          <xdr:spPr>
            <a:xfrm>
              <a:off x="5048250" y="966787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𝑞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923925</xdr:colOff>
      <xdr:row>7</xdr:row>
      <xdr:rowOff>14287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1B6B260F-F365-45D7-8E97-E58AFA97FB5F}"/>
                </a:ext>
              </a:extLst>
            </xdr:cNvPr>
            <xdr:cNvSpPr txBox="1"/>
          </xdr:nvSpPr>
          <xdr:spPr>
            <a:xfrm>
              <a:off x="923925" y="13477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1B6B260F-F365-45D7-8E97-E58AFA97FB5F}"/>
                </a:ext>
              </a:extLst>
            </xdr:cNvPr>
            <xdr:cNvSpPr txBox="1"/>
          </xdr:nvSpPr>
          <xdr:spPr>
            <a:xfrm>
              <a:off x="923925" y="13477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914400</xdr:colOff>
      <xdr:row>8</xdr:row>
      <xdr:rowOff>23812</xdr:rowOff>
    </xdr:from>
    <xdr:ext cx="1121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D971A84E-DF0B-465C-8C1C-DF8CE4991183}"/>
                </a:ext>
              </a:extLst>
            </xdr:cNvPr>
            <xdr:cNvSpPr txBox="1"/>
          </xdr:nvSpPr>
          <xdr:spPr>
            <a:xfrm>
              <a:off x="914400" y="1547812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D971A84E-DF0B-465C-8C1C-DF8CE4991183}"/>
                </a:ext>
              </a:extLst>
            </xdr:cNvPr>
            <xdr:cNvSpPr txBox="1"/>
          </xdr:nvSpPr>
          <xdr:spPr>
            <a:xfrm>
              <a:off x="914400" y="1547812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𝑞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923925</xdr:colOff>
      <xdr:row>7</xdr:row>
      <xdr:rowOff>14287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DE0B3AA0-EB3F-4549-8716-CED5E29A0537}"/>
                </a:ext>
              </a:extLst>
            </xdr:cNvPr>
            <xdr:cNvSpPr txBox="1"/>
          </xdr:nvSpPr>
          <xdr:spPr>
            <a:xfrm>
              <a:off x="923925" y="13477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DE0B3AA0-EB3F-4549-8716-CED5E29A0537}"/>
                </a:ext>
              </a:extLst>
            </xdr:cNvPr>
            <xdr:cNvSpPr txBox="1"/>
          </xdr:nvSpPr>
          <xdr:spPr>
            <a:xfrm>
              <a:off x="923925" y="13477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914400</xdr:colOff>
      <xdr:row>8</xdr:row>
      <xdr:rowOff>23812</xdr:rowOff>
    </xdr:from>
    <xdr:ext cx="1121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972C702E-6098-4DD1-8287-D6BAB06D1297}"/>
                </a:ext>
              </a:extLst>
            </xdr:cNvPr>
            <xdr:cNvSpPr txBox="1"/>
          </xdr:nvSpPr>
          <xdr:spPr>
            <a:xfrm>
              <a:off x="914400" y="1547812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972C702E-6098-4DD1-8287-D6BAB06D1297}"/>
                </a:ext>
              </a:extLst>
            </xdr:cNvPr>
            <xdr:cNvSpPr txBox="1"/>
          </xdr:nvSpPr>
          <xdr:spPr>
            <a:xfrm>
              <a:off x="914400" y="1547812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𝑞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923925</xdr:colOff>
      <xdr:row>7</xdr:row>
      <xdr:rowOff>14287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069C3B3D-2544-4552-8241-ADFD0BE2DF17}"/>
                </a:ext>
              </a:extLst>
            </xdr:cNvPr>
            <xdr:cNvSpPr txBox="1"/>
          </xdr:nvSpPr>
          <xdr:spPr>
            <a:xfrm>
              <a:off x="3533775" y="13477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069C3B3D-2544-4552-8241-ADFD0BE2DF17}"/>
                </a:ext>
              </a:extLst>
            </xdr:cNvPr>
            <xdr:cNvSpPr txBox="1"/>
          </xdr:nvSpPr>
          <xdr:spPr>
            <a:xfrm>
              <a:off x="3533775" y="13477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914400</xdr:colOff>
      <xdr:row>8</xdr:row>
      <xdr:rowOff>23812</xdr:rowOff>
    </xdr:from>
    <xdr:ext cx="1121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B18D76D4-C9A1-44F0-8BB9-DBFACC65394F}"/>
                </a:ext>
              </a:extLst>
            </xdr:cNvPr>
            <xdr:cNvSpPr txBox="1"/>
          </xdr:nvSpPr>
          <xdr:spPr>
            <a:xfrm>
              <a:off x="3524250" y="1547812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B18D76D4-C9A1-44F0-8BB9-DBFACC65394F}"/>
                </a:ext>
              </a:extLst>
            </xdr:cNvPr>
            <xdr:cNvSpPr txBox="1"/>
          </xdr:nvSpPr>
          <xdr:spPr>
            <a:xfrm>
              <a:off x="3524250" y="1547812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𝑞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923925</xdr:colOff>
      <xdr:row>7</xdr:row>
      <xdr:rowOff>14287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6AFE7C73-1592-4D5A-8DA2-2D60FA3D6C56}"/>
                </a:ext>
              </a:extLst>
            </xdr:cNvPr>
            <xdr:cNvSpPr txBox="1"/>
          </xdr:nvSpPr>
          <xdr:spPr>
            <a:xfrm>
              <a:off x="6419850" y="13477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6AFE7C73-1592-4D5A-8DA2-2D60FA3D6C56}"/>
                </a:ext>
              </a:extLst>
            </xdr:cNvPr>
            <xdr:cNvSpPr txBox="1"/>
          </xdr:nvSpPr>
          <xdr:spPr>
            <a:xfrm>
              <a:off x="6419850" y="13477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914400</xdr:colOff>
      <xdr:row>8</xdr:row>
      <xdr:rowOff>23812</xdr:rowOff>
    </xdr:from>
    <xdr:ext cx="1121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1B59F639-63CA-4760-8439-1F36EFD9D8A8}"/>
                </a:ext>
              </a:extLst>
            </xdr:cNvPr>
            <xdr:cNvSpPr txBox="1"/>
          </xdr:nvSpPr>
          <xdr:spPr>
            <a:xfrm>
              <a:off x="6410325" y="1547812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1B59F639-63CA-4760-8439-1F36EFD9D8A8}"/>
                </a:ext>
              </a:extLst>
            </xdr:cNvPr>
            <xdr:cNvSpPr txBox="1"/>
          </xdr:nvSpPr>
          <xdr:spPr>
            <a:xfrm>
              <a:off x="6410325" y="1547812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𝑞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400050</xdr:colOff>
      <xdr:row>12</xdr:row>
      <xdr:rowOff>9525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1E608E90-9939-47A8-A1DB-5FF27A068F81}"/>
                </a:ext>
              </a:extLst>
            </xdr:cNvPr>
            <xdr:cNvSpPr txBox="1"/>
          </xdr:nvSpPr>
          <xdr:spPr>
            <a:xfrm>
              <a:off x="3667125" y="2295525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1E608E90-9939-47A8-A1DB-5FF27A068F81}"/>
                </a:ext>
              </a:extLst>
            </xdr:cNvPr>
            <xdr:cNvSpPr txBox="1"/>
          </xdr:nvSpPr>
          <xdr:spPr>
            <a:xfrm>
              <a:off x="3667125" y="2295525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923925</xdr:colOff>
      <xdr:row>12</xdr:row>
      <xdr:rowOff>9525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650297EE-1323-4A31-97F2-4D620EE0E6D5}"/>
                </a:ext>
              </a:extLst>
            </xdr:cNvPr>
            <xdr:cNvSpPr txBox="1"/>
          </xdr:nvSpPr>
          <xdr:spPr>
            <a:xfrm>
              <a:off x="4191000" y="2295525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650297EE-1323-4A31-97F2-4D620EE0E6D5}"/>
                </a:ext>
              </a:extLst>
            </xdr:cNvPr>
            <xdr:cNvSpPr txBox="1"/>
          </xdr:nvSpPr>
          <xdr:spPr>
            <a:xfrm>
              <a:off x="4191000" y="2295525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1390650</xdr:colOff>
      <xdr:row>23</xdr:row>
      <xdr:rowOff>14287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DA87C781-23EC-420F-BD87-AAA37D16FB57}"/>
                </a:ext>
              </a:extLst>
            </xdr:cNvPr>
            <xdr:cNvSpPr txBox="1"/>
          </xdr:nvSpPr>
          <xdr:spPr>
            <a:xfrm>
              <a:off x="1390650" y="7762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DA87C781-23EC-420F-BD87-AAA37D16FB57}"/>
                </a:ext>
              </a:extLst>
            </xdr:cNvPr>
            <xdr:cNvSpPr txBox="1"/>
          </xdr:nvSpPr>
          <xdr:spPr>
            <a:xfrm>
              <a:off x="1390650" y="7762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1485900</xdr:colOff>
      <xdr:row>24</xdr:row>
      <xdr:rowOff>14287</xdr:rowOff>
    </xdr:from>
    <xdr:ext cx="1121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CDAE3BD0-E49E-4CE9-8ABD-0D54FA973C16}"/>
                </a:ext>
              </a:extLst>
            </xdr:cNvPr>
            <xdr:cNvSpPr txBox="1"/>
          </xdr:nvSpPr>
          <xdr:spPr>
            <a:xfrm>
              <a:off x="1485900" y="966787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CDAE3BD0-E49E-4CE9-8ABD-0D54FA973C16}"/>
                </a:ext>
              </a:extLst>
            </xdr:cNvPr>
            <xdr:cNvSpPr txBox="1"/>
          </xdr:nvSpPr>
          <xdr:spPr>
            <a:xfrm>
              <a:off x="1485900" y="966787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𝑞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1390650</xdr:colOff>
      <xdr:row>23</xdr:row>
      <xdr:rowOff>14287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DDACC97A-B2A1-4F63-AC76-A19258187BBF}"/>
                </a:ext>
              </a:extLst>
            </xdr:cNvPr>
            <xdr:cNvSpPr txBox="1"/>
          </xdr:nvSpPr>
          <xdr:spPr>
            <a:xfrm>
              <a:off x="4000500" y="7762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DDACC97A-B2A1-4F63-AC76-A19258187BBF}"/>
                </a:ext>
              </a:extLst>
            </xdr:cNvPr>
            <xdr:cNvSpPr txBox="1"/>
          </xdr:nvSpPr>
          <xdr:spPr>
            <a:xfrm>
              <a:off x="4000500" y="7762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1485900</xdr:colOff>
      <xdr:row>24</xdr:row>
      <xdr:rowOff>14287</xdr:rowOff>
    </xdr:from>
    <xdr:ext cx="1121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F82B7DEB-1A47-4C9D-9814-1FD46E8DDE72}"/>
                </a:ext>
              </a:extLst>
            </xdr:cNvPr>
            <xdr:cNvSpPr txBox="1"/>
          </xdr:nvSpPr>
          <xdr:spPr>
            <a:xfrm>
              <a:off x="4095750" y="966787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F82B7DEB-1A47-4C9D-9814-1FD46E8DDE72}"/>
                </a:ext>
              </a:extLst>
            </xdr:cNvPr>
            <xdr:cNvSpPr txBox="1"/>
          </xdr:nvSpPr>
          <xdr:spPr>
            <a:xfrm>
              <a:off x="4095750" y="966787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𝑞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1390650</xdr:colOff>
      <xdr:row>23</xdr:row>
      <xdr:rowOff>14287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AB351F82-47EC-467D-9FD4-935EAF7CF045}"/>
                </a:ext>
              </a:extLst>
            </xdr:cNvPr>
            <xdr:cNvSpPr txBox="1"/>
          </xdr:nvSpPr>
          <xdr:spPr>
            <a:xfrm>
              <a:off x="6886575" y="7762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AB351F82-47EC-467D-9FD4-935EAF7CF045}"/>
                </a:ext>
              </a:extLst>
            </xdr:cNvPr>
            <xdr:cNvSpPr txBox="1"/>
          </xdr:nvSpPr>
          <xdr:spPr>
            <a:xfrm>
              <a:off x="6886575" y="7762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1485900</xdr:colOff>
      <xdr:row>24</xdr:row>
      <xdr:rowOff>14287</xdr:rowOff>
    </xdr:from>
    <xdr:ext cx="1121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5258C3F2-9EAD-4C22-BE3A-FBE48CDA5AA6}"/>
                </a:ext>
              </a:extLst>
            </xdr:cNvPr>
            <xdr:cNvSpPr txBox="1"/>
          </xdr:nvSpPr>
          <xdr:spPr>
            <a:xfrm>
              <a:off x="6981825" y="966787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5258C3F2-9EAD-4C22-BE3A-FBE48CDA5AA6}"/>
                </a:ext>
              </a:extLst>
            </xdr:cNvPr>
            <xdr:cNvSpPr txBox="1"/>
          </xdr:nvSpPr>
          <xdr:spPr>
            <a:xfrm>
              <a:off x="6981825" y="966787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𝑞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1390650</xdr:colOff>
      <xdr:row>23</xdr:row>
      <xdr:rowOff>14287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78CF8FB5-2614-4DFC-BE52-2C923CD17890}"/>
                </a:ext>
              </a:extLst>
            </xdr:cNvPr>
            <xdr:cNvSpPr txBox="1"/>
          </xdr:nvSpPr>
          <xdr:spPr>
            <a:xfrm>
              <a:off x="9772650" y="7762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78CF8FB5-2614-4DFC-BE52-2C923CD17890}"/>
                </a:ext>
              </a:extLst>
            </xdr:cNvPr>
            <xdr:cNvSpPr txBox="1"/>
          </xdr:nvSpPr>
          <xdr:spPr>
            <a:xfrm>
              <a:off x="9772650" y="7762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1485900</xdr:colOff>
      <xdr:row>24</xdr:row>
      <xdr:rowOff>14287</xdr:rowOff>
    </xdr:from>
    <xdr:ext cx="1121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29DC7160-C02C-4FFB-BF2B-3D6183AAA6A1}"/>
                </a:ext>
              </a:extLst>
            </xdr:cNvPr>
            <xdr:cNvSpPr txBox="1"/>
          </xdr:nvSpPr>
          <xdr:spPr>
            <a:xfrm>
              <a:off x="9867900" y="966787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29DC7160-C02C-4FFB-BF2B-3D6183AAA6A1}"/>
                </a:ext>
              </a:extLst>
            </xdr:cNvPr>
            <xdr:cNvSpPr txBox="1"/>
          </xdr:nvSpPr>
          <xdr:spPr>
            <a:xfrm>
              <a:off x="9867900" y="966787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𝑞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923925</xdr:colOff>
      <xdr:row>26</xdr:row>
      <xdr:rowOff>14287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FA028993-8E31-4467-BADE-2C8BBD8B8329}"/>
                </a:ext>
              </a:extLst>
            </xdr:cNvPr>
            <xdr:cNvSpPr txBox="1"/>
          </xdr:nvSpPr>
          <xdr:spPr>
            <a:xfrm>
              <a:off x="923925" y="13477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FA028993-8E31-4467-BADE-2C8BBD8B8329}"/>
                </a:ext>
              </a:extLst>
            </xdr:cNvPr>
            <xdr:cNvSpPr txBox="1"/>
          </xdr:nvSpPr>
          <xdr:spPr>
            <a:xfrm>
              <a:off x="923925" y="13477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914400</xdr:colOff>
      <xdr:row>27</xdr:row>
      <xdr:rowOff>23812</xdr:rowOff>
    </xdr:from>
    <xdr:ext cx="1121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25ADCCEE-20FE-4546-BA02-517863987E9E}"/>
                </a:ext>
              </a:extLst>
            </xdr:cNvPr>
            <xdr:cNvSpPr txBox="1"/>
          </xdr:nvSpPr>
          <xdr:spPr>
            <a:xfrm>
              <a:off x="914400" y="1547812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25ADCCEE-20FE-4546-BA02-517863987E9E}"/>
                </a:ext>
              </a:extLst>
            </xdr:cNvPr>
            <xdr:cNvSpPr txBox="1"/>
          </xdr:nvSpPr>
          <xdr:spPr>
            <a:xfrm>
              <a:off x="914400" y="1547812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𝑞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923925</xdr:colOff>
      <xdr:row>26</xdr:row>
      <xdr:rowOff>14287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68610065-9595-434C-9DC4-27C801AD1335}"/>
                </a:ext>
              </a:extLst>
            </xdr:cNvPr>
            <xdr:cNvSpPr txBox="1"/>
          </xdr:nvSpPr>
          <xdr:spPr>
            <a:xfrm>
              <a:off x="3533775" y="13477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68610065-9595-434C-9DC4-27C801AD1335}"/>
                </a:ext>
              </a:extLst>
            </xdr:cNvPr>
            <xdr:cNvSpPr txBox="1"/>
          </xdr:nvSpPr>
          <xdr:spPr>
            <a:xfrm>
              <a:off x="3533775" y="13477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914400</xdr:colOff>
      <xdr:row>27</xdr:row>
      <xdr:rowOff>23812</xdr:rowOff>
    </xdr:from>
    <xdr:ext cx="1121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F899C999-F418-40D6-93C6-4BA1C41A7690}"/>
                </a:ext>
              </a:extLst>
            </xdr:cNvPr>
            <xdr:cNvSpPr txBox="1"/>
          </xdr:nvSpPr>
          <xdr:spPr>
            <a:xfrm>
              <a:off x="3524250" y="1547812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F899C999-F418-40D6-93C6-4BA1C41A7690}"/>
                </a:ext>
              </a:extLst>
            </xdr:cNvPr>
            <xdr:cNvSpPr txBox="1"/>
          </xdr:nvSpPr>
          <xdr:spPr>
            <a:xfrm>
              <a:off x="3524250" y="1547812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𝑞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923925</xdr:colOff>
      <xdr:row>26</xdr:row>
      <xdr:rowOff>14287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B0102DED-A0E0-4B2D-B71A-AD943AC01F5A}"/>
                </a:ext>
              </a:extLst>
            </xdr:cNvPr>
            <xdr:cNvSpPr txBox="1"/>
          </xdr:nvSpPr>
          <xdr:spPr>
            <a:xfrm>
              <a:off x="6419850" y="13477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B0102DED-A0E0-4B2D-B71A-AD943AC01F5A}"/>
                </a:ext>
              </a:extLst>
            </xdr:cNvPr>
            <xdr:cNvSpPr txBox="1"/>
          </xdr:nvSpPr>
          <xdr:spPr>
            <a:xfrm>
              <a:off x="6419850" y="13477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914400</xdr:colOff>
      <xdr:row>27</xdr:row>
      <xdr:rowOff>23812</xdr:rowOff>
    </xdr:from>
    <xdr:ext cx="1121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73F8595C-ED99-44CC-BC8A-35E827FB4C2A}"/>
                </a:ext>
              </a:extLst>
            </xdr:cNvPr>
            <xdr:cNvSpPr txBox="1"/>
          </xdr:nvSpPr>
          <xdr:spPr>
            <a:xfrm>
              <a:off x="6410325" y="1547812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73F8595C-ED99-44CC-BC8A-35E827FB4C2A}"/>
                </a:ext>
              </a:extLst>
            </xdr:cNvPr>
            <xdr:cNvSpPr txBox="1"/>
          </xdr:nvSpPr>
          <xdr:spPr>
            <a:xfrm>
              <a:off x="6410325" y="1547812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𝑞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923925</xdr:colOff>
      <xdr:row>26</xdr:row>
      <xdr:rowOff>14287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40E08C53-3E1D-4207-8365-A10ED7CA8FA2}"/>
                </a:ext>
              </a:extLst>
            </xdr:cNvPr>
            <xdr:cNvSpPr txBox="1"/>
          </xdr:nvSpPr>
          <xdr:spPr>
            <a:xfrm>
              <a:off x="9305925" y="13477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40E08C53-3E1D-4207-8365-A10ED7CA8FA2}"/>
                </a:ext>
              </a:extLst>
            </xdr:cNvPr>
            <xdr:cNvSpPr txBox="1"/>
          </xdr:nvSpPr>
          <xdr:spPr>
            <a:xfrm>
              <a:off x="9305925" y="1347787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914400</xdr:colOff>
      <xdr:row>27</xdr:row>
      <xdr:rowOff>23812</xdr:rowOff>
    </xdr:from>
    <xdr:ext cx="1121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A5EECAFA-0BA6-4152-83BE-F934904C55DE}"/>
                </a:ext>
              </a:extLst>
            </xdr:cNvPr>
            <xdr:cNvSpPr txBox="1"/>
          </xdr:nvSpPr>
          <xdr:spPr>
            <a:xfrm>
              <a:off x="9296400" y="1547812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A5EECAFA-0BA6-4152-83BE-F934904C55DE}"/>
                </a:ext>
              </a:extLst>
            </xdr:cNvPr>
            <xdr:cNvSpPr txBox="1"/>
          </xdr:nvSpPr>
          <xdr:spPr>
            <a:xfrm>
              <a:off x="9296400" y="1547812"/>
              <a:ext cx="112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𝑞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400050</xdr:colOff>
      <xdr:row>31</xdr:row>
      <xdr:rowOff>9525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4E81D5F8-7C09-4F1C-9CCF-5C574C16E832}"/>
                </a:ext>
              </a:extLst>
            </xdr:cNvPr>
            <xdr:cNvSpPr txBox="1"/>
          </xdr:nvSpPr>
          <xdr:spPr>
            <a:xfrm>
              <a:off x="3667125" y="2295525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4E81D5F8-7C09-4F1C-9CCF-5C574C16E832}"/>
                </a:ext>
              </a:extLst>
            </xdr:cNvPr>
            <xdr:cNvSpPr txBox="1"/>
          </xdr:nvSpPr>
          <xdr:spPr>
            <a:xfrm>
              <a:off x="3667125" y="2295525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923925</xdr:colOff>
      <xdr:row>31</xdr:row>
      <xdr:rowOff>9525</xdr:rowOff>
    </xdr:from>
    <xdr:ext cx="1122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12CFABFA-AFD8-4AD8-9AE9-FEA440DEE3F5}"/>
                </a:ext>
              </a:extLst>
            </xdr:cNvPr>
            <xdr:cNvSpPr txBox="1"/>
          </xdr:nvSpPr>
          <xdr:spPr>
            <a:xfrm>
              <a:off x="4191000" y="2295525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12CFABFA-AFD8-4AD8-9AE9-FEA440DEE3F5}"/>
                </a:ext>
              </a:extLst>
            </xdr:cNvPr>
            <xdr:cNvSpPr txBox="1"/>
          </xdr:nvSpPr>
          <xdr:spPr>
            <a:xfrm>
              <a:off x="4191000" y="2295525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twoCellAnchor>
    <xdr:from>
      <xdr:col>5</xdr:col>
      <xdr:colOff>400050</xdr:colOff>
      <xdr:row>12</xdr:row>
      <xdr:rowOff>28576</xdr:rowOff>
    </xdr:from>
    <xdr:to>
      <xdr:col>10</xdr:col>
      <xdr:colOff>466725</xdr:colOff>
      <xdr:row>14</xdr:row>
      <xdr:rowOff>142876</xdr:rowOff>
    </xdr:to>
    <xdr:sp macro="" textlink="">
      <xdr:nvSpPr>
        <xdr:cNvPr id="77" name="CaixaDeTexto 76">
          <a:extLst>
            <a:ext uri="{FF2B5EF4-FFF2-40B4-BE49-F238E27FC236}">
              <a16:creationId xmlns:a16="http://schemas.microsoft.com/office/drawing/2014/main" id="{C38E2CFF-5597-444B-AB29-6EB3A013731A}"/>
            </a:ext>
          </a:extLst>
        </xdr:cNvPr>
        <xdr:cNvSpPr txBox="1"/>
      </xdr:nvSpPr>
      <xdr:spPr>
        <a:xfrm>
          <a:off x="6134100" y="2314576"/>
          <a:ext cx="53530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Nenhuma proporção</a:t>
          </a:r>
          <a:r>
            <a:rPr lang="pt-BR" sz="1100" baseline="0"/>
            <a:t> populacional pode ser igual pois suas proporções relativas não tem intersecção.</a:t>
          </a:r>
          <a:endParaRPr lang="pt-BR" sz="1100"/>
        </a:p>
      </xdr:txBody>
    </xdr:sp>
    <xdr:clientData/>
  </xdr:twoCellAnchor>
  <xdr:twoCellAnchor>
    <xdr:from>
      <xdr:col>5</xdr:col>
      <xdr:colOff>438150</xdr:colOff>
      <xdr:row>31</xdr:row>
      <xdr:rowOff>142876</xdr:rowOff>
    </xdr:from>
    <xdr:to>
      <xdr:col>10</xdr:col>
      <xdr:colOff>504825</xdr:colOff>
      <xdr:row>34</xdr:row>
      <xdr:rowOff>66676</xdr:rowOff>
    </xdr:to>
    <xdr:sp macro="" textlink="">
      <xdr:nvSpPr>
        <xdr:cNvPr id="78" name="CaixaDeTexto 77">
          <a:extLst>
            <a:ext uri="{FF2B5EF4-FFF2-40B4-BE49-F238E27FC236}">
              <a16:creationId xmlns:a16="http://schemas.microsoft.com/office/drawing/2014/main" id="{5F1E640D-A52A-495D-82EE-C26CB3C4DC0D}"/>
            </a:ext>
          </a:extLst>
        </xdr:cNvPr>
        <xdr:cNvSpPr txBox="1"/>
      </xdr:nvSpPr>
      <xdr:spPr>
        <a:xfrm>
          <a:off x="6172200" y="6048376"/>
          <a:ext cx="53530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Nenhuma proporção</a:t>
          </a:r>
          <a:r>
            <a:rPr lang="pt-BR" sz="1100" baseline="0"/>
            <a:t> populacional pode ser igual pois suas proporções relativas não tem intersecção.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428625</xdr:colOff>
      <xdr:row>17</xdr:row>
      <xdr:rowOff>4762</xdr:rowOff>
    </xdr:from>
    <xdr:ext cx="65" cy="172227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34AF3B58-DB68-4F22-A267-8799B0439BB3}"/>
            </a:ext>
          </a:extLst>
        </xdr:cNvPr>
        <xdr:cNvSpPr txBox="1"/>
      </xdr:nvSpPr>
      <xdr:spPr>
        <a:xfrm>
          <a:off x="8458200" y="3243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6</xdr:col>
      <xdr:colOff>114300</xdr:colOff>
      <xdr:row>0</xdr:row>
      <xdr:rowOff>0</xdr:rowOff>
    </xdr:from>
    <xdr:ext cx="142875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FA8ED635-8420-42D0-AEA7-141ECE43ED85}"/>
                </a:ext>
              </a:extLst>
            </xdr:cNvPr>
            <xdr:cNvSpPr txBox="1"/>
          </xdr:nvSpPr>
          <xdr:spPr>
            <a:xfrm>
              <a:off x="5095875" y="0"/>
              <a:ext cx="142875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ba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FA8ED635-8420-42D0-AEA7-141ECE43ED85}"/>
                </a:ext>
              </a:extLst>
            </xdr:cNvPr>
            <xdr:cNvSpPr txBox="1"/>
          </xdr:nvSpPr>
          <xdr:spPr>
            <a:xfrm>
              <a:off x="5095875" y="0"/>
              <a:ext cx="142875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¯</a:t>
              </a:r>
              <a:r>
                <a:rPr lang="pt-BR" sz="1100" b="0" i="0">
                  <a:latin typeface="Cambria Math" panose="02040503050406030204" pitchFamily="18" charset="0"/>
                </a:rPr>
                <a:t>𝑋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114300</xdr:colOff>
      <xdr:row>0</xdr:row>
      <xdr:rowOff>0</xdr:rowOff>
    </xdr:from>
    <xdr:ext cx="142875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87F02965-5F67-40A8-9CA5-4AD133FF783E}"/>
                </a:ext>
              </a:extLst>
            </xdr:cNvPr>
            <xdr:cNvSpPr txBox="1"/>
          </xdr:nvSpPr>
          <xdr:spPr>
            <a:xfrm>
              <a:off x="5095875" y="0"/>
              <a:ext cx="142875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ba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87F02965-5F67-40A8-9CA5-4AD133FF783E}"/>
                </a:ext>
              </a:extLst>
            </xdr:cNvPr>
            <xdr:cNvSpPr txBox="1"/>
          </xdr:nvSpPr>
          <xdr:spPr>
            <a:xfrm>
              <a:off x="5095875" y="0"/>
              <a:ext cx="142875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¯</a:t>
              </a:r>
              <a:r>
                <a:rPr lang="pt-BR" sz="1100" b="0" i="0">
                  <a:latin typeface="Cambria Math" panose="02040503050406030204" pitchFamily="18" charset="0"/>
                </a:rPr>
                <a:t>𝑋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238125</xdr:colOff>
      <xdr:row>1</xdr:row>
      <xdr:rowOff>9525</xdr:rowOff>
    </xdr:from>
    <xdr:ext cx="142875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BF1A123A-5594-4F8D-B9CD-FD4E2A291F61}"/>
                </a:ext>
              </a:extLst>
            </xdr:cNvPr>
            <xdr:cNvSpPr txBox="1"/>
          </xdr:nvSpPr>
          <xdr:spPr>
            <a:xfrm>
              <a:off x="3390900" y="200025"/>
              <a:ext cx="142875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ba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BF1A123A-5594-4F8D-B9CD-FD4E2A291F61}"/>
                </a:ext>
              </a:extLst>
            </xdr:cNvPr>
            <xdr:cNvSpPr txBox="1"/>
          </xdr:nvSpPr>
          <xdr:spPr>
            <a:xfrm>
              <a:off x="3390900" y="200025"/>
              <a:ext cx="142875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¯</a:t>
              </a:r>
              <a:r>
                <a:rPr lang="pt-BR" sz="1100" b="0" i="0">
                  <a:latin typeface="Cambria Math" panose="02040503050406030204" pitchFamily="18" charset="0"/>
                </a:rPr>
                <a:t>𝑋</a:t>
              </a:r>
              <a:endParaRPr lang="pt-BR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428625</xdr:colOff>
      <xdr:row>18</xdr:row>
      <xdr:rowOff>4762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F2955579-83D7-4181-9986-C31309E91CEC}"/>
            </a:ext>
          </a:extLst>
        </xdr:cNvPr>
        <xdr:cNvSpPr txBox="1"/>
      </xdr:nvSpPr>
      <xdr:spPr>
        <a:xfrm>
          <a:off x="8458200" y="3243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6</xdr:col>
      <xdr:colOff>114300</xdr:colOff>
      <xdr:row>0</xdr:row>
      <xdr:rowOff>0</xdr:rowOff>
    </xdr:from>
    <xdr:ext cx="142875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3F207A6-8206-4E7C-9300-7869FC003906}"/>
                </a:ext>
              </a:extLst>
            </xdr:cNvPr>
            <xdr:cNvSpPr txBox="1"/>
          </xdr:nvSpPr>
          <xdr:spPr>
            <a:xfrm>
              <a:off x="5095875" y="0"/>
              <a:ext cx="142875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ba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3F207A6-8206-4E7C-9300-7869FC003906}"/>
                </a:ext>
              </a:extLst>
            </xdr:cNvPr>
            <xdr:cNvSpPr txBox="1"/>
          </xdr:nvSpPr>
          <xdr:spPr>
            <a:xfrm>
              <a:off x="5095875" y="0"/>
              <a:ext cx="142875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¯</a:t>
              </a:r>
              <a:r>
                <a:rPr lang="pt-BR" sz="1100" b="0" i="0">
                  <a:latin typeface="Cambria Math" panose="02040503050406030204" pitchFamily="18" charset="0"/>
                </a:rPr>
                <a:t>𝑋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114300</xdr:colOff>
      <xdr:row>0</xdr:row>
      <xdr:rowOff>0</xdr:rowOff>
    </xdr:from>
    <xdr:ext cx="142875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F65E9FEA-3C42-4696-B2E3-C58134C1AED8}"/>
                </a:ext>
              </a:extLst>
            </xdr:cNvPr>
            <xdr:cNvSpPr txBox="1"/>
          </xdr:nvSpPr>
          <xdr:spPr>
            <a:xfrm>
              <a:off x="6315075" y="0"/>
              <a:ext cx="142875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ba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F65E9FEA-3C42-4696-B2E3-C58134C1AED8}"/>
                </a:ext>
              </a:extLst>
            </xdr:cNvPr>
            <xdr:cNvSpPr txBox="1"/>
          </xdr:nvSpPr>
          <xdr:spPr>
            <a:xfrm>
              <a:off x="6315075" y="0"/>
              <a:ext cx="142875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¯</a:t>
              </a:r>
              <a:r>
                <a:rPr lang="pt-BR" sz="1100" b="0" i="0">
                  <a:latin typeface="Cambria Math" panose="02040503050406030204" pitchFamily="18" charset="0"/>
                </a:rPr>
                <a:t>𝑋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1371600</xdr:colOff>
      <xdr:row>2</xdr:row>
      <xdr:rowOff>9525</xdr:rowOff>
    </xdr:from>
    <xdr:ext cx="142875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EDAF302E-18D0-4E76-AB6D-20D2E91C988E}"/>
                </a:ext>
              </a:extLst>
            </xdr:cNvPr>
            <xdr:cNvSpPr txBox="1"/>
          </xdr:nvSpPr>
          <xdr:spPr>
            <a:xfrm>
              <a:off x="1371600" y="390525"/>
              <a:ext cx="142875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ba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EDAF302E-18D0-4E76-AB6D-20D2E91C988E}"/>
                </a:ext>
              </a:extLst>
            </xdr:cNvPr>
            <xdr:cNvSpPr txBox="1"/>
          </xdr:nvSpPr>
          <xdr:spPr>
            <a:xfrm>
              <a:off x="1371600" y="390525"/>
              <a:ext cx="142875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¯</a:t>
              </a:r>
              <a:r>
                <a:rPr lang="pt-BR" sz="1100" b="0" i="0">
                  <a:latin typeface="Cambria Math" panose="02040503050406030204" pitchFamily="18" charset="0"/>
                </a:rPr>
                <a:t>𝑋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114300</xdr:colOff>
      <xdr:row>11</xdr:row>
      <xdr:rowOff>0</xdr:rowOff>
    </xdr:from>
    <xdr:ext cx="142875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9CC41A9F-3ED7-419C-8F80-EC9DDF933397}"/>
                </a:ext>
              </a:extLst>
            </xdr:cNvPr>
            <xdr:cNvSpPr txBox="1"/>
          </xdr:nvSpPr>
          <xdr:spPr>
            <a:xfrm>
              <a:off x="5095875" y="0"/>
              <a:ext cx="142875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ba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9CC41A9F-3ED7-419C-8F80-EC9DDF933397}"/>
                </a:ext>
              </a:extLst>
            </xdr:cNvPr>
            <xdr:cNvSpPr txBox="1"/>
          </xdr:nvSpPr>
          <xdr:spPr>
            <a:xfrm>
              <a:off x="5095875" y="0"/>
              <a:ext cx="142875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¯</a:t>
              </a:r>
              <a:r>
                <a:rPr lang="pt-BR" sz="1100" b="0" i="0">
                  <a:latin typeface="Cambria Math" panose="02040503050406030204" pitchFamily="18" charset="0"/>
                </a:rPr>
                <a:t>𝑋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114300</xdr:colOff>
      <xdr:row>11</xdr:row>
      <xdr:rowOff>0</xdr:rowOff>
    </xdr:from>
    <xdr:ext cx="142875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DC6B3879-1EA6-41E2-ACA0-F162BFC848C5}"/>
                </a:ext>
              </a:extLst>
            </xdr:cNvPr>
            <xdr:cNvSpPr txBox="1"/>
          </xdr:nvSpPr>
          <xdr:spPr>
            <a:xfrm>
              <a:off x="6315075" y="0"/>
              <a:ext cx="142875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ba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DC6B3879-1EA6-41E2-ACA0-F162BFC848C5}"/>
                </a:ext>
              </a:extLst>
            </xdr:cNvPr>
            <xdr:cNvSpPr txBox="1"/>
          </xdr:nvSpPr>
          <xdr:spPr>
            <a:xfrm>
              <a:off x="6315075" y="0"/>
              <a:ext cx="142875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¯</a:t>
              </a:r>
              <a:r>
                <a:rPr lang="pt-BR" sz="1100" b="0" i="0">
                  <a:latin typeface="Cambria Math" panose="02040503050406030204" pitchFamily="18" charset="0"/>
                </a:rPr>
                <a:t>𝑋</a:t>
              </a:r>
              <a:endParaRPr lang="pt-BR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19049</xdr:colOff>
      <xdr:row>3</xdr:row>
      <xdr:rowOff>85725</xdr:rowOff>
    </xdr:from>
    <xdr:to>
      <xdr:col>16</xdr:col>
      <xdr:colOff>504824</xdr:colOff>
      <xdr:row>10</xdr:row>
      <xdr:rowOff>114300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9A99F3E-472E-43EE-8A8E-5D40FBC7C8E2}"/>
            </a:ext>
          </a:extLst>
        </xdr:cNvPr>
        <xdr:cNvSpPr txBox="1"/>
      </xdr:nvSpPr>
      <xdr:spPr>
        <a:xfrm>
          <a:off x="7896224" y="657225"/>
          <a:ext cx="41433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Requer</a:t>
          </a:r>
          <a:r>
            <a:rPr lang="pt-BR" sz="1100" baseline="0"/>
            <a:t> um tamanho de amostra maior o Desvio padrão de 0,3.</a:t>
          </a:r>
        </a:p>
        <a:p>
          <a:r>
            <a:rPr lang="pt-BR" sz="1100" baseline="0"/>
            <a:t>Quanto mais se distancia da média populacional, pelo Desvio Padrão, mais é preciso de elementos na amostra para poder chegar mais próximo da média populacional novamente.</a:t>
          </a:r>
        </a:p>
        <a:p>
          <a:endParaRPr lang="pt-BR" sz="1100" baseline="0"/>
        </a:p>
        <a:p>
          <a:r>
            <a:rPr lang="pt-BR" sz="1100" baseline="0"/>
            <a:t>????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DEC4-53B7-45EC-9736-DF1AD9BC9474}">
  <dimension ref="A1:M36"/>
  <sheetViews>
    <sheetView tabSelected="1" zoomScaleNormal="100" workbookViewId="0">
      <selection activeCell="K19" sqref="K19"/>
    </sheetView>
  </sheetViews>
  <sheetFormatPr defaultRowHeight="15" x14ac:dyDescent="0.25"/>
  <cols>
    <col min="1" max="1" width="25" style="1" bestFit="1" customWidth="1"/>
    <col min="2" max="3" width="12" style="1" bestFit="1" customWidth="1"/>
    <col min="4" max="4" width="25" style="1" bestFit="1" customWidth="1"/>
    <col min="5" max="5" width="12" style="1" bestFit="1" customWidth="1"/>
    <col min="6" max="6" width="9.140625" style="1"/>
    <col min="7" max="7" width="25" style="1" bestFit="1" customWidth="1"/>
    <col min="8" max="8" width="11" style="1" bestFit="1" customWidth="1"/>
    <col min="9" max="9" width="9.140625" style="1"/>
    <col min="10" max="10" width="25" style="1" bestFit="1" customWidth="1"/>
    <col min="11" max="11" width="11" style="1" bestFit="1" customWidth="1"/>
    <col min="12" max="16384" width="9.140625" style="1"/>
  </cols>
  <sheetData>
    <row r="1" spans="1:11" x14ac:dyDescent="0.25">
      <c r="A1" s="12" t="s">
        <v>4</v>
      </c>
      <c r="B1" s="11">
        <v>0.99</v>
      </c>
    </row>
    <row r="3" spans="1:11" x14ac:dyDescent="0.25">
      <c r="A3" s="15" t="s">
        <v>21</v>
      </c>
      <c r="B3" s="15"/>
      <c r="D3" s="19" t="s">
        <v>24</v>
      </c>
      <c r="E3" s="20"/>
      <c r="G3" s="15" t="s">
        <v>25</v>
      </c>
      <c r="H3" s="15"/>
      <c r="J3" s="15" t="s">
        <v>26</v>
      </c>
      <c r="K3" s="15"/>
    </row>
    <row r="4" spans="1:11" x14ac:dyDescent="0.25">
      <c r="A4" s="10" t="s">
        <v>17</v>
      </c>
      <c r="B4" s="11">
        <v>1044</v>
      </c>
      <c r="D4" s="10" t="s">
        <v>17</v>
      </c>
      <c r="E4" s="11">
        <v>871</v>
      </c>
      <c r="G4" s="10" t="s">
        <v>17</v>
      </c>
      <c r="H4" s="11">
        <v>1097</v>
      </c>
      <c r="J4" s="10" t="s">
        <v>17</v>
      </c>
      <c r="K4" s="11">
        <v>1003</v>
      </c>
    </row>
    <row r="5" spans="1:11" x14ac:dyDescent="0.25">
      <c r="A5" s="10" t="s">
        <v>22</v>
      </c>
      <c r="B5" s="11">
        <v>0.69</v>
      </c>
      <c r="D5" s="10" t="s">
        <v>22</v>
      </c>
      <c r="E5" s="11">
        <v>0.72</v>
      </c>
      <c r="G5" s="10" t="s">
        <v>22</v>
      </c>
      <c r="H5" s="11">
        <v>0.62</v>
      </c>
      <c r="J5" s="10" t="s">
        <v>22</v>
      </c>
      <c r="K5" s="11">
        <v>0.75</v>
      </c>
    </row>
    <row r="6" spans="1:11" x14ac:dyDescent="0.25">
      <c r="A6" s="10" t="s">
        <v>23</v>
      </c>
      <c r="B6" s="11">
        <f>1-B5</f>
        <v>0.31000000000000005</v>
      </c>
      <c r="D6" s="10" t="s">
        <v>23</v>
      </c>
      <c r="E6" s="11">
        <f>1-E5</f>
        <v>0.28000000000000003</v>
      </c>
      <c r="G6" s="10" t="s">
        <v>23</v>
      </c>
      <c r="H6" s="11">
        <f>1-H5</f>
        <v>0.38</v>
      </c>
      <c r="J6" s="10" t="s">
        <v>23</v>
      </c>
      <c r="K6" s="11">
        <f>1-K5</f>
        <v>0.25</v>
      </c>
    </row>
    <row r="8" spans="1:11" x14ac:dyDescent="0.25">
      <c r="A8" s="10" t="s">
        <v>27</v>
      </c>
      <c r="B8" s="11">
        <f>B4*B5</f>
        <v>720.3599999999999</v>
      </c>
      <c r="D8" s="10" t="s">
        <v>27</v>
      </c>
      <c r="E8" s="11">
        <f>E4*E5</f>
        <v>627.12</v>
      </c>
      <c r="G8" s="10" t="s">
        <v>27</v>
      </c>
      <c r="H8" s="11">
        <f>H4*H5</f>
        <v>680.14</v>
      </c>
      <c r="J8" s="10" t="s">
        <v>27</v>
      </c>
      <c r="K8" s="11">
        <f>K4*K5</f>
        <v>752.25</v>
      </c>
    </row>
    <row r="9" spans="1:11" x14ac:dyDescent="0.25">
      <c r="A9" s="10" t="s">
        <v>27</v>
      </c>
      <c r="B9" s="11">
        <f>B4*B6</f>
        <v>323.64000000000004</v>
      </c>
      <c r="D9" s="10" t="s">
        <v>27</v>
      </c>
      <c r="E9" s="11">
        <f>E4*E6</f>
        <v>243.88000000000002</v>
      </c>
      <c r="G9" s="10" t="s">
        <v>27</v>
      </c>
      <c r="H9" s="11">
        <f>H4*H6</f>
        <v>416.86</v>
      </c>
      <c r="J9" s="10" t="s">
        <v>27</v>
      </c>
      <c r="K9" s="11">
        <f>K4*K6</f>
        <v>250.75</v>
      </c>
    </row>
    <row r="11" spans="1:11" x14ac:dyDescent="0.25">
      <c r="A11" s="10" t="s">
        <v>5</v>
      </c>
      <c r="B11" s="11">
        <f>SQRT((B5*B6)/B4)</f>
        <v>1.4313806533248393E-2</v>
      </c>
      <c r="D11" s="10" t="s">
        <v>5</v>
      </c>
      <c r="E11" s="11">
        <f>SQRT((E5*E6)/E4)</f>
        <v>1.5213746880524249E-2</v>
      </c>
      <c r="G11" s="10" t="s">
        <v>5</v>
      </c>
      <c r="H11" s="11">
        <f>SQRT((H5*H6)/H4)</f>
        <v>1.4654949602703995E-2</v>
      </c>
      <c r="J11" s="10" t="s">
        <v>5</v>
      </c>
      <c r="K11" s="11">
        <f>SQRT((K5*K6)/K4)</f>
        <v>1.3672570440580735E-2</v>
      </c>
    </row>
    <row r="13" spans="1:11" x14ac:dyDescent="0.25">
      <c r="C13" s="16" t="s">
        <v>28</v>
      </c>
      <c r="D13" s="15"/>
      <c r="E13" s="15"/>
    </row>
    <row r="14" spans="1:11" x14ac:dyDescent="0.25">
      <c r="A14" s="10" t="s">
        <v>21</v>
      </c>
      <c r="C14" s="11">
        <f>B5-B11</f>
        <v>0.67568619346675152</v>
      </c>
      <c r="D14" s="11" t="s">
        <v>29</v>
      </c>
      <c r="E14" s="11">
        <f>B5+B11</f>
        <v>0.70431380653324838</v>
      </c>
    </row>
    <row r="15" spans="1:11" x14ac:dyDescent="0.25">
      <c r="A15" s="10" t="s">
        <v>24</v>
      </c>
      <c r="C15" s="11">
        <f>E5-E11</f>
        <v>0.70478625311947574</v>
      </c>
      <c r="D15" s="11" t="s">
        <v>29</v>
      </c>
      <c r="E15" s="11">
        <f>E5+E11</f>
        <v>0.73521374688052421</v>
      </c>
    </row>
    <row r="16" spans="1:11" x14ac:dyDescent="0.25">
      <c r="A16" s="10" t="s">
        <v>25</v>
      </c>
      <c r="C16" s="11">
        <f>H5-H11</f>
        <v>0.60534505039729603</v>
      </c>
      <c r="D16" s="11" t="s">
        <v>29</v>
      </c>
      <c r="E16" s="11">
        <f>H5+H11</f>
        <v>0.63465494960270397</v>
      </c>
    </row>
    <row r="17" spans="1:13" x14ac:dyDescent="0.25">
      <c r="A17" s="10" t="s">
        <v>26</v>
      </c>
      <c r="C17" s="11">
        <f>K5-K11</f>
        <v>0.73632742955941921</v>
      </c>
      <c r="D17" s="11" t="s">
        <v>29</v>
      </c>
      <c r="E17" s="11">
        <f>K5+K11</f>
        <v>0.76367257044058079</v>
      </c>
    </row>
    <row r="19" spans="1:13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25">
      <c r="A20" s="12" t="s">
        <v>4</v>
      </c>
      <c r="B20" s="11">
        <v>0.97499999999999998</v>
      </c>
    </row>
    <row r="22" spans="1:13" x14ac:dyDescent="0.25">
      <c r="A22" s="15" t="s">
        <v>21</v>
      </c>
      <c r="B22" s="15"/>
      <c r="D22" s="19" t="s">
        <v>24</v>
      </c>
      <c r="E22" s="20"/>
      <c r="G22" s="15" t="s">
        <v>25</v>
      </c>
      <c r="H22" s="15"/>
      <c r="J22" s="15" t="s">
        <v>26</v>
      </c>
      <c r="K22" s="15"/>
    </row>
    <row r="23" spans="1:13" x14ac:dyDescent="0.25">
      <c r="A23" s="10" t="s">
        <v>17</v>
      </c>
      <c r="B23" s="11">
        <v>1044</v>
      </c>
      <c r="D23" s="10" t="s">
        <v>17</v>
      </c>
      <c r="E23" s="11">
        <v>871</v>
      </c>
      <c r="G23" s="10" t="s">
        <v>17</v>
      </c>
      <c r="H23" s="11">
        <v>1097</v>
      </c>
      <c r="J23" s="10" t="s">
        <v>17</v>
      </c>
      <c r="K23" s="11">
        <v>1003</v>
      </c>
    </row>
    <row r="24" spans="1:13" x14ac:dyDescent="0.25">
      <c r="A24" s="10" t="s">
        <v>22</v>
      </c>
      <c r="B24" s="11">
        <v>0.69</v>
      </c>
      <c r="D24" s="10" t="s">
        <v>22</v>
      </c>
      <c r="E24" s="11">
        <v>0.72</v>
      </c>
      <c r="G24" s="10" t="s">
        <v>22</v>
      </c>
      <c r="H24" s="11">
        <v>0.62</v>
      </c>
      <c r="J24" s="10" t="s">
        <v>22</v>
      </c>
      <c r="K24" s="11">
        <v>0.75</v>
      </c>
    </row>
    <row r="25" spans="1:13" x14ac:dyDescent="0.25">
      <c r="A25" s="10" t="s">
        <v>23</v>
      </c>
      <c r="B25" s="11">
        <f>1-B24</f>
        <v>0.31000000000000005</v>
      </c>
      <c r="D25" s="10" t="s">
        <v>23</v>
      </c>
      <c r="E25" s="11">
        <f>1-E24</f>
        <v>0.28000000000000003</v>
      </c>
      <c r="G25" s="10" t="s">
        <v>23</v>
      </c>
      <c r="H25" s="11">
        <f>1-H24</f>
        <v>0.38</v>
      </c>
      <c r="J25" s="10" t="s">
        <v>23</v>
      </c>
      <c r="K25" s="11">
        <f>1-K24</f>
        <v>0.25</v>
      </c>
    </row>
    <row r="27" spans="1:13" x14ac:dyDescent="0.25">
      <c r="A27" s="10" t="s">
        <v>27</v>
      </c>
      <c r="B27" s="11">
        <f>B23*B24</f>
        <v>720.3599999999999</v>
      </c>
      <c r="D27" s="10" t="s">
        <v>27</v>
      </c>
      <c r="E27" s="11">
        <f>E23*E24</f>
        <v>627.12</v>
      </c>
      <c r="G27" s="10" t="s">
        <v>27</v>
      </c>
      <c r="H27" s="11">
        <f>H23*H24</f>
        <v>680.14</v>
      </c>
      <c r="J27" s="10" t="s">
        <v>27</v>
      </c>
      <c r="K27" s="11">
        <f>K23*K24</f>
        <v>752.25</v>
      </c>
    </row>
    <row r="28" spans="1:13" x14ac:dyDescent="0.25">
      <c r="A28" s="10" t="s">
        <v>27</v>
      </c>
      <c r="B28" s="11">
        <f>B23*B25</f>
        <v>323.64000000000004</v>
      </c>
      <c r="D28" s="10" t="s">
        <v>27</v>
      </c>
      <c r="E28" s="11">
        <f>E23*E25</f>
        <v>243.88000000000002</v>
      </c>
      <c r="G28" s="10" t="s">
        <v>27</v>
      </c>
      <c r="H28" s="11">
        <f>H23*H25</f>
        <v>416.86</v>
      </c>
      <c r="J28" s="10" t="s">
        <v>27</v>
      </c>
      <c r="K28" s="11">
        <f>K23*K25</f>
        <v>250.75</v>
      </c>
    </row>
    <row r="30" spans="1:13" x14ac:dyDescent="0.25">
      <c r="A30" s="10" t="s">
        <v>5</v>
      </c>
      <c r="B30" s="11">
        <f>SQRT((B24*B25)/B23)</f>
        <v>1.4313806533248393E-2</v>
      </c>
      <c r="D30" s="10" t="s">
        <v>5</v>
      </c>
      <c r="E30" s="11">
        <f>SQRT((E24*E25)/E23)</f>
        <v>1.5213746880524249E-2</v>
      </c>
      <c r="G30" s="10" t="s">
        <v>5</v>
      </c>
      <c r="H30" s="11">
        <f>SQRT((H24*H25)/H23)</f>
        <v>1.4654949602703995E-2</v>
      </c>
      <c r="J30" s="10" t="s">
        <v>5</v>
      </c>
      <c r="K30" s="11">
        <f>SQRT((K24*K25)/K23)</f>
        <v>1.3672570440580735E-2</v>
      </c>
    </row>
    <row r="32" spans="1:13" x14ac:dyDescent="0.25">
      <c r="C32" s="17" t="s">
        <v>28</v>
      </c>
      <c r="D32" s="18"/>
      <c r="E32" s="18"/>
    </row>
    <row r="33" spans="1:7" x14ac:dyDescent="0.25">
      <c r="A33" s="10" t="s">
        <v>21</v>
      </c>
      <c r="C33" s="11">
        <f>B24-B30</f>
        <v>0.67568619346675152</v>
      </c>
      <c r="D33" s="11" t="s">
        <v>29</v>
      </c>
      <c r="E33" s="11">
        <f>B24+B30</f>
        <v>0.70431380653324838</v>
      </c>
      <c r="G33" s="21"/>
    </row>
    <row r="34" spans="1:7" x14ac:dyDescent="0.25">
      <c r="A34" s="10" t="s">
        <v>24</v>
      </c>
      <c r="C34" s="11">
        <f>E24-E30</f>
        <v>0.70478625311947574</v>
      </c>
      <c r="D34" s="11" t="s">
        <v>29</v>
      </c>
      <c r="E34" s="11">
        <f>E24+E30</f>
        <v>0.73521374688052421</v>
      </c>
    </row>
    <row r="35" spans="1:7" x14ac:dyDescent="0.25">
      <c r="A35" s="10" t="s">
        <v>25</v>
      </c>
      <c r="C35" s="11">
        <f>H24-H30</f>
        <v>0.60534505039729603</v>
      </c>
      <c r="D35" s="11" t="s">
        <v>29</v>
      </c>
      <c r="E35" s="11">
        <f>H24+H30</f>
        <v>0.63465494960270397</v>
      </c>
    </row>
    <row r="36" spans="1:7" x14ac:dyDescent="0.25">
      <c r="A36" s="10" t="s">
        <v>26</v>
      </c>
      <c r="C36" s="11">
        <f>K24-K30</f>
        <v>0.73632742955941921</v>
      </c>
      <c r="D36" s="11" t="s">
        <v>29</v>
      </c>
      <c r="E36" s="11">
        <f>K24+K30</f>
        <v>0.76367257044058079</v>
      </c>
    </row>
  </sheetData>
  <mergeCells count="10">
    <mergeCell ref="C32:E32"/>
    <mergeCell ref="A3:B3"/>
    <mergeCell ref="D3:E3"/>
    <mergeCell ref="G3:H3"/>
    <mergeCell ref="J3:K3"/>
    <mergeCell ref="C13:E13"/>
    <mergeCell ref="A22:B22"/>
    <mergeCell ref="D22:E22"/>
    <mergeCell ref="G22:H22"/>
    <mergeCell ref="J22:K2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F8A1-A63D-4384-B3F7-5820655A5055}">
  <dimension ref="A1:I6"/>
  <sheetViews>
    <sheetView workbookViewId="0">
      <selection activeCell="A2" sqref="A2"/>
    </sheetView>
  </sheetViews>
  <sheetFormatPr defaultRowHeight="15" x14ac:dyDescent="0.25"/>
  <cols>
    <col min="1" max="1" width="29" style="2" bestFit="1" customWidth="1"/>
    <col min="2" max="16384" width="9.140625" style="2"/>
  </cols>
  <sheetData>
    <row r="1" spans="1:9" x14ac:dyDescent="0.25">
      <c r="A1" s="4" t="s">
        <v>17</v>
      </c>
      <c r="B1" s="3">
        <v>14</v>
      </c>
      <c r="D1" s="4" t="s">
        <v>5</v>
      </c>
      <c r="E1" s="3">
        <f>_xlfn.CONFIDENCE.NORM(B5,B2,B1)</f>
        <v>2.5167421922658533</v>
      </c>
      <c r="G1" s="6" t="s">
        <v>7</v>
      </c>
      <c r="H1" s="2" t="s">
        <v>9</v>
      </c>
      <c r="I1" s="6" t="s">
        <v>8</v>
      </c>
    </row>
    <row r="2" spans="1:9" x14ac:dyDescent="0.25">
      <c r="A2" s="4" t="s">
        <v>3</v>
      </c>
      <c r="B2" s="3">
        <v>5.7249999999999996</v>
      </c>
      <c r="D2" s="2" t="s">
        <v>10</v>
      </c>
      <c r="G2" s="2" t="s">
        <v>11</v>
      </c>
      <c r="H2" s="2" t="s">
        <v>9</v>
      </c>
      <c r="I2" s="2" t="s">
        <v>11</v>
      </c>
    </row>
    <row r="3" spans="1:9" x14ac:dyDescent="0.25">
      <c r="A3" s="5" t="s">
        <v>4</v>
      </c>
      <c r="B3" s="3">
        <v>0.8</v>
      </c>
    </row>
    <row r="5" spans="1:9" x14ac:dyDescent="0.25">
      <c r="A5" s="4" t="s">
        <v>6</v>
      </c>
      <c r="B5" s="3">
        <f>(1-B3)/2</f>
        <v>9.9999999999999978E-2</v>
      </c>
    </row>
    <row r="6" spans="1:9" x14ac:dyDescent="0.25">
      <c r="A6" s="4" t="s">
        <v>0</v>
      </c>
      <c r="B6" s="3">
        <f>IMABS(0.5-(B5/2))</f>
        <v>0.45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CD54-BA7C-477C-9C1C-01CCA669C5D3}">
  <dimension ref="A1:Q24"/>
  <sheetViews>
    <sheetView workbookViewId="0">
      <selection activeCell="I24" sqref="I24"/>
    </sheetView>
  </sheetViews>
  <sheetFormatPr defaultRowHeight="15" x14ac:dyDescent="0.25"/>
  <cols>
    <col min="1" max="1" width="29" style="2" bestFit="1" customWidth="1"/>
    <col min="2" max="16384" width="9.140625" style="2"/>
  </cols>
  <sheetData>
    <row r="1" spans="1:17" x14ac:dyDescent="0.25">
      <c r="A1" s="4" t="s">
        <v>2</v>
      </c>
      <c r="B1" s="3">
        <v>50</v>
      </c>
      <c r="D1" s="4" t="s">
        <v>5</v>
      </c>
      <c r="E1" s="3">
        <f>_xlfn.CONFIDENCE.NORM(B6,B2,B1)</f>
        <v>1.6963462810040051</v>
      </c>
      <c r="G1" s="5" t="s">
        <v>7</v>
      </c>
      <c r="H1" s="4" t="s">
        <v>9</v>
      </c>
      <c r="I1" s="5" t="s">
        <v>8</v>
      </c>
    </row>
    <row r="2" spans="1:17" x14ac:dyDescent="0.25">
      <c r="A2" s="4" t="s">
        <v>3</v>
      </c>
      <c r="B2" s="3">
        <v>6.12</v>
      </c>
      <c r="G2" s="3">
        <f>B3-E1</f>
        <v>26.003653718995995</v>
      </c>
      <c r="H2" s="3" t="s">
        <v>9</v>
      </c>
      <c r="I2" s="3">
        <f>B3+E1</f>
        <v>29.396346281004003</v>
      </c>
    </row>
    <row r="3" spans="1:17" x14ac:dyDescent="0.25">
      <c r="A3" s="4" t="s">
        <v>12</v>
      </c>
      <c r="B3" s="3">
        <v>27.7</v>
      </c>
    </row>
    <row r="4" spans="1:17" x14ac:dyDescent="0.25">
      <c r="A4" s="5" t="s">
        <v>4</v>
      </c>
      <c r="B4" s="3">
        <v>0.95</v>
      </c>
    </row>
    <row r="6" spans="1:17" x14ac:dyDescent="0.25">
      <c r="A6" s="4" t="s">
        <v>13</v>
      </c>
      <c r="B6" s="3">
        <f>1-B4</f>
        <v>5.0000000000000044E-2</v>
      </c>
    </row>
    <row r="7" spans="1:17" x14ac:dyDescent="0.25">
      <c r="A7" s="4" t="s">
        <v>0</v>
      </c>
      <c r="B7" s="3">
        <f>0.5-(B6/2)</f>
        <v>0.47499999999999998</v>
      </c>
    </row>
    <row r="9" spans="1:17" x14ac:dyDescent="0.25">
      <c r="A9" s="7" t="s">
        <v>14</v>
      </c>
      <c r="B9" s="3">
        <v>1.96</v>
      </c>
      <c r="D9" s="7" t="s">
        <v>15</v>
      </c>
      <c r="E9" s="3">
        <f>(B9*B2)/SQRT(B1)</f>
        <v>1.696377452337775</v>
      </c>
    </row>
    <row r="11" spans="1:17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5">
      <c r="A12" s="5" t="s">
        <v>4</v>
      </c>
      <c r="B12" s="3">
        <v>0.97499999999999998</v>
      </c>
      <c r="D12" s="4" t="s">
        <v>5</v>
      </c>
      <c r="E12" s="3">
        <f>_xlfn.CONFIDENCE.NORM(B14,B2,B1)</f>
        <v>1.9399311473048053</v>
      </c>
      <c r="G12" s="5" t="s">
        <v>7</v>
      </c>
      <c r="H12" s="4" t="s">
        <v>9</v>
      </c>
      <c r="I12" s="5" t="s">
        <v>8</v>
      </c>
    </row>
    <row r="13" spans="1:17" x14ac:dyDescent="0.25">
      <c r="G13" s="3">
        <f>B3-E12</f>
        <v>25.760068852695195</v>
      </c>
      <c r="H13" s="3" t="s">
        <v>9</v>
      </c>
      <c r="I13" s="3">
        <f>B3+E12</f>
        <v>29.639931147304804</v>
      </c>
    </row>
    <row r="14" spans="1:17" x14ac:dyDescent="0.25">
      <c r="A14" s="4" t="s">
        <v>13</v>
      </c>
      <c r="B14" s="3">
        <f>1-B12</f>
        <v>2.5000000000000022E-2</v>
      </c>
    </row>
    <row r="15" spans="1:17" x14ac:dyDescent="0.25">
      <c r="A15" s="4" t="s">
        <v>0</v>
      </c>
      <c r="B15" s="3">
        <f>0.5-(B14/2)</f>
        <v>0.48749999999999999</v>
      </c>
    </row>
    <row r="17" spans="1:9" x14ac:dyDescent="0.25">
      <c r="A17" s="7" t="s">
        <v>14</v>
      </c>
      <c r="B17" s="3">
        <v>2.23</v>
      </c>
      <c r="D17" s="7" t="s">
        <v>15</v>
      </c>
      <c r="E17" s="3">
        <f>(B17*B2)/SQRT(B1)</f>
        <v>1.9300621013843051</v>
      </c>
    </row>
    <row r="24" spans="1:9" x14ac:dyDescent="0.25">
      <c r="I24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DC69-133A-4A63-A7D3-AE860880CBE6}">
  <dimension ref="A1:I37"/>
  <sheetViews>
    <sheetView workbookViewId="0">
      <selection activeCell="O17" sqref="O17"/>
    </sheetView>
  </sheetViews>
  <sheetFormatPr defaultRowHeight="15" x14ac:dyDescent="0.25"/>
  <cols>
    <col min="1" max="1" width="29" style="1" bestFit="1" customWidth="1"/>
    <col min="2" max="2" width="7" style="1" bestFit="1" customWidth="1"/>
    <col min="3" max="3" width="9.140625" style="1"/>
    <col min="4" max="4" width="22.28515625" style="1" bestFit="1" customWidth="1"/>
    <col min="5" max="5" width="5" style="1" bestFit="1" customWidth="1"/>
    <col min="6" max="16384" width="9.140625" style="1"/>
  </cols>
  <sheetData>
    <row r="1" spans="1:9" x14ac:dyDescent="0.25">
      <c r="A1" s="10" t="s">
        <v>5</v>
      </c>
      <c r="B1" s="11">
        <v>0.1</v>
      </c>
    </row>
    <row r="4" spans="1:9" x14ac:dyDescent="0.25">
      <c r="A4" s="10" t="s">
        <v>16</v>
      </c>
      <c r="B4" s="11">
        <v>0.25</v>
      </c>
      <c r="D4" s="10" t="s">
        <v>20</v>
      </c>
      <c r="E4" s="11">
        <f>(B10*B4)/B1</f>
        <v>6.45</v>
      </c>
    </row>
    <row r="5" spans="1:9" x14ac:dyDescent="0.25">
      <c r="A5" s="12" t="s">
        <v>4</v>
      </c>
      <c r="B5" s="11">
        <v>0.99</v>
      </c>
      <c r="D5" s="10" t="s">
        <v>19</v>
      </c>
      <c r="E5" s="11">
        <f>ROUNDUP(E4,0)</f>
        <v>7</v>
      </c>
    </row>
    <row r="7" spans="1:9" x14ac:dyDescent="0.25">
      <c r="A7" s="10" t="s">
        <v>1</v>
      </c>
      <c r="B7" s="11">
        <f>1-B5</f>
        <v>1.0000000000000009E-2</v>
      </c>
    </row>
    <row r="8" spans="1:9" x14ac:dyDescent="0.25">
      <c r="A8" s="10" t="s">
        <v>18</v>
      </c>
      <c r="B8" s="11">
        <f>0.5-(B7/2)</f>
        <v>0.495</v>
      </c>
    </row>
    <row r="10" spans="1:9" x14ac:dyDescent="0.25">
      <c r="A10" s="13" t="s">
        <v>14</v>
      </c>
      <c r="B10" s="11">
        <v>2.58</v>
      </c>
    </row>
    <row r="12" spans="1:9" x14ac:dyDescent="0.25">
      <c r="A12" s="14"/>
      <c r="B12" s="14"/>
      <c r="C12" s="14"/>
      <c r="D12" s="14"/>
      <c r="E12" s="14"/>
      <c r="F12" s="14"/>
      <c r="G12" s="14"/>
      <c r="H12" s="14"/>
      <c r="I12" s="14"/>
    </row>
    <row r="13" spans="1:9" x14ac:dyDescent="0.25">
      <c r="A13" s="10" t="s">
        <v>16</v>
      </c>
      <c r="B13" s="11">
        <v>0.25</v>
      </c>
      <c r="D13" s="10" t="s">
        <v>20</v>
      </c>
      <c r="E13" s="11">
        <f>(B19*B13)/B1</f>
        <v>5.5749999999999993</v>
      </c>
    </row>
    <row r="14" spans="1:9" x14ac:dyDescent="0.25">
      <c r="A14" s="12" t="s">
        <v>4</v>
      </c>
      <c r="B14" s="11">
        <v>0.97499999999999998</v>
      </c>
      <c r="D14" s="10" t="s">
        <v>19</v>
      </c>
      <c r="E14" s="11">
        <f>ROUNDUP(E13,0)</f>
        <v>6</v>
      </c>
    </row>
    <row r="16" spans="1:9" x14ac:dyDescent="0.25">
      <c r="A16" s="10" t="s">
        <v>1</v>
      </c>
      <c r="B16" s="11">
        <f>1-B14</f>
        <v>2.5000000000000022E-2</v>
      </c>
    </row>
    <row r="17" spans="1:9" x14ac:dyDescent="0.25">
      <c r="A17" s="10" t="s">
        <v>18</v>
      </c>
      <c r="B17" s="11">
        <f>0.5-(B16/2)</f>
        <v>0.48749999999999999</v>
      </c>
    </row>
    <row r="19" spans="1:9" x14ac:dyDescent="0.25">
      <c r="A19" s="13" t="s">
        <v>14</v>
      </c>
      <c r="B19" s="11">
        <v>2.23</v>
      </c>
    </row>
    <row r="21" spans="1:9" x14ac:dyDescent="0.25">
      <c r="A21" s="14"/>
      <c r="B21" s="14"/>
      <c r="C21" s="14"/>
      <c r="D21" s="14"/>
      <c r="E21" s="14"/>
      <c r="F21" s="14"/>
      <c r="G21" s="14"/>
      <c r="H21" s="14"/>
      <c r="I21" s="14"/>
    </row>
    <row r="22" spans="1:9" x14ac:dyDescent="0.25">
      <c r="A22" s="10" t="s">
        <v>16</v>
      </c>
      <c r="B22" s="11">
        <v>0.3</v>
      </c>
      <c r="D22" s="10" t="s">
        <v>20</v>
      </c>
      <c r="E22" s="11">
        <f>(B28*B22)/B1</f>
        <v>7.74</v>
      </c>
    </row>
    <row r="23" spans="1:9" x14ac:dyDescent="0.25">
      <c r="A23" s="12" t="s">
        <v>4</v>
      </c>
      <c r="B23" s="11">
        <v>0.99</v>
      </c>
      <c r="D23" s="10" t="s">
        <v>19</v>
      </c>
      <c r="E23" s="11">
        <f>ROUNDUP(E22,0)</f>
        <v>8</v>
      </c>
    </row>
    <row r="25" spans="1:9" x14ac:dyDescent="0.25">
      <c r="A25" s="10" t="s">
        <v>1</v>
      </c>
      <c r="B25" s="11">
        <f>1-B23</f>
        <v>1.0000000000000009E-2</v>
      </c>
    </row>
    <row r="26" spans="1:9" x14ac:dyDescent="0.25">
      <c r="A26" s="10" t="s">
        <v>18</v>
      </c>
      <c r="B26" s="11">
        <f>0.5-(B25/2)</f>
        <v>0.495</v>
      </c>
    </row>
    <row r="28" spans="1:9" x14ac:dyDescent="0.25">
      <c r="A28" s="13" t="s">
        <v>14</v>
      </c>
      <c r="B28" s="11">
        <v>2.58</v>
      </c>
    </row>
    <row r="30" spans="1:9" x14ac:dyDescent="0.25">
      <c r="A30" s="14"/>
      <c r="B30" s="14"/>
      <c r="C30" s="14"/>
      <c r="D30" s="14"/>
      <c r="E30" s="14"/>
      <c r="F30" s="14"/>
      <c r="G30" s="14"/>
      <c r="H30" s="14"/>
      <c r="I30" s="14"/>
    </row>
    <row r="31" spans="1:9" x14ac:dyDescent="0.25">
      <c r="A31" s="10" t="s">
        <v>16</v>
      </c>
      <c r="B31" s="11">
        <v>0.3</v>
      </c>
      <c r="D31" s="10" t="s">
        <v>20</v>
      </c>
      <c r="E31" s="11">
        <f>(B37*B31)/B1</f>
        <v>6.6899999999999986</v>
      </c>
    </row>
    <row r="32" spans="1:9" x14ac:dyDescent="0.25">
      <c r="A32" s="12" t="s">
        <v>4</v>
      </c>
      <c r="B32" s="11">
        <v>0.97499999999999998</v>
      </c>
      <c r="D32" s="10" t="s">
        <v>19</v>
      </c>
      <c r="E32" s="11">
        <f>ROUNDUP(E31,0)</f>
        <v>7</v>
      </c>
    </row>
    <row r="34" spans="1:2" x14ac:dyDescent="0.25">
      <c r="A34" s="10" t="s">
        <v>1</v>
      </c>
      <c r="B34" s="11">
        <f>1-B32</f>
        <v>2.5000000000000022E-2</v>
      </c>
    </row>
    <row r="35" spans="1:2" x14ac:dyDescent="0.25">
      <c r="A35" s="10" t="s">
        <v>18</v>
      </c>
      <c r="B35" s="11">
        <f>0.5-(B34/2)</f>
        <v>0.48749999999999999</v>
      </c>
    </row>
    <row r="37" spans="1:2" x14ac:dyDescent="0.25">
      <c r="A37" s="13" t="s">
        <v>14</v>
      </c>
      <c r="B37" s="11">
        <v>2.23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Exercício 1</vt:lpstr>
      <vt:lpstr>Exercício 2</vt:lpstr>
      <vt:lpstr>Exercício 3</vt:lpstr>
      <vt:lpstr>Exercício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2018-05-27T18:11:03Z</dcterms:created>
  <dcterms:modified xsi:type="dcterms:W3CDTF">2018-05-27T21:52:44Z</dcterms:modified>
</cp:coreProperties>
</file>