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filterPrivacy="1" codeName="ThisWorkbook" autoCompressPictures="0"/>
  <xr:revisionPtr revIDLastSave="0" documentId="13_ncr:1_{3C049F69-48A8-4003-8347-576607B421BE}" xr6:coauthVersionLast="47" xr6:coauthVersionMax="47" xr10:uidLastSave="{00000000-0000-0000-0000-000000000000}"/>
  <bookViews>
    <workbookView xWindow="21570" yWindow="0" windowWidth="16785" windowHeight="15600" activeTab="3" xr2:uid="{00000000-000D-0000-FFFF-FFFF00000000}"/>
  </bookViews>
  <sheets>
    <sheet name="Início" sheetId="28" r:id="rId1"/>
    <sheet name="Fragmentação de DATA" sheetId="21" r:id="rId2"/>
    <sheet name="DATADIF" sheetId="29" r:id="rId3"/>
    <sheet name="DATE VALUE" sheetId="30" r:id="rId4"/>
  </sheets>
  <definedNames>
    <definedName name="_xlnm._FilterDatabase" localSheetId="3" hidden="1">'DATE VALUE'!$C$1:$G$17</definedName>
    <definedName name="_xlnm._FilterDatabase" localSheetId="1" hidden="1">'Fragmentação de DATA'!$B$2:$M$21</definedName>
    <definedName name="Carne">'Fragmentação de DATA'!$B$2:$C$6</definedName>
    <definedName name="CréditoAdicional">'Fragmentação de DATA'!$B$9:$C$14</definedName>
    <definedName name="CréditoAdicionalSOMA">'Fragmentação de DATA'!$B$9:$C$14</definedName>
    <definedName name="CréditoAdicionalSOMASE">'Fragmentação de DATA'!$B$71:$C$76</definedName>
    <definedName name="Fruta">'Fragmentação de DATA'!#REF!</definedName>
    <definedName name="Itens">'Fragmentação de DATA'!#REF!</definedName>
    <definedName name="MaisFruta">'Fragmentação de DATA'!#REF!</definedName>
    <definedName name="MaisItem">'Fragmentação de DATA'!#REF!</definedName>
    <definedName name="MaisItens">'Fragmentação de DATA'!$B$46:$C$50</definedName>
    <definedName name="SOMASE">'Fragmentação de DATA'!#REF!</definedName>
    <definedName name="Total">'Fragmentação de DATA'!$A$52:$A$53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30" l="1"/>
  <c r="F4" i="30"/>
  <c r="F5" i="30"/>
  <c r="F6" i="30"/>
  <c r="F7" i="30"/>
  <c r="F8" i="30"/>
  <c r="F9" i="30"/>
  <c r="F10" i="30"/>
  <c r="F11" i="30"/>
  <c r="F12" i="30"/>
  <c r="F13" i="30"/>
  <c r="F14" i="30"/>
  <c r="F15" i="30"/>
  <c r="F16" i="30"/>
  <c r="F17" i="30"/>
  <c r="F2" i="30"/>
  <c r="E3" i="30"/>
  <c r="E4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2" i="30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2" i="30"/>
  <c r="C12" i="29"/>
  <c r="C11" i="29"/>
  <c r="C10" i="29"/>
  <c r="C9" i="29"/>
  <c r="C8" i="29"/>
  <c r="C7" i="29"/>
  <c r="E24" i="21"/>
  <c r="M4" i="21"/>
  <c r="M5" i="21"/>
  <c r="M6" i="21"/>
  <c r="M7" i="21"/>
  <c r="M8" i="21"/>
  <c r="M9" i="21"/>
  <c r="M10" i="21"/>
  <c r="M11" i="21"/>
  <c r="M12" i="21"/>
  <c r="M13" i="21"/>
  <c r="M14" i="21"/>
  <c r="M15" i="21"/>
  <c r="M16" i="21"/>
  <c r="M17" i="21"/>
  <c r="M18" i="21"/>
  <c r="M19" i="21"/>
  <c r="M20" i="21"/>
  <c r="M21" i="21"/>
  <c r="M3" i="21"/>
  <c r="L21" i="21"/>
  <c r="L20" i="21"/>
  <c r="L19" i="21"/>
  <c r="L18" i="21"/>
  <c r="L17" i="21"/>
  <c r="L16" i="21"/>
  <c r="L15" i="21"/>
  <c r="L14" i="21"/>
  <c r="L13" i="21"/>
  <c r="L12" i="21"/>
  <c r="L11" i="21"/>
  <c r="L10" i="21"/>
  <c r="L9" i="21"/>
  <c r="L8" i="21"/>
  <c r="L7" i="21"/>
  <c r="L6" i="21"/>
  <c r="L5" i="21"/>
  <c r="L4" i="21"/>
  <c r="L3" i="21"/>
  <c r="K21" i="21"/>
  <c r="K20" i="21"/>
  <c r="K19" i="21"/>
  <c r="K18" i="21"/>
  <c r="K17" i="21"/>
  <c r="K16" i="21"/>
  <c r="K15" i="21"/>
  <c r="K14" i="21"/>
  <c r="K13" i="21"/>
  <c r="K12" i="21"/>
  <c r="K11" i="21"/>
  <c r="K10" i="21"/>
  <c r="K9" i="21"/>
  <c r="K8" i="21"/>
  <c r="K7" i="21"/>
  <c r="K6" i="21"/>
  <c r="K5" i="21"/>
  <c r="K4" i="21"/>
  <c r="K3" i="21"/>
  <c r="J21" i="21"/>
  <c r="J20" i="21"/>
  <c r="J19" i="21"/>
  <c r="J18" i="21"/>
  <c r="J17" i="21"/>
  <c r="J16" i="21"/>
  <c r="J15" i="21"/>
  <c r="J14" i="21"/>
  <c r="J13" i="21"/>
  <c r="J12" i="21"/>
  <c r="J11" i="21"/>
  <c r="J10" i="21"/>
  <c r="J9" i="21"/>
  <c r="J8" i="21"/>
  <c r="J7" i="21"/>
  <c r="J6" i="21"/>
  <c r="J5" i="21"/>
  <c r="J4" i="21"/>
  <c r="J3" i="21"/>
</calcChain>
</file>

<file path=xl/sharedStrings.xml><?xml version="1.0" encoding="utf-8"?>
<sst xmlns="http://schemas.openxmlformats.org/spreadsheetml/2006/main" count="128" uniqueCount="68">
  <si>
    <t>Bem-vindo ao tour. 
Instruções para leitores de tela: Em apenas 10 etapas, você estará usando o Excel, o aplicativo de planilha mais popular do mundo. 
Há mais 11 planilhas neste tour. As instruções de cada planilha começam na célula A1, e todas as etapas subsequentes estão nas células A2, A3 e assim por diante. 
As instruções indicam para quais células navegar para o uso de um recurso ou leitura adicional.
Para iniciar, pressione Ctrl+Page Down.</t>
  </si>
  <si>
    <t>Data e Hora</t>
  </si>
  <si>
    <t>Volte ao início pressionando Ctrl+Home. Para iniciar o tour, pressione Ctrl+Page Down.</t>
  </si>
  <si>
    <t>Data da Venda</t>
  </si>
  <si>
    <t>Código</t>
  </si>
  <si>
    <t>Nome do Produto</t>
  </si>
  <si>
    <t>Quantidade Vendida</t>
  </si>
  <si>
    <t>Preço Unitário (R$)</t>
  </si>
  <si>
    <t>Total da Venda (R$)</t>
  </si>
  <si>
    <t>Nome do Vendedor</t>
  </si>
  <si>
    <t>Cliente</t>
  </si>
  <si>
    <t>Ano</t>
  </si>
  <si>
    <t>Mês</t>
  </si>
  <si>
    <t>Dia</t>
  </si>
  <si>
    <t>Dia da Semana</t>
  </si>
  <si>
    <t>P001</t>
  </si>
  <si>
    <t>Camiseta Azul</t>
  </si>
  <si>
    <t>João Silva</t>
  </si>
  <si>
    <t>Maria T.</t>
  </si>
  <si>
    <t>P002</t>
  </si>
  <si>
    <t>Calça Jeans</t>
  </si>
  <si>
    <t>Paulo R.</t>
  </si>
  <si>
    <t>P003</t>
  </si>
  <si>
    <t>Tênis Esportivo</t>
  </si>
  <si>
    <t>Ana Costa</t>
  </si>
  <si>
    <t>Lucas M.</t>
  </si>
  <si>
    <t>Carla S.</t>
  </si>
  <si>
    <t>P004</t>
  </si>
  <si>
    <t>Jaqueta de Couro</t>
  </si>
  <si>
    <t>Bruno K.</t>
  </si>
  <si>
    <t>Diego Z.</t>
  </si>
  <si>
    <t>P005</t>
  </si>
  <si>
    <t>Boné Preto</t>
  </si>
  <si>
    <t>Fernanda P.</t>
  </si>
  <si>
    <t>P007</t>
  </si>
  <si>
    <t>Mochila Escolar</t>
  </si>
  <si>
    <t>Felipe H.</t>
  </si>
  <si>
    <t>Bruna Lima</t>
  </si>
  <si>
    <t>Nathalia G.</t>
  </si>
  <si>
    <t>Luiz F.</t>
  </si>
  <si>
    <t>Marina D.</t>
  </si>
  <si>
    <t>P006</t>
  </si>
  <si>
    <t>Meia Esportiva</t>
  </si>
  <si>
    <t>Carlos A.</t>
  </si>
  <si>
    <t>Data Inicial</t>
  </si>
  <si>
    <t>Data Final</t>
  </si>
  <si>
    <t>DIFERENÇA</t>
  </si>
  <si>
    <r>
      <t>"Y"</t>
    </r>
    <r>
      <rPr>
        <sz val="11"/>
        <rFont val="Calibri"/>
        <family val="2"/>
        <scheme val="minor"/>
      </rPr>
      <t>: Número de anos completos entre as duas datas.</t>
    </r>
  </si>
  <si>
    <r>
      <t>"M"</t>
    </r>
    <r>
      <rPr>
        <sz val="11"/>
        <rFont val="Calibri"/>
        <family val="2"/>
        <scheme val="minor"/>
      </rPr>
      <t>: Número de meses completos entre as duas datas.</t>
    </r>
  </si>
  <si>
    <r>
      <t>"D"</t>
    </r>
    <r>
      <rPr>
        <sz val="11"/>
        <rFont val="Calibri"/>
        <family val="2"/>
        <scheme val="minor"/>
      </rPr>
      <t>: Número de dias entre as duas datas.</t>
    </r>
  </si>
  <si>
    <r>
      <t>"MD"</t>
    </r>
    <r>
      <rPr>
        <sz val="11"/>
        <rFont val="Calibri"/>
        <family val="2"/>
        <scheme val="minor"/>
      </rPr>
      <t>: Diferença em dias, ignorando meses e anos.</t>
    </r>
  </si>
  <si>
    <r>
      <t>"YM"</t>
    </r>
    <r>
      <rPr>
        <sz val="11"/>
        <rFont val="Calibri"/>
        <family val="2"/>
        <scheme val="minor"/>
      </rPr>
      <t>: Diferença em meses, ignorando anos.</t>
    </r>
  </si>
  <si>
    <r>
      <t>"YD"</t>
    </r>
    <r>
      <rPr>
        <sz val="11"/>
        <rFont val="Calibri"/>
        <family val="2"/>
        <scheme val="minor"/>
      </rPr>
      <t>: Diferença em dias, ignorando anos.</t>
    </r>
  </si>
  <si>
    <t>AJUDA</t>
  </si>
  <si>
    <t>--</t>
  </si>
  <si>
    <t>x</t>
  </si>
  <si>
    <t>DATA ENVIO</t>
  </si>
  <si>
    <t>PRODUTO ENVIADO</t>
  </si>
  <si>
    <t>TECLADO</t>
  </si>
  <si>
    <t>MOUSE</t>
  </si>
  <si>
    <t>MONITOR</t>
  </si>
  <si>
    <t>REGISTRO COM ERRO</t>
  </si>
  <si>
    <t>FIM MÊS</t>
  </si>
  <si>
    <t>DIFERENÇA DE DIAS</t>
  </si>
  <si>
    <t>Quanto vendeu as Sextas-feiras?</t>
  </si>
  <si>
    <t>Dias</t>
  </si>
  <si>
    <t>meses</t>
  </si>
  <si>
    <t>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</si>
</sst>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5" formatCode="&quot;R$&quot;\ #,##0;\-&quot;R$&quot;\ #,##0"/>
    <numFmt numFmtId="7" formatCode="&quot;R$&quot;\ #,##0.00;\-&quot;R$&quot;\ #,##0.00"/>
    <numFmt numFmtId="42" formatCode="_-&quot;R$&quot;\ * #,##0_-;\-&quot;R$&quot;\ * #,##0_-;_-&quot;R$&quot;\ * &quot;-&quot;_-;_-@_-"/>
    <numFmt numFmtId="164" formatCode="_(* #,##0_);_(* \(#,##0\);_(* &quot;-&quot;_);_(@_)"/>
    <numFmt numFmtId="165" formatCode="_(* #,##0.00_);_(* \(#,##0.00\);_(* &quot;-&quot;??_);_(@_)"/>
    <numFmt numFmtId="166" formatCode="yyyy;@"/>
    <numFmt numFmtId="167" formatCode="&quot;R$&quot;\ #,##0;[Red]&quot;R$&quot;\ #,##0"/>
    <numFmt numFmtId="168" formatCode="dddd"/>
  </numFmts>
  <fonts count="25"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B744D"/>
      <name val="Calibri"/>
      <family val="2"/>
      <scheme val="minor"/>
    </font>
    <font>
      <sz val="72"/>
      <color theme="0"/>
      <name val="Segoe UI"/>
      <family val="2"/>
      <scheme val="major"/>
    </font>
    <font>
      <sz val="17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8"/>
      <color theme="0"/>
      <name val="Calibri"/>
      <family val="2"/>
      <scheme val="minor"/>
    </font>
    <font>
      <sz val="18"/>
      <name val="Calibri"/>
      <family val="2"/>
      <scheme val="minor"/>
    </font>
    <font>
      <sz val="18"/>
      <color rgb="FF9C5700"/>
      <name val="Calibri"/>
      <family val="2"/>
      <scheme val="minor"/>
    </font>
    <font>
      <sz val="10"/>
      <name val="Arial Unicode MS"/>
    </font>
  </fonts>
  <fills count="40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217346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ck">
        <color rgb="FFF4B183"/>
      </left>
      <right style="thick">
        <color rgb="FFF4B183"/>
      </right>
      <top style="thick">
        <color rgb="FFF4B183"/>
      </top>
      <bottom style="thick">
        <color rgb="FFF4B183"/>
      </bottom>
      <diagonal/>
    </border>
    <border>
      <left style="thin">
        <color rgb="FF339966"/>
      </left>
      <right/>
      <top/>
      <bottom/>
      <diagonal/>
    </border>
    <border>
      <left/>
      <right style="thin">
        <color rgb="FF339966"/>
      </right>
      <top/>
      <bottom/>
      <diagonal/>
    </border>
    <border>
      <left style="thin">
        <color rgb="FF339966"/>
      </left>
      <right/>
      <top/>
      <bottom style="thin">
        <color rgb="FF339966"/>
      </bottom>
      <diagonal/>
    </border>
    <border>
      <left/>
      <right/>
      <top/>
      <bottom style="thin">
        <color rgb="FF339966"/>
      </bottom>
      <diagonal/>
    </border>
    <border>
      <left/>
      <right style="thin">
        <color rgb="FF339966"/>
      </right>
      <top/>
      <bottom style="thin">
        <color rgb="FF339966"/>
      </bottom>
      <diagonal/>
    </border>
    <border>
      <left style="thin">
        <color indexed="64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2"/>
      </top>
      <bottom style="thin">
        <color theme="2"/>
      </bottom>
      <diagonal/>
    </border>
  </borders>
  <cellStyleXfs count="66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3" borderId="0"/>
    <xf numFmtId="0" fontId="1" fillId="5" borderId="8"/>
    <xf numFmtId="0" fontId="1" fillId="3" borderId="1"/>
    <xf numFmtId="0" fontId="1" fillId="0" borderId="7"/>
    <xf numFmtId="5" fontId="9" fillId="0" borderId="0" applyBorder="0" applyAlignment="0" applyProtection="0"/>
    <xf numFmtId="0" fontId="4" fillId="0" borderId="0"/>
    <xf numFmtId="0" fontId="6" fillId="0" borderId="0" applyFill="0" applyBorder="0">
      <alignment wrapText="1"/>
    </xf>
    <xf numFmtId="42" fontId="1" fillId="0" borderId="0" applyFont="0" applyFill="0" applyBorder="0" applyAlignment="0" applyProtection="0"/>
    <xf numFmtId="0" fontId="7" fillId="6" borderId="0" applyNumberFormat="0" applyBorder="0" applyProtection="0">
      <alignment horizontal="left" indent="1"/>
    </xf>
    <xf numFmtId="0" fontId="8" fillId="6" borderId="0" applyNumberFormat="0" applyProtection="0">
      <alignment horizontal="left" wrapText="1" indent="4"/>
    </xf>
    <xf numFmtId="0" fontId="6" fillId="6" borderId="0" applyNumberFormat="0" applyProtection="0">
      <alignment horizontal="left" wrapText="1" indent="4"/>
    </xf>
    <xf numFmtId="0" fontId="4" fillId="2" borderId="0" applyNumberFormat="0" applyBorder="0" applyProtection="0"/>
    <xf numFmtId="0" fontId="5" fillId="0" borderId="0" applyNumberFormat="0" applyFill="0" applyBorder="0" applyAlignment="0" applyProtection="0"/>
    <xf numFmtId="0" fontId="1" fillId="0" borderId="9" applyNumberFormat="0" applyFont="0" applyFill="0" applyAlignment="0"/>
    <xf numFmtId="0" fontId="1" fillId="0" borderId="2" applyNumberFormat="0" applyFont="0" applyFill="0" applyAlignment="0"/>
    <xf numFmtId="0" fontId="1" fillId="0" borderId="3" applyNumberFormat="0" applyFont="0" applyFill="0" applyAlignment="0"/>
    <xf numFmtId="0" fontId="1" fillId="0" borderId="5" applyNumberFormat="0" applyFont="0" applyFill="0" applyAlignment="0"/>
    <xf numFmtId="0" fontId="1" fillId="0" borderId="4" applyNumberFormat="0" applyFont="0" applyFill="0"/>
    <xf numFmtId="0" fontId="1" fillId="0" borderId="6" applyNumberFormat="0" applyFont="0" applyFill="0" applyAlignment="0"/>
    <xf numFmtId="167" fontId="1" fillId="4" borderId="0" applyFont="0" applyBorder="0" applyAlignment="0"/>
    <xf numFmtId="14" fontId="9" fillId="0" borderId="0" applyFill="0" applyBorder="0" applyAlignment="0"/>
    <xf numFmtId="166" fontId="1" fillId="0" borderId="0" applyFont="0" applyFill="0" applyBorder="0" applyAlignment="0"/>
    <xf numFmtId="0" fontId="10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0" applyNumberFormat="0" applyBorder="0" applyAlignment="0" applyProtection="0"/>
    <xf numFmtId="0" fontId="13" fillId="9" borderId="0" applyNumberFormat="0" applyBorder="0" applyAlignment="0" applyProtection="0"/>
    <xf numFmtId="0" fontId="14" fillId="10" borderId="10" applyNumberFormat="0" applyAlignment="0" applyProtection="0"/>
    <xf numFmtId="0" fontId="15" fillId="11" borderId="11" applyNumberFormat="0" applyAlignment="0" applyProtection="0"/>
    <xf numFmtId="0" fontId="16" fillId="11" borderId="10" applyNumberFormat="0" applyAlignment="0" applyProtection="0"/>
    <xf numFmtId="0" fontId="17" fillId="0" borderId="12" applyNumberFormat="0" applyFill="0" applyAlignment="0" applyProtection="0"/>
    <xf numFmtId="0" fontId="18" fillId="12" borderId="13" applyNumberFormat="0" applyAlignment="0" applyProtection="0"/>
    <xf numFmtId="0" fontId="19" fillId="0" borderId="0" applyNumberFormat="0" applyFill="0" applyBorder="0" applyAlignment="0" applyProtection="0"/>
    <xf numFmtId="0" fontId="9" fillId="13" borderId="8" applyNumberFormat="0" applyFont="0" applyAlignment="0" applyProtection="0"/>
    <xf numFmtId="0" fontId="20" fillId="0" borderId="0" applyNumberFormat="0" applyFill="0" applyBorder="0" applyAlignment="0" applyProtection="0"/>
    <xf numFmtId="0" fontId="5" fillId="0" borderId="14" applyNumberFormat="0" applyFill="0" applyAlignment="0" applyProtection="0"/>
    <xf numFmtId="0" fontId="4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4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4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4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4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4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</cellStyleXfs>
  <cellXfs count="34">
    <xf numFmtId="0" fontId="0" fillId="0" borderId="0" xfId="0"/>
    <xf numFmtId="0" fontId="6" fillId="6" borderId="0" xfId="9" applyFill="1">
      <alignment wrapText="1"/>
    </xf>
    <xf numFmtId="0" fontId="2" fillId="0" borderId="0" xfId="0" applyFont="1"/>
    <xf numFmtId="0" fontId="2" fillId="0" borderId="0" xfId="0" applyFont="1" applyAlignment="1">
      <alignment horizontal="left"/>
    </xf>
    <xf numFmtId="0" fontId="7" fillId="6" borderId="0" xfId="11">
      <alignment horizontal="left" indent="1"/>
    </xf>
    <xf numFmtId="0" fontId="8" fillId="6" borderId="0" xfId="12">
      <alignment horizontal="left" wrapText="1" indent="4"/>
    </xf>
    <xf numFmtId="0" fontId="4" fillId="2" borderId="0" xfId="14"/>
    <xf numFmtId="0" fontId="6" fillId="6" borderId="0" xfId="13">
      <alignment horizontal="left" wrapText="1" indent="4"/>
    </xf>
    <xf numFmtId="14" fontId="1" fillId="3" borderId="15" xfId="3" applyNumberFormat="1" applyBorder="1" applyAlignment="1">
      <alignment horizontal="left"/>
    </xf>
    <xf numFmtId="0" fontId="1" fillId="3" borderId="15" xfId="3" applyBorder="1"/>
    <xf numFmtId="0" fontId="1" fillId="3" borderId="15" xfId="3" applyBorder="1" applyAlignment="1">
      <alignment horizontal="center" vertical="center"/>
    </xf>
    <xf numFmtId="5" fontId="9" fillId="0" borderId="15" xfId="7" applyBorder="1" applyAlignment="1">
      <alignment horizontal="center"/>
    </xf>
    <xf numFmtId="0" fontId="1" fillId="0" borderId="0" xfId="0" applyFont="1"/>
    <xf numFmtId="0" fontId="1" fillId="5" borderId="15" xfId="0" applyFont="1" applyFill="1" applyBorder="1" applyAlignment="1">
      <alignment horizontal="center"/>
    </xf>
    <xf numFmtId="0" fontId="1" fillId="5" borderId="15" xfId="0" applyFont="1" applyFill="1" applyBorder="1"/>
    <xf numFmtId="168" fontId="1" fillId="5" borderId="0" xfId="0" applyNumberFormat="1" applyFont="1" applyFill="1"/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left"/>
    </xf>
    <xf numFmtId="0" fontId="22" fillId="0" borderId="0" xfId="0" applyFont="1"/>
    <xf numFmtId="0" fontId="21" fillId="2" borderId="0" xfId="14" applyFont="1" applyAlignment="1">
      <alignment horizontal="center"/>
    </xf>
    <xf numFmtId="0" fontId="0" fillId="0" borderId="0" xfId="0" applyAlignment="1">
      <alignment horizontal="center"/>
    </xf>
    <xf numFmtId="0" fontId="24" fillId="3" borderId="0" xfId="0" applyFont="1" applyFill="1"/>
    <xf numFmtId="0" fontId="4" fillId="2" borderId="0" xfId="0" applyFont="1" applyFill="1" applyAlignment="1">
      <alignment horizontal="center"/>
    </xf>
    <xf numFmtId="14" fontId="23" fillId="9" borderId="0" xfId="32" applyNumberFormat="1" applyFont="1" applyAlignment="1">
      <alignment horizontal="center"/>
    </xf>
    <xf numFmtId="14" fontId="0" fillId="0" borderId="0" xfId="0" applyNumberFormat="1"/>
    <xf numFmtId="1" fontId="0" fillId="0" borderId="0" xfId="0" applyNumberFormat="1"/>
    <xf numFmtId="14" fontId="0" fillId="0" borderId="0" xfId="0" quotePrefix="1" applyNumberFormat="1"/>
    <xf numFmtId="0" fontId="4" fillId="38" borderId="0" xfId="0" applyFont="1" applyFill="1"/>
    <xf numFmtId="0" fontId="0" fillId="39" borderId="0" xfId="0" applyFill="1"/>
    <xf numFmtId="14" fontId="0" fillId="39" borderId="0" xfId="0" applyNumberFormat="1" applyFill="1"/>
    <xf numFmtId="0" fontId="23" fillId="9" borderId="0" xfId="32" applyFont="1" applyAlignment="1">
      <alignment horizontal="center"/>
    </xf>
    <xf numFmtId="0" fontId="21" fillId="2" borderId="0" xfId="14" applyFont="1" applyAlignment="1">
      <alignment horizontal="center"/>
    </xf>
    <xf numFmtId="0" fontId="16" fillId="11" borderId="10" xfId="35" applyAlignment="1">
      <alignment horizontal="center"/>
    </xf>
    <xf numFmtId="7" fontId="16" fillId="11" borderId="10" xfId="35" applyNumberFormat="1" applyAlignment="1">
      <alignment horizontal="center"/>
    </xf>
  </cellXfs>
  <cellStyles count="66">
    <cellStyle name="20% - Ênfase1" xfId="43" builtinId="30" customBuiltin="1"/>
    <cellStyle name="20% - Ênfase2" xfId="47" builtinId="34" customBuiltin="1"/>
    <cellStyle name="20% - Ênfase3" xfId="51" builtinId="38" customBuiltin="1"/>
    <cellStyle name="20% - Ênfase4" xfId="55" builtinId="42" customBuiltin="1"/>
    <cellStyle name="20% - Ênfase5" xfId="59" builtinId="46" customBuiltin="1"/>
    <cellStyle name="20% - Ênfase6" xfId="63" builtinId="50" customBuiltin="1"/>
    <cellStyle name="40% - Ênfase1" xfId="44" builtinId="31" customBuiltin="1"/>
    <cellStyle name="40% - Ênfase2" xfId="48" builtinId="35" customBuiltin="1"/>
    <cellStyle name="40% - Ênfase3" xfId="52" builtinId="39" customBuiltin="1"/>
    <cellStyle name="40% - Ênfase4" xfId="56" builtinId="43" customBuiltin="1"/>
    <cellStyle name="40% - Ênfase5" xfId="60" builtinId="47" customBuiltin="1"/>
    <cellStyle name="40% - Ênfase6" xfId="64" builtinId="51" customBuiltin="1"/>
    <cellStyle name="60% - Ênfase1" xfId="45" builtinId="32" customBuiltin="1"/>
    <cellStyle name="60% - Ênfase2" xfId="49" builtinId="36" customBuiltin="1"/>
    <cellStyle name="60% - Ênfase3" xfId="53" builtinId="40" customBuiltin="1"/>
    <cellStyle name="60% - Ênfase4" xfId="57" builtinId="44" customBuiltin="1"/>
    <cellStyle name="60% - Ênfase5" xfId="61" builtinId="48" customBuiltin="1"/>
    <cellStyle name="60% - Ênfase6" xfId="65" builtinId="52" customBuiltin="1"/>
    <cellStyle name="Ano" xfId="24" xr:uid="{00000000-0005-0000-0000-000012000000}"/>
    <cellStyle name="Bom" xfId="30" builtinId="26" customBuiltin="1"/>
    <cellStyle name="Borda Esquerda" xfId="6" xr:uid="{00000000-0005-0000-0000-000014000000}"/>
    <cellStyle name="Borda Inferior" xfId="16" xr:uid="{00000000-0005-0000-0000-000015000000}"/>
    <cellStyle name="Borda Verde Direita" xfId="18" xr:uid="{00000000-0005-0000-0000-000016000000}"/>
    <cellStyle name="Borda Verde Esquerda" xfId="17" xr:uid="{00000000-0005-0000-0000-000017000000}"/>
    <cellStyle name="Borda Verde Inferior" xfId="19" xr:uid="{00000000-0005-0000-0000-000018000000}"/>
    <cellStyle name="Borda Verde Inferior Direita" xfId="21" xr:uid="{00000000-0005-0000-0000-000019000000}"/>
    <cellStyle name="Borda Verde Inferior Esquerda" xfId="20" xr:uid="{00000000-0005-0000-0000-00001A000000}"/>
    <cellStyle name="BordaLaranja" xfId="5" xr:uid="{00000000-0005-0000-0000-00001B000000}"/>
    <cellStyle name="Cálculo" xfId="35" builtinId="22" customBuiltin="1"/>
    <cellStyle name="Célula de Verificação" xfId="37" builtinId="23" customBuiltin="1"/>
    <cellStyle name="Célula Vinculada" xfId="36" builtinId="24" customBuiltin="1"/>
    <cellStyle name="CélulaAmarela" xfId="4" xr:uid="{00000000-0005-0000-0000-00001F000000}"/>
    <cellStyle name="Data" xfId="23" xr:uid="{00000000-0005-0000-0000-000020000000}"/>
    <cellStyle name="Ênfase1" xfId="42" builtinId="29" customBuiltin="1"/>
    <cellStyle name="Ênfase2" xfId="46" builtinId="33" customBuiltin="1"/>
    <cellStyle name="Ênfase3" xfId="50" builtinId="37" customBuiltin="1"/>
    <cellStyle name="Ênfase4" xfId="54" builtinId="41" customBuiltin="1"/>
    <cellStyle name="Ênfase5" xfId="58" builtinId="45" customBuiltin="1"/>
    <cellStyle name="Ênfase6" xfId="62" builtinId="49" customBuiltin="1"/>
    <cellStyle name="Entrada" xfId="33" builtinId="20" customBuiltin="1"/>
    <cellStyle name="GrayCell" xfId="3" xr:uid="{00000000-0005-0000-0000-000028000000}"/>
    <cellStyle name="Hiperlink" xfId="25" builtinId="8" customBuiltin="1"/>
    <cellStyle name="Hiperlink Visitado" xfId="1" builtinId="9" hidden="1"/>
    <cellStyle name="Hiperlink Visitado" xfId="2" builtinId="9" hidden="1"/>
    <cellStyle name="Hiperlink Visitado" xfId="26" builtinId="9" customBuiltin="1"/>
    <cellStyle name="Moeda" xfId="7" builtinId="4" customBuiltin="1"/>
    <cellStyle name="Moeda [0]" xfId="10" builtinId="7" customBuiltin="1"/>
    <cellStyle name="Neutro" xfId="32" builtinId="28" customBuiltin="1"/>
    <cellStyle name="Normal" xfId="0" builtinId="0" customBuiltin="1"/>
    <cellStyle name="Nota" xfId="39" builtinId="10" customBuiltin="1"/>
    <cellStyle name="Porcentagem" xfId="29" builtinId="5" customBuiltin="1"/>
    <cellStyle name="Realce" xfId="22" xr:uid="{00000000-0005-0000-0000-000034000000}"/>
    <cellStyle name="Ruim" xfId="31" builtinId="27" customBuiltin="1"/>
    <cellStyle name="Saída" xfId="34" builtinId="21" customBuiltin="1"/>
    <cellStyle name="Separador de milhares [0]" xfId="28" builtinId="6" customBuiltin="1"/>
    <cellStyle name="Texto de Aviso" xfId="38" builtinId="11" customBuiltin="1"/>
    <cellStyle name="Texto de coluna de Z a A" xfId="8" xr:uid="{00000000-0005-0000-0000-000038000000}"/>
    <cellStyle name="Texto Explicativo" xfId="40" builtinId="53" customBuiltin="1"/>
    <cellStyle name="Texto Inicial" xfId="9" xr:uid="{00000000-0005-0000-0000-00003A000000}"/>
    <cellStyle name="Título" xfId="11" builtinId="15" customBuiltin="1"/>
    <cellStyle name="Título 1" xfId="12" builtinId="16" customBuiltin="1"/>
    <cellStyle name="Título 2" xfId="13" builtinId="17" customBuiltin="1"/>
    <cellStyle name="Título 3" xfId="14" builtinId="18" customBuiltin="1"/>
    <cellStyle name="Título 4" xfId="15" builtinId="19" customBuiltin="1"/>
    <cellStyle name="Total" xfId="41" builtinId="25" customBuiltin="1"/>
    <cellStyle name="Vírgula" xfId="27" builtinId="3" customBuiltin="1"/>
  </cellStyles>
  <dxfs count="4"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  <dxf>
      <font>
        <color theme="0"/>
      </font>
      <fill>
        <patternFill>
          <bgColor rgb="FF359966"/>
        </patternFill>
      </fill>
    </dxf>
    <dxf>
      <font>
        <color theme="0"/>
      </font>
      <fill>
        <patternFill>
          <bgColor rgb="FF359966"/>
        </patternFill>
      </fill>
    </dxf>
  </dxfs>
  <tableStyles count="2" defaultTableStyle="EstiloTabelaPersonalizado" defaultPivotStyle="PivotStyleLight16">
    <tableStyle name="Estilo de TabelaDinâmica 1" table="0" count="2" xr9:uid="{00000000-0011-0000-FFFF-FFFF00000000}">
      <tableStyleElement type="headerRow" dxfId="3"/>
      <tableStyleElement type="totalRow" dxfId="2"/>
    </tableStyle>
    <tableStyle name="EstiloTabelaPersonalizado" pivot="0" count="2" xr9:uid="{00000000-0011-0000-FFFF-FFFF01000000}">
      <tableStyleElement type="headerRow" dxfId="1"/>
      <tableStyleElement type="firstRowStripe" dxfId="0"/>
    </tableStyle>
  </tableStyles>
  <colors>
    <mruColors>
      <color rgb="FF339966"/>
      <color rgb="FFFFFF99"/>
      <color rgb="FF217346"/>
      <color rgb="FFF4B183"/>
      <color rgb="FFF5F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'1. Adicionar'!A1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161925</xdr:colOff>
      <xdr:row>3</xdr:row>
      <xdr:rowOff>2562226</xdr:rowOff>
    </xdr:from>
    <xdr:to>
      <xdr:col>0</xdr:col>
      <xdr:colOff>2041238</xdr:colOff>
      <xdr:row>4</xdr:row>
      <xdr:rowOff>206375</xdr:rowOff>
    </xdr:to>
    <xdr:pic>
      <xdr:nvPicPr>
        <xdr:cNvPr id="2" name="Imagem 1" descr="Logotipo do Excel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" y="4308476"/>
          <a:ext cx="1879313" cy="996949"/>
        </a:xfrm>
        <a:prstGeom prst="rect">
          <a:avLst/>
        </a:prstGeom>
      </xdr:spPr>
    </xdr:pic>
    <xdr:clientData/>
  </xdr:twoCellAnchor>
  <xdr:absoluteAnchor>
    <xdr:pos x="6781800" y="4641850"/>
    <xdr:ext cx="1351407" cy="514350"/>
    <xdr:sp macro="" textlink="">
      <xdr:nvSpPr>
        <xdr:cNvPr id="3" name="Botão Avançar" descr="Forma de botão com hiperlink para navegar para a próxima etapa">
          <a:hlinkClick xmlns:r="http://schemas.openxmlformats.org/officeDocument/2006/relationships" r:id="rId2" tooltip="Selecione para iniciar o tour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781800" y="4641850"/>
          <a:ext cx="1351407" cy="514350"/>
        </a:xfrm>
        <a:prstGeom prst="rect">
          <a:avLst/>
        </a:prstGeom>
        <a:solidFill>
          <a:schemeClr val="bg1"/>
        </a:solidFill>
        <a:ln>
          <a:solidFill>
            <a:srgbClr val="217346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 rtl="0"/>
          <a:r>
            <a:rPr lang="pt-br" sz="1750" b="0" cap="none" spc="0" baseline="0">
              <a:ln>
                <a:noFill/>
              </a:ln>
              <a:solidFill>
                <a:srgbClr val="217346"/>
              </a:solidFill>
              <a:effectLst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Vamos lá &gt;</a:t>
          </a:r>
          <a:endParaRPr lang="en-US" sz="1750" b="0" cap="none" spc="0">
            <a:ln>
              <a:noFill/>
            </a:ln>
            <a:solidFill>
              <a:srgbClr val="217346"/>
            </a:solidFill>
            <a:effectLst/>
            <a:latin typeface="Segoe UI" panose="020B0502040204020203" pitchFamily="34" charset="0"/>
            <a:ea typeface="Segoe UI" pitchFamily="34" charset="0"/>
            <a:cs typeface="Segoe UI" panose="020B0502040204020203" pitchFamily="34" charset="0"/>
          </a:endParaRPr>
        </a:p>
      </xdr:txBody>
    </xdr:sp>
    <xdr:clientData fPrintsWithSheet="0"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6E747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85296"/>
      </a:hlink>
      <a:folHlink>
        <a:srgbClr val="993366"/>
      </a:folHlink>
    </a:clrScheme>
    <a:fontScheme name="Take a tour">
      <a:majorFont>
        <a:latin typeface="Segoe U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57000"/>
                <a:satMod val="101000"/>
              </a:schemeClr>
            </a:gs>
            <a:gs pos="50000">
              <a:schemeClr val="phClr">
                <a:lumMod val="137000"/>
                <a:satMod val="103000"/>
              </a:schemeClr>
            </a:gs>
            <a:gs pos="100000">
              <a:schemeClr val="phClr">
                <a:lumMod val="115000"/>
                <a:satMod val="109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18000"/>
              </a:schemeClr>
            </a:gs>
            <a:gs pos="50000">
              <a:schemeClr val="phClr">
                <a:satMod val="89000"/>
                <a:lumMod val="91000"/>
              </a:schemeClr>
            </a:gs>
            <a:gs pos="100000">
              <a:schemeClr val="phClr">
                <a:lumMod val="6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atMod val="100000"/>
                <a:shade val="0"/>
              </a:schemeClr>
            </a:gs>
            <a:gs pos="0">
              <a:scrgbClr r="0" g="0" b="0"/>
            </a:gs>
            <a:gs pos="100000">
              <a:schemeClr val="phClr">
                <a:shade val="100000"/>
                <a:sat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A1:A5"/>
  <sheetViews>
    <sheetView showGridLines="0" workbookViewId="0">
      <selection activeCell="A7" sqref="A7"/>
    </sheetView>
  </sheetViews>
  <sheetFormatPr defaultColWidth="11.140625" defaultRowHeight="20.25" customHeight="1"/>
  <cols>
    <col min="1" max="1" width="129.7109375" customWidth="1"/>
    <col min="2" max="2" width="3.5703125" customWidth="1"/>
  </cols>
  <sheetData>
    <row r="1" spans="1:1" ht="15" customHeight="1">
      <c r="A1" s="1" t="s">
        <v>0</v>
      </c>
    </row>
    <row r="2" spans="1:1" ht="102">
      <c r="A2" s="4" t="s">
        <v>1</v>
      </c>
    </row>
    <row r="3" spans="1:1" ht="22.5">
      <c r="A3" s="5"/>
    </row>
    <row r="4" spans="1:1" ht="264" customHeight="1">
      <c r="A4" s="7" t="s">
        <v>2</v>
      </c>
    </row>
    <row r="5" spans="1:1" ht="20.25" customHeight="1">
      <c r="A5" s="5"/>
    </row>
  </sheetData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91"/>
  <sheetViews>
    <sheetView showGridLines="0" topLeftCell="B1" zoomScale="115" zoomScaleNormal="115" zoomScalePageLayoutView="125" workbookViewId="0">
      <selection activeCell="D26" sqref="D26"/>
    </sheetView>
  </sheetViews>
  <sheetFormatPr defaultColWidth="8.85546875" defaultRowHeight="15" customHeight="1"/>
  <cols>
    <col min="1" max="1" width="0.5703125" style="2" customWidth="1"/>
    <col min="2" max="2" width="16.140625" style="2" bestFit="1" customWidth="1"/>
    <col min="3" max="3" width="9.42578125" style="2" bestFit="1" customWidth="1"/>
    <col min="4" max="4" width="30.5703125" style="2" bestFit="1" customWidth="1"/>
    <col min="5" max="5" width="21.85546875" style="2" bestFit="1" customWidth="1"/>
    <col min="6" max="6" width="20.140625" style="2" bestFit="1" customWidth="1"/>
    <col min="7" max="7" width="20.7109375" style="2" bestFit="1" customWidth="1"/>
    <col min="8" max="8" width="21" style="2" bestFit="1" customWidth="1"/>
    <col min="9" max="9" width="11.42578125" style="2" bestFit="1" customWidth="1"/>
    <col min="10" max="10" width="6.85546875" style="2" bestFit="1" customWidth="1"/>
    <col min="11" max="11" width="7" style="2" bestFit="1" customWidth="1"/>
    <col min="12" max="12" width="6.140625" style="2" bestFit="1" customWidth="1"/>
    <col min="13" max="13" width="16.28515625" style="2" bestFit="1" customWidth="1"/>
    <col min="14" max="14" width="8.85546875" style="2"/>
    <col min="15" max="15" width="10" style="2" bestFit="1" customWidth="1"/>
    <col min="16" max="16384" width="8.85546875" style="2"/>
  </cols>
  <sheetData>
    <row r="1" spans="1:15" ht="15" customHeight="1">
      <c r="A1" s="12"/>
      <c r="B1"/>
      <c r="C1"/>
      <c r="D1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5" ht="15" customHeight="1">
      <c r="A2" s="12"/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13</v>
      </c>
      <c r="M2" s="6" t="s">
        <v>14</v>
      </c>
      <c r="N2" s="12"/>
      <c r="O2"/>
    </row>
    <row r="3" spans="1:15" ht="15" customHeight="1">
      <c r="A3" s="12"/>
      <c r="B3" s="8">
        <v>45144</v>
      </c>
      <c r="C3" s="9" t="s">
        <v>15</v>
      </c>
      <c r="D3" s="9" t="s">
        <v>16</v>
      </c>
      <c r="E3" s="10">
        <v>3</v>
      </c>
      <c r="F3" s="11">
        <v>39.9</v>
      </c>
      <c r="G3" s="11">
        <v>119.7</v>
      </c>
      <c r="H3" s="9" t="s">
        <v>17</v>
      </c>
      <c r="I3" s="9" t="s">
        <v>18</v>
      </c>
      <c r="J3" s="13">
        <f>YEAR(B3)</f>
        <v>2023</v>
      </c>
      <c r="K3" s="13">
        <f>MONTH(B3)</f>
        <v>8</v>
      </c>
      <c r="L3" s="14">
        <f>DAY(B3)</f>
        <v>6</v>
      </c>
      <c r="M3" s="15">
        <f>WEEKDAY(B3,1)</f>
        <v>1</v>
      </c>
      <c r="N3" s="12"/>
    </row>
    <row r="4" spans="1:15" s="3" customFormat="1" ht="15" customHeight="1">
      <c r="A4" s="16"/>
      <c r="B4" s="8">
        <v>45266</v>
      </c>
      <c r="C4" s="9" t="s">
        <v>19</v>
      </c>
      <c r="D4" s="9" t="s">
        <v>20</v>
      </c>
      <c r="E4" s="10">
        <v>1</v>
      </c>
      <c r="F4" s="11">
        <v>129.9</v>
      </c>
      <c r="G4" s="11">
        <v>129.9</v>
      </c>
      <c r="H4" s="9" t="s">
        <v>17</v>
      </c>
      <c r="I4" s="9" t="s">
        <v>21</v>
      </c>
      <c r="J4" s="13">
        <f t="shared" ref="J4:J21" si="0">YEAR(B4)</f>
        <v>2023</v>
      </c>
      <c r="K4" s="13">
        <f t="shared" ref="K4:K21" si="1">MONTH(B4)</f>
        <v>12</v>
      </c>
      <c r="L4" s="14">
        <f t="shared" ref="L4:L21" si="2">DAY(B4)</f>
        <v>6</v>
      </c>
      <c r="M4" s="15">
        <f t="shared" ref="M4:M21" si="3">WEEKDAY(B4,1)</f>
        <v>4</v>
      </c>
      <c r="N4" s="16"/>
      <c r="O4" s="16"/>
    </row>
    <row r="5" spans="1:15" s="3" customFormat="1" ht="15" customHeight="1">
      <c r="A5" s="16"/>
      <c r="B5" s="8">
        <v>45497</v>
      </c>
      <c r="C5" s="9" t="s">
        <v>22</v>
      </c>
      <c r="D5" s="9" t="s">
        <v>23</v>
      </c>
      <c r="E5" s="10">
        <v>2</v>
      </c>
      <c r="F5" s="11">
        <v>199.9</v>
      </c>
      <c r="G5" s="11">
        <v>399.8</v>
      </c>
      <c r="H5" s="9" t="s">
        <v>24</v>
      </c>
      <c r="I5" s="9" t="s">
        <v>25</v>
      </c>
      <c r="J5" s="13">
        <f t="shared" si="0"/>
        <v>2024</v>
      </c>
      <c r="K5" s="13">
        <f t="shared" si="1"/>
        <v>7</v>
      </c>
      <c r="L5" s="14">
        <f t="shared" si="2"/>
        <v>24</v>
      </c>
      <c r="M5" s="15">
        <f t="shared" si="3"/>
        <v>4</v>
      </c>
      <c r="N5" s="16"/>
      <c r="O5" s="17"/>
    </row>
    <row r="6" spans="1:15" s="3" customFormat="1" ht="14.25" customHeight="1">
      <c r="A6" s="16"/>
      <c r="B6" s="8">
        <v>45338</v>
      </c>
      <c r="C6" s="9" t="s">
        <v>15</v>
      </c>
      <c r="D6" s="9" t="s">
        <v>16</v>
      </c>
      <c r="E6" s="10">
        <v>1</v>
      </c>
      <c r="F6" s="11">
        <v>39.9</v>
      </c>
      <c r="G6" s="11">
        <v>39.9</v>
      </c>
      <c r="H6" s="9" t="s">
        <v>17</v>
      </c>
      <c r="I6" s="9" t="s">
        <v>26</v>
      </c>
      <c r="J6" s="13">
        <f t="shared" si="0"/>
        <v>2024</v>
      </c>
      <c r="K6" s="13">
        <f t="shared" si="1"/>
        <v>2</v>
      </c>
      <c r="L6" s="14">
        <f t="shared" si="2"/>
        <v>16</v>
      </c>
      <c r="M6" s="15">
        <f t="shared" si="3"/>
        <v>6</v>
      </c>
      <c r="N6" s="16"/>
      <c r="O6" s="16"/>
    </row>
    <row r="7" spans="1:15" s="3" customFormat="1" ht="15" customHeight="1">
      <c r="A7" s="16"/>
      <c r="B7" s="8">
        <v>45481</v>
      </c>
      <c r="C7" s="9" t="s">
        <v>27</v>
      </c>
      <c r="D7" s="9" t="s">
        <v>28</v>
      </c>
      <c r="E7" s="10">
        <v>1</v>
      </c>
      <c r="F7" s="11">
        <v>249.9</v>
      </c>
      <c r="G7" s="11">
        <v>249.9</v>
      </c>
      <c r="H7" s="9" t="s">
        <v>24</v>
      </c>
      <c r="I7" s="9" t="s">
        <v>29</v>
      </c>
      <c r="J7" s="13">
        <f t="shared" si="0"/>
        <v>2024</v>
      </c>
      <c r="K7" s="13">
        <f t="shared" si="1"/>
        <v>7</v>
      </c>
      <c r="L7" s="14">
        <f t="shared" si="2"/>
        <v>8</v>
      </c>
      <c r="M7" s="15">
        <f t="shared" si="3"/>
        <v>2</v>
      </c>
      <c r="N7" s="16"/>
      <c r="O7" s="16"/>
    </row>
    <row r="8" spans="1:15" s="3" customFormat="1" ht="15" customHeight="1">
      <c r="A8" s="16"/>
      <c r="B8" s="8">
        <v>45202</v>
      </c>
      <c r="C8" s="9" t="s">
        <v>15</v>
      </c>
      <c r="D8" s="9" t="s">
        <v>16</v>
      </c>
      <c r="E8" s="10">
        <v>3</v>
      </c>
      <c r="F8" s="11">
        <v>39.9</v>
      </c>
      <c r="G8" s="11">
        <v>119.7</v>
      </c>
      <c r="H8" s="9" t="s">
        <v>24</v>
      </c>
      <c r="I8" s="9" t="s">
        <v>30</v>
      </c>
      <c r="J8" s="13">
        <f t="shared" si="0"/>
        <v>2023</v>
      </c>
      <c r="K8" s="13">
        <f t="shared" si="1"/>
        <v>10</v>
      </c>
      <c r="L8" s="14">
        <f t="shared" si="2"/>
        <v>3</v>
      </c>
      <c r="M8" s="15">
        <f t="shared" si="3"/>
        <v>3</v>
      </c>
      <c r="N8" s="16"/>
      <c r="O8" s="16"/>
    </row>
    <row r="9" spans="1:15" s="3" customFormat="1" ht="15" customHeight="1">
      <c r="A9"/>
      <c r="B9" s="8">
        <v>45435</v>
      </c>
      <c r="C9" s="9" t="s">
        <v>31</v>
      </c>
      <c r="D9" s="9" t="s">
        <v>32</v>
      </c>
      <c r="E9" s="10">
        <v>4</v>
      </c>
      <c r="F9" s="11">
        <v>29.9</v>
      </c>
      <c r="G9" s="11">
        <v>119.6</v>
      </c>
      <c r="H9" s="9" t="s">
        <v>24</v>
      </c>
      <c r="I9" s="9" t="s">
        <v>33</v>
      </c>
      <c r="J9" s="13">
        <f t="shared" si="0"/>
        <v>2024</v>
      </c>
      <c r="K9" s="13">
        <f t="shared" si="1"/>
        <v>5</v>
      </c>
      <c r="L9" s="14">
        <f t="shared" si="2"/>
        <v>23</v>
      </c>
      <c r="M9" s="15">
        <f t="shared" si="3"/>
        <v>5</v>
      </c>
      <c r="N9" s="16"/>
      <c r="O9" s="16"/>
    </row>
    <row r="10" spans="1:15" s="3" customFormat="1" ht="15" customHeight="1">
      <c r="A10"/>
      <c r="B10" s="8">
        <v>45144</v>
      </c>
      <c r="C10" s="9" t="s">
        <v>34</v>
      </c>
      <c r="D10" s="9" t="s">
        <v>35</v>
      </c>
      <c r="E10" s="10">
        <v>3</v>
      </c>
      <c r="F10" s="11">
        <v>89.9</v>
      </c>
      <c r="G10" s="11">
        <v>269.7</v>
      </c>
      <c r="H10" s="9" t="s">
        <v>24</v>
      </c>
      <c r="I10" s="9" t="s">
        <v>36</v>
      </c>
      <c r="J10" s="13">
        <f t="shared" si="0"/>
        <v>2023</v>
      </c>
      <c r="K10" s="13">
        <f t="shared" si="1"/>
        <v>8</v>
      </c>
      <c r="L10" s="14">
        <f t="shared" si="2"/>
        <v>6</v>
      </c>
      <c r="M10" s="15">
        <f t="shared" si="3"/>
        <v>1</v>
      </c>
      <c r="N10" s="16"/>
      <c r="O10" s="16"/>
    </row>
    <row r="11" spans="1:15" s="3" customFormat="1" ht="15" customHeight="1">
      <c r="A11"/>
      <c r="B11" s="8">
        <v>45493</v>
      </c>
      <c r="C11" s="9" t="s">
        <v>31</v>
      </c>
      <c r="D11" s="9" t="s">
        <v>32</v>
      </c>
      <c r="E11" s="10">
        <v>2</v>
      </c>
      <c r="F11" s="11">
        <v>29.9</v>
      </c>
      <c r="G11" s="11">
        <v>59.8</v>
      </c>
      <c r="H11" s="9" t="s">
        <v>37</v>
      </c>
      <c r="I11" s="9" t="s">
        <v>38</v>
      </c>
      <c r="J11" s="13">
        <f t="shared" si="0"/>
        <v>2024</v>
      </c>
      <c r="K11" s="13">
        <f t="shared" si="1"/>
        <v>7</v>
      </c>
      <c r="L11" s="14">
        <f t="shared" si="2"/>
        <v>20</v>
      </c>
      <c r="M11" s="15">
        <f t="shared" si="3"/>
        <v>7</v>
      </c>
      <c r="N11" s="16"/>
      <c r="O11" s="16"/>
    </row>
    <row r="12" spans="1:15" s="3" customFormat="1" ht="15" customHeight="1">
      <c r="A12"/>
      <c r="B12" s="8">
        <v>45493</v>
      </c>
      <c r="C12" s="9" t="s">
        <v>31</v>
      </c>
      <c r="D12" s="9" t="s">
        <v>32</v>
      </c>
      <c r="E12" s="10">
        <v>5</v>
      </c>
      <c r="F12" s="11">
        <v>29.9</v>
      </c>
      <c r="G12" s="11">
        <v>149.5</v>
      </c>
      <c r="H12" s="9" t="s">
        <v>17</v>
      </c>
      <c r="I12" s="9" t="s">
        <v>30</v>
      </c>
      <c r="J12" s="13">
        <f t="shared" si="0"/>
        <v>2024</v>
      </c>
      <c r="K12" s="13">
        <f t="shared" si="1"/>
        <v>7</v>
      </c>
      <c r="L12" s="14">
        <f t="shared" si="2"/>
        <v>20</v>
      </c>
      <c r="M12" s="15">
        <f t="shared" si="3"/>
        <v>7</v>
      </c>
      <c r="N12" s="16"/>
      <c r="O12" s="16"/>
    </row>
    <row r="13" spans="1:15" s="3" customFormat="1" ht="15" customHeight="1">
      <c r="A13"/>
      <c r="B13" s="8">
        <v>45503</v>
      </c>
      <c r="C13" s="9" t="s">
        <v>22</v>
      </c>
      <c r="D13" s="9" t="s">
        <v>23</v>
      </c>
      <c r="E13" s="10">
        <v>4</v>
      </c>
      <c r="F13" s="11">
        <v>199.9</v>
      </c>
      <c r="G13" s="11">
        <v>799.6</v>
      </c>
      <c r="H13" s="9" t="s">
        <v>17</v>
      </c>
      <c r="I13" s="9" t="s">
        <v>39</v>
      </c>
      <c r="J13" s="13">
        <f t="shared" si="0"/>
        <v>2024</v>
      </c>
      <c r="K13" s="13">
        <f t="shared" si="1"/>
        <v>7</v>
      </c>
      <c r="L13" s="14">
        <f t="shared" si="2"/>
        <v>30</v>
      </c>
      <c r="M13" s="15">
        <f t="shared" si="3"/>
        <v>3</v>
      </c>
      <c r="N13" s="16"/>
      <c r="O13" s="16"/>
    </row>
    <row r="14" spans="1:15" s="3" customFormat="1" ht="15" customHeight="1">
      <c r="A14"/>
      <c r="B14" s="8">
        <v>45630</v>
      </c>
      <c r="C14" s="9" t="s">
        <v>19</v>
      </c>
      <c r="D14" s="9" t="s">
        <v>20</v>
      </c>
      <c r="E14" s="10">
        <v>2</v>
      </c>
      <c r="F14" s="11">
        <v>129.9</v>
      </c>
      <c r="G14" s="11">
        <v>259.8</v>
      </c>
      <c r="H14" s="9" t="s">
        <v>37</v>
      </c>
      <c r="I14" s="9" t="s">
        <v>40</v>
      </c>
      <c r="J14" s="13">
        <f t="shared" si="0"/>
        <v>2024</v>
      </c>
      <c r="K14" s="13">
        <f t="shared" si="1"/>
        <v>12</v>
      </c>
      <c r="L14" s="14">
        <f t="shared" si="2"/>
        <v>4</v>
      </c>
      <c r="M14" s="15">
        <f t="shared" si="3"/>
        <v>4</v>
      </c>
      <c r="N14" s="16"/>
      <c r="O14" s="16"/>
    </row>
    <row r="15" spans="1:15" s="3" customFormat="1" ht="15" customHeight="1">
      <c r="A15"/>
      <c r="B15" s="8">
        <v>45243</v>
      </c>
      <c r="C15" s="9" t="s">
        <v>22</v>
      </c>
      <c r="D15" s="9" t="s">
        <v>23</v>
      </c>
      <c r="E15" s="10">
        <v>2</v>
      </c>
      <c r="F15" s="11">
        <v>199.9</v>
      </c>
      <c r="G15" s="11">
        <v>399.8</v>
      </c>
      <c r="H15" s="9" t="s">
        <v>24</v>
      </c>
      <c r="I15" s="9" t="s">
        <v>30</v>
      </c>
      <c r="J15" s="13">
        <f t="shared" si="0"/>
        <v>2023</v>
      </c>
      <c r="K15" s="13">
        <f t="shared" si="1"/>
        <v>11</v>
      </c>
      <c r="L15" s="14">
        <f t="shared" si="2"/>
        <v>13</v>
      </c>
      <c r="M15" s="15">
        <f t="shared" si="3"/>
        <v>2</v>
      </c>
      <c r="N15" s="16"/>
      <c r="O15" s="16"/>
    </row>
    <row r="16" spans="1:15" s="3" customFormat="1" ht="15" customHeight="1">
      <c r="A16"/>
      <c r="B16" s="8">
        <v>45172</v>
      </c>
      <c r="C16" s="9" t="s">
        <v>34</v>
      </c>
      <c r="D16" s="9" t="s">
        <v>35</v>
      </c>
      <c r="E16" s="10">
        <v>1</v>
      </c>
      <c r="F16" s="11">
        <v>89.9</v>
      </c>
      <c r="G16" s="11">
        <v>89.9</v>
      </c>
      <c r="H16" s="9" t="s">
        <v>37</v>
      </c>
      <c r="I16" s="9" t="s">
        <v>39</v>
      </c>
      <c r="J16" s="13">
        <f t="shared" si="0"/>
        <v>2023</v>
      </c>
      <c r="K16" s="13">
        <f t="shared" si="1"/>
        <v>9</v>
      </c>
      <c r="L16" s="14">
        <f t="shared" si="2"/>
        <v>3</v>
      </c>
      <c r="M16" s="15">
        <f t="shared" si="3"/>
        <v>1</v>
      </c>
      <c r="N16" s="16"/>
      <c r="O16" s="16"/>
    </row>
    <row r="17" spans="1:13" s="3" customFormat="1" ht="15" customHeight="1">
      <c r="A17"/>
      <c r="B17" s="8">
        <v>45463</v>
      </c>
      <c r="C17" s="9" t="s">
        <v>22</v>
      </c>
      <c r="D17" s="9" t="s">
        <v>23</v>
      </c>
      <c r="E17" s="10">
        <v>1</v>
      </c>
      <c r="F17" s="11">
        <v>199.9</v>
      </c>
      <c r="G17" s="11">
        <v>199.9</v>
      </c>
      <c r="H17" s="9" t="s">
        <v>37</v>
      </c>
      <c r="I17" s="9" t="s">
        <v>33</v>
      </c>
      <c r="J17" s="13">
        <f t="shared" si="0"/>
        <v>2024</v>
      </c>
      <c r="K17" s="13">
        <f t="shared" si="1"/>
        <v>6</v>
      </c>
      <c r="L17" s="14">
        <f t="shared" si="2"/>
        <v>20</v>
      </c>
      <c r="M17" s="15">
        <f t="shared" si="3"/>
        <v>5</v>
      </c>
    </row>
    <row r="18" spans="1:13" s="3" customFormat="1" ht="15" customHeight="1">
      <c r="A18"/>
      <c r="B18" s="8">
        <v>45260</v>
      </c>
      <c r="C18" s="9" t="s">
        <v>19</v>
      </c>
      <c r="D18" s="9" t="s">
        <v>20</v>
      </c>
      <c r="E18" s="10">
        <v>5</v>
      </c>
      <c r="F18" s="11">
        <v>129.9</v>
      </c>
      <c r="G18" s="11">
        <v>649.5</v>
      </c>
      <c r="H18" s="9" t="s">
        <v>17</v>
      </c>
      <c r="I18" s="9" t="s">
        <v>39</v>
      </c>
      <c r="J18" s="13">
        <f t="shared" si="0"/>
        <v>2023</v>
      </c>
      <c r="K18" s="13">
        <f t="shared" si="1"/>
        <v>11</v>
      </c>
      <c r="L18" s="14">
        <f t="shared" si="2"/>
        <v>30</v>
      </c>
      <c r="M18" s="15">
        <f t="shared" si="3"/>
        <v>5</v>
      </c>
    </row>
    <row r="19" spans="1:13" s="3" customFormat="1" ht="15" customHeight="1">
      <c r="A19" s="16"/>
      <c r="B19" s="8">
        <v>45267</v>
      </c>
      <c r="C19" s="9" t="s">
        <v>41</v>
      </c>
      <c r="D19" s="9" t="s">
        <v>42</v>
      </c>
      <c r="E19" s="10">
        <v>3</v>
      </c>
      <c r="F19" s="11">
        <v>19.899999999999999</v>
      </c>
      <c r="G19" s="11">
        <v>59.7</v>
      </c>
      <c r="H19" s="9" t="s">
        <v>17</v>
      </c>
      <c r="I19" s="9" t="s">
        <v>43</v>
      </c>
      <c r="J19" s="13">
        <f t="shared" si="0"/>
        <v>2023</v>
      </c>
      <c r="K19" s="13">
        <f t="shared" si="1"/>
        <v>12</v>
      </c>
      <c r="L19" s="14">
        <f t="shared" si="2"/>
        <v>7</v>
      </c>
      <c r="M19" s="15">
        <f t="shared" si="3"/>
        <v>5</v>
      </c>
    </row>
    <row r="20" spans="1:13" s="3" customFormat="1" ht="15" customHeight="1">
      <c r="A20" s="16"/>
      <c r="B20" s="8">
        <v>45415</v>
      </c>
      <c r="C20" s="9" t="s">
        <v>34</v>
      </c>
      <c r="D20" s="9" t="s">
        <v>35</v>
      </c>
      <c r="E20" s="10">
        <v>3</v>
      </c>
      <c r="F20" s="11">
        <v>89.9</v>
      </c>
      <c r="G20" s="11">
        <v>269.7</v>
      </c>
      <c r="H20" s="9" t="s">
        <v>37</v>
      </c>
      <c r="I20" s="9" t="s">
        <v>40</v>
      </c>
      <c r="J20" s="13">
        <f t="shared" si="0"/>
        <v>2024</v>
      </c>
      <c r="K20" s="13">
        <f t="shared" si="1"/>
        <v>5</v>
      </c>
      <c r="L20" s="14">
        <f t="shared" si="2"/>
        <v>3</v>
      </c>
      <c r="M20" s="15">
        <f t="shared" si="3"/>
        <v>6</v>
      </c>
    </row>
    <row r="21" spans="1:13" s="3" customFormat="1" ht="15" customHeight="1">
      <c r="A21" s="16"/>
      <c r="B21" s="8">
        <v>45274</v>
      </c>
      <c r="C21" s="9" t="s">
        <v>34</v>
      </c>
      <c r="D21" s="9" t="s">
        <v>35</v>
      </c>
      <c r="E21" s="10">
        <v>1</v>
      </c>
      <c r="F21" s="11">
        <v>89.9</v>
      </c>
      <c r="G21" s="11">
        <v>89.9</v>
      </c>
      <c r="H21" s="9" t="s">
        <v>17</v>
      </c>
      <c r="I21" s="9" t="s">
        <v>38</v>
      </c>
      <c r="J21" s="13">
        <f t="shared" si="0"/>
        <v>2023</v>
      </c>
      <c r="K21" s="13">
        <f t="shared" si="1"/>
        <v>12</v>
      </c>
      <c r="L21" s="14">
        <f t="shared" si="2"/>
        <v>14</v>
      </c>
      <c r="M21" s="15">
        <f t="shared" si="3"/>
        <v>5</v>
      </c>
    </row>
    <row r="22" spans="1:13" s="3" customFormat="1" ht="15" customHeight="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</row>
    <row r="23" spans="1:13" s="3" customFormat="1" ht="15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  <row r="24" spans="1:13" ht="15" customHeight="1">
      <c r="D24" s="32" t="s">
        <v>64</v>
      </c>
      <c r="E24" s="33">
        <f>SUMIF(M3:M21, 6,G3:G21)</f>
        <v>309.59999999999997</v>
      </c>
    </row>
    <row r="35" spans="1:3" ht="15" customHeight="1">
      <c r="A35"/>
      <c r="B35"/>
      <c r="C35"/>
    </row>
    <row r="36" spans="1:3" ht="15" customHeight="1">
      <c r="A36"/>
      <c r="B36"/>
      <c r="C36"/>
    </row>
    <row r="37" spans="1:3" ht="15" customHeight="1">
      <c r="A37"/>
      <c r="B37"/>
      <c r="C37"/>
    </row>
    <row r="38" spans="1:3" ht="15" customHeight="1">
      <c r="A38"/>
      <c r="B38"/>
      <c r="C38"/>
    </row>
    <row r="39" spans="1:3" ht="15" customHeight="1">
      <c r="A39"/>
      <c r="B39"/>
      <c r="C39"/>
    </row>
    <row r="40" spans="1:3" ht="15" customHeight="1">
      <c r="A40"/>
      <c r="B40"/>
      <c r="C40"/>
    </row>
    <row r="41" spans="1:3" ht="15" customHeight="1">
      <c r="A41"/>
      <c r="B41"/>
      <c r="C41"/>
    </row>
    <row r="42" spans="1:3" ht="15" customHeight="1">
      <c r="A42"/>
      <c r="B42"/>
      <c r="C42"/>
    </row>
    <row r="43" spans="1:3" ht="15" customHeight="1">
      <c r="A43"/>
      <c r="B43"/>
      <c r="C43"/>
    </row>
    <row r="44" spans="1:3" ht="15" customHeight="1">
      <c r="A44"/>
      <c r="B44"/>
      <c r="C44"/>
    </row>
    <row r="45" spans="1:3" ht="15" customHeight="1">
      <c r="A45"/>
      <c r="B45"/>
      <c r="C45"/>
    </row>
    <row r="46" spans="1:3" ht="15" customHeight="1">
      <c r="A46"/>
      <c r="B46"/>
      <c r="C46"/>
    </row>
    <row r="47" spans="1:3" ht="15" customHeight="1">
      <c r="A47"/>
      <c r="B47"/>
      <c r="C47"/>
    </row>
    <row r="48" spans="1:3" ht="15" customHeight="1">
      <c r="A48"/>
      <c r="B48"/>
      <c r="C48"/>
    </row>
    <row r="49" spans="1:3" ht="15" customHeight="1">
      <c r="A49"/>
      <c r="B49"/>
      <c r="C49"/>
    </row>
    <row r="50" spans="1:3" ht="15" customHeight="1">
      <c r="A50"/>
      <c r="B50"/>
      <c r="C50"/>
    </row>
    <row r="51" spans="1:3" ht="15" customHeight="1">
      <c r="A51"/>
      <c r="B51"/>
      <c r="C51"/>
    </row>
    <row r="52" spans="1:3" ht="15" customHeight="1">
      <c r="A52"/>
      <c r="B52"/>
      <c r="C52"/>
    </row>
    <row r="53" spans="1:3" ht="15" customHeight="1">
      <c r="A53"/>
      <c r="B53"/>
      <c r="C53"/>
    </row>
    <row r="54" spans="1:3" ht="15" customHeight="1">
      <c r="A54"/>
      <c r="B54"/>
      <c r="C54"/>
    </row>
    <row r="68" spans="1:9" ht="15" customHeight="1">
      <c r="A68"/>
      <c r="B68"/>
      <c r="C68"/>
      <c r="D68"/>
      <c r="E68"/>
      <c r="F68"/>
      <c r="G68"/>
      <c r="H68"/>
      <c r="I68"/>
    </row>
    <row r="69" spans="1:9" ht="15" customHeight="1">
      <c r="A69"/>
      <c r="B69"/>
      <c r="C69"/>
      <c r="D69"/>
      <c r="E69"/>
      <c r="F69"/>
      <c r="G69"/>
      <c r="H69"/>
      <c r="I69"/>
    </row>
    <row r="70" spans="1:9" ht="15" customHeight="1">
      <c r="A70"/>
      <c r="B70"/>
      <c r="C70"/>
      <c r="D70"/>
      <c r="E70"/>
      <c r="F70"/>
      <c r="G70"/>
      <c r="H70"/>
      <c r="I70"/>
    </row>
    <row r="71" spans="1:9" ht="15" customHeight="1">
      <c r="A71"/>
      <c r="B71"/>
      <c r="C71"/>
      <c r="D71"/>
      <c r="E71"/>
      <c r="F71"/>
      <c r="G71"/>
      <c r="H71"/>
      <c r="I71"/>
    </row>
    <row r="72" spans="1:9" ht="15" customHeight="1">
      <c r="A72"/>
      <c r="B72"/>
      <c r="C72"/>
      <c r="D72"/>
      <c r="E72"/>
      <c r="F72"/>
      <c r="G72"/>
      <c r="H72"/>
      <c r="I72"/>
    </row>
    <row r="73" spans="1:9" ht="15" customHeight="1">
      <c r="A73"/>
      <c r="B73"/>
      <c r="C73"/>
      <c r="D73"/>
      <c r="E73"/>
      <c r="F73"/>
      <c r="G73"/>
      <c r="H73"/>
      <c r="I73"/>
    </row>
    <row r="74" spans="1:9" ht="15" customHeight="1">
      <c r="A74"/>
      <c r="B74"/>
      <c r="C74"/>
      <c r="D74"/>
      <c r="E74"/>
      <c r="F74"/>
      <c r="G74"/>
      <c r="H74"/>
      <c r="I74"/>
    </row>
    <row r="75" spans="1:9" ht="15" customHeight="1">
      <c r="A75"/>
      <c r="B75"/>
      <c r="C75"/>
      <c r="D75"/>
      <c r="E75"/>
      <c r="F75"/>
      <c r="G75"/>
      <c r="H75"/>
      <c r="I75"/>
    </row>
    <row r="76" spans="1:9" ht="15" customHeight="1">
      <c r="A76"/>
      <c r="B76"/>
      <c r="C76"/>
      <c r="D76"/>
      <c r="E76"/>
      <c r="F76"/>
      <c r="G76"/>
      <c r="H76"/>
      <c r="I76"/>
    </row>
    <row r="77" spans="1:9" ht="15" customHeight="1">
      <c r="A77"/>
      <c r="B77"/>
      <c r="C77"/>
      <c r="D77"/>
      <c r="E77"/>
      <c r="F77"/>
      <c r="G77"/>
      <c r="H77"/>
      <c r="I77"/>
    </row>
    <row r="78" spans="1:9" ht="15" customHeight="1">
      <c r="A78"/>
      <c r="B78"/>
      <c r="C78"/>
      <c r="D78"/>
      <c r="E78"/>
      <c r="F78"/>
      <c r="G78"/>
      <c r="H78"/>
      <c r="I78"/>
    </row>
    <row r="79" spans="1:9" ht="15" customHeight="1">
      <c r="A79"/>
      <c r="B79"/>
      <c r="C79"/>
      <c r="D79"/>
      <c r="E79"/>
      <c r="F79"/>
      <c r="G79"/>
      <c r="H79"/>
      <c r="I79"/>
    </row>
    <row r="80" spans="1:9" ht="15" customHeight="1">
      <c r="A80"/>
      <c r="B80"/>
      <c r="C80"/>
      <c r="D80"/>
      <c r="E80"/>
      <c r="F80"/>
      <c r="G80"/>
      <c r="H80"/>
      <c r="I80"/>
    </row>
    <row r="81" spans="1:9" ht="15" customHeight="1">
      <c r="A81"/>
      <c r="B81"/>
      <c r="C81"/>
      <c r="D81"/>
      <c r="E81"/>
      <c r="F81"/>
      <c r="G81"/>
      <c r="H81"/>
      <c r="I81"/>
    </row>
    <row r="82" spans="1:9" ht="15" customHeight="1">
      <c r="A82"/>
      <c r="B82"/>
      <c r="C82"/>
      <c r="D82"/>
      <c r="E82"/>
      <c r="F82"/>
      <c r="G82"/>
      <c r="H82"/>
      <c r="I82"/>
    </row>
    <row r="83" spans="1:9" ht="15" customHeight="1">
      <c r="A83"/>
      <c r="B83"/>
      <c r="C83"/>
      <c r="D83"/>
      <c r="E83"/>
      <c r="F83"/>
      <c r="G83"/>
      <c r="H83"/>
      <c r="I83"/>
    </row>
    <row r="84" spans="1:9" ht="15" customHeight="1">
      <c r="A84"/>
      <c r="B84"/>
      <c r="C84"/>
      <c r="D84"/>
      <c r="E84"/>
      <c r="F84"/>
      <c r="G84"/>
      <c r="H84"/>
      <c r="I84"/>
    </row>
    <row r="85" spans="1:9" ht="15" customHeight="1">
      <c r="A85"/>
      <c r="B85"/>
      <c r="C85"/>
      <c r="D85"/>
      <c r="E85"/>
      <c r="F85"/>
      <c r="G85"/>
      <c r="H85"/>
      <c r="I85"/>
    </row>
    <row r="86" spans="1:9" ht="15" customHeight="1">
      <c r="A86"/>
      <c r="B86"/>
      <c r="C86"/>
      <c r="D86"/>
      <c r="E86"/>
      <c r="F86"/>
      <c r="G86"/>
      <c r="H86"/>
      <c r="I86"/>
    </row>
    <row r="87" spans="1:9" ht="15" customHeight="1">
      <c r="A87"/>
      <c r="B87"/>
      <c r="C87"/>
      <c r="D87"/>
      <c r="E87"/>
      <c r="F87"/>
      <c r="G87"/>
      <c r="H87"/>
      <c r="I87"/>
    </row>
    <row r="88" spans="1:9" ht="15" customHeight="1">
      <c r="A88"/>
      <c r="B88"/>
      <c r="C88"/>
      <c r="D88"/>
      <c r="E88"/>
      <c r="F88"/>
      <c r="G88"/>
      <c r="H88"/>
      <c r="I88"/>
    </row>
    <row r="89" spans="1:9" ht="15" customHeight="1">
      <c r="A89"/>
      <c r="B89"/>
      <c r="C89"/>
      <c r="D89"/>
      <c r="E89"/>
      <c r="F89"/>
      <c r="G89"/>
      <c r="H89"/>
      <c r="I89"/>
    </row>
    <row r="90" spans="1:9" ht="15" customHeight="1">
      <c r="A90"/>
      <c r="B90"/>
      <c r="C90"/>
      <c r="D90"/>
      <c r="E90"/>
      <c r="F90"/>
      <c r="G90"/>
      <c r="H90"/>
      <c r="I90"/>
    </row>
    <row r="91" spans="1:9" ht="15" customHeight="1">
      <c r="A91"/>
      <c r="B91"/>
      <c r="C91"/>
      <c r="D91"/>
      <c r="E91"/>
      <c r="F91"/>
      <c r="G91"/>
      <c r="H91"/>
      <c r="I91"/>
    </row>
  </sheetData>
  <autoFilter ref="B2:M21" xr:uid="{00000000-0001-0000-0100-000000000000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F74C8-01BE-4EBC-AF26-5FB79CB15CED}">
  <dimension ref="C3:H12"/>
  <sheetViews>
    <sheetView showGridLines="0" zoomScale="145" zoomScaleNormal="145" workbookViewId="0">
      <selection activeCell="E14" sqref="E14"/>
    </sheetView>
  </sheetViews>
  <sheetFormatPr defaultRowHeight="15"/>
  <cols>
    <col min="1" max="1" width="0.85546875" customWidth="1"/>
    <col min="2" max="2" width="2.7109375" customWidth="1"/>
    <col min="3" max="3" width="24.5703125" style="20" customWidth="1"/>
    <col min="4" max="4" width="2.85546875" customWidth="1"/>
    <col min="5" max="5" width="24.5703125" style="20" customWidth="1"/>
    <col min="6" max="6" width="2.140625" customWidth="1"/>
    <col min="7" max="7" width="2.5703125" customWidth="1"/>
    <col min="8" max="8" width="47.7109375" bestFit="1" customWidth="1"/>
  </cols>
  <sheetData>
    <row r="3" spans="3:8" ht="23.25">
      <c r="C3" s="19" t="s">
        <v>44</v>
      </c>
      <c r="D3" s="18"/>
      <c r="E3" s="19" t="s">
        <v>45</v>
      </c>
    </row>
    <row r="4" spans="3:8" ht="23.25">
      <c r="C4" s="23">
        <v>44969</v>
      </c>
      <c r="D4" s="18"/>
      <c r="E4" s="23">
        <v>45769</v>
      </c>
    </row>
    <row r="6" spans="3:8" ht="23.25">
      <c r="C6" s="31" t="s">
        <v>46</v>
      </c>
      <c r="D6" s="31"/>
      <c r="E6" s="31"/>
      <c r="H6" s="22" t="s">
        <v>53</v>
      </c>
    </row>
    <row r="7" spans="3:8" ht="23.25">
      <c r="C7" s="30">
        <f>DATEDIF($C$4,$E$4,"d")</f>
        <v>800</v>
      </c>
      <c r="D7" s="30"/>
      <c r="E7" s="30" t="s">
        <v>65</v>
      </c>
      <c r="H7" s="21" t="s">
        <v>49</v>
      </c>
    </row>
    <row r="8" spans="3:8" ht="23.25">
      <c r="C8" s="30">
        <f>DATEDIF($C$4,$E$4,"m")</f>
        <v>26</v>
      </c>
      <c r="D8" s="30"/>
      <c r="E8" s="30" t="s">
        <v>66</v>
      </c>
      <c r="H8" s="21" t="s">
        <v>48</v>
      </c>
    </row>
    <row r="9" spans="3:8" ht="23.25">
      <c r="C9" s="30">
        <f>DATEDIF($C$4,$E$4,"y")</f>
        <v>2</v>
      </c>
      <c r="D9" s="30"/>
      <c r="E9" s="30" t="s">
        <v>67</v>
      </c>
      <c r="H9" s="21" t="s">
        <v>47</v>
      </c>
    </row>
    <row r="10" spans="3:8" ht="23.25">
      <c r="C10" s="30">
        <f>DATEDIF($C$4,$E$4,"md")</f>
        <v>10</v>
      </c>
      <c r="D10" s="30"/>
      <c r="E10" s="30"/>
      <c r="H10" s="21" t="s">
        <v>50</v>
      </c>
    </row>
    <row r="11" spans="3:8" ht="23.25">
      <c r="C11" s="30">
        <f>DATEDIF($C$4,$E$4,"ym")</f>
        <v>2</v>
      </c>
      <c r="D11" s="30"/>
      <c r="E11" s="30"/>
      <c r="H11" s="21" t="s">
        <v>51</v>
      </c>
    </row>
    <row r="12" spans="3:8" ht="23.25">
      <c r="C12" s="30">
        <f>DATEDIF($C$4,$E$4,"yd")</f>
        <v>69</v>
      </c>
      <c r="D12" s="30"/>
      <c r="E12" s="30"/>
      <c r="H12" s="21" t="s">
        <v>52</v>
      </c>
    </row>
  </sheetData>
  <mergeCells count="1">
    <mergeCell ref="C6:E6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A5EC7-CFDC-4345-A369-8470EA78F3EA}">
  <dimension ref="C1:G18"/>
  <sheetViews>
    <sheetView showGridLines="0" tabSelected="1" topLeftCell="C1" zoomScale="145" zoomScaleNormal="145" workbookViewId="0">
      <selection activeCell="F20" sqref="F20"/>
    </sheetView>
  </sheetViews>
  <sheetFormatPr defaultRowHeight="15"/>
  <cols>
    <col min="3" max="3" width="17.7109375" bestFit="1" customWidth="1"/>
    <col min="4" max="4" width="15.7109375" bestFit="1" customWidth="1"/>
    <col min="5" max="5" width="15.7109375" customWidth="1"/>
    <col min="6" max="6" width="22" bestFit="1" customWidth="1"/>
    <col min="7" max="7" width="18.85546875" bestFit="1" customWidth="1"/>
    <col min="8" max="8" width="11.85546875" bestFit="1" customWidth="1"/>
  </cols>
  <sheetData>
    <row r="1" spans="3:7">
      <c r="C1" s="22" t="s">
        <v>57</v>
      </c>
      <c r="D1" s="22" t="s">
        <v>56</v>
      </c>
      <c r="E1" s="22" t="s">
        <v>62</v>
      </c>
      <c r="F1" s="22" t="s">
        <v>63</v>
      </c>
      <c r="G1" s="27" t="s">
        <v>61</v>
      </c>
    </row>
    <row r="2" spans="3:7">
      <c r="C2" t="s">
        <v>58</v>
      </c>
      <c r="D2" s="24">
        <v>45770</v>
      </c>
      <c r="E2" s="24">
        <f>IFERROR(
EOMONTH(D2,0),""
)</f>
        <v>45777</v>
      </c>
      <c r="F2" s="25">
        <f>IFERROR(
DATEDIF(D2,E2,"d"),""
)</f>
        <v>7</v>
      </c>
      <c r="G2" t="b">
        <f>IFERROR(
AND(ISNUMBER(D2),
YEAR(D2)&gt;2000),
FALSE
)</f>
        <v>1</v>
      </c>
    </row>
    <row r="3" spans="3:7">
      <c r="C3" t="s">
        <v>59</v>
      </c>
      <c r="D3" s="24">
        <v>45014</v>
      </c>
      <c r="E3" s="24">
        <f t="shared" ref="E3:E17" si="0">IFERROR(
EOMONTH(D3,0),""
)</f>
        <v>45016</v>
      </c>
      <c r="F3" s="25">
        <f t="shared" ref="F3:F17" si="1">IFERROR(
DATEDIF(D3,E3,"d"),""
)</f>
        <v>2</v>
      </c>
      <c r="G3" t="b">
        <f t="shared" ref="G3:G17" si="2">IFERROR(
AND(ISNUMBER(D3),
YEAR(D3)&gt;2000),
FALSE
)</f>
        <v>1</v>
      </c>
    </row>
    <row r="4" spans="3:7">
      <c r="C4" t="s">
        <v>60</v>
      </c>
      <c r="D4" s="24">
        <v>45148</v>
      </c>
      <c r="E4" s="24">
        <f t="shared" si="0"/>
        <v>45169</v>
      </c>
      <c r="F4" s="25">
        <f t="shared" si="1"/>
        <v>21</v>
      </c>
      <c r="G4" t="b">
        <f t="shared" si="2"/>
        <v>1</v>
      </c>
    </row>
    <row r="5" spans="3:7">
      <c r="C5" s="28" t="s">
        <v>58</v>
      </c>
      <c r="D5" s="29">
        <v>1</v>
      </c>
      <c r="E5" s="24">
        <f t="shared" si="0"/>
        <v>31</v>
      </c>
      <c r="F5" s="25">
        <f t="shared" si="1"/>
        <v>30</v>
      </c>
      <c r="G5" t="b">
        <f t="shared" si="2"/>
        <v>0</v>
      </c>
    </row>
    <row r="6" spans="3:7">
      <c r="C6" t="s">
        <v>59</v>
      </c>
      <c r="D6" s="26" t="s">
        <v>54</v>
      </c>
      <c r="E6" s="24" t="str">
        <f t="shared" si="0"/>
        <v/>
      </c>
      <c r="F6" s="25" t="str">
        <f t="shared" si="1"/>
        <v/>
      </c>
      <c r="G6" t="b">
        <f t="shared" si="2"/>
        <v>0</v>
      </c>
    </row>
    <row r="7" spans="3:7">
      <c r="C7" t="s">
        <v>60</v>
      </c>
      <c r="D7" s="24">
        <v>44802</v>
      </c>
      <c r="E7" s="24">
        <f t="shared" si="0"/>
        <v>44804</v>
      </c>
      <c r="F7" s="25">
        <f t="shared" si="1"/>
        <v>2</v>
      </c>
      <c r="G7" t="b">
        <f t="shared" si="2"/>
        <v>1</v>
      </c>
    </row>
    <row r="8" spans="3:7">
      <c r="C8" t="s">
        <v>58</v>
      </c>
      <c r="D8" s="24">
        <v>44614</v>
      </c>
      <c r="E8" s="24">
        <f t="shared" si="0"/>
        <v>44620</v>
      </c>
      <c r="F8" s="25">
        <f t="shared" si="1"/>
        <v>6</v>
      </c>
      <c r="G8" t="b">
        <f t="shared" si="2"/>
        <v>1</v>
      </c>
    </row>
    <row r="9" spans="3:7">
      <c r="C9" t="s">
        <v>59</v>
      </c>
      <c r="D9" s="24">
        <v>45570</v>
      </c>
      <c r="E9" s="24">
        <f t="shared" si="0"/>
        <v>45596</v>
      </c>
      <c r="F9" s="25">
        <f t="shared" si="1"/>
        <v>26</v>
      </c>
      <c r="G9" t="b">
        <f t="shared" si="2"/>
        <v>1</v>
      </c>
    </row>
    <row r="10" spans="3:7">
      <c r="C10" t="s">
        <v>60</v>
      </c>
      <c r="D10" s="24" t="s">
        <v>55</v>
      </c>
      <c r="E10" s="24" t="str">
        <f t="shared" si="0"/>
        <v/>
      </c>
      <c r="F10" s="25" t="str">
        <f t="shared" si="1"/>
        <v/>
      </c>
      <c r="G10" t="b">
        <f t="shared" si="2"/>
        <v>0</v>
      </c>
    </row>
    <row r="11" spans="3:7">
      <c r="C11" t="s">
        <v>58</v>
      </c>
      <c r="D11" s="24">
        <v>45091</v>
      </c>
      <c r="E11" s="24">
        <f t="shared" si="0"/>
        <v>45107</v>
      </c>
      <c r="F11" s="25">
        <f t="shared" si="1"/>
        <v>16</v>
      </c>
      <c r="G11" t="b">
        <f t="shared" si="2"/>
        <v>1</v>
      </c>
    </row>
    <row r="12" spans="3:7">
      <c r="C12" t="s">
        <v>59</v>
      </c>
      <c r="D12" s="24">
        <v>44799</v>
      </c>
      <c r="E12" s="24">
        <f t="shared" si="0"/>
        <v>44804</v>
      </c>
      <c r="F12" s="25">
        <f t="shared" si="1"/>
        <v>5</v>
      </c>
      <c r="G12" t="b">
        <f t="shared" si="2"/>
        <v>1</v>
      </c>
    </row>
    <row r="13" spans="3:7">
      <c r="C13" t="s">
        <v>60</v>
      </c>
      <c r="D13" s="24">
        <v>44012</v>
      </c>
      <c r="E13" s="24">
        <f t="shared" si="0"/>
        <v>44012</v>
      </c>
      <c r="F13" s="25">
        <f t="shared" si="1"/>
        <v>0</v>
      </c>
      <c r="G13" t="b">
        <f t="shared" si="2"/>
        <v>1</v>
      </c>
    </row>
    <row r="14" spans="3:7">
      <c r="C14" t="s">
        <v>58</v>
      </c>
      <c r="D14" s="24">
        <v>44471</v>
      </c>
      <c r="E14" s="24">
        <f t="shared" si="0"/>
        <v>44500</v>
      </c>
      <c r="F14" s="25">
        <f t="shared" si="1"/>
        <v>29</v>
      </c>
      <c r="G14" t="b">
        <f t="shared" si="2"/>
        <v>1</v>
      </c>
    </row>
    <row r="15" spans="3:7">
      <c r="C15" t="s">
        <v>59</v>
      </c>
      <c r="D15" s="24">
        <v>45505</v>
      </c>
      <c r="E15" s="24">
        <f t="shared" si="0"/>
        <v>45535</v>
      </c>
      <c r="F15" s="25">
        <f t="shared" si="1"/>
        <v>30</v>
      </c>
      <c r="G15" t="b">
        <f t="shared" si="2"/>
        <v>1</v>
      </c>
    </row>
    <row r="16" spans="3:7">
      <c r="C16" t="s">
        <v>60</v>
      </c>
      <c r="D16" s="24">
        <v>45371</v>
      </c>
      <c r="E16" s="24">
        <f t="shared" si="0"/>
        <v>45382</v>
      </c>
      <c r="F16" s="25">
        <f t="shared" si="1"/>
        <v>11</v>
      </c>
      <c r="G16" t="b">
        <f t="shared" si="2"/>
        <v>1</v>
      </c>
    </row>
    <row r="17" spans="3:7">
      <c r="C17" t="s">
        <v>58</v>
      </c>
      <c r="D17" s="24">
        <v>44452</v>
      </c>
      <c r="E17" s="24">
        <f t="shared" si="0"/>
        <v>44469</v>
      </c>
      <c r="F17" s="25">
        <f t="shared" si="1"/>
        <v>17</v>
      </c>
      <c r="G17" t="b">
        <f t="shared" si="2"/>
        <v>1</v>
      </c>
    </row>
    <row r="18" spans="3:7">
      <c r="D18" s="24"/>
      <c r="E18" s="24"/>
      <c r="F18" s="24"/>
    </row>
  </sheetData>
  <autoFilter ref="C1:G17" xr:uid="{143A5EC7-CFDC-4345-A369-8470EA78F3EA}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DC8ACEA-AFD4-4F3F-91E7-7782643F8BF1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458F782A-8221-472C-B35E-89759B67ECE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3AEF22B-50AF-4EBC-A633-676AAE954C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TM10000137</Templat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6</vt:i4>
      </vt:variant>
    </vt:vector>
  </HeadingPairs>
  <TitlesOfParts>
    <vt:vector size="10" baseType="lpstr">
      <vt:lpstr>Início</vt:lpstr>
      <vt:lpstr>Fragmentação de DATA</vt:lpstr>
      <vt:lpstr>DATADIF</vt:lpstr>
      <vt:lpstr>DATE VALUE</vt:lpstr>
      <vt:lpstr>Carne</vt:lpstr>
      <vt:lpstr>CréditoAdicional</vt:lpstr>
      <vt:lpstr>CréditoAdicionalSOMA</vt:lpstr>
      <vt:lpstr>CréditoAdicionalSOMASE</vt:lpstr>
      <vt:lpstr>MaisItens</vt:lpstr>
      <vt:lpstr>Total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2020-01-28T19:47:00Z</dcterms:created>
  <dcterms:modified xsi:type="dcterms:W3CDTF">2025-06-04T22:56:08Z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</Properties>
</file>