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.jardim\Desktop\PESSOAL\Programacao\Projetos\FINANCEAPP\"/>
    </mc:Choice>
  </mc:AlternateContent>
  <xr:revisionPtr revIDLastSave="0" documentId="13_ncr:1_{3ADAB8B5-6769-43F2-9255-7D4C3B317138}" xr6:coauthVersionLast="47" xr6:coauthVersionMax="47" xr10:uidLastSave="{00000000-0000-0000-0000-000000000000}"/>
  <bookViews>
    <workbookView xWindow="-120" yWindow="-120" windowWidth="29040" windowHeight="15720" activeTab="3" xr2:uid="{D306A46A-2458-4ECD-80B3-5B50B4B4F87A}"/>
  </bookViews>
  <sheets>
    <sheet name="RELÁTORIO ANUAL" sheetId="1" r:id="rId1"/>
    <sheet name="PREVISÃO MENSAL" sheetId="3" r:id="rId2"/>
    <sheet name="METAS" sheetId="4" r:id="rId3"/>
    <sheet name="08-25" sheetId="2" r:id="rId4"/>
    <sheet name="07-25" sheetId="7" r:id="rId5"/>
    <sheet name="06-25" sheetId="8" r:id="rId6"/>
    <sheet name="Credito" sheetId="6" r:id="rId7"/>
  </sheets>
  <calcPr calcId="191029"/>
  <pivotCaches>
    <pivotCache cacheId="18" r:id="rId8"/>
    <pivotCache cacheId="2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4" i="2"/>
  <c r="B39" i="3"/>
  <c r="B40" i="3"/>
  <c r="B41" i="3"/>
  <c r="B42" i="3"/>
  <c r="B43" i="3"/>
  <c r="B44" i="3"/>
  <c r="B38" i="3"/>
  <c r="K27" i="3"/>
  <c r="D12" i="3" s="1"/>
  <c r="D28" i="3" s="1"/>
  <c r="K12" i="2" l="1"/>
  <c r="F32" i="3"/>
</calcChain>
</file>

<file path=xl/sharedStrings.xml><?xml version="1.0" encoding="utf-8"?>
<sst xmlns="http://schemas.openxmlformats.org/spreadsheetml/2006/main" count="348" uniqueCount="112">
  <si>
    <t>FIXO</t>
  </si>
  <si>
    <t>CATEGORIA</t>
  </si>
  <si>
    <t>VALOR</t>
  </si>
  <si>
    <t>PRIORIDADE</t>
  </si>
  <si>
    <t>SAÍDA</t>
  </si>
  <si>
    <t>TIPO</t>
  </si>
  <si>
    <t>TELEFONE CAIO</t>
  </si>
  <si>
    <t>TELEFONE RAQUEL</t>
  </si>
  <si>
    <t>INTERNET FIXA</t>
  </si>
  <si>
    <t>LUZ</t>
  </si>
  <si>
    <t>FOTOS</t>
  </si>
  <si>
    <t>DECRIÇÃO</t>
  </si>
  <si>
    <t>STRIMMING ANIME</t>
  </si>
  <si>
    <t>AMAZON PRIME</t>
  </si>
  <si>
    <t>APLLE</t>
  </si>
  <si>
    <t>FACULDADE</t>
  </si>
  <si>
    <t>LAZER</t>
  </si>
  <si>
    <t>Consumo</t>
  </si>
  <si>
    <t>CONSUMO</t>
  </si>
  <si>
    <t>FELX</t>
  </si>
  <si>
    <t>FLEX</t>
  </si>
  <si>
    <t>TRANSPORTE</t>
  </si>
  <si>
    <t>COMBUSTIVEL</t>
  </si>
  <si>
    <t>GAS</t>
  </si>
  <si>
    <t>MANUTENCAO VEICULO</t>
  </si>
  <si>
    <t>SAUDE</t>
  </si>
  <si>
    <t>FARMACIA</t>
  </si>
  <si>
    <t>INVESTIMENTOS</t>
  </si>
  <si>
    <t>RESERVA</t>
  </si>
  <si>
    <t>ALIMENTACAO</t>
  </si>
  <si>
    <t>SUPERMERCADO</t>
  </si>
  <si>
    <t>LIVRE</t>
  </si>
  <si>
    <t>ENTRADA</t>
  </si>
  <si>
    <t>DESCRICAO</t>
  </si>
  <si>
    <t>SALARIO</t>
  </si>
  <si>
    <t>CAIO</t>
  </si>
  <si>
    <t>RAQUEL</t>
  </si>
  <si>
    <t>VARIAVEL</t>
  </si>
  <si>
    <t>VALE CAIO</t>
  </si>
  <si>
    <t>EXTRA</t>
  </si>
  <si>
    <t>RAQUEL ADMINISTRATIVO</t>
  </si>
  <si>
    <t>FUTEBOL</t>
  </si>
  <si>
    <t>ACADEMIA</t>
  </si>
  <si>
    <t>SAÍDA TOTAL</t>
  </si>
  <si>
    <t>ENTRADA TOTAL</t>
  </si>
  <si>
    <t>MARGEM</t>
  </si>
  <si>
    <t>Data</t>
  </si>
  <si>
    <t>Valor</t>
  </si>
  <si>
    <t>Descricao</t>
  </si>
  <si>
    <t>Categoria</t>
  </si>
  <si>
    <t>Tipo</t>
  </si>
  <si>
    <t>FormatoPagamento</t>
  </si>
  <si>
    <t>Parcelas</t>
  </si>
  <si>
    <t>Alimentacao</t>
  </si>
  <si>
    <t>Saida</t>
  </si>
  <si>
    <t>Débito</t>
  </si>
  <si>
    <t>corte cabelo</t>
  </si>
  <si>
    <t>Lazer</t>
  </si>
  <si>
    <t>aniversário Cristian</t>
  </si>
  <si>
    <t>conta de internet</t>
  </si>
  <si>
    <t>rematricula faculdade</t>
  </si>
  <si>
    <t>Educacao</t>
  </si>
  <si>
    <t>pix</t>
  </si>
  <si>
    <t>marmita</t>
  </si>
  <si>
    <t>debito</t>
  </si>
  <si>
    <t>almoço</t>
  </si>
  <si>
    <t>do Rafael - Gatos</t>
  </si>
  <si>
    <t>Entrada</t>
  </si>
  <si>
    <t>vitória</t>
  </si>
  <si>
    <t>remuneração</t>
  </si>
  <si>
    <t>reais celular Raquel</t>
  </si>
  <si>
    <t>troca óleo</t>
  </si>
  <si>
    <t>Transporte</t>
  </si>
  <si>
    <t>caio</t>
  </si>
  <si>
    <t>carteira de investimentos</t>
  </si>
  <si>
    <t>Luara</t>
  </si>
  <si>
    <t>academia</t>
  </si>
  <si>
    <t>beca formatura</t>
  </si>
  <si>
    <t>conta TIM</t>
  </si>
  <si>
    <t>churrasco</t>
  </si>
  <si>
    <t>cerveja</t>
  </si>
  <si>
    <t>cemig conta</t>
  </si>
  <si>
    <t>supermercado dia dos pais</t>
  </si>
  <si>
    <t>supermercado</t>
  </si>
  <si>
    <t>credito</t>
  </si>
  <si>
    <t>internet</t>
  </si>
  <si>
    <t>faculdade</t>
  </si>
  <si>
    <t>presente dia dos pais</t>
  </si>
  <si>
    <t>refeição</t>
  </si>
  <si>
    <t>sabão casa</t>
  </si>
  <si>
    <t>doação</t>
  </si>
  <si>
    <t>Outros</t>
  </si>
  <si>
    <t>macarrão</t>
  </si>
  <si>
    <t>flores</t>
  </si>
  <si>
    <t>jantar</t>
  </si>
  <si>
    <t>gasolina</t>
  </si>
  <si>
    <t>doce</t>
  </si>
  <si>
    <t>boliche</t>
  </si>
  <si>
    <t>lanche</t>
  </si>
  <si>
    <t>estacionamento</t>
  </si>
  <si>
    <t>bar</t>
  </si>
  <si>
    <t>Padaria</t>
  </si>
  <si>
    <t>Rótulos de Linha</t>
  </si>
  <si>
    <t>Total Geral</t>
  </si>
  <si>
    <t>Soma de Valor</t>
  </si>
  <si>
    <t>Extra</t>
  </si>
  <si>
    <t>Salario</t>
  </si>
  <si>
    <t>Saude</t>
  </si>
  <si>
    <t>EDUCACAO</t>
  </si>
  <si>
    <t>Investimentos</t>
  </si>
  <si>
    <t>OUTROS</t>
  </si>
  <si>
    <t>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</si>
</sst>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A2A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44" fontId="3" fillId="0" borderId="0" xfId="1" applyFont="1"/>
    <xf numFmtId="0" fontId="7" fillId="0" borderId="0" xfId="0" applyFont="1"/>
    <xf numFmtId="44" fontId="0" fillId="0" borderId="0" xfId="1" applyFont="1"/>
    <xf numFmtId="44" fontId="5" fillId="0" borderId="0" xfId="0" applyNumberFormat="1" applyFont="1"/>
    <xf numFmtId="0" fontId="4" fillId="2" borderId="0" xfId="0" applyFont="1" applyFill="1" applyAlignment="1">
      <alignment horizontal="center"/>
    </xf>
    <xf numFmtId="44" fontId="3" fillId="2" borderId="0" xfId="1" applyFont="1" applyFill="1"/>
    <xf numFmtId="0" fontId="0" fillId="2" borderId="0" xfId="0" applyFill="1"/>
    <xf numFmtId="0" fontId="3" fillId="2" borderId="0" xfId="0" applyFont="1" applyFill="1"/>
    <xf numFmtId="0" fontId="8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4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4" fontId="0" fillId="0" borderId="0" xfId="0" applyNumberFormat="1" applyFont="1"/>
  </cellXfs>
  <cellStyles count="2">
    <cellStyle name="Moeda" xfId="1" builtinId="4"/>
    <cellStyle name="Normal" xfId="0" builtinId="0"/>
  </cellStyles>
  <dxfs count="11">
    <dxf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4" formatCode="_-[$R$-416]\ * #,##0.00_-;\-[$R$-416]\ * #,##0.00_-;_-[$R$-416]\ 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28</xdr:row>
      <xdr:rowOff>152400</xdr:rowOff>
    </xdr:from>
    <xdr:ext cx="5191125" cy="164237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B5A8A99-CAC6-7105-6C62-4B58E7002994}"/>
            </a:ext>
          </a:extLst>
        </xdr:cNvPr>
        <xdr:cNvSpPr txBox="1"/>
      </xdr:nvSpPr>
      <xdr:spPr>
        <a:xfrm>
          <a:off x="419100" y="6219825"/>
          <a:ext cx="5191125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NOTAS</a:t>
          </a:r>
        </a:p>
        <a:p>
          <a:endParaRPr lang="pt-BR" sz="1100"/>
        </a:p>
        <a:p>
          <a:r>
            <a:rPr lang="pt-BR" sz="1100"/>
            <a:t>CHECKLIST</a:t>
          </a:r>
          <a:r>
            <a:rPr lang="pt-BR" sz="1100" baseline="0"/>
            <a:t> DE CONTAS</a:t>
          </a:r>
        </a:p>
        <a:p>
          <a:r>
            <a:rPr lang="pt-BR" sz="1100" baseline="0"/>
            <a:t>- LUZ</a:t>
          </a:r>
        </a:p>
        <a:p>
          <a:r>
            <a:rPr lang="pt-BR" sz="1100" baseline="0"/>
            <a:t>- INTERNET </a:t>
          </a:r>
        </a:p>
        <a:p>
          <a:r>
            <a:rPr lang="pt-BR" sz="1100" baseline="0"/>
            <a:t>- TELEFONE CAIO</a:t>
          </a:r>
        </a:p>
        <a:p>
          <a:r>
            <a:rPr lang="pt-BR" sz="1100" baseline="0"/>
            <a:t>- TELEFONE RAQUEL</a:t>
          </a:r>
        </a:p>
        <a:p>
          <a:r>
            <a:rPr lang="pt-BR" sz="1100" baseline="0"/>
            <a:t>- FACULDADE</a:t>
          </a:r>
        </a:p>
        <a:p>
          <a:r>
            <a:rPr lang="pt-BR" sz="1100" baseline="0"/>
            <a:t>- WELLHUB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15</xdr:row>
      <xdr:rowOff>0</xdr:rowOff>
    </xdr:from>
    <xdr:ext cx="5191125" cy="1814599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B989710-6AFC-4525-BC67-29E3A594A93E}"/>
            </a:ext>
          </a:extLst>
        </xdr:cNvPr>
        <xdr:cNvSpPr txBox="1"/>
      </xdr:nvSpPr>
      <xdr:spPr>
        <a:xfrm>
          <a:off x="10258425" y="2857500"/>
          <a:ext cx="5191125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NOTAS</a:t>
          </a:r>
        </a:p>
        <a:p>
          <a:endParaRPr lang="pt-BR" sz="1100"/>
        </a:p>
        <a:p>
          <a:r>
            <a:rPr lang="pt-BR" sz="1100"/>
            <a:t>CHECKLIST</a:t>
          </a:r>
          <a:r>
            <a:rPr lang="pt-BR" sz="1100" baseline="0"/>
            <a:t> DE CONTAS</a:t>
          </a:r>
        </a:p>
        <a:p>
          <a:r>
            <a:rPr lang="pt-BR" sz="1100" baseline="0"/>
            <a:t>- LUZ ------------------------ PG</a:t>
          </a:r>
        </a:p>
        <a:p>
          <a:r>
            <a:rPr lang="pt-BR" sz="1100" baseline="0"/>
            <a:t>- INTERNET </a:t>
          </a:r>
        </a:p>
        <a:p>
          <a:r>
            <a:rPr lang="pt-BR" sz="1100" baseline="0"/>
            <a:t>- TELEFONE CAIO -------- PG</a:t>
          </a:r>
        </a:p>
        <a:p>
          <a:r>
            <a:rPr lang="pt-BR" sz="1100" baseline="0"/>
            <a:t>- TELEFONE RAQUEL ---- PG</a:t>
          </a:r>
        </a:p>
        <a:p>
          <a:r>
            <a:rPr lang="pt-BR" sz="1100" baseline="0"/>
            <a:t>- FACULDADE</a:t>
          </a:r>
        </a:p>
        <a:p>
          <a:r>
            <a:rPr lang="pt-BR" sz="1100" baseline="0"/>
            <a:t>- WELLHUB  -------------- PG</a:t>
          </a:r>
        </a:p>
        <a:p>
          <a:r>
            <a:rPr lang="pt-BR" sz="1100" baseline="0"/>
            <a:t>- PELADA ----------------- PG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Jardim" refreshedDate="45908.457287500001" createdVersion="8" refreshedVersion="8" minRefreshableVersion="3" recordCount="57" xr:uid="{D2145FE9-99D9-4EA6-B2CE-EF8097752ED3}">
  <cacheSource type="worksheet">
    <worksheetSource ref="A1:G58" sheet="08-25"/>
  </cacheSource>
  <cacheFields count="7">
    <cacheField name="Data" numFmtId="14">
      <sharedItems containsSemiMixedTypes="0" containsNonDate="0" containsDate="1" containsString="0" minDate="2025-08-01T00:00:00" maxDate="2025-08-31T00:00:00"/>
    </cacheField>
    <cacheField name="Valor" numFmtId="164">
      <sharedItems containsSemiMixedTypes="0" containsString="0" containsNumber="1" minValue="8" maxValue="1827"/>
    </cacheField>
    <cacheField name="Descricao" numFmtId="0">
      <sharedItems count="40">
        <s v="Alimentacao"/>
        <s v="corte cabelo"/>
        <s v="Lazer"/>
        <s v="aniversário Cristian"/>
        <s v="conta de internet"/>
        <s v="rematricula faculdade"/>
        <s v="marmita"/>
        <s v="almoço"/>
        <s v="do Rafael - Gatos"/>
        <s v="vitória"/>
        <s v="remuneração"/>
        <s v="reais celular Raquel"/>
        <s v="troca óleo"/>
        <s v="caio"/>
        <s v="carteira de investimentos"/>
        <s v="Luara"/>
        <s v="academia"/>
        <s v="beca formatura"/>
        <s v="conta TIM"/>
        <s v="churrasco"/>
        <s v="cerveja"/>
        <s v="cemig conta"/>
        <s v="supermercado dia dos pais"/>
        <s v="supermercado"/>
        <s v="internet"/>
        <s v="faculdade"/>
        <s v="presente dia dos pais"/>
        <s v="refeição"/>
        <s v="sabão casa"/>
        <s v="doação"/>
        <s v="macarrão"/>
        <s v="flores"/>
        <s v="jantar"/>
        <s v="gasolina"/>
        <s v="doce"/>
        <s v="boliche"/>
        <s v="lanche"/>
        <s v="estacionamento"/>
        <s v="bar"/>
        <s v="Padaria"/>
      </sharedItems>
    </cacheField>
    <cacheField name="Categoria" numFmtId="0">
      <sharedItems count="14">
        <s v="Alimentacao"/>
        <s v="Consumo"/>
        <s v="Lazer"/>
        <s v="Educacao"/>
        <s v="Extra"/>
        <s v="Salario"/>
        <s v="Transporte"/>
        <s v="Investimentos"/>
        <s v="Saude"/>
        <s v="Outros"/>
        <s v="Investimento" u="1"/>
        <s v="Contas" u="1"/>
        <s v="Não definida" u="1"/>
        <s v="Moradia" u="1"/>
      </sharedItems>
    </cacheField>
    <cacheField name="Tipo" numFmtId="0">
      <sharedItems count="2">
        <s v="Saida"/>
        <s v="Entrada"/>
      </sharedItems>
    </cacheField>
    <cacheField name="FormatoPagamento" numFmtId="0">
      <sharedItems/>
    </cacheField>
    <cacheField name="Parcela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Jardim" refreshedDate="45908.465907754631" createdVersion="8" refreshedVersion="8" minRefreshableVersion="3" recordCount="57" xr:uid="{F2C7AFB0-10D3-4924-8AAB-E99668F47301}">
  <cacheSource type="worksheet">
    <worksheetSource name="Tabela1"/>
  </cacheSource>
  <cacheFields count="7">
    <cacheField name="Data" numFmtId="14">
      <sharedItems containsSemiMixedTypes="0" containsNonDate="0" containsDate="1" containsString="0" minDate="2025-08-01T00:00:00" maxDate="2025-08-31T00:00:00"/>
    </cacheField>
    <cacheField name="Valor" numFmtId="164">
      <sharedItems containsSemiMixedTypes="0" containsString="0" containsNumber="1" minValue="8" maxValue="1827"/>
    </cacheField>
    <cacheField name="Descricao" numFmtId="0">
      <sharedItems count="40">
        <s v="Alimentacao"/>
        <s v="corte cabelo"/>
        <s v="Lazer"/>
        <s v="aniversário Cristian"/>
        <s v="conta de internet"/>
        <s v="rematricula faculdade"/>
        <s v="marmita"/>
        <s v="almoço"/>
        <s v="do Rafael - Gatos"/>
        <s v="vitória"/>
        <s v="remuneração"/>
        <s v="reais celular Raquel"/>
        <s v="troca óleo"/>
        <s v="caio"/>
        <s v="carteira de investimentos"/>
        <s v="Luara"/>
        <s v="academia"/>
        <s v="beca formatura"/>
        <s v="conta TIM"/>
        <s v="churrasco"/>
        <s v="cerveja"/>
        <s v="cemig conta"/>
        <s v="supermercado dia dos pais"/>
        <s v="supermercado"/>
        <s v="internet"/>
        <s v="faculdade"/>
        <s v="presente dia dos pais"/>
        <s v="refeição"/>
        <s v="sabão casa"/>
        <s v="doação"/>
        <s v="macarrão"/>
        <s v="flores"/>
        <s v="jantar"/>
        <s v="gasolina"/>
        <s v="doce"/>
        <s v="boliche"/>
        <s v="lanche"/>
        <s v="estacionamento"/>
        <s v="bar"/>
        <s v="Padaria"/>
      </sharedItems>
    </cacheField>
    <cacheField name="Categoria" numFmtId="0">
      <sharedItems count="10">
        <s v="Alimentacao"/>
        <s v="Consumo"/>
        <s v="Lazer"/>
        <s v="Educacao"/>
        <s v="Extra"/>
        <s v="Salario"/>
        <s v="Transporte"/>
        <s v="Investimentos"/>
        <s v="Saude"/>
        <s v="Outros"/>
      </sharedItems>
    </cacheField>
    <cacheField name="Tipo" numFmtId="0">
      <sharedItems count="2">
        <s v="Saida"/>
        <s v="Entrada"/>
      </sharedItems>
    </cacheField>
    <cacheField name="FormatoPagamento" numFmtId="0">
      <sharedItems/>
    </cacheField>
    <cacheField name="Parcela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25-08-01T00:00:00"/>
    <n v="40"/>
    <x v="0"/>
    <x v="0"/>
    <x v="0"/>
    <s v="Débito"/>
    <n v="0"/>
  </r>
  <r>
    <d v="2025-08-02T00:00:00"/>
    <n v="40"/>
    <x v="1"/>
    <x v="1"/>
    <x v="0"/>
    <s v="Débito"/>
    <n v="0"/>
  </r>
  <r>
    <d v="2025-08-02T00:00:00"/>
    <n v="11"/>
    <x v="2"/>
    <x v="2"/>
    <x v="0"/>
    <s v="Débito"/>
    <n v="0"/>
  </r>
  <r>
    <d v="2025-08-04T00:00:00"/>
    <n v="250"/>
    <x v="3"/>
    <x v="2"/>
    <x v="0"/>
    <s v="Débito"/>
    <n v="0"/>
  </r>
  <r>
    <d v="2025-08-04T00:00:00"/>
    <n v="102"/>
    <x v="4"/>
    <x v="1"/>
    <x v="0"/>
    <s v="Débito"/>
    <n v="0"/>
  </r>
  <r>
    <d v="2025-08-04T00:00:00"/>
    <n v="219"/>
    <x v="5"/>
    <x v="3"/>
    <x v="0"/>
    <s v="pix"/>
    <n v="0"/>
  </r>
  <r>
    <d v="2025-08-04T00:00:00"/>
    <n v="17"/>
    <x v="6"/>
    <x v="0"/>
    <x v="0"/>
    <s v="debito"/>
    <n v="0"/>
  </r>
  <r>
    <d v="2025-08-05T00:00:00"/>
    <n v="65"/>
    <x v="7"/>
    <x v="0"/>
    <x v="0"/>
    <s v="Débito"/>
    <n v="0"/>
  </r>
  <r>
    <d v="2025-08-05T00:00:00"/>
    <n v="200"/>
    <x v="8"/>
    <x v="4"/>
    <x v="1"/>
    <s v="Débito"/>
    <n v="0"/>
  </r>
  <r>
    <d v="2025-08-05T00:00:00"/>
    <n v="150"/>
    <x v="9"/>
    <x v="4"/>
    <x v="1"/>
    <s v="Débito"/>
    <n v="0"/>
  </r>
  <r>
    <d v="2025-08-05T00:00:00"/>
    <n v="60"/>
    <x v="2"/>
    <x v="2"/>
    <x v="0"/>
    <s v="Débito"/>
    <n v="0"/>
  </r>
  <r>
    <d v="2025-08-05T00:00:00"/>
    <n v="935"/>
    <x v="10"/>
    <x v="5"/>
    <x v="1"/>
    <s v="Débito"/>
    <n v="0"/>
  </r>
  <r>
    <d v="2025-08-05T00:00:00"/>
    <n v="66"/>
    <x v="11"/>
    <x v="1"/>
    <x v="0"/>
    <s v="debito"/>
    <n v="0"/>
  </r>
  <r>
    <d v="2025-08-05T00:00:00"/>
    <n v="190"/>
    <x v="12"/>
    <x v="6"/>
    <x v="0"/>
    <s v="pix"/>
    <n v="0"/>
  </r>
  <r>
    <d v="2025-08-06T00:00:00"/>
    <n v="1827"/>
    <x v="13"/>
    <x v="5"/>
    <x v="1"/>
    <s v="Débito"/>
    <n v="0"/>
  </r>
  <r>
    <d v="2025-08-06T00:00:00"/>
    <n v="985.31"/>
    <x v="14"/>
    <x v="7"/>
    <x v="0"/>
    <s v="Débito"/>
    <n v="0"/>
  </r>
  <r>
    <d v="2025-08-07T00:00:00"/>
    <n v="150"/>
    <x v="15"/>
    <x v="4"/>
    <x v="1"/>
    <s v="Débito"/>
    <n v="0"/>
  </r>
  <r>
    <d v="2025-08-07T00:00:00"/>
    <n v="59.9"/>
    <x v="16"/>
    <x v="8"/>
    <x v="0"/>
    <s v="Débito"/>
    <n v="0"/>
  </r>
  <r>
    <d v="2025-08-07T00:00:00"/>
    <n v="18"/>
    <x v="6"/>
    <x v="0"/>
    <x v="0"/>
    <s v="Débito"/>
    <n v="0"/>
  </r>
  <r>
    <d v="2025-08-07T00:00:00"/>
    <n v="49.9"/>
    <x v="17"/>
    <x v="9"/>
    <x v="0"/>
    <s v="pix"/>
    <n v="0"/>
  </r>
  <r>
    <d v="2025-08-08T00:00:00"/>
    <n v="58.36"/>
    <x v="18"/>
    <x v="1"/>
    <x v="0"/>
    <s v="pix"/>
    <n v="0"/>
  </r>
  <r>
    <d v="2025-08-08T00:00:00"/>
    <n v="25"/>
    <x v="19"/>
    <x v="2"/>
    <x v="0"/>
    <s v="pix"/>
    <n v="0"/>
  </r>
  <r>
    <d v="2025-08-09T00:00:00"/>
    <n v="27.5"/>
    <x v="20"/>
    <x v="2"/>
    <x v="0"/>
    <s v="pix"/>
    <n v="0"/>
  </r>
  <r>
    <d v="2025-08-11T00:00:00"/>
    <n v="266.43"/>
    <x v="21"/>
    <x v="1"/>
    <x v="0"/>
    <s v="pix"/>
    <n v="0"/>
  </r>
  <r>
    <d v="2025-08-11T00:00:00"/>
    <n v="100"/>
    <x v="22"/>
    <x v="0"/>
    <x v="0"/>
    <s v="pix"/>
    <n v="0"/>
  </r>
  <r>
    <d v="2025-08-11T00:00:00"/>
    <n v="30"/>
    <x v="23"/>
    <x v="0"/>
    <x v="0"/>
    <s v="credito"/>
    <n v="0"/>
  </r>
  <r>
    <d v="2025-08-11T00:00:00"/>
    <n v="101.97"/>
    <x v="24"/>
    <x v="1"/>
    <x v="0"/>
    <s v="pix"/>
    <n v="0"/>
  </r>
  <r>
    <d v="2025-08-11T00:00:00"/>
    <n v="218.6"/>
    <x v="25"/>
    <x v="3"/>
    <x v="0"/>
    <s v="pix"/>
    <n v="0"/>
  </r>
  <r>
    <d v="2025-08-11T00:00:00"/>
    <n v="179"/>
    <x v="26"/>
    <x v="2"/>
    <x v="0"/>
    <s v="pix"/>
    <n v="0"/>
  </r>
  <r>
    <d v="2025-08-12T00:00:00"/>
    <n v="17"/>
    <x v="6"/>
    <x v="0"/>
    <x v="0"/>
    <s v="debito"/>
    <n v="0"/>
  </r>
  <r>
    <d v="2025-08-14T00:00:00"/>
    <n v="48.66"/>
    <x v="27"/>
    <x v="0"/>
    <x v="0"/>
    <s v="debito"/>
    <n v="0"/>
  </r>
  <r>
    <d v="2025-08-18T00:00:00"/>
    <n v="70"/>
    <x v="23"/>
    <x v="0"/>
    <x v="0"/>
    <s v="Débito"/>
    <n v="0"/>
  </r>
  <r>
    <d v="2025-08-18T00:00:00"/>
    <n v="17"/>
    <x v="6"/>
    <x v="0"/>
    <x v="0"/>
    <s v="debito"/>
    <n v="0"/>
  </r>
  <r>
    <d v="2025-08-18T00:00:00"/>
    <n v="55"/>
    <x v="28"/>
    <x v="1"/>
    <x v="0"/>
    <s v="pix"/>
    <n v="0"/>
  </r>
  <r>
    <d v="2025-08-18T00:00:00"/>
    <n v="50"/>
    <x v="29"/>
    <x v="9"/>
    <x v="0"/>
    <s v="pix"/>
    <n v="0"/>
  </r>
  <r>
    <d v="2025-08-20T00:00:00"/>
    <n v="26"/>
    <x v="30"/>
    <x v="0"/>
    <x v="0"/>
    <s v="debito"/>
    <n v="0"/>
  </r>
  <r>
    <d v="2025-08-20T00:00:00"/>
    <n v="110"/>
    <x v="31"/>
    <x v="9"/>
    <x v="0"/>
    <s v="debito"/>
    <n v="0"/>
  </r>
  <r>
    <d v="2025-08-20T00:00:00"/>
    <n v="165"/>
    <x v="32"/>
    <x v="2"/>
    <x v="0"/>
    <s v="credito"/>
    <n v="0"/>
  </r>
  <r>
    <d v="2025-08-20T00:00:00"/>
    <n v="19.75"/>
    <x v="6"/>
    <x v="0"/>
    <x v="0"/>
    <s v="credito"/>
    <n v="0"/>
  </r>
  <r>
    <d v="2025-08-21T00:00:00"/>
    <n v="297"/>
    <x v="23"/>
    <x v="0"/>
    <x v="0"/>
    <s v="credito"/>
    <n v="0"/>
  </r>
  <r>
    <d v="2025-08-22T00:00:00"/>
    <n v="137"/>
    <x v="33"/>
    <x v="6"/>
    <x v="0"/>
    <s v="credito"/>
    <n v="0"/>
  </r>
  <r>
    <d v="2025-08-22T00:00:00"/>
    <n v="8"/>
    <x v="34"/>
    <x v="2"/>
    <x v="0"/>
    <s v="pix"/>
    <n v="0"/>
  </r>
  <r>
    <d v="2025-08-22T00:00:00"/>
    <n v="19"/>
    <x v="2"/>
    <x v="2"/>
    <x v="0"/>
    <s v="pix"/>
    <n v="0"/>
  </r>
  <r>
    <d v="2025-08-23T00:00:00"/>
    <n v="37"/>
    <x v="35"/>
    <x v="2"/>
    <x v="0"/>
    <s v="credito"/>
    <n v="0"/>
  </r>
  <r>
    <d v="2025-08-23T00:00:00"/>
    <n v="60"/>
    <x v="7"/>
    <x v="0"/>
    <x v="0"/>
    <s v="credito"/>
    <n v="0"/>
  </r>
  <r>
    <d v="2025-08-23T00:00:00"/>
    <n v="25"/>
    <x v="36"/>
    <x v="0"/>
    <x v="0"/>
    <s v="credito"/>
    <n v="0"/>
  </r>
  <r>
    <d v="2025-08-23T00:00:00"/>
    <n v="24"/>
    <x v="34"/>
    <x v="2"/>
    <x v="0"/>
    <s v="Débito"/>
    <n v="0"/>
  </r>
  <r>
    <d v="2025-08-23T00:00:00"/>
    <n v="36"/>
    <x v="37"/>
    <x v="6"/>
    <x v="0"/>
    <s v="Débito"/>
    <n v="0"/>
  </r>
  <r>
    <d v="2025-08-25T00:00:00"/>
    <n v="22"/>
    <x v="6"/>
    <x v="0"/>
    <x v="0"/>
    <s v="credito"/>
    <n v="0"/>
  </r>
  <r>
    <d v="2025-08-25T00:00:00"/>
    <n v="350"/>
    <x v="23"/>
    <x v="0"/>
    <x v="0"/>
    <s v="credito"/>
    <n v="0"/>
  </r>
  <r>
    <d v="2025-08-26T00:00:00"/>
    <n v="18"/>
    <x v="6"/>
    <x v="0"/>
    <x v="0"/>
    <s v="credito"/>
    <n v="0"/>
  </r>
  <r>
    <d v="2025-08-28T00:00:00"/>
    <n v="18"/>
    <x v="6"/>
    <x v="0"/>
    <x v="0"/>
    <s v="credito"/>
    <n v="0"/>
  </r>
  <r>
    <d v="2025-08-29T00:00:00"/>
    <n v="18"/>
    <x v="6"/>
    <x v="0"/>
    <x v="0"/>
    <s v="credito"/>
    <n v="0"/>
  </r>
  <r>
    <d v="2025-08-29T00:00:00"/>
    <n v="51"/>
    <x v="38"/>
    <x v="2"/>
    <x v="0"/>
    <s v="debito"/>
    <n v="0"/>
  </r>
  <r>
    <d v="2025-08-29T00:00:00"/>
    <n v="53.99"/>
    <x v="39"/>
    <x v="0"/>
    <x v="0"/>
    <s v="debito"/>
    <n v="0"/>
  </r>
  <r>
    <d v="2025-08-30T00:00:00"/>
    <n v="10.89"/>
    <x v="36"/>
    <x v="2"/>
    <x v="0"/>
    <s v="debito"/>
    <n v="0"/>
  </r>
  <r>
    <d v="2025-08-30T00:00:00"/>
    <n v="9.5"/>
    <x v="36"/>
    <x v="2"/>
    <x v="0"/>
    <s v="debito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25-08-01T00:00:00"/>
    <n v="40"/>
    <x v="0"/>
    <x v="0"/>
    <x v="0"/>
    <s v="Débito"/>
    <n v="0"/>
  </r>
  <r>
    <d v="2025-08-02T00:00:00"/>
    <n v="40"/>
    <x v="1"/>
    <x v="1"/>
    <x v="0"/>
    <s v="Débito"/>
    <n v="0"/>
  </r>
  <r>
    <d v="2025-08-02T00:00:00"/>
    <n v="11"/>
    <x v="2"/>
    <x v="2"/>
    <x v="0"/>
    <s v="Débito"/>
    <n v="0"/>
  </r>
  <r>
    <d v="2025-08-04T00:00:00"/>
    <n v="250"/>
    <x v="3"/>
    <x v="2"/>
    <x v="0"/>
    <s v="Débito"/>
    <n v="0"/>
  </r>
  <r>
    <d v="2025-08-04T00:00:00"/>
    <n v="102"/>
    <x v="4"/>
    <x v="1"/>
    <x v="0"/>
    <s v="Débito"/>
    <n v="0"/>
  </r>
  <r>
    <d v="2025-08-04T00:00:00"/>
    <n v="219"/>
    <x v="5"/>
    <x v="3"/>
    <x v="0"/>
    <s v="pix"/>
    <n v="0"/>
  </r>
  <r>
    <d v="2025-08-04T00:00:00"/>
    <n v="17"/>
    <x v="6"/>
    <x v="0"/>
    <x v="0"/>
    <s v="debito"/>
    <n v="0"/>
  </r>
  <r>
    <d v="2025-08-05T00:00:00"/>
    <n v="65"/>
    <x v="7"/>
    <x v="0"/>
    <x v="0"/>
    <s v="Débito"/>
    <n v="0"/>
  </r>
  <r>
    <d v="2025-08-05T00:00:00"/>
    <n v="200"/>
    <x v="8"/>
    <x v="4"/>
    <x v="1"/>
    <s v="Débito"/>
    <n v="0"/>
  </r>
  <r>
    <d v="2025-08-05T00:00:00"/>
    <n v="150"/>
    <x v="9"/>
    <x v="4"/>
    <x v="1"/>
    <s v="Débito"/>
    <n v="0"/>
  </r>
  <r>
    <d v="2025-08-05T00:00:00"/>
    <n v="60"/>
    <x v="2"/>
    <x v="2"/>
    <x v="0"/>
    <s v="Débito"/>
    <n v="0"/>
  </r>
  <r>
    <d v="2025-08-05T00:00:00"/>
    <n v="935"/>
    <x v="10"/>
    <x v="5"/>
    <x v="1"/>
    <s v="Débito"/>
    <n v="0"/>
  </r>
  <r>
    <d v="2025-08-05T00:00:00"/>
    <n v="66"/>
    <x v="11"/>
    <x v="1"/>
    <x v="0"/>
    <s v="debito"/>
    <n v="0"/>
  </r>
  <r>
    <d v="2025-08-05T00:00:00"/>
    <n v="190"/>
    <x v="12"/>
    <x v="6"/>
    <x v="0"/>
    <s v="pix"/>
    <n v="0"/>
  </r>
  <r>
    <d v="2025-08-06T00:00:00"/>
    <n v="1827"/>
    <x v="13"/>
    <x v="5"/>
    <x v="1"/>
    <s v="Débito"/>
    <n v="0"/>
  </r>
  <r>
    <d v="2025-08-06T00:00:00"/>
    <n v="985.31"/>
    <x v="14"/>
    <x v="7"/>
    <x v="0"/>
    <s v="Débito"/>
    <n v="0"/>
  </r>
  <r>
    <d v="2025-08-07T00:00:00"/>
    <n v="150"/>
    <x v="15"/>
    <x v="4"/>
    <x v="1"/>
    <s v="Débito"/>
    <n v="0"/>
  </r>
  <r>
    <d v="2025-08-07T00:00:00"/>
    <n v="59.9"/>
    <x v="16"/>
    <x v="8"/>
    <x v="0"/>
    <s v="Débito"/>
    <n v="0"/>
  </r>
  <r>
    <d v="2025-08-07T00:00:00"/>
    <n v="18"/>
    <x v="6"/>
    <x v="0"/>
    <x v="0"/>
    <s v="Débito"/>
    <n v="0"/>
  </r>
  <r>
    <d v="2025-08-07T00:00:00"/>
    <n v="49.9"/>
    <x v="17"/>
    <x v="9"/>
    <x v="0"/>
    <s v="pix"/>
    <n v="0"/>
  </r>
  <r>
    <d v="2025-08-08T00:00:00"/>
    <n v="58.36"/>
    <x v="18"/>
    <x v="1"/>
    <x v="0"/>
    <s v="pix"/>
    <n v="0"/>
  </r>
  <r>
    <d v="2025-08-08T00:00:00"/>
    <n v="25"/>
    <x v="19"/>
    <x v="2"/>
    <x v="0"/>
    <s v="pix"/>
    <n v="0"/>
  </r>
  <r>
    <d v="2025-08-09T00:00:00"/>
    <n v="27.5"/>
    <x v="20"/>
    <x v="2"/>
    <x v="0"/>
    <s v="pix"/>
    <n v="0"/>
  </r>
  <r>
    <d v="2025-08-11T00:00:00"/>
    <n v="266.43"/>
    <x v="21"/>
    <x v="1"/>
    <x v="0"/>
    <s v="pix"/>
    <n v="0"/>
  </r>
  <r>
    <d v="2025-08-11T00:00:00"/>
    <n v="100"/>
    <x v="22"/>
    <x v="0"/>
    <x v="0"/>
    <s v="pix"/>
    <n v="0"/>
  </r>
  <r>
    <d v="2025-08-11T00:00:00"/>
    <n v="30"/>
    <x v="23"/>
    <x v="0"/>
    <x v="0"/>
    <s v="credito"/>
    <n v="0"/>
  </r>
  <r>
    <d v="2025-08-11T00:00:00"/>
    <n v="101.97"/>
    <x v="24"/>
    <x v="1"/>
    <x v="0"/>
    <s v="pix"/>
    <n v="0"/>
  </r>
  <r>
    <d v="2025-08-11T00:00:00"/>
    <n v="218.6"/>
    <x v="25"/>
    <x v="3"/>
    <x v="0"/>
    <s v="pix"/>
    <n v="0"/>
  </r>
  <r>
    <d v="2025-08-11T00:00:00"/>
    <n v="179"/>
    <x v="26"/>
    <x v="2"/>
    <x v="0"/>
    <s v="pix"/>
    <n v="0"/>
  </r>
  <r>
    <d v="2025-08-12T00:00:00"/>
    <n v="17"/>
    <x v="6"/>
    <x v="0"/>
    <x v="0"/>
    <s v="debito"/>
    <n v="0"/>
  </r>
  <r>
    <d v="2025-08-14T00:00:00"/>
    <n v="48.66"/>
    <x v="27"/>
    <x v="0"/>
    <x v="0"/>
    <s v="debito"/>
    <n v="0"/>
  </r>
  <r>
    <d v="2025-08-18T00:00:00"/>
    <n v="70"/>
    <x v="23"/>
    <x v="0"/>
    <x v="0"/>
    <s v="Débito"/>
    <n v="0"/>
  </r>
  <r>
    <d v="2025-08-18T00:00:00"/>
    <n v="17"/>
    <x v="6"/>
    <x v="0"/>
    <x v="0"/>
    <s v="debito"/>
    <n v="0"/>
  </r>
  <r>
    <d v="2025-08-18T00:00:00"/>
    <n v="55"/>
    <x v="28"/>
    <x v="1"/>
    <x v="0"/>
    <s v="pix"/>
    <n v="0"/>
  </r>
  <r>
    <d v="2025-08-18T00:00:00"/>
    <n v="50"/>
    <x v="29"/>
    <x v="9"/>
    <x v="0"/>
    <s v="pix"/>
    <n v="0"/>
  </r>
  <r>
    <d v="2025-08-20T00:00:00"/>
    <n v="26"/>
    <x v="30"/>
    <x v="0"/>
    <x v="0"/>
    <s v="debito"/>
    <n v="0"/>
  </r>
  <r>
    <d v="2025-08-20T00:00:00"/>
    <n v="110"/>
    <x v="31"/>
    <x v="9"/>
    <x v="0"/>
    <s v="debito"/>
    <n v="0"/>
  </r>
  <r>
    <d v="2025-08-20T00:00:00"/>
    <n v="165"/>
    <x v="32"/>
    <x v="2"/>
    <x v="0"/>
    <s v="credito"/>
    <n v="0"/>
  </r>
  <r>
    <d v="2025-08-20T00:00:00"/>
    <n v="19.75"/>
    <x v="6"/>
    <x v="0"/>
    <x v="0"/>
    <s v="credito"/>
    <n v="0"/>
  </r>
  <r>
    <d v="2025-08-21T00:00:00"/>
    <n v="297"/>
    <x v="23"/>
    <x v="0"/>
    <x v="0"/>
    <s v="credito"/>
    <n v="0"/>
  </r>
  <r>
    <d v="2025-08-22T00:00:00"/>
    <n v="137"/>
    <x v="33"/>
    <x v="6"/>
    <x v="0"/>
    <s v="credito"/>
    <n v="0"/>
  </r>
  <r>
    <d v="2025-08-22T00:00:00"/>
    <n v="8"/>
    <x v="34"/>
    <x v="2"/>
    <x v="0"/>
    <s v="pix"/>
    <n v="0"/>
  </r>
  <r>
    <d v="2025-08-22T00:00:00"/>
    <n v="19"/>
    <x v="2"/>
    <x v="2"/>
    <x v="0"/>
    <s v="pix"/>
    <n v="0"/>
  </r>
  <r>
    <d v="2025-08-23T00:00:00"/>
    <n v="37"/>
    <x v="35"/>
    <x v="2"/>
    <x v="0"/>
    <s v="credito"/>
    <n v="0"/>
  </r>
  <r>
    <d v="2025-08-23T00:00:00"/>
    <n v="60"/>
    <x v="7"/>
    <x v="0"/>
    <x v="0"/>
    <s v="credito"/>
    <n v="0"/>
  </r>
  <r>
    <d v="2025-08-23T00:00:00"/>
    <n v="25"/>
    <x v="36"/>
    <x v="0"/>
    <x v="0"/>
    <s v="credito"/>
    <n v="0"/>
  </r>
  <r>
    <d v="2025-08-23T00:00:00"/>
    <n v="24"/>
    <x v="34"/>
    <x v="2"/>
    <x v="0"/>
    <s v="Débito"/>
    <n v="0"/>
  </r>
  <r>
    <d v="2025-08-23T00:00:00"/>
    <n v="36"/>
    <x v="37"/>
    <x v="6"/>
    <x v="0"/>
    <s v="Débito"/>
    <n v="0"/>
  </r>
  <r>
    <d v="2025-08-25T00:00:00"/>
    <n v="22"/>
    <x v="6"/>
    <x v="0"/>
    <x v="0"/>
    <s v="credito"/>
    <n v="0"/>
  </r>
  <r>
    <d v="2025-08-25T00:00:00"/>
    <n v="350"/>
    <x v="23"/>
    <x v="0"/>
    <x v="0"/>
    <s v="credito"/>
    <n v="0"/>
  </r>
  <r>
    <d v="2025-08-26T00:00:00"/>
    <n v="18"/>
    <x v="6"/>
    <x v="0"/>
    <x v="0"/>
    <s v="credito"/>
    <n v="0"/>
  </r>
  <r>
    <d v="2025-08-28T00:00:00"/>
    <n v="18"/>
    <x v="6"/>
    <x v="0"/>
    <x v="0"/>
    <s v="credito"/>
    <n v="0"/>
  </r>
  <r>
    <d v="2025-08-29T00:00:00"/>
    <n v="18"/>
    <x v="6"/>
    <x v="0"/>
    <x v="0"/>
    <s v="credito"/>
    <n v="0"/>
  </r>
  <r>
    <d v="2025-08-29T00:00:00"/>
    <n v="51"/>
    <x v="38"/>
    <x v="2"/>
    <x v="0"/>
    <s v="debito"/>
    <n v="0"/>
  </r>
  <r>
    <d v="2025-08-29T00:00:00"/>
    <n v="53.99"/>
    <x v="39"/>
    <x v="0"/>
    <x v="0"/>
    <s v="debito"/>
    <n v="0"/>
  </r>
  <r>
    <d v="2025-08-30T00:00:00"/>
    <n v="10.89"/>
    <x v="36"/>
    <x v="2"/>
    <x v="0"/>
    <s v="debito"/>
    <n v="0"/>
  </r>
  <r>
    <d v="2025-08-30T00:00:00"/>
    <n v="9.5"/>
    <x v="36"/>
    <x v="2"/>
    <x v="0"/>
    <s v="debit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A1B89-E1D5-420B-A8AA-D5164B730755}" name="Tabela dinâmica3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3:N6" firstHeaderRow="1" firstDataRow="1" firstDataCol="1" rowPageCount="1" colPageCount="1"/>
  <pivotFields count="7">
    <pivotField numFmtId="14" showAll="0"/>
    <pivotField dataField="1" numFmtId="164" showAll="0"/>
    <pivotField axis="axisRow" showAll="0">
      <items count="41">
        <item x="16"/>
        <item x="0"/>
        <item x="7"/>
        <item x="3"/>
        <item x="38"/>
        <item x="17"/>
        <item x="35"/>
        <item x="13"/>
        <item x="14"/>
        <item x="21"/>
        <item x="20"/>
        <item x="19"/>
        <item x="4"/>
        <item x="18"/>
        <item x="1"/>
        <item x="8"/>
        <item x="29"/>
        <item x="34"/>
        <item x="37"/>
        <item x="25"/>
        <item x="31"/>
        <item x="33"/>
        <item x="24"/>
        <item x="32"/>
        <item x="36"/>
        <item x="2"/>
        <item x="15"/>
        <item x="30"/>
        <item x="6"/>
        <item x="39"/>
        <item x="26"/>
        <item x="11"/>
        <item x="27"/>
        <item x="5"/>
        <item x="10"/>
        <item x="28"/>
        <item x="23"/>
        <item x="22"/>
        <item x="12"/>
        <item x="9"/>
        <item t="default"/>
      </items>
    </pivotField>
    <pivotField axis="axisRow" showAll="0">
      <items count="11">
        <item x="0"/>
        <item x="1"/>
        <item x="3"/>
        <item sd="0" x="4"/>
        <item x="7"/>
        <item x="2"/>
        <item x="9"/>
        <item sd="0" x="5"/>
        <item x="8"/>
        <item x="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</pivotFields>
  <rowFields count="2">
    <field x="3"/>
    <field x="2"/>
  </rowFields>
  <rowItems count="3">
    <i>
      <x v="3"/>
    </i>
    <i>
      <x v="7"/>
    </i>
    <i t="grand">
      <x/>
    </i>
  </rowItems>
  <colItems count="1">
    <i/>
  </colItems>
  <pageFields count="1">
    <pageField fld="4" item="0" hier="-1"/>
  </pageFields>
  <dataFields count="1">
    <dataField name="Soma de Valor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93603-9B1D-4A18-8189-AC6180B2C232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12" firstHeaderRow="1" firstDataRow="1" firstDataCol="1" rowPageCount="1" colPageCount="1"/>
  <pivotFields count="7">
    <pivotField numFmtId="14" showAll="0"/>
    <pivotField dataField="1" numFmtId="164" showAll="0"/>
    <pivotField axis="axisRow" showAll="0">
      <items count="41">
        <item x="16"/>
        <item x="0"/>
        <item x="7"/>
        <item x="3"/>
        <item x="38"/>
        <item x="17"/>
        <item x="35"/>
        <item x="13"/>
        <item x="14"/>
        <item x="21"/>
        <item x="20"/>
        <item x="19"/>
        <item x="4"/>
        <item x="18"/>
        <item x="1"/>
        <item x="8"/>
        <item x="29"/>
        <item x="34"/>
        <item x="37"/>
        <item x="25"/>
        <item x="31"/>
        <item x="33"/>
        <item x="24"/>
        <item x="32"/>
        <item x="36"/>
        <item x="2"/>
        <item x="15"/>
        <item x="30"/>
        <item x="6"/>
        <item x="39"/>
        <item x="26"/>
        <item x="11"/>
        <item x="27"/>
        <item x="5"/>
        <item x="10"/>
        <item x="28"/>
        <item x="23"/>
        <item x="22"/>
        <item x="12"/>
        <item x="9"/>
        <item t="default"/>
      </items>
    </pivotField>
    <pivotField axis="axisRow" showAll="0">
      <items count="15">
        <item sd="0" x="0"/>
        <item sd="0" m="1" x="11"/>
        <item sd="0" x="3"/>
        <item sd="0" x="2"/>
        <item sd="0" m="1" x="13"/>
        <item sd="0" m="1" x="12"/>
        <item sd="0" x="9"/>
        <item sd="0" x="6"/>
        <item sd="0" x="1"/>
        <item x="4"/>
        <item x="5"/>
        <item sd="0" m="1" x="10"/>
        <item sd="0" x="8"/>
        <item sd="0" x="7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</pivotFields>
  <rowFields count="2">
    <field x="3"/>
    <field x="2"/>
  </rowFields>
  <rowItems count="9">
    <i>
      <x/>
    </i>
    <i>
      <x v="2"/>
    </i>
    <i>
      <x v="3"/>
    </i>
    <i>
      <x v="6"/>
    </i>
    <i>
      <x v="7"/>
    </i>
    <i>
      <x v="8"/>
    </i>
    <i>
      <x v="12"/>
    </i>
    <i>
      <x v="13"/>
    </i>
    <i t="grand">
      <x/>
    </i>
  </rowItems>
  <colItems count="1">
    <i/>
  </colItems>
  <pageFields count="1">
    <pageField fld="4" item="1" hier="-1"/>
  </pageFields>
  <dataFields count="1">
    <dataField name="Soma de Valor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0E512E-E3A7-4E1D-B480-20B3D7DC9A7F}" name="Tabela2" displayName="Tabela2" ref="A2:D22" totalsRowShown="0" headerRowDxfId="10" dataDxfId="9">
  <autoFilter ref="A2:D22" xr:uid="{950E512E-E3A7-4E1D-B480-20B3D7DC9A7F}"/>
  <sortState xmlns:xlrd2="http://schemas.microsoft.com/office/spreadsheetml/2017/richdata2" ref="A3:D21">
    <sortCondition ref="B2:B21"/>
  </sortState>
  <tableColumns count="4">
    <tableColumn id="1" xr3:uid="{7B2C41B6-BDEE-4B1A-9FF5-EEF80CE1277B}" name="TIPO" dataDxfId="8"/>
    <tableColumn id="2" xr3:uid="{C9DD31D4-4925-4207-9015-CE6323CFD778}" name="CATEGORIA" dataDxfId="7"/>
    <tableColumn id="3" xr3:uid="{83C98E58-0D51-4D71-BB36-9E318952D710}" name="DECRIÇÃO" dataDxfId="6"/>
    <tableColumn id="4" xr3:uid="{1A6D7FE3-281C-4FF5-A4B6-C00C8020A1BE}" name="VALOR" dataDxfId="5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B8118-A4A8-49E9-8D46-15A3129DB70D}" name="Tabela1" displayName="Tabela1" ref="A1:G58" totalsRowShown="0">
  <autoFilter ref="A1:G58" xr:uid="{6FFB8118-A4A8-49E9-8D46-15A3129DB70D}"/>
  <tableColumns count="7">
    <tableColumn id="1" xr3:uid="{F972864A-3E07-4DFC-86B3-16B853EEC31E}" name="Data" dataDxfId="4"/>
    <tableColumn id="2" xr3:uid="{388D71A1-5D36-4869-B936-F633804AD043}" name="Valor" dataDxfId="3"/>
    <tableColumn id="3" xr3:uid="{5C421CC9-B2A3-4D49-92ED-2E795601FBC2}" name="Descricao"/>
    <tableColumn id="4" xr3:uid="{2D38FA1D-D11C-4D06-A281-6D387D15A469}" name="Categoria"/>
    <tableColumn id="5" xr3:uid="{A3918997-5DD7-4EB2-92FF-A644BCBE8B05}" name="Tipo"/>
    <tableColumn id="6" xr3:uid="{1EE3D16F-94A0-410A-B6DD-0556A5D992FC}" name="FormatoPagamento"/>
    <tableColumn id="7" xr3:uid="{6BD5B3B6-F760-4F33-8A9E-400599BA5FBD}" name="Parcel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90C9-D9E5-4453-8D46-29EA6EB2F89D}">
  <dimension ref="A1"/>
  <sheetViews>
    <sheetView workbookViewId="0">
      <selection activeCell="B14" sqref="B14"/>
    </sheetView>
  </sheetViews>
  <sheetFormatPr defaultRowHeight="15" x14ac:dyDescent="0.25"/>
  <cols>
    <col min="1" max="10" width="26.140625" customWidth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622F-D2F8-4ADF-9B95-90707BD1E6DC}">
  <dimension ref="A1:L44"/>
  <sheetViews>
    <sheetView showGridLines="0" topLeftCell="A10" workbookViewId="0">
      <selection activeCell="B36" sqref="B36"/>
    </sheetView>
  </sheetViews>
  <sheetFormatPr defaultRowHeight="15" x14ac:dyDescent="0.25"/>
  <cols>
    <col min="1" max="1" width="13.5703125" customWidth="1"/>
    <col min="2" max="4" width="25.7109375" customWidth="1"/>
    <col min="5" max="5" width="2.140625" customWidth="1"/>
    <col min="6" max="6" width="16.5703125" customWidth="1"/>
    <col min="7" max="7" width="11.7109375" customWidth="1"/>
    <col min="8" max="8" width="15.5703125" customWidth="1"/>
    <col min="9" max="11" width="25.7109375" customWidth="1"/>
  </cols>
  <sheetData>
    <row r="1" spans="1:12" ht="28.5" x14ac:dyDescent="0.45">
      <c r="A1" s="20" t="s">
        <v>4</v>
      </c>
      <c r="B1" s="20"/>
      <c r="C1" s="20"/>
      <c r="D1" s="20"/>
      <c r="E1" s="20"/>
      <c r="F1" s="20"/>
      <c r="H1" s="20" t="s">
        <v>32</v>
      </c>
      <c r="I1" s="20"/>
      <c r="J1" s="20"/>
      <c r="K1" s="20"/>
      <c r="L1" s="2"/>
    </row>
    <row r="2" spans="1:12" ht="18.75" x14ac:dyDescent="0.3">
      <c r="A2" s="3" t="s">
        <v>5</v>
      </c>
      <c r="B2" s="3" t="s">
        <v>1</v>
      </c>
      <c r="C2" s="3" t="s">
        <v>11</v>
      </c>
      <c r="D2" s="3" t="s">
        <v>2</v>
      </c>
      <c r="E2" s="8"/>
      <c r="F2" s="3" t="s">
        <v>3</v>
      </c>
      <c r="H2" s="3" t="s">
        <v>5</v>
      </c>
      <c r="I2" s="3" t="s">
        <v>1</v>
      </c>
      <c r="J2" s="3" t="s">
        <v>33</v>
      </c>
      <c r="K2" s="3" t="s">
        <v>2</v>
      </c>
    </row>
    <row r="3" spans="1:12" ht="15.75" x14ac:dyDescent="0.25">
      <c r="A3" s="1" t="s">
        <v>19</v>
      </c>
      <c r="B3" s="1" t="s">
        <v>29</v>
      </c>
      <c r="C3" s="1" t="s">
        <v>30</v>
      </c>
      <c r="D3" s="4">
        <v>1500</v>
      </c>
      <c r="E3" s="9"/>
      <c r="F3" s="5">
        <v>6</v>
      </c>
      <c r="H3" t="s">
        <v>0</v>
      </c>
      <c r="I3" t="s">
        <v>34</v>
      </c>
      <c r="J3" t="s">
        <v>35</v>
      </c>
      <c r="K3" s="6">
        <v>2200</v>
      </c>
    </row>
    <row r="4" spans="1:12" ht="15.75" x14ac:dyDescent="0.25">
      <c r="A4" s="1" t="s">
        <v>0</v>
      </c>
      <c r="B4" t="s">
        <v>18</v>
      </c>
      <c r="C4" s="1" t="s">
        <v>10</v>
      </c>
      <c r="D4" s="4">
        <v>30</v>
      </c>
      <c r="E4" s="9"/>
      <c r="F4" s="5">
        <v>6</v>
      </c>
      <c r="H4" t="s">
        <v>0</v>
      </c>
      <c r="I4" t="s">
        <v>34</v>
      </c>
      <c r="J4" t="s">
        <v>36</v>
      </c>
      <c r="K4" s="6">
        <v>1400</v>
      </c>
    </row>
    <row r="5" spans="1:12" ht="15.75" x14ac:dyDescent="0.25">
      <c r="A5" s="1" t="s">
        <v>0</v>
      </c>
      <c r="B5" t="s">
        <v>18</v>
      </c>
      <c r="C5" s="1" t="s">
        <v>23</v>
      </c>
      <c r="D5" s="4">
        <v>70</v>
      </c>
      <c r="E5" s="9"/>
      <c r="F5" s="5">
        <v>10</v>
      </c>
      <c r="H5" t="s">
        <v>0</v>
      </c>
      <c r="I5" t="s">
        <v>34</v>
      </c>
      <c r="J5" t="s">
        <v>38</v>
      </c>
      <c r="K5" s="6">
        <v>500</v>
      </c>
    </row>
    <row r="6" spans="1:12" ht="15.75" x14ac:dyDescent="0.25">
      <c r="A6" s="1" t="s">
        <v>0</v>
      </c>
      <c r="B6" t="s">
        <v>18</v>
      </c>
      <c r="C6" s="1" t="s">
        <v>8</v>
      </c>
      <c r="D6" s="4">
        <v>100</v>
      </c>
      <c r="E6" s="9"/>
      <c r="F6" s="5">
        <v>10</v>
      </c>
      <c r="H6" t="s">
        <v>37</v>
      </c>
      <c r="I6" t="s">
        <v>39</v>
      </c>
      <c r="J6" t="s">
        <v>40</v>
      </c>
      <c r="K6" s="6">
        <v>450</v>
      </c>
    </row>
    <row r="7" spans="1:12" ht="15.75" x14ac:dyDescent="0.25">
      <c r="A7" s="1" t="s">
        <v>0</v>
      </c>
      <c r="B7" t="s">
        <v>18</v>
      </c>
      <c r="C7" s="1" t="s">
        <v>9</v>
      </c>
      <c r="D7" s="4">
        <v>250</v>
      </c>
      <c r="E7" s="9"/>
      <c r="F7" s="5">
        <v>5</v>
      </c>
    </row>
    <row r="8" spans="1:12" ht="15.75" x14ac:dyDescent="0.25">
      <c r="A8" s="1" t="s">
        <v>0</v>
      </c>
      <c r="B8" t="s">
        <v>18</v>
      </c>
      <c r="C8" s="1" t="s">
        <v>6</v>
      </c>
      <c r="D8" s="4">
        <v>55</v>
      </c>
      <c r="E8" s="9"/>
      <c r="F8" s="5">
        <v>9</v>
      </c>
    </row>
    <row r="9" spans="1:12" ht="15.75" x14ac:dyDescent="0.25">
      <c r="A9" s="1" t="s">
        <v>0</v>
      </c>
      <c r="B9" t="s">
        <v>18</v>
      </c>
      <c r="C9" s="1" t="s">
        <v>111</v>
      </c>
      <c r="D9" s="4">
        <v>40</v>
      </c>
      <c r="E9" s="9"/>
      <c r="F9" s="5">
        <v>3</v>
      </c>
    </row>
    <row r="10" spans="1:12" ht="15.75" x14ac:dyDescent="0.25">
      <c r="A10" s="1" t="s">
        <v>0</v>
      </c>
      <c r="B10" t="s">
        <v>18</v>
      </c>
      <c r="C10" s="1" t="s">
        <v>7</v>
      </c>
      <c r="D10" s="4">
        <v>65</v>
      </c>
      <c r="E10" s="9"/>
      <c r="F10" s="5">
        <v>4</v>
      </c>
    </row>
    <row r="11" spans="1:12" ht="15.75" x14ac:dyDescent="0.25">
      <c r="A11" s="1" t="s">
        <v>0</v>
      </c>
      <c r="B11" s="1" t="s">
        <v>108</v>
      </c>
      <c r="C11" s="1" t="s">
        <v>15</v>
      </c>
      <c r="D11" s="4">
        <v>220</v>
      </c>
      <c r="E11" s="9"/>
      <c r="F11" s="5">
        <v>4</v>
      </c>
    </row>
    <row r="12" spans="1:12" ht="15.75" x14ac:dyDescent="0.25">
      <c r="A12" s="1" t="s">
        <v>0</v>
      </c>
      <c r="B12" t="s">
        <v>27</v>
      </c>
      <c r="C12" s="1" t="s">
        <v>28</v>
      </c>
      <c r="D12" s="4">
        <f>0.2*$K$27</f>
        <v>910</v>
      </c>
      <c r="E12" s="9"/>
      <c r="F12" s="5">
        <v>10</v>
      </c>
    </row>
    <row r="13" spans="1:12" ht="15.75" x14ac:dyDescent="0.25">
      <c r="A13" s="1" t="s">
        <v>0</v>
      </c>
      <c r="B13" t="s">
        <v>16</v>
      </c>
      <c r="C13" s="1" t="s">
        <v>13</v>
      </c>
      <c r="D13" s="4">
        <v>15</v>
      </c>
      <c r="E13" s="9"/>
      <c r="F13" s="5">
        <v>9</v>
      </c>
    </row>
    <row r="14" spans="1:12" ht="15.75" x14ac:dyDescent="0.25">
      <c r="A14" s="1" t="s">
        <v>0</v>
      </c>
      <c r="B14" t="s">
        <v>16</v>
      </c>
      <c r="C14" s="1" t="s">
        <v>14</v>
      </c>
      <c r="D14" s="4">
        <v>15</v>
      </c>
      <c r="E14" s="9"/>
      <c r="F14" s="5">
        <v>10</v>
      </c>
    </row>
    <row r="15" spans="1:12" ht="15.75" x14ac:dyDescent="0.25">
      <c r="A15" s="1" t="s">
        <v>0</v>
      </c>
      <c r="B15" t="s">
        <v>16</v>
      </c>
      <c r="C15" s="1" t="s">
        <v>41</v>
      </c>
      <c r="D15" s="4">
        <v>60</v>
      </c>
      <c r="E15" s="9"/>
      <c r="F15" s="5">
        <v>7</v>
      </c>
    </row>
    <row r="16" spans="1:12" ht="15.75" x14ac:dyDescent="0.25">
      <c r="A16" s="1" t="s">
        <v>20</v>
      </c>
      <c r="B16" s="1" t="s">
        <v>16</v>
      </c>
      <c r="C16" s="1" t="s">
        <v>31</v>
      </c>
      <c r="D16" s="4">
        <v>250</v>
      </c>
      <c r="E16" s="9"/>
      <c r="F16" s="5">
        <v>3</v>
      </c>
    </row>
    <row r="17" spans="1:11" ht="15.75" x14ac:dyDescent="0.25">
      <c r="A17" s="1" t="s">
        <v>0</v>
      </c>
      <c r="B17" t="s">
        <v>16</v>
      </c>
      <c r="C17" s="1" t="s">
        <v>12</v>
      </c>
      <c r="D17" s="4">
        <v>15</v>
      </c>
      <c r="E17" s="9"/>
      <c r="F17" s="5">
        <v>6</v>
      </c>
    </row>
    <row r="18" spans="1:11" ht="15.75" x14ac:dyDescent="0.25">
      <c r="A18" s="1" t="s">
        <v>0</v>
      </c>
      <c r="B18" t="s">
        <v>25</v>
      </c>
      <c r="C18" s="1" t="s">
        <v>42</v>
      </c>
      <c r="D18" s="4">
        <v>60</v>
      </c>
      <c r="E18" s="9"/>
      <c r="F18" s="5">
        <v>7</v>
      </c>
    </row>
    <row r="19" spans="1:11" ht="15.75" x14ac:dyDescent="0.25">
      <c r="A19" s="1" t="s">
        <v>20</v>
      </c>
      <c r="B19" s="1" t="s">
        <v>25</v>
      </c>
      <c r="C19" s="1" t="s">
        <v>26</v>
      </c>
      <c r="D19" s="4">
        <v>150</v>
      </c>
      <c r="E19" s="9"/>
      <c r="F19" s="5">
        <v>10</v>
      </c>
    </row>
    <row r="20" spans="1:11" ht="15.75" x14ac:dyDescent="0.25">
      <c r="A20" s="1" t="s">
        <v>0</v>
      </c>
      <c r="B20" s="1" t="s">
        <v>21</v>
      </c>
      <c r="C20" s="1" t="s">
        <v>22</v>
      </c>
      <c r="D20" s="4">
        <v>250</v>
      </c>
      <c r="E20" s="9"/>
      <c r="F20" s="5">
        <v>3</v>
      </c>
    </row>
    <row r="21" spans="1:11" ht="15.75" x14ac:dyDescent="0.25">
      <c r="A21" s="1" t="s">
        <v>20</v>
      </c>
      <c r="B21" s="1" t="s">
        <v>21</v>
      </c>
      <c r="C21" s="1" t="s">
        <v>24</v>
      </c>
      <c r="D21" s="4">
        <v>200</v>
      </c>
      <c r="E21" s="10"/>
    </row>
    <row r="22" spans="1:11" ht="15.75" x14ac:dyDescent="0.25">
      <c r="A22" s="1" t="s">
        <v>20</v>
      </c>
      <c r="B22" s="1" t="s">
        <v>110</v>
      </c>
      <c r="C22" s="1" t="s">
        <v>110</v>
      </c>
      <c r="D22" s="4">
        <v>250</v>
      </c>
      <c r="E22" s="11"/>
      <c r="F22" s="1"/>
    </row>
    <row r="23" spans="1:11" ht="15.75" x14ac:dyDescent="0.25">
      <c r="A23" s="1"/>
      <c r="B23" s="1"/>
      <c r="C23" s="1"/>
      <c r="D23" s="1"/>
      <c r="E23" s="11"/>
      <c r="F23" s="1"/>
    </row>
    <row r="24" spans="1:11" ht="15.75" x14ac:dyDescent="0.25">
      <c r="A24" s="1"/>
      <c r="B24" s="1"/>
      <c r="C24" s="1"/>
      <c r="D24" s="1"/>
      <c r="E24" s="11"/>
      <c r="F24" s="1"/>
    </row>
    <row r="25" spans="1:11" ht="15.75" x14ac:dyDescent="0.25">
      <c r="A25" s="1"/>
      <c r="B25" s="1"/>
      <c r="C25" s="1"/>
      <c r="D25" s="1"/>
      <c r="E25" s="11"/>
      <c r="F25" s="1"/>
    </row>
    <row r="26" spans="1:11" ht="15.75" x14ac:dyDescent="0.25">
      <c r="A26" s="1"/>
      <c r="B26" s="1"/>
      <c r="C26" s="1"/>
      <c r="D26" s="1"/>
      <c r="E26" s="11"/>
      <c r="F26" s="1"/>
    </row>
    <row r="27" spans="1:11" ht="26.25" x14ac:dyDescent="0.4">
      <c r="A27" s="1"/>
      <c r="B27" s="1"/>
      <c r="C27" s="1"/>
      <c r="D27" s="1"/>
      <c r="E27" s="7"/>
      <c r="F27" s="1"/>
      <c r="H27" s="21" t="s">
        <v>44</v>
      </c>
      <c r="I27" s="21"/>
      <c r="J27" s="21"/>
      <c r="K27" s="7">
        <f>SUM(K3:K6)</f>
        <v>4550</v>
      </c>
    </row>
    <row r="28" spans="1:11" ht="26.25" x14ac:dyDescent="0.4">
      <c r="A28" s="21" t="s">
        <v>43</v>
      </c>
      <c r="B28" s="21"/>
      <c r="C28" s="21"/>
      <c r="D28" s="22">
        <f>SUM(D3:D22)</f>
        <v>4505</v>
      </c>
      <c r="E28" s="1"/>
      <c r="F28" s="1"/>
    </row>
    <row r="29" spans="1:11" ht="15.75" x14ac:dyDescent="0.25">
      <c r="A29" s="1"/>
      <c r="B29" s="1"/>
      <c r="C29" s="1"/>
      <c r="D29" s="1"/>
      <c r="E29" s="1"/>
      <c r="F29" s="1"/>
    </row>
    <row r="30" spans="1:11" ht="15.75" x14ac:dyDescent="0.25">
      <c r="A30" s="1"/>
      <c r="B30" s="1"/>
      <c r="C30" s="1"/>
      <c r="D30" s="1"/>
      <c r="E30" s="1"/>
      <c r="F30" s="1"/>
    </row>
    <row r="31" spans="1:11" ht="15.75" x14ac:dyDescent="0.25">
      <c r="A31" s="1"/>
      <c r="B31" s="1"/>
      <c r="C31" s="1"/>
      <c r="D31" s="1"/>
      <c r="E31" s="1"/>
      <c r="F31" s="1"/>
    </row>
    <row r="32" spans="1:11" ht="36" x14ac:dyDescent="0.55000000000000004">
      <c r="A32" s="1"/>
      <c r="B32" s="1"/>
      <c r="C32" s="1"/>
      <c r="D32" s="1"/>
      <c r="E32" s="12"/>
      <c r="F32" s="19">
        <f>SUM(K27-D28)</f>
        <v>45</v>
      </c>
      <c r="G32" s="19"/>
      <c r="H32" s="19"/>
    </row>
    <row r="33" spans="1:6" ht="36" x14ac:dyDescent="0.55000000000000004">
      <c r="A33" s="1"/>
      <c r="B33" s="1"/>
      <c r="C33" s="1"/>
      <c r="D33" s="12" t="s">
        <v>45</v>
      </c>
      <c r="E33" s="1"/>
      <c r="F33" s="1"/>
    </row>
    <row r="34" spans="1:6" ht="15.75" x14ac:dyDescent="0.25">
      <c r="A34" s="1"/>
      <c r="B34" s="1"/>
      <c r="C34" s="1"/>
      <c r="D34" s="1"/>
      <c r="E34" s="1"/>
      <c r="F34" s="1"/>
    </row>
    <row r="35" spans="1:6" ht="15.75" x14ac:dyDescent="0.25">
      <c r="A35" s="1"/>
      <c r="B35" s="1"/>
      <c r="C35" s="1"/>
      <c r="D35" s="1"/>
      <c r="E35" s="1"/>
      <c r="F35" s="1"/>
    </row>
    <row r="36" spans="1:6" ht="15.75" x14ac:dyDescent="0.25">
      <c r="A36" s="1"/>
      <c r="B36" s="1"/>
      <c r="C36" s="1"/>
      <c r="D36" s="1"/>
      <c r="E36" s="1"/>
      <c r="F36" s="1"/>
    </row>
    <row r="37" spans="1:6" ht="15.75" x14ac:dyDescent="0.25">
      <c r="A37" s="1"/>
      <c r="B37" s="1"/>
      <c r="C37" s="1"/>
      <c r="D37" s="1"/>
      <c r="E37" s="1"/>
    </row>
    <row r="38" spans="1:6" ht="15.75" x14ac:dyDescent="0.25">
      <c r="A38" s="17" t="s">
        <v>53</v>
      </c>
      <c r="B38" s="18">
        <f>SUMIF($B$3:$B$27,A38, $D$3:$D$27)</f>
        <v>1500</v>
      </c>
      <c r="C38" s="1"/>
      <c r="D38" s="1"/>
      <c r="E38" s="1"/>
    </row>
    <row r="39" spans="1:6" ht="15.75" x14ac:dyDescent="0.25">
      <c r="A39" s="17" t="s">
        <v>17</v>
      </c>
      <c r="B39" s="18">
        <f>SUMIF($B$3:$B$27,A39, $D$3:$D$27)</f>
        <v>610</v>
      </c>
      <c r="C39" s="1"/>
      <c r="D39" s="1"/>
      <c r="E39" s="1"/>
    </row>
    <row r="40" spans="1:6" ht="15.75" x14ac:dyDescent="0.25">
      <c r="A40" s="17" t="s">
        <v>61</v>
      </c>
      <c r="B40" s="18">
        <f>SUMIF($B$3:$B$27,A40, $D$3:$D$27)</f>
        <v>220</v>
      </c>
      <c r="C40" s="1"/>
      <c r="D40" s="1"/>
    </row>
    <row r="41" spans="1:6" x14ac:dyDescent="0.25">
      <c r="A41" s="17" t="s">
        <v>57</v>
      </c>
      <c r="B41" s="18">
        <f>SUMIF($B$3:$B$27,A41, $D$3:$D$27)</f>
        <v>355</v>
      </c>
    </row>
    <row r="42" spans="1:6" x14ac:dyDescent="0.25">
      <c r="A42" s="17" t="s">
        <v>109</v>
      </c>
      <c r="B42" s="18">
        <f>SUMIF($B$3:$B$27,A42, $D$3:$D$27)</f>
        <v>910</v>
      </c>
    </row>
    <row r="43" spans="1:6" x14ac:dyDescent="0.25">
      <c r="A43" s="17" t="s">
        <v>107</v>
      </c>
      <c r="B43" s="18">
        <f>SUMIF($B$3:$B$27,A43, $D$3:$D$27)</f>
        <v>210</v>
      </c>
    </row>
    <row r="44" spans="1:6" x14ac:dyDescent="0.25">
      <c r="A44" s="17" t="s">
        <v>72</v>
      </c>
      <c r="B44" s="18">
        <f>SUMIF($B$3:$B$27,A44, $D$3:$D$27)</f>
        <v>450</v>
      </c>
    </row>
  </sheetData>
  <mergeCells count="5">
    <mergeCell ref="F32:H32"/>
    <mergeCell ref="A1:F1"/>
    <mergeCell ref="H1:K1"/>
    <mergeCell ref="A28:C28"/>
    <mergeCell ref="H27:J27"/>
  </mergeCells>
  <conditionalFormatting sqref="D3:E8 E9:E20 D9:D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 D28">
    <cfRule type="cellIs" dxfId="1" priority="4" operator="greaterThanOrEqual">
      <formula>$K$27</formula>
    </cfRule>
  </conditionalFormatting>
  <conditionalFormatting sqref="F3:F20">
    <cfRule type="colorScale" priority="3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1651-C052-4956-BF99-2555A62FF85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A4FB-8054-4D3A-9CE0-B8A90531FB25}">
  <dimension ref="A1:N58"/>
  <sheetViews>
    <sheetView tabSelected="1" workbookViewId="0">
      <selection activeCell="J30" sqref="J30"/>
    </sheetView>
  </sheetViews>
  <sheetFormatPr defaultColWidth="13.85546875" defaultRowHeight="15" x14ac:dyDescent="0.25"/>
  <cols>
    <col min="2" max="2" width="13.85546875" style="14"/>
    <col min="3" max="3" width="37.140625" customWidth="1"/>
    <col min="4" max="4" width="24.85546875" customWidth="1"/>
    <col min="6" max="6" width="22.5703125" customWidth="1"/>
    <col min="9" max="9" width="18" bestFit="1" customWidth="1"/>
    <col min="10" max="10" width="13.85546875" bestFit="1" customWidth="1"/>
    <col min="11" max="11" width="18.5703125" customWidth="1"/>
    <col min="13" max="13" width="18" bestFit="1" customWidth="1"/>
    <col min="14" max="14" width="13.85546875" bestFit="1" customWidth="1"/>
  </cols>
  <sheetData>
    <row r="1" spans="1:14" x14ac:dyDescent="0.25">
      <c r="A1" t="s">
        <v>46</v>
      </c>
      <c r="B1" s="14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I1" s="15" t="s">
        <v>50</v>
      </c>
      <c r="J1" t="s">
        <v>54</v>
      </c>
      <c r="M1" s="15" t="s">
        <v>50</v>
      </c>
      <c r="N1" t="s">
        <v>67</v>
      </c>
    </row>
    <row r="2" spans="1:14" x14ac:dyDescent="0.25">
      <c r="A2" s="13">
        <v>45870</v>
      </c>
      <c r="B2" s="14">
        <v>40</v>
      </c>
      <c r="C2" t="s">
        <v>53</v>
      </c>
      <c r="D2" t="s">
        <v>53</v>
      </c>
      <c r="E2" t="s">
        <v>54</v>
      </c>
      <c r="F2" t="s">
        <v>55</v>
      </c>
      <c r="G2">
        <v>0</v>
      </c>
    </row>
    <row r="3" spans="1:14" x14ac:dyDescent="0.25">
      <c r="A3" s="13">
        <v>45871</v>
      </c>
      <c r="B3" s="14">
        <v>40</v>
      </c>
      <c r="C3" t="s">
        <v>56</v>
      </c>
      <c r="D3" t="s">
        <v>17</v>
      </c>
      <c r="E3" t="s">
        <v>54</v>
      </c>
      <c r="F3" t="s">
        <v>55</v>
      </c>
      <c r="G3">
        <v>0</v>
      </c>
      <c r="I3" s="15" t="s">
        <v>102</v>
      </c>
      <c r="J3" t="s">
        <v>104</v>
      </c>
      <c r="M3" s="15" t="s">
        <v>102</v>
      </c>
      <c r="N3" t="s">
        <v>104</v>
      </c>
    </row>
    <row r="4" spans="1:14" x14ac:dyDescent="0.25">
      <c r="A4" s="13">
        <v>45871</v>
      </c>
      <c r="B4" s="14">
        <v>11</v>
      </c>
      <c r="C4" t="s">
        <v>57</v>
      </c>
      <c r="D4" t="s">
        <v>57</v>
      </c>
      <c r="E4" t="s">
        <v>54</v>
      </c>
      <c r="F4" t="s">
        <v>55</v>
      </c>
      <c r="G4">
        <v>0</v>
      </c>
      <c r="I4" s="16" t="s">
        <v>53</v>
      </c>
      <c r="J4" s="14">
        <v>1330.4</v>
      </c>
      <c r="K4">
        <f>SUMIF('PREVISÃO MENSAL'!$B$3:$B$27, '08-25'!I4,'PREVISÃO MENSAL'!$D$3:$D$27)</f>
        <v>1500</v>
      </c>
      <c r="M4" s="16" t="s">
        <v>105</v>
      </c>
      <c r="N4" s="14">
        <v>500</v>
      </c>
    </row>
    <row r="5" spans="1:14" x14ac:dyDescent="0.25">
      <c r="A5" s="13">
        <v>45873</v>
      </c>
      <c r="B5" s="14">
        <v>250</v>
      </c>
      <c r="C5" t="s">
        <v>58</v>
      </c>
      <c r="D5" t="s">
        <v>57</v>
      </c>
      <c r="E5" t="s">
        <v>54</v>
      </c>
      <c r="F5" t="s">
        <v>55</v>
      </c>
      <c r="G5">
        <v>0</v>
      </c>
      <c r="I5" s="16" t="s">
        <v>61</v>
      </c>
      <c r="J5" s="14">
        <v>437.6</v>
      </c>
      <c r="K5">
        <f>SUMIF('PREVISÃO MENSAL'!$B$3:$B$27, '08-25'!I5,'PREVISÃO MENSAL'!$D$3:$D$27)</f>
        <v>220</v>
      </c>
      <c r="M5" s="16" t="s">
        <v>106</v>
      </c>
      <c r="N5" s="14">
        <v>2762</v>
      </c>
    </row>
    <row r="6" spans="1:14" x14ac:dyDescent="0.25">
      <c r="A6" s="13">
        <v>45873</v>
      </c>
      <c r="B6" s="14">
        <v>102</v>
      </c>
      <c r="C6" t="s">
        <v>59</v>
      </c>
      <c r="D6" t="s">
        <v>17</v>
      </c>
      <c r="E6" t="s">
        <v>54</v>
      </c>
      <c r="F6" t="s">
        <v>55</v>
      </c>
      <c r="G6">
        <v>0</v>
      </c>
      <c r="I6" s="16" t="s">
        <v>57</v>
      </c>
      <c r="J6" s="14">
        <v>876.89</v>
      </c>
      <c r="K6">
        <f>SUMIF('PREVISÃO MENSAL'!$B$3:$B$27, '08-25'!I6,'PREVISÃO MENSAL'!$D$3:$D$27)</f>
        <v>355</v>
      </c>
      <c r="M6" s="16" t="s">
        <v>103</v>
      </c>
      <c r="N6" s="14">
        <v>3262</v>
      </c>
    </row>
    <row r="7" spans="1:14" x14ac:dyDescent="0.25">
      <c r="A7" s="13">
        <v>45873</v>
      </c>
      <c r="B7" s="14">
        <v>219</v>
      </c>
      <c r="C7" t="s">
        <v>60</v>
      </c>
      <c r="D7" t="s">
        <v>61</v>
      </c>
      <c r="E7" t="s">
        <v>54</v>
      </c>
      <c r="F7" t="s">
        <v>62</v>
      </c>
      <c r="G7">
        <v>0</v>
      </c>
      <c r="I7" s="16" t="s">
        <v>91</v>
      </c>
      <c r="J7" s="14">
        <v>209.9</v>
      </c>
      <c r="K7">
        <f>SUMIF('PREVISÃO MENSAL'!$B$3:$B$27, '08-25'!I7,'PREVISÃO MENSAL'!$D$3:$D$27)</f>
        <v>250</v>
      </c>
    </row>
    <row r="8" spans="1:14" x14ac:dyDescent="0.25">
      <c r="A8" s="13">
        <v>45873</v>
      </c>
      <c r="B8" s="14">
        <v>17</v>
      </c>
      <c r="C8" t="s">
        <v>63</v>
      </c>
      <c r="D8" t="s">
        <v>53</v>
      </c>
      <c r="E8" t="s">
        <v>54</v>
      </c>
      <c r="F8" t="s">
        <v>64</v>
      </c>
      <c r="G8">
        <v>0</v>
      </c>
      <c r="I8" s="16" t="s">
        <v>72</v>
      </c>
      <c r="J8" s="14">
        <v>363</v>
      </c>
      <c r="K8">
        <f>SUMIF('PREVISÃO MENSAL'!$B$3:$B$27, '08-25'!I8,'PREVISÃO MENSAL'!$D$3:$D$27)</f>
        <v>450</v>
      </c>
    </row>
    <row r="9" spans="1:14" x14ac:dyDescent="0.25">
      <c r="A9" s="13">
        <v>45874</v>
      </c>
      <c r="B9" s="14">
        <v>65</v>
      </c>
      <c r="C9" t="s">
        <v>65</v>
      </c>
      <c r="D9" t="s">
        <v>53</v>
      </c>
      <c r="E9" t="s">
        <v>54</v>
      </c>
      <c r="F9" t="s">
        <v>55</v>
      </c>
      <c r="G9">
        <v>0</v>
      </c>
      <c r="I9" s="16" t="s">
        <v>17</v>
      </c>
      <c r="J9" s="14">
        <v>689.76</v>
      </c>
      <c r="K9">
        <f>SUMIF('PREVISÃO MENSAL'!$B$3:$B$27, '08-25'!I9,'PREVISÃO MENSAL'!$D$3:$D$27)</f>
        <v>610</v>
      </c>
    </row>
    <row r="10" spans="1:14" x14ac:dyDescent="0.25">
      <c r="A10" s="13">
        <v>45874</v>
      </c>
      <c r="B10" s="14">
        <v>200</v>
      </c>
      <c r="C10" t="s">
        <v>66</v>
      </c>
      <c r="D10" t="s">
        <v>105</v>
      </c>
      <c r="E10" t="s">
        <v>67</v>
      </c>
      <c r="F10" t="s">
        <v>55</v>
      </c>
      <c r="G10">
        <v>0</v>
      </c>
      <c r="I10" s="16" t="s">
        <v>107</v>
      </c>
      <c r="J10" s="14">
        <v>59.9</v>
      </c>
      <c r="K10">
        <f>SUMIF('PREVISÃO MENSAL'!$B$3:$B$27, '08-25'!I10,'PREVISÃO MENSAL'!$D$3:$D$27)</f>
        <v>210</v>
      </c>
    </row>
    <row r="11" spans="1:14" x14ac:dyDescent="0.25">
      <c r="A11" s="13">
        <v>45874</v>
      </c>
      <c r="B11" s="14">
        <v>150</v>
      </c>
      <c r="C11" t="s">
        <v>68</v>
      </c>
      <c r="D11" t="s">
        <v>105</v>
      </c>
      <c r="E11" t="s">
        <v>67</v>
      </c>
      <c r="F11" t="s">
        <v>55</v>
      </c>
      <c r="G11">
        <v>0</v>
      </c>
      <c r="I11" s="16" t="s">
        <v>109</v>
      </c>
      <c r="J11" s="14">
        <v>985.31</v>
      </c>
      <c r="K11">
        <f>SUMIF('PREVISÃO MENSAL'!$B$3:$B$27, '08-25'!I11,'PREVISÃO MENSAL'!$D$3:$D$27)</f>
        <v>910</v>
      </c>
    </row>
    <row r="12" spans="1:14" x14ac:dyDescent="0.25">
      <c r="A12" s="13">
        <v>45874</v>
      </c>
      <c r="B12" s="14">
        <v>60</v>
      </c>
      <c r="C12" t="s">
        <v>57</v>
      </c>
      <c r="D12" t="s">
        <v>57</v>
      </c>
      <c r="E12" t="s">
        <v>54</v>
      </c>
      <c r="F12" t="s">
        <v>55</v>
      </c>
      <c r="G12">
        <v>0</v>
      </c>
      <c r="I12" s="16" t="s">
        <v>103</v>
      </c>
      <c r="J12" s="14">
        <v>4952.76</v>
      </c>
      <c r="K12">
        <f>SUM(K4:K11)</f>
        <v>4505</v>
      </c>
    </row>
    <row r="13" spans="1:14" x14ac:dyDescent="0.25">
      <c r="A13" s="13">
        <v>45874</v>
      </c>
      <c r="B13" s="14">
        <v>935</v>
      </c>
      <c r="C13" t="s">
        <v>69</v>
      </c>
      <c r="D13" t="s">
        <v>106</v>
      </c>
      <c r="E13" t="s">
        <v>67</v>
      </c>
      <c r="F13" t="s">
        <v>55</v>
      </c>
      <c r="G13">
        <v>0</v>
      </c>
    </row>
    <row r="14" spans="1:14" x14ac:dyDescent="0.25">
      <c r="A14" s="13">
        <v>45874</v>
      </c>
      <c r="B14" s="14">
        <v>66</v>
      </c>
      <c r="C14" t="s">
        <v>70</v>
      </c>
      <c r="D14" t="s">
        <v>17</v>
      </c>
      <c r="E14" t="s">
        <v>54</v>
      </c>
      <c r="F14" t="s">
        <v>64</v>
      </c>
      <c r="G14">
        <v>0</v>
      </c>
    </row>
    <row r="15" spans="1:14" x14ac:dyDescent="0.25">
      <c r="A15" s="13">
        <v>45874</v>
      </c>
      <c r="B15" s="14">
        <v>190</v>
      </c>
      <c r="C15" t="s">
        <v>71</v>
      </c>
      <c r="D15" t="s">
        <v>72</v>
      </c>
      <c r="E15" t="s">
        <v>54</v>
      </c>
      <c r="F15" t="s">
        <v>62</v>
      </c>
      <c r="G15">
        <v>0</v>
      </c>
    </row>
    <row r="16" spans="1:14" x14ac:dyDescent="0.25">
      <c r="A16" s="13">
        <v>45875</v>
      </c>
      <c r="B16" s="14">
        <v>1827</v>
      </c>
      <c r="C16" t="s">
        <v>73</v>
      </c>
      <c r="D16" t="s">
        <v>106</v>
      </c>
      <c r="E16" t="s">
        <v>67</v>
      </c>
      <c r="F16" t="s">
        <v>55</v>
      </c>
      <c r="G16">
        <v>0</v>
      </c>
    </row>
    <row r="17" spans="1:7" x14ac:dyDescent="0.25">
      <c r="A17" s="13">
        <v>45875</v>
      </c>
      <c r="B17" s="14">
        <v>985.31</v>
      </c>
      <c r="C17" t="s">
        <v>74</v>
      </c>
      <c r="D17" t="s">
        <v>109</v>
      </c>
      <c r="E17" t="s">
        <v>54</v>
      </c>
      <c r="F17" t="s">
        <v>55</v>
      </c>
      <c r="G17">
        <v>0</v>
      </c>
    </row>
    <row r="18" spans="1:7" x14ac:dyDescent="0.25">
      <c r="A18" s="13">
        <v>45876</v>
      </c>
      <c r="B18" s="14">
        <v>150</v>
      </c>
      <c r="C18" t="s">
        <v>75</v>
      </c>
      <c r="D18" t="s">
        <v>105</v>
      </c>
      <c r="E18" t="s">
        <v>67</v>
      </c>
      <c r="F18" t="s">
        <v>55</v>
      </c>
      <c r="G18">
        <v>0</v>
      </c>
    </row>
    <row r="19" spans="1:7" x14ac:dyDescent="0.25">
      <c r="A19" s="13">
        <v>45876</v>
      </c>
      <c r="B19" s="14">
        <v>59.9</v>
      </c>
      <c r="C19" t="s">
        <v>76</v>
      </c>
      <c r="D19" t="s">
        <v>107</v>
      </c>
      <c r="E19" t="s">
        <v>54</v>
      </c>
      <c r="F19" t="s">
        <v>55</v>
      </c>
      <c r="G19">
        <v>0</v>
      </c>
    </row>
    <row r="20" spans="1:7" x14ac:dyDescent="0.25">
      <c r="A20" s="13">
        <v>45876</v>
      </c>
      <c r="B20" s="14">
        <v>18</v>
      </c>
      <c r="C20" t="s">
        <v>63</v>
      </c>
      <c r="D20" t="s">
        <v>53</v>
      </c>
      <c r="E20" t="s">
        <v>54</v>
      </c>
      <c r="F20" t="s">
        <v>55</v>
      </c>
      <c r="G20">
        <v>0</v>
      </c>
    </row>
    <row r="21" spans="1:7" x14ac:dyDescent="0.25">
      <c r="A21" s="13">
        <v>45876</v>
      </c>
      <c r="B21" s="14">
        <v>49.9</v>
      </c>
      <c r="C21" t="s">
        <v>77</v>
      </c>
      <c r="D21" t="s">
        <v>91</v>
      </c>
      <c r="E21" t="s">
        <v>54</v>
      </c>
      <c r="F21" t="s">
        <v>62</v>
      </c>
      <c r="G21">
        <v>0</v>
      </c>
    </row>
    <row r="22" spans="1:7" x14ac:dyDescent="0.25">
      <c r="A22" s="13">
        <v>45877</v>
      </c>
      <c r="B22" s="14">
        <v>58.36</v>
      </c>
      <c r="C22" t="s">
        <v>78</v>
      </c>
      <c r="D22" t="s">
        <v>17</v>
      </c>
      <c r="E22" t="s">
        <v>54</v>
      </c>
      <c r="F22" t="s">
        <v>62</v>
      </c>
      <c r="G22">
        <v>0</v>
      </c>
    </row>
    <row r="23" spans="1:7" x14ac:dyDescent="0.25">
      <c r="A23" s="13">
        <v>45877</v>
      </c>
      <c r="B23" s="14">
        <v>25</v>
      </c>
      <c r="C23" t="s">
        <v>79</v>
      </c>
      <c r="D23" t="s">
        <v>57</v>
      </c>
      <c r="E23" t="s">
        <v>54</v>
      </c>
      <c r="F23" t="s">
        <v>62</v>
      </c>
      <c r="G23">
        <v>0</v>
      </c>
    </row>
    <row r="24" spans="1:7" x14ac:dyDescent="0.25">
      <c r="A24" s="13">
        <v>45878</v>
      </c>
      <c r="B24" s="14">
        <v>27.5</v>
      </c>
      <c r="C24" t="s">
        <v>80</v>
      </c>
      <c r="D24" t="s">
        <v>57</v>
      </c>
      <c r="E24" t="s">
        <v>54</v>
      </c>
      <c r="F24" t="s">
        <v>62</v>
      </c>
      <c r="G24">
        <v>0</v>
      </c>
    </row>
    <row r="25" spans="1:7" x14ac:dyDescent="0.25">
      <c r="A25" s="13">
        <v>45880</v>
      </c>
      <c r="B25" s="14">
        <v>266.43</v>
      </c>
      <c r="C25" t="s">
        <v>81</v>
      </c>
      <c r="D25" t="s">
        <v>17</v>
      </c>
      <c r="E25" t="s">
        <v>54</v>
      </c>
      <c r="F25" t="s">
        <v>62</v>
      </c>
      <c r="G25">
        <v>0</v>
      </c>
    </row>
    <row r="26" spans="1:7" x14ac:dyDescent="0.25">
      <c r="A26" s="13">
        <v>45880</v>
      </c>
      <c r="B26" s="14">
        <v>100</v>
      </c>
      <c r="C26" t="s">
        <v>82</v>
      </c>
      <c r="D26" t="s">
        <v>53</v>
      </c>
      <c r="E26" t="s">
        <v>54</v>
      </c>
      <c r="F26" t="s">
        <v>62</v>
      </c>
      <c r="G26">
        <v>0</v>
      </c>
    </row>
    <row r="27" spans="1:7" x14ac:dyDescent="0.25">
      <c r="A27" s="13">
        <v>45880</v>
      </c>
      <c r="B27" s="14">
        <v>30</v>
      </c>
      <c r="C27" t="s">
        <v>83</v>
      </c>
      <c r="D27" t="s">
        <v>53</v>
      </c>
      <c r="E27" t="s">
        <v>54</v>
      </c>
      <c r="F27" t="s">
        <v>84</v>
      </c>
      <c r="G27">
        <v>0</v>
      </c>
    </row>
    <row r="28" spans="1:7" x14ac:dyDescent="0.25">
      <c r="A28" s="13">
        <v>45880</v>
      </c>
      <c r="B28" s="14">
        <v>101.97</v>
      </c>
      <c r="C28" t="s">
        <v>85</v>
      </c>
      <c r="D28" t="s">
        <v>17</v>
      </c>
      <c r="E28" t="s">
        <v>54</v>
      </c>
      <c r="F28" t="s">
        <v>62</v>
      </c>
      <c r="G28">
        <v>0</v>
      </c>
    </row>
    <row r="29" spans="1:7" x14ac:dyDescent="0.25">
      <c r="A29" s="13">
        <v>45880</v>
      </c>
      <c r="B29" s="14">
        <v>218.6</v>
      </c>
      <c r="C29" t="s">
        <v>86</v>
      </c>
      <c r="D29" t="s">
        <v>61</v>
      </c>
      <c r="E29" t="s">
        <v>54</v>
      </c>
      <c r="F29" t="s">
        <v>62</v>
      </c>
      <c r="G29">
        <v>0</v>
      </c>
    </row>
    <row r="30" spans="1:7" x14ac:dyDescent="0.25">
      <c r="A30" s="13">
        <v>45880</v>
      </c>
      <c r="B30" s="14">
        <v>179</v>
      </c>
      <c r="C30" t="s">
        <v>87</v>
      </c>
      <c r="D30" t="s">
        <v>57</v>
      </c>
      <c r="E30" t="s">
        <v>54</v>
      </c>
      <c r="F30" t="s">
        <v>62</v>
      </c>
      <c r="G30">
        <v>0</v>
      </c>
    </row>
    <row r="31" spans="1:7" x14ac:dyDescent="0.25">
      <c r="A31" s="13">
        <v>45881</v>
      </c>
      <c r="B31" s="14">
        <v>17</v>
      </c>
      <c r="C31" t="s">
        <v>63</v>
      </c>
      <c r="D31" t="s">
        <v>53</v>
      </c>
      <c r="E31" t="s">
        <v>54</v>
      </c>
      <c r="F31" t="s">
        <v>64</v>
      </c>
      <c r="G31">
        <v>0</v>
      </c>
    </row>
    <row r="32" spans="1:7" x14ac:dyDescent="0.25">
      <c r="A32" s="13">
        <v>45883</v>
      </c>
      <c r="B32" s="14">
        <v>48.66</v>
      </c>
      <c r="C32" t="s">
        <v>88</v>
      </c>
      <c r="D32" t="s">
        <v>53</v>
      </c>
      <c r="E32" t="s">
        <v>54</v>
      </c>
      <c r="F32" t="s">
        <v>64</v>
      </c>
      <c r="G32">
        <v>0</v>
      </c>
    </row>
    <row r="33" spans="1:7" x14ac:dyDescent="0.25">
      <c r="A33" s="13">
        <v>45887</v>
      </c>
      <c r="B33" s="14">
        <v>70</v>
      </c>
      <c r="C33" t="s">
        <v>83</v>
      </c>
      <c r="D33" t="s">
        <v>53</v>
      </c>
      <c r="E33" t="s">
        <v>54</v>
      </c>
      <c r="F33" t="s">
        <v>55</v>
      </c>
      <c r="G33">
        <v>0</v>
      </c>
    </row>
    <row r="34" spans="1:7" x14ac:dyDescent="0.25">
      <c r="A34" s="13">
        <v>45887</v>
      </c>
      <c r="B34" s="14">
        <v>17</v>
      </c>
      <c r="C34" t="s">
        <v>63</v>
      </c>
      <c r="D34" t="s">
        <v>53</v>
      </c>
      <c r="E34" t="s">
        <v>54</v>
      </c>
      <c r="F34" t="s">
        <v>64</v>
      </c>
      <c r="G34">
        <v>0</v>
      </c>
    </row>
    <row r="35" spans="1:7" x14ac:dyDescent="0.25">
      <c r="A35" s="13">
        <v>45887</v>
      </c>
      <c r="B35" s="14">
        <v>55</v>
      </c>
      <c r="C35" t="s">
        <v>89</v>
      </c>
      <c r="D35" t="s">
        <v>17</v>
      </c>
      <c r="E35" t="s">
        <v>54</v>
      </c>
      <c r="F35" t="s">
        <v>62</v>
      </c>
      <c r="G35">
        <v>0</v>
      </c>
    </row>
    <row r="36" spans="1:7" x14ac:dyDescent="0.25">
      <c r="A36" s="13">
        <v>45887</v>
      </c>
      <c r="B36" s="14">
        <v>50</v>
      </c>
      <c r="C36" t="s">
        <v>90</v>
      </c>
      <c r="D36" t="s">
        <v>91</v>
      </c>
      <c r="E36" t="s">
        <v>54</v>
      </c>
      <c r="F36" t="s">
        <v>62</v>
      </c>
      <c r="G36">
        <v>0</v>
      </c>
    </row>
    <row r="37" spans="1:7" x14ac:dyDescent="0.25">
      <c r="A37" s="13">
        <v>45889</v>
      </c>
      <c r="B37" s="14">
        <v>26</v>
      </c>
      <c r="C37" t="s">
        <v>92</v>
      </c>
      <c r="D37" t="s">
        <v>53</v>
      </c>
      <c r="E37" t="s">
        <v>54</v>
      </c>
      <c r="F37" t="s">
        <v>64</v>
      </c>
      <c r="G37">
        <v>0</v>
      </c>
    </row>
    <row r="38" spans="1:7" x14ac:dyDescent="0.25">
      <c r="A38" s="13">
        <v>45889</v>
      </c>
      <c r="B38" s="14">
        <v>110</v>
      </c>
      <c r="C38" t="s">
        <v>93</v>
      </c>
      <c r="D38" t="s">
        <v>91</v>
      </c>
      <c r="E38" t="s">
        <v>54</v>
      </c>
      <c r="F38" t="s">
        <v>64</v>
      </c>
      <c r="G38">
        <v>0</v>
      </c>
    </row>
    <row r="39" spans="1:7" x14ac:dyDescent="0.25">
      <c r="A39" s="13">
        <v>45889</v>
      </c>
      <c r="B39" s="14">
        <v>165</v>
      </c>
      <c r="C39" t="s">
        <v>94</v>
      </c>
      <c r="D39" t="s">
        <v>57</v>
      </c>
      <c r="E39" t="s">
        <v>54</v>
      </c>
      <c r="F39" t="s">
        <v>84</v>
      </c>
      <c r="G39">
        <v>0</v>
      </c>
    </row>
    <row r="40" spans="1:7" x14ac:dyDescent="0.25">
      <c r="A40" s="13">
        <v>45889</v>
      </c>
      <c r="B40" s="14">
        <v>19.75</v>
      </c>
      <c r="C40" t="s">
        <v>63</v>
      </c>
      <c r="D40" t="s">
        <v>53</v>
      </c>
      <c r="E40" t="s">
        <v>54</v>
      </c>
      <c r="F40" t="s">
        <v>84</v>
      </c>
      <c r="G40">
        <v>0</v>
      </c>
    </row>
    <row r="41" spans="1:7" x14ac:dyDescent="0.25">
      <c r="A41" s="13">
        <v>45890</v>
      </c>
      <c r="B41" s="14">
        <v>297</v>
      </c>
      <c r="C41" t="s">
        <v>83</v>
      </c>
      <c r="D41" t="s">
        <v>53</v>
      </c>
      <c r="E41" t="s">
        <v>54</v>
      </c>
      <c r="F41" t="s">
        <v>84</v>
      </c>
      <c r="G41">
        <v>0</v>
      </c>
    </row>
    <row r="42" spans="1:7" x14ac:dyDescent="0.25">
      <c r="A42" s="13">
        <v>45891</v>
      </c>
      <c r="B42" s="14">
        <v>137</v>
      </c>
      <c r="C42" t="s">
        <v>95</v>
      </c>
      <c r="D42" t="s">
        <v>72</v>
      </c>
      <c r="E42" t="s">
        <v>54</v>
      </c>
      <c r="F42" t="s">
        <v>84</v>
      </c>
      <c r="G42">
        <v>0</v>
      </c>
    </row>
    <row r="43" spans="1:7" x14ac:dyDescent="0.25">
      <c r="A43" s="13">
        <v>45891</v>
      </c>
      <c r="B43" s="14">
        <v>8</v>
      </c>
      <c r="C43" t="s">
        <v>96</v>
      </c>
      <c r="D43" t="s">
        <v>57</v>
      </c>
      <c r="E43" t="s">
        <v>54</v>
      </c>
      <c r="F43" t="s">
        <v>62</v>
      </c>
      <c r="G43">
        <v>0</v>
      </c>
    </row>
    <row r="44" spans="1:7" x14ac:dyDescent="0.25">
      <c r="A44" s="13">
        <v>45891</v>
      </c>
      <c r="B44" s="14">
        <v>19</v>
      </c>
      <c r="C44" t="s">
        <v>57</v>
      </c>
      <c r="D44" t="s">
        <v>57</v>
      </c>
      <c r="E44" t="s">
        <v>54</v>
      </c>
      <c r="F44" t="s">
        <v>62</v>
      </c>
      <c r="G44">
        <v>0</v>
      </c>
    </row>
    <row r="45" spans="1:7" x14ac:dyDescent="0.25">
      <c r="A45" s="13">
        <v>45892</v>
      </c>
      <c r="B45" s="14">
        <v>37</v>
      </c>
      <c r="C45" t="s">
        <v>97</v>
      </c>
      <c r="D45" t="s">
        <v>57</v>
      </c>
      <c r="E45" t="s">
        <v>54</v>
      </c>
      <c r="F45" t="s">
        <v>84</v>
      </c>
      <c r="G45">
        <v>0</v>
      </c>
    </row>
    <row r="46" spans="1:7" x14ac:dyDescent="0.25">
      <c r="A46" s="13">
        <v>45892</v>
      </c>
      <c r="B46" s="14">
        <v>60</v>
      </c>
      <c r="C46" t="s">
        <v>65</v>
      </c>
      <c r="D46" t="s">
        <v>53</v>
      </c>
      <c r="E46" t="s">
        <v>54</v>
      </c>
      <c r="F46" t="s">
        <v>84</v>
      </c>
      <c r="G46">
        <v>0</v>
      </c>
    </row>
    <row r="47" spans="1:7" x14ac:dyDescent="0.25">
      <c r="A47" s="13">
        <v>45892</v>
      </c>
      <c r="B47" s="14">
        <v>25</v>
      </c>
      <c r="C47" t="s">
        <v>98</v>
      </c>
      <c r="D47" t="s">
        <v>53</v>
      </c>
      <c r="E47" t="s">
        <v>54</v>
      </c>
      <c r="F47" t="s">
        <v>84</v>
      </c>
      <c r="G47">
        <v>0</v>
      </c>
    </row>
    <row r="48" spans="1:7" x14ac:dyDescent="0.25">
      <c r="A48" s="13">
        <v>45892</v>
      </c>
      <c r="B48" s="14">
        <v>24</v>
      </c>
      <c r="C48" t="s">
        <v>96</v>
      </c>
      <c r="D48" t="s">
        <v>57</v>
      </c>
      <c r="E48" t="s">
        <v>54</v>
      </c>
      <c r="F48" t="s">
        <v>55</v>
      </c>
      <c r="G48">
        <v>0</v>
      </c>
    </row>
    <row r="49" spans="1:7" x14ac:dyDescent="0.25">
      <c r="A49" s="13">
        <v>45892</v>
      </c>
      <c r="B49" s="14">
        <v>36</v>
      </c>
      <c r="C49" t="s">
        <v>99</v>
      </c>
      <c r="D49" t="s">
        <v>72</v>
      </c>
      <c r="E49" t="s">
        <v>54</v>
      </c>
      <c r="F49" t="s">
        <v>55</v>
      </c>
      <c r="G49">
        <v>0</v>
      </c>
    </row>
    <row r="50" spans="1:7" x14ac:dyDescent="0.25">
      <c r="A50" s="13">
        <v>45894</v>
      </c>
      <c r="B50" s="14">
        <v>22</v>
      </c>
      <c r="C50" t="s">
        <v>63</v>
      </c>
      <c r="D50" t="s">
        <v>53</v>
      </c>
      <c r="E50" t="s">
        <v>54</v>
      </c>
      <c r="F50" t="s">
        <v>84</v>
      </c>
      <c r="G50">
        <v>0</v>
      </c>
    </row>
    <row r="51" spans="1:7" x14ac:dyDescent="0.25">
      <c r="A51" s="13">
        <v>45894</v>
      </c>
      <c r="B51" s="14">
        <v>350</v>
      </c>
      <c r="C51" t="s">
        <v>83</v>
      </c>
      <c r="D51" t="s">
        <v>53</v>
      </c>
      <c r="E51" t="s">
        <v>54</v>
      </c>
      <c r="F51" t="s">
        <v>84</v>
      </c>
      <c r="G51">
        <v>0</v>
      </c>
    </row>
    <row r="52" spans="1:7" x14ac:dyDescent="0.25">
      <c r="A52" s="13">
        <v>45895</v>
      </c>
      <c r="B52" s="14">
        <v>18</v>
      </c>
      <c r="C52" t="s">
        <v>63</v>
      </c>
      <c r="D52" t="s">
        <v>53</v>
      </c>
      <c r="E52" t="s">
        <v>54</v>
      </c>
      <c r="F52" t="s">
        <v>84</v>
      </c>
      <c r="G52">
        <v>0</v>
      </c>
    </row>
    <row r="53" spans="1:7" x14ac:dyDescent="0.25">
      <c r="A53" s="13">
        <v>45897</v>
      </c>
      <c r="B53" s="14">
        <v>18</v>
      </c>
      <c r="C53" t="s">
        <v>63</v>
      </c>
      <c r="D53" t="s">
        <v>53</v>
      </c>
      <c r="E53" t="s">
        <v>54</v>
      </c>
      <c r="F53" t="s">
        <v>84</v>
      </c>
      <c r="G53">
        <v>0</v>
      </c>
    </row>
    <row r="54" spans="1:7" x14ac:dyDescent="0.25">
      <c r="A54" s="13">
        <v>45898</v>
      </c>
      <c r="B54" s="14">
        <v>18</v>
      </c>
      <c r="C54" t="s">
        <v>63</v>
      </c>
      <c r="D54" t="s">
        <v>53</v>
      </c>
      <c r="E54" t="s">
        <v>54</v>
      </c>
      <c r="F54" t="s">
        <v>84</v>
      </c>
      <c r="G54">
        <v>0</v>
      </c>
    </row>
    <row r="55" spans="1:7" x14ac:dyDescent="0.25">
      <c r="A55" s="13">
        <v>45898</v>
      </c>
      <c r="B55" s="14">
        <v>51</v>
      </c>
      <c r="C55" t="s">
        <v>100</v>
      </c>
      <c r="D55" t="s">
        <v>57</v>
      </c>
      <c r="E55" t="s">
        <v>54</v>
      </c>
      <c r="F55" t="s">
        <v>64</v>
      </c>
      <c r="G55">
        <v>0</v>
      </c>
    </row>
    <row r="56" spans="1:7" x14ac:dyDescent="0.25">
      <c r="A56" s="13">
        <v>45898</v>
      </c>
      <c r="B56" s="14">
        <v>53.99</v>
      </c>
      <c r="C56" t="s">
        <v>101</v>
      </c>
      <c r="D56" t="s">
        <v>53</v>
      </c>
      <c r="E56" t="s">
        <v>54</v>
      </c>
      <c r="F56" t="s">
        <v>64</v>
      </c>
      <c r="G56">
        <v>0</v>
      </c>
    </row>
    <row r="57" spans="1:7" x14ac:dyDescent="0.25">
      <c r="A57" s="13">
        <v>45899</v>
      </c>
      <c r="B57" s="14">
        <v>10.89</v>
      </c>
      <c r="C57" t="s">
        <v>98</v>
      </c>
      <c r="D57" t="s">
        <v>57</v>
      </c>
      <c r="E57" t="s">
        <v>54</v>
      </c>
      <c r="F57" t="s">
        <v>64</v>
      </c>
      <c r="G57">
        <v>0</v>
      </c>
    </row>
    <row r="58" spans="1:7" x14ac:dyDescent="0.25">
      <c r="A58" s="13">
        <v>45899</v>
      </c>
      <c r="B58" s="14">
        <v>9.5</v>
      </c>
      <c r="C58" t="s">
        <v>98</v>
      </c>
      <c r="D58" t="s">
        <v>57</v>
      </c>
      <c r="E58" t="s">
        <v>54</v>
      </c>
      <c r="F58" t="s">
        <v>64</v>
      </c>
      <c r="G58">
        <v>0</v>
      </c>
    </row>
  </sheetData>
  <conditionalFormatting sqref="K4">
    <cfRule type="cellIs" dxfId="0" priority="1" operator="lessThan">
      <formula>$J$4</formula>
    </cfRule>
  </conditionalFormatting>
  <pageMargins left="0.511811024" right="0.511811024" top="0.78740157499999996" bottom="0.78740157499999996" header="0.31496062000000002" footer="0.3149606200000000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2577-EA93-4079-A484-15195308D0D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B5E0-92EB-4DF3-A540-00D080F3E62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6BF0-F220-4F3C-A333-E37EE4A7F84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RELÁTORIO ANUAL</vt:lpstr>
      <vt:lpstr>PREVISÃO MENSAL</vt:lpstr>
      <vt:lpstr>METAS</vt:lpstr>
      <vt:lpstr>08-25</vt:lpstr>
      <vt:lpstr>07-25</vt:lpstr>
      <vt:lpstr>06-25</vt:lpstr>
      <vt:lpstr>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Jardim</dc:creator>
  <cp:lastModifiedBy>Caio Jardim</cp:lastModifiedBy>
  <dcterms:created xsi:type="dcterms:W3CDTF">2025-09-05T12:47:40Z</dcterms:created>
  <dcterms:modified xsi:type="dcterms:W3CDTF">2025-09-08T14:37:03Z</dcterms:modified>
</cp:coreProperties>
</file>