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5" documentId="13_ncr:1_{E938B854-539D-4288-8CCB-124C7112405A}" xr6:coauthVersionLast="36" xr6:coauthVersionMax="46" xr10:uidLastSave="{66CBF647-ACBE-454A-B1C1-B0E6FD99BA24}"/>
  <workbookProtection workbookAlgorithmName="SHA-512" workbookHashValue="b0nsQ2y9cAnbiZZM5bB///FSqBH7BvyTgtyBRDD4+ehkERx9PpcFGMqzAxM0/U7ZDp+GmczcVhia4sSRAs6bSQ==" workbookSaltValue="ZT1PzQ8I4xLi1tVElhUAiw==" workbookSpinCount="100000" lockStructure="1"/>
  <bookViews>
    <workbookView xWindow="-120" yWindow="-120" windowWidth="29040" windowHeight="15840" xr2:uid="{2DA51288-24DB-4814-A08C-0E50B11F913F}"/>
  </bookViews>
  <sheets>
    <sheet name="TESTE1" sheetId="1" r:id="rId1"/>
    <sheet name="TESTE2" sheetId="2" r:id="rId2"/>
    <sheet name="TESTE3" sheetId="3" r:id="rId3"/>
    <sheet name="CLEN GAMING VENDAS" sheetId="4" r:id="rId4"/>
    <sheet name="TABELA DA CLEAN GAMING" sheetId="7" r:id="rId5"/>
    <sheet name="DADOS DA CLEAN GAMING" sheetId="5" r:id="rId6"/>
    <sheet name="DADOS_NISSAN_SATISFAÇÃO_UNIVERS" sheetId="9" r:id="rId7"/>
    <sheet name="NISSAN-2020" sheetId="8" r:id="rId8"/>
    <sheet name="2" sheetId="21" r:id="rId9"/>
    <sheet name="TABELA AUXILIAR-NISSAN-2020" sheetId="13" r:id="rId10"/>
    <sheet name="LAYOUT_DASHBOARD_NISSAN_2020" sheetId="10" r:id="rId11"/>
    <sheet name="DASHBOARD NISSAN 2020" sheetId="15" r:id="rId12"/>
    <sheet name="NISSAN-2021" sheetId="16" r:id="rId13"/>
    <sheet name="LAYOUT_DASHBOARD_NISSAN_2021" sheetId="19" r:id="rId14"/>
    <sheet name="TABELA_AUXILIAR_NISSAN_2021" sheetId="18" r:id="rId15"/>
    <sheet name="DASHBOARD NISSAN 2021" sheetId="20" r:id="rId16"/>
  </sheets>
  <definedNames>
    <definedName name="_xlnm._FilterDatabase" localSheetId="0" hidden="1">TESTE1!$G$3:$G$16</definedName>
    <definedName name="NativeTimeline_DATAS_2020">#N/A</definedName>
    <definedName name="NativeTimeline_DATAS_2021">#N/A</definedName>
    <definedName name="porcento">TESTE1!$F$23</definedName>
    <definedName name="porcento2">TESTE1!$F$24</definedName>
    <definedName name="SegmentaçãodeDados_FUNCIONÁRIO_2020">#N/A</definedName>
    <definedName name="SegmentaçãodeDados_FUNCIONÁRIO_2021">#N/A</definedName>
  </definedNames>
  <calcPr calcId="191029"/>
  <pivotCaches>
    <pivotCache cacheId="0" r:id="rId17"/>
    <pivotCache cacheId="1" r:id="rId18"/>
    <pivotCache cacheId="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G27" i="4"/>
  <c r="B4" i="20"/>
  <c r="B4" i="15"/>
  <c r="G16" i="3" l="1"/>
  <c r="F16" i="3"/>
  <c r="E16" i="3"/>
  <c r="D16" i="3"/>
  <c r="H15" i="3"/>
  <c r="H14" i="3"/>
  <c r="H13" i="3"/>
  <c r="H12" i="3"/>
  <c r="H11" i="3"/>
  <c r="H10" i="3"/>
  <c r="H9" i="3"/>
  <c r="H8" i="3"/>
  <c r="H7" i="3"/>
  <c r="H6" i="3"/>
  <c r="H5" i="3"/>
  <c r="H9" i="2"/>
  <c r="H7" i="2"/>
  <c r="H6" i="2"/>
  <c r="H8" i="2"/>
  <c r="H10" i="2"/>
  <c r="H11" i="2"/>
  <c r="H12" i="2"/>
  <c r="H13" i="2"/>
  <c r="H14" i="2"/>
  <c r="H15" i="2"/>
  <c r="H5" i="2"/>
  <c r="G16" i="2"/>
  <c r="F16" i="2"/>
  <c r="E16" i="2"/>
  <c r="D16" i="2"/>
  <c r="G27" i="1"/>
  <c r="H27" i="1" s="1"/>
  <c r="G28" i="1"/>
  <c r="G29" i="1"/>
  <c r="G30" i="1"/>
  <c r="G26" i="1"/>
  <c r="G24" i="1"/>
  <c r="G25" i="1"/>
  <c r="G31" i="1"/>
  <c r="G32" i="1"/>
  <c r="G33" i="1"/>
  <c r="G34" i="1"/>
  <c r="G35" i="1"/>
  <c r="G36" i="1"/>
  <c r="G23" i="1"/>
  <c r="H25" i="1"/>
  <c r="G11" i="1"/>
  <c r="H11" i="1" s="1"/>
  <c r="G13" i="1"/>
  <c r="H13" i="1" s="1"/>
  <c r="G7" i="1"/>
  <c r="H7" i="1" s="1"/>
  <c r="G3" i="1"/>
  <c r="H3" i="1" s="1"/>
  <c r="G14" i="1"/>
  <c r="H14" i="1" s="1"/>
  <c r="G15" i="1"/>
  <c r="H15" i="1" s="1"/>
  <c r="G4" i="1"/>
  <c r="H4" i="1" s="1"/>
  <c r="G10" i="1"/>
  <c r="H10" i="1" s="1"/>
  <c r="G5" i="1"/>
  <c r="H5" i="1" s="1"/>
  <c r="G12" i="1"/>
  <c r="H12" i="1" s="1"/>
  <c r="G6" i="1"/>
  <c r="H6" i="1" s="1"/>
  <c r="G8" i="1"/>
  <c r="H8" i="1" s="1"/>
  <c r="G9" i="1"/>
  <c r="H9" i="1" s="1"/>
  <c r="G16" i="1"/>
  <c r="H16" i="1" s="1"/>
  <c r="I35" i="1" l="1"/>
  <c r="H23" i="1"/>
  <c r="I23" i="1"/>
  <c r="I33" i="1"/>
  <c r="H24" i="1"/>
  <c r="I24" i="1"/>
  <c r="I36" i="1"/>
  <c r="I32" i="1"/>
  <c r="H26" i="1"/>
  <c r="I26" i="1"/>
  <c r="I28" i="1"/>
  <c r="I27" i="1"/>
  <c r="I34" i="1"/>
  <c r="I25" i="1"/>
  <c r="I30" i="1"/>
  <c r="I31" i="1"/>
  <c r="I29" i="1"/>
  <c r="H29" i="1"/>
  <c r="H28" i="1"/>
  <c r="H30" i="1" l="1"/>
  <c r="H31" i="1" l="1"/>
  <c r="H32" i="1" l="1"/>
  <c r="H33" i="1" l="1"/>
  <c r="H34" i="1" l="1"/>
  <c r="H35" i="1" l="1"/>
  <c r="H36" i="1"/>
</calcChain>
</file>

<file path=xl/sharedStrings.xml><?xml version="1.0" encoding="utf-8"?>
<sst xmlns="http://schemas.openxmlformats.org/spreadsheetml/2006/main" count="1211" uniqueCount="158">
  <si>
    <t>DATA DE ADMISSÃO</t>
  </si>
  <si>
    <t>FUNÇÃO</t>
  </si>
  <si>
    <t>SALÁRIO</t>
  </si>
  <si>
    <t>NOME</t>
  </si>
  <si>
    <t>ANTONIO</t>
  </si>
  <si>
    <t>GERALDO</t>
  </si>
  <si>
    <t>JOÃO</t>
  </si>
  <si>
    <t>EDRO</t>
  </si>
  <si>
    <t>CLARA</t>
  </si>
  <si>
    <t>EDIMILSON</t>
  </si>
  <si>
    <t>JULIO</t>
  </si>
  <si>
    <t>JERSON</t>
  </si>
  <si>
    <t>GABRIEL</t>
  </si>
  <si>
    <t>ENZO</t>
  </si>
  <si>
    <t>ROBERTO</t>
  </si>
  <si>
    <t>DANIEL</t>
  </si>
  <si>
    <t>HUGO</t>
  </si>
  <si>
    <t>SAMUEL</t>
  </si>
  <si>
    <t>FUNCIONÁRIOS DE VENDAS</t>
  </si>
  <si>
    <t>PORCENTAGEM DO SALÁRIO</t>
  </si>
  <si>
    <t>CLASSE</t>
  </si>
  <si>
    <t>Entradas</t>
  </si>
  <si>
    <t>Total</t>
  </si>
  <si>
    <t>Minas Gerais</t>
  </si>
  <si>
    <t>Rio de Janeiro</t>
  </si>
  <si>
    <t>São Paulo</t>
  </si>
  <si>
    <t>Amapá</t>
  </si>
  <si>
    <t>Espirito Santo</t>
  </si>
  <si>
    <t>Goiás</t>
  </si>
  <si>
    <t>Janeiro</t>
  </si>
  <si>
    <t>Fevereiro</t>
  </si>
  <si>
    <t>Março</t>
  </si>
  <si>
    <t>Abril</t>
  </si>
  <si>
    <t>Meta</t>
  </si>
  <si>
    <t>Mercado Smart Fluxo de Caixa</t>
  </si>
  <si>
    <t>Santa Catarina</t>
  </si>
  <si>
    <t>Rio Grande do Sul</t>
  </si>
  <si>
    <t>Paraná</t>
  </si>
  <si>
    <t>Bahia</t>
  </si>
  <si>
    <t>Sergipe</t>
  </si>
  <si>
    <t>CLASSIFICAÇÃO</t>
  </si>
  <si>
    <t>CÓDIGO DO PRODUTO</t>
  </si>
  <si>
    <t>DATA DE VENDA</t>
  </si>
  <si>
    <t>PRODUTO</t>
  </si>
  <si>
    <t>PREÇO</t>
  </si>
  <si>
    <t>STATUS</t>
  </si>
  <si>
    <t>02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</si>
  <si>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</si>
  <si>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</si>
  <si>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</si>
  <si>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</si>
  <si>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</si>
  <si>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</si>
  <si>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</si>
  <si>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</si>
  <si>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</si>
  <si>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</si>
  <si>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</si>
  <si>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</si>
  <si>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</si>
  <si>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</si>
  <si>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</si>
  <si>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</si>
  <si>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</si>
  <si>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</si>
  <si>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</si>
  <si>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IPHONE X</t>
  </si>
  <si>
    <t>IPAD 12 PRO</t>
  </si>
  <si>
    <t>SAMSUNG NOTE 10</t>
  </si>
  <si>
    <t>SAMSUNG NOTE 10 LITE</t>
  </si>
  <si>
    <t>PC XTREME</t>
  </si>
  <si>
    <t>PC SIMPLES</t>
  </si>
  <si>
    <t>PC STANDARD</t>
  </si>
  <si>
    <t>PC WORK</t>
  </si>
  <si>
    <t>PC CLEAN</t>
  </si>
  <si>
    <t>TECLADO G47</t>
  </si>
  <si>
    <t>TECLADO TG56</t>
  </si>
  <si>
    <t>MOUSE Q12</t>
  </si>
  <si>
    <t>MOUSE Q30</t>
  </si>
  <si>
    <t>FONE ZG70 PRO</t>
  </si>
  <si>
    <t>FONE CLEAN WORK</t>
  </si>
  <si>
    <t>MONITOR SPEED</t>
  </si>
  <si>
    <t>MONITOR HIGH</t>
  </si>
  <si>
    <t>MONITOR 144HZ</t>
  </si>
  <si>
    <t>MONITOR 240HZ</t>
  </si>
  <si>
    <t>MOUSEPAD RGB Q3</t>
  </si>
  <si>
    <t>DADOS</t>
  </si>
  <si>
    <t>OK</t>
  </si>
  <si>
    <t>NÃO</t>
  </si>
  <si>
    <t>Total Geral</t>
  </si>
  <si>
    <t>Rótulos de Linha</t>
  </si>
  <si>
    <t>Soma de PREÇO</t>
  </si>
  <si>
    <t>CLEAN PC</t>
  </si>
  <si>
    <t>Rótulos de Coluna</t>
  </si>
  <si>
    <t>QUANTIDADE</t>
  </si>
  <si>
    <t>TOTAL</t>
  </si>
  <si>
    <t>SENTRA</t>
  </si>
  <si>
    <t>VERSA</t>
  </si>
  <si>
    <t>LEAF</t>
  </si>
  <si>
    <t>FRONTIER</t>
  </si>
  <si>
    <t>KICKS</t>
  </si>
  <si>
    <t>GT-R</t>
  </si>
  <si>
    <t>GTR-34</t>
  </si>
  <si>
    <t>MARCH</t>
  </si>
  <si>
    <t>CLEBIN</t>
  </si>
  <si>
    <t>TONY</t>
  </si>
  <si>
    <t>ANDRÉ</t>
  </si>
  <si>
    <t>SATISFAÇÃO AO COMPRAR</t>
  </si>
  <si>
    <t>EXCELENTE</t>
  </si>
  <si>
    <t>MUITO BOM</t>
  </si>
  <si>
    <t>BOM</t>
  </si>
  <si>
    <t>RUIM</t>
  </si>
  <si>
    <t>RAZOÁVEL</t>
  </si>
  <si>
    <t>NISSAN DASHBOARD</t>
  </si>
  <si>
    <t>CARROS</t>
  </si>
  <si>
    <t>PREÇOS</t>
  </si>
  <si>
    <t>DATAS-2020</t>
  </si>
  <si>
    <t>DATAS-2021</t>
  </si>
  <si>
    <t>CARRO-2020</t>
  </si>
  <si>
    <t>PREÇO-2020</t>
  </si>
  <si>
    <t>FUNCIONÁRIO-2020</t>
  </si>
  <si>
    <t>SATISFAÇÃO AO COMPRAR2020</t>
  </si>
  <si>
    <t>CARRO-2021</t>
  </si>
  <si>
    <t>PREÇO-2021</t>
  </si>
  <si>
    <t>FUNCIONÁRIO-2021</t>
  </si>
  <si>
    <t>SATISFAÇÃO AO COMPRAR-2021</t>
  </si>
  <si>
    <t>Soma de PREÇO-2020</t>
  </si>
  <si>
    <t>jan</t>
  </si>
  <si>
    <t>fev</t>
  </si>
  <si>
    <t>mar</t>
  </si>
  <si>
    <t>abr</t>
  </si>
  <si>
    <t>Vendas</t>
  </si>
  <si>
    <t>NISSAN-2020</t>
  </si>
  <si>
    <t>NISSAN-2021</t>
  </si>
  <si>
    <t>FUNCIONÁRIOS</t>
  </si>
  <si>
    <t>GTR-35</t>
  </si>
  <si>
    <t>GTR-36</t>
  </si>
  <si>
    <t>mai</t>
  </si>
  <si>
    <t>jun</t>
  </si>
  <si>
    <t>jul</t>
  </si>
  <si>
    <t>ago</t>
  </si>
  <si>
    <t>set</t>
  </si>
  <si>
    <t>out</t>
  </si>
  <si>
    <t>nov</t>
  </si>
  <si>
    <t>dez</t>
  </si>
  <si>
    <t>Soma de PREÇO-2021</t>
  </si>
  <si>
    <t>Layout Dashboard Nissan 2021</t>
  </si>
  <si>
    <t>20 % DO SALÁRIO</t>
  </si>
  <si>
    <t>30% DO SALÁRIO</t>
  </si>
  <si>
    <t>Mercado Fluxo de Caixa</t>
  </si>
  <si>
    <t>CARLOS</t>
  </si>
  <si>
    <t>LIAM</t>
  </si>
  <si>
    <t>NILTON</t>
  </si>
  <si>
    <t>MARCOS</t>
  </si>
  <si>
    <t>IAGO</t>
  </si>
  <si>
    <t xml:space="preserve"> </t>
  </si>
  <si>
    <t>Painel de Bordo  |  Nissan 2020</t>
  </si>
  <si>
    <t>Painel de Bordo  |  Nissan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</si>
</sst>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&quot;R$&quot;\ #,##0.00"/>
    <numFmt numFmtId="166" formatCode="&quot;R$&quot;\ #,##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Avignon Pro Demi"/>
    </font>
    <font>
      <sz val="28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CE8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/>
    <xf numFmtId="164" fontId="0" fillId="2" borderId="0" xfId="0" applyNumberFormat="1" applyFill="1" applyBorder="1"/>
    <xf numFmtId="0" fontId="0" fillId="5" borderId="0" xfId="0" applyFill="1" applyAlignment="1">
      <alignment horizontal="center" vertical="center"/>
    </xf>
    <xf numFmtId="49" fontId="0" fillId="0" borderId="0" xfId="1" applyNumberFormat="1" applyFont="1"/>
    <xf numFmtId="49" fontId="0" fillId="0" borderId="1" xfId="1" applyNumberFormat="1" applyFont="1" applyBorder="1" applyAlignment="1">
      <alignment horizontal="center"/>
    </xf>
    <xf numFmtId="0" fontId="0" fillId="0" borderId="1" xfId="0" applyBorder="1"/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44" fontId="0" fillId="0" borderId="1" xfId="0" applyNumberFormat="1" applyBorder="1"/>
    <xf numFmtId="49" fontId="0" fillId="0" borderId="2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/>
    <xf numFmtId="44" fontId="0" fillId="0" borderId="2" xfId="0" applyNumberFormat="1" applyBorder="1"/>
    <xf numFmtId="0" fontId="0" fillId="0" borderId="0" xfId="0" applyNumberFormat="1"/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0" fontId="0" fillId="8" borderId="0" xfId="0" applyFill="1"/>
    <xf numFmtId="44" fontId="0" fillId="0" borderId="0" xfId="0" applyNumberFormat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10" borderId="1" xfId="0" applyFill="1" applyBorder="1"/>
    <xf numFmtId="0" fontId="5" fillId="10" borderId="1" xfId="0" applyFont="1" applyFill="1" applyBorder="1"/>
    <xf numFmtId="44" fontId="5" fillId="10" borderId="1" xfId="0" applyNumberFormat="1" applyFont="1" applyFill="1" applyBorder="1"/>
    <xf numFmtId="0" fontId="10" fillId="11" borderId="0" xfId="0" applyFont="1" applyFill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0" fillId="12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14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10" fontId="0" fillId="14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14" fontId="3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top"/>
    </xf>
    <xf numFmtId="0" fontId="0" fillId="14" borderId="1" xfId="0" applyFont="1" applyFill="1" applyBorder="1" applyAlignment="1">
      <alignment horizontal="left" vertical="top"/>
    </xf>
    <xf numFmtId="0" fontId="14" fillId="14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4" fillId="14" borderId="0" xfId="0" applyFont="1" applyFill="1" applyBorder="1"/>
    <xf numFmtId="164" fontId="0" fillId="0" borderId="0" xfId="0" applyNumberFormat="1" applyBorder="1"/>
    <xf numFmtId="0" fontId="5" fillId="2" borderId="0" xfId="0" applyFont="1" applyFill="1" applyBorder="1"/>
    <xf numFmtId="0" fontId="5" fillId="3" borderId="0" xfId="0" applyFont="1" applyFill="1" applyBorder="1"/>
    <xf numFmtId="0" fontId="5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 applyAlignment="1">
      <alignment horizontal="center"/>
    </xf>
    <xf numFmtId="164" fontId="14" fillId="14" borderId="0" xfId="0" applyNumberFormat="1" applyFont="1" applyFill="1" applyBorder="1"/>
    <xf numFmtId="0" fontId="0" fillId="0" borderId="0" xfId="0" applyBorder="1"/>
    <xf numFmtId="0" fontId="14" fillId="14" borderId="0" xfId="0" applyFont="1" applyFill="1" applyBorder="1" applyAlignment="1">
      <alignment horizontal="left" vertical="center"/>
    </xf>
    <xf numFmtId="166" fontId="14" fillId="14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/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NumberFormat="1" applyFont="1" applyFill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44" fontId="4" fillId="0" borderId="0" xfId="0" applyNumberFormat="1" applyFont="1" applyFill="1" applyBorder="1"/>
    <xf numFmtId="44" fontId="0" fillId="0" borderId="0" xfId="0" applyNumberFormat="1" applyFill="1"/>
    <xf numFmtId="14" fontId="0" fillId="0" borderId="0" xfId="0" applyNumberFormat="1" applyFill="1"/>
    <xf numFmtId="0" fontId="0" fillId="17" borderId="0" xfId="0" applyFill="1"/>
    <xf numFmtId="164" fontId="21" fillId="17" borderId="0" xfId="0" applyNumberFormat="1" applyFont="1" applyFill="1" applyAlignment="1">
      <alignment horizontal="center" vertical="center"/>
    </xf>
    <xf numFmtId="0" fontId="22" fillId="17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 indent="5"/>
    </xf>
    <xf numFmtId="0" fontId="2" fillId="13" borderId="0" xfId="0" applyFont="1" applyFill="1" applyAlignment="1">
      <alignment horizontal="left" vertical="center" indent="4"/>
    </xf>
    <xf numFmtId="0" fontId="12" fillId="15" borderId="0" xfId="0" applyFont="1" applyFill="1" applyAlignment="1">
      <alignment horizontal="left" vertical="center" indent="7"/>
    </xf>
    <xf numFmtId="0" fontId="15" fillId="4" borderId="0" xfId="0" applyFont="1" applyFill="1" applyAlignment="1">
      <alignment horizontal="left" vertical="center" indent="5"/>
    </xf>
    <xf numFmtId="0" fontId="12" fillId="6" borderId="0" xfId="0" applyFont="1" applyFill="1" applyAlignment="1">
      <alignment horizontal="left" vertical="center" indent="3"/>
    </xf>
    <xf numFmtId="0" fontId="8" fillId="9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left" vertical="center" indent="5"/>
    </xf>
    <xf numFmtId="0" fontId="7" fillId="16" borderId="0" xfId="0" applyFont="1" applyFill="1" applyAlignment="1">
      <alignment horizontal="left" vertical="center" indent="4"/>
    </xf>
    <xf numFmtId="0" fontId="13" fillId="8" borderId="0" xfId="0" applyFont="1" applyFill="1" applyAlignment="1">
      <alignment horizontal="left" vertical="center" indent="7"/>
    </xf>
    <xf numFmtId="0" fontId="19" fillId="17" borderId="0" xfId="0" applyFont="1" applyFill="1" applyAlignment="1">
      <alignment horizontal="left" vertical="center" indent="12"/>
    </xf>
    <xf numFmtId="0" fontId="20" fillId="17" borderId="0" xfId="0" applyFont="1" applyFill="1" applyAlignment="1">
      <alignment horizontal="left" vertical="center" indent="5"/>
    </xf>
  </cellXfs>
  <cellStyles count="2">
    <cellStyle name="Normal" xfId="0" builtinId="0"/>
    <cellStyle name="Vírgula" xfId="1" builtinId="3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2"/>
        </bottom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165" formatCode="&quot;R$&quot;\ 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b/>
        <sz val="11"/>
        <color theme="1"/>
      </font>
      <fill>
        <patternFill>
          <bgColor theme="1" tint="0.14996795556505021"/>
        </patternFill>
      </fill>
    </dxf>
    <dxf>
      <fill>
        <patternFill patternType="solid">
          <fgColor theme="0"/>
          <bgColor theme="1" tint="0.1499679555650502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9" xr9:uid="{3A033FC4-8056-4DC9-B5F3-3F7E0D0BFFF0}">
      <tableStyleElement type="wholeTable" dxfId="64"/>
      <tableStyleElement type="headerRow" dxfId="63"/>
    </tableStyle>
    <tableStyle name="Estilo de Segmentação de Dados 1" pivot="0" table="0" count="6" xr9:uid="{AF7BA4A6-1802-4690-A814-68AE94EA59C6}">
      <tableStyleElement type="wholeTable" dxfId="62"/>
      <tableStyleElement type="headerRow" dxfId="61"/>
    </tableStyle>
  </tableStyles>
  <colors>
    <mruColors>
      <color rgb="FF80CE89"/>
      <color rgb="FF00CC00"/>
      <color rgb="FF99FF99"/>
      <color rgb="FF33CCCC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rgb="FF0070C0"/>
            </patternFill>
          </fill>
        </dxf>
        <dxf>
          <fill>
            <patternFill patternType="solid">
              <fgColor theme="0" tint="-0.14996795556505021"/>
              <bgColor theme="0" tint="-0.499984740745262"/>
            </patternFill>
          </fill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AUXILIAR-NISSAN-2020'!$C$4:$F$4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'TABELA AUXILIAR-NISSAN-2020'!$C$6:$F$6</c:f>
              <c:numCache>
                <c:formatCode>_("R$"* #,##0.00_);_("R$"* \(#,##0.00\);_("R$"* "-"??_);_(@_)</c:formatCode>
                <c:ptCount val="4"/>
                <c:pt idx="0">
                  <c:v>2718650</c:v>
                </c:pt>
                <c:pt idx="1">
                  <c:v>4235990</c:v>
                </c:pt>
                <c:pt idx="2">
                  <c:v>3421630</c:v>
                </c:pt>
                <c:pt idx="3">
                  <c:v>3833780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0-4B92-A3D9-1A9A1EB0B1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670032"/>
        <c:axId val="522681264"/>
      </c:lineChart>
      <c:catAx>
        <c:axId val="5226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81264"/>
        <c:crosses val="autoZero"/>
        <c:auto val="1"/>
        <c:lblAlgn val="ctr"/>
        <c:lblOffset val="100"/>
        <c:noMultiLvlLbl val="0"/>
      </c:catAx>
      <c:valAx>
        <c:axId val="522681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267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2-49CD-9515-961AFD65A4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32-49CD-9515-961AFD65A4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32-49CD-9515-961AFD65A4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32-49CD-9515-961AFD65A40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AUXILIAR-NISSAN-2020'!$B$18:$B$21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'TABELA AUXILIAR-NISSAN-2020'!$C$18:$C$21</c:f>
              <c:numCache>
                <c:formatCode>_("R$"* #,##0.00_);_("R$"* \(#,##0.00\);_("R$"* "-"??_);_(@_)</c:formatCode>
                <c:ptCount val="4"/>
                <c:pt idx="0">
                  <c:v>4638820</c:v>
                </c:pt>
                <c:pt idx="1">
                  <c:v>4549210</c:v>
                </c:pt>
                <c:pt idx="2">
                  <c:v>4491770</c:v>
                </c:pt>
                <c:pt idx="3">
                  <c:v>530250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C5A-B666-1F407D7FCA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9A-45D7-927F-9DCF87B43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9A-45D7-927F-9DCF87B438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9A-45D7-927F-9DCF87B43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AUXILIAR-NISSAN-2020'!$B$30:$B$32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'TABELA AUXILIAR-NISSAN-2020'!$C$30:$C$32</c:f>
              <c:numCache>
                <c:formatCode>General</c:formatCode>
                <c:ptCount val="3"/>
                <c:pt idx="0">
                  <c:v>650420</c:v>
                </c:pt>
                <c:pt idx="1">
                  <c:v>12681030</c:v>
                </c:pt>
                <c:pt idx="2">
                  <c:v>878600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0-427F-815D-023374FF81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2000" b="1">
                <a:latin typeface="+mn-lt"/>
              </a:rPr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944310311559414E-2"/>
          <c:y val="0.19645617827183368"/>
          <c:w val="0.90664742860931857"/>
          <c:h val="0.68066114284734014"/>
        </c:manualLayout>
      </c:layout>
      <c:lineChart>
        <c:grouping val="standard"/>
        <c:varyColors val="0"/>
        <c:ser>
          <c:idx val="0"/>
          <c:order val="0"/>
          <c:tx>
            <c:v>"Vendas"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TABELA_AUXILIAR_NISSAN_2021!$C$6:$N$6</c:f>
              <c:numCache>
                <c:formatCode>_("R$"* #,##0.00_);_("R$"* \(#,##0.00\);_("R$"* "-"??_);_(@_)</c:formatCode>
                <c:ptCount val="12"/>
                <c:pt idx="0">
                  <c:v>771730</c:v>
                </c:pt>
                <c:pt idx="1">
                  <c:v>4148660</c:v>
                </c:pt>
                <c:pt idx="2">
                  <c:v>6671700</c:v>
                </c:pt>
                <c:pt idx="3">
                  <c:v>5199840</c:v>
                </c:pt>
                <c:pt idx="4">
                  <c:v>12792820</c:v>
                </c:pt>
                <c:pt idx="5">
                  <c:v>25518560</c:v>
                </c:pt>
                <c:pt idx="6">
                  <c:v>10866730</c:v>
                </c:pt>
                <c:pt idx="7">
                  <c:v>4265370</c:v>
                </c:pt>
                <c:pt idx="8">
                  <c:v>8706350</c:v>
                </c:pt>
                <c:pt idx="9">
                  <c:v>6721330</c:v>
                </c:pt>
                <c:pt idx="10">
                  <c:v>10198250</c:v>
                </c:pt>
                <c:pt idx="11">
                  <c:v>5730490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9-443D-A45E-A9D2023370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905631"/>
        <c:axId val="923906463"/>
      </c:lineChart>
      <c:catAx>
        <c:axId val="9239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6463"/>
        <c:crosses val="autoZero"/>
        <c:auto val="1"/>
        <c:lblAlgn val="ctr"/>
        <c:lblOffset val="100"/>
        <c:noMultiLvlLbl val="0"/>
      </c:catAx>
      <c:valAx>
        <c:axId val="923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5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64275031073662"/>
          <c:y val="0.10638361381297924"/>
          <c:w val="5.4381288524414761E-2"/>
          <c:h val="7.3671549479949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7-4D34-8B13-89A17E9273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27-4D34-8B13-89A17E9273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27-4D34-8B13-89A17E9273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27-4D34-8B13-89A17E92737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TABELA_AUXILIAR_NISSAN_2021!$B$13:$B$16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TABELA_AUXILIAR_NISSAN_2021!$C$13:$C$16</c:f>
              <c:numCache>
                <c:formatCode>_("R$"* #,##0.00_);_("R$"* \(#,##0.00\);_("R$"* "-"??_);_(@_)</c:formatCode>
                <c:ptCount val="4"/>
                <c:pt idx="0">
                  <c:v>17474280</c:v>
                </c:pt>
                <c:pt idx="1">
                  <c:v>27282160</c:v>
                </c:pt>
                <c:pt idx="2">
                  <c:v>26277510</c:v>
                </c:pt>
                <c:pt idx="3">
                  <c:v>30557880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5-4FA1-8DB9-120867CD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B8-46F0-AB4C-0A6378DA5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C0-42B4-8F4A-5A30C7EA4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EC0-42B4-8F4A-5A30C7EA4412}"/>
              </c:ext>
            </c:extLst>
          </c:dPt>
          <c:dLbls>
            <c:dLbl>
              <c:idx val="1"/>
              <c:layout>
                <c:manualLayout>
                  <c:x val="-7.3989432423309284E-2"/>
                  <c:y val="-0.24120494273152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C0-42B4-8F4A-5A30C7EA4412}"/>
                </c:ext>
              </c:extLst>
            </c:dLbl>
            <c:dLbl>
              <c:idx val="2"/>
              <c:layout>
                <c:manualLayout>
                  <c:x val="9.2900985801971613E-3"/>
                  <c:y val="-2.98142893773563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C0-42B4-8F4A-5A30C7EA4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TABELA_AUXILIAR_NISSAN_2021!$B$23:$B$25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TABELA_AUXILIAR_NISSAN_2021!$C$23:$C$25</c:f>
              <c:numCache>
                <c:formatCode>_("R$"* #,##0.00_);_("R$"* \(#,##0.00\);_("R$"* "-"??_);_(@_)</c:formatCode>
                <c:ptCount val="3"/>
                <c:pt idx="0">
                  <c:v>10991060</c:v>
                </c:pt>
                <c:pt idx="1">
                  <c:v>74180870</c:v>
                </c:pt>
                <c:pt idx="2">
                  <c:v>16419900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2B4-8F4A-5A30C7EA44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89626935203"/>
          <c:y val="0.22136089835497938"/>
          <c:w val="0.86771531617141306"/>
          <c:h val="0.48703553920286097"/>
        </c:manualLayout>
      </c:layout>
      <c:barChart>
        <c:barDir val="col"/>
        <c:grouping val="clustered"/>
        <c:varyColors val="0"/>
        <c:ser>
          <c:idx val="0"/>
          <c:order val="0"/>
          <c:tx>
            <c:v>"Carros"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TABELA_AUXILIAR_NISSAN_2021!$B$31:$B$40</c:f>
              <c:strCache>
                <c:ptCount val="10"/>
                <c:pt idx="0">
                  <c:v>FRONTIER</c:v>
                </c:pt>
                <c:pt idx="1">
                  <c:v>GT-R</c:v>
                </c:pt>
                <c:pt idx="2">
                  <c:v>GTR-34</c:v>
                </c:pt>
                <c:pt idx="3">
                  <c:v>GTR-35</c:v>
                </c:pt>
                <c:pt idx="4">
                  <c:v>GTR-36</c:v>
                </c:pt>
                <c:pt idx="5">
                  <c:v>KICKS</c:v>
                </c:pt>
                <c:pt idx="6">
                  <c:v>LEAF</c:v>
                </c:pt>
                <c:pt idx="7">
                  <c:v>MARCH</c:v>
                </c:pt>
                <c:pt idx="8">
                  <c:v>SENTRA</c:v>
                </c:pt>
                <c:pt idx="9">
                  <c:v>VERSA</c:v>
                </c:pt>
              </c:strCache>
            </c:strRef>
          </c:cat>
          <c:val>
            <c:numRef>
              <c:f>TABELA_AUXILIAR_NISSAN_2021!$C$31:$C$40</c:f>
              <c:numCache>
                <c:formatCode>_("R$"* #,##0.00_);_("R$"* \(#,##0.00\);_("R$"* "-"??_);_(@_)</c:formatCode>
                <c:ptCount val="10"/>
                <c:pt idx="0">
                  <c:v>4276530</c:v>
                </c:pt>
                <c:pt idx="1">
                  <c:v>33300000</c:v>
                </c:pt>
                <c:pt idx="2">
                  <c:v>49200000</c:v>
                </c:pt>
                <c:pt idx="3">
                  <c:v>1200000</c:v>
                </c:pt>
                <c:pt idx="4">
                  <c:v>1200000</c:v>
                </c:pt>
                <c:pt idx="5">
                  <c:v>1539780</c:v>
                </c:pt>
                <c:pt idx="6">
                  <c:v>7178390</c:v>
                </c:pt>
                <c:pt idx="7">
                  <c:v>1081290</c:v>
                </c:pt>
                <c:pt idx="8">
                  <c:v>1745990</c:v>
                </c:pt>
                <c:pt idx="9">
                  <c:v>869850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6-43F7-8DF3-BE066F78C5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68559951"/>
        <c:axId val="1068549135"/>
      </c:barChart>
      <c:catAx>
        <c:axId val="10685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49135"/>
        <c:crosses val="autoZero"/>
        <c:auto val="1"/>
        <c:lblAlgn val="ctr"/>
        <c:lblOffset val="100"/>
        <c:noMultiLvlLbl val="0"/>
      </c:catAx>
      <c:valAx>
        <c:axId val="1068549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4</xdr:row>
      <xdr:rowOff>19050</xdr:rowOff>
    </xdr:from>
    <xdr:to>
      <xdr:col>2</xdr:col>
      <xdr:colOff>123826</xdr:colOff>
      <xdr:row>6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489768-1AB0-4D1E-BE95-482B98EA80E9}"/>
            </a:ext>
          </a:extLst>
        </xdr:cNvPr>
        <xdr:cNvSpPr/>
      </xdr:nvSpPr>
      <xdr:spPr>
        <a:xfrm>
          <a:off x="28576" y="781050"/>
          <a:ext cx="1314450" cy="542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Vendas 2020</a:t>
          </a:r>
        </a:p>
        <a:p>
          <a:pPr algn="l"/>
          <a:r>
            <a:rPr lang="pt-BR" sz="1100" baseline="0"/>
            <a:t>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38099</xdr:colOff>
      <xdr:row>7</xdr:row>
      <xdr:rowOff>58615</xdr:rowOff>
    </xdr:from>
    <xdr:to>
      <xdr:col>2</xdr:col>
      <xdr:colOff>133350</xdr:colOff>
      <xdr:row>18</xdr:row>
      <xdr:rowOff>168519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702FBDD-1E29-4E1C-BE1E-F064056A5EDD}"/>
            </a:ext>
          </a:extLst>
        </xdr:cNvPr>
        <xdr:cNvSpPr/>
      </xdr:nvSpPr>
      <xdr:spPr>
        <a:xfrm>
          <a:off x="38099" y="1392115"/>
          <a:ext cx="1311520" cy="22054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219075</xdr:colOff>
      <xdr:row>4</xdr:row>
      <xdr:rowOff>38100</xdr:rowOff>
    </xdr:from>
    <xdr:to>
      <xdr:col>20</xdr:col>
      <xdr:colOff>542925</xdr:colOff>
      <xdr:row>11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1F4503B-46A4-4FD6-87A7-41A7C8E32C55}"/>
            </a:ext>
          </a:extLst>
        </xdr:cNvPr>
        <xdr:cNvSpPr/>
      </xdr:nvSpPr>
      <xdr:spPr>
        <a:xfrm>
          <a:off x="1438275" y="800100"/>
          <a:ext cx="11296650" cy="1457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Gráfica</a:t>
          </a:r>
          <a:r>
            <a:rPr lang="pt-BR" sz="1100" baseline="0"/>
            <a:t> das Vendas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234462</xdr:colOff>
      <xdr:row>12</xdr:row>
      <xdr:rowOff>58615</xdr:rowOff>
    </xdr:from>
    <xdr:to>
      <xdr:col>7</xdr:col>
      <xdr:colOff>556846</xdr:colOff>
      <xdr:row>18</xdr:row>
      <xdr:rowOff>175846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4D9220D-FC28-4D99-9611-4311E48C47A8}"/>
            </a:ext>
          </a:extLst>
        </xdr:cNvPr>
        <xdr:cNvSpPr/>
      </xdr:nvSpPr>
      <xdr:spPr>
        <a:xfrm>
          <a:off x="1450731" y="2344615"/>
          <a:ext cx="3363057" cy="12602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dos</a:t>
          </a:r>
          <a:r>
            <a:rPr lang="pt-BR" sz="1100" baseline="0"/>
            <a:t>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21981</xdr:colOff>
      <xdr:row>12</xdr:row>
      <xdr:rowOff>65942</xdr:rowOff>
    </xdr:from>
    <xdr:to>
      <xdr:col>14</xdr:col>
      <xdr:colOff>190500</xdr:colOff>
      <xdr:row>18</xdr:row>
      <xdr:rowOff>168519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1B32DD0-C8D5-4D69-84AE-BD0B649AEB85}"/>
            </a:ext>
          </a:extLst>
        </xdr:cNvPr>
        <xdr:cNvSpPr/>
      </xdr:nvSpPr>
      <xdr:spPr>
        <a:xfrm>
          <a:off x="4887058" y="2351942"/>
          <a:ext cx="3817327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Datas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263769</xdr:colOff>
      <xdr:row>12</xdr:row>
      <xdr:rowOff>65942</xdr:rowOff>
    </xdr:from>
    <xdr:to>
      <xdr:col>20</xdr:col>
      <xdr:colOff>556846</xdr:colOff>
      <xdr:row>18</xdr:row>
      <xdr:rowOff>168519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D1505-03BC-4D14-9613-8D8DEBBBD9A6}"/>
            </a:ext>
          </a:extLst>
        </xdr:cNvPr>
        <xdr:cNvSpPr/>
      </xdr:nvSpPr>
      <xdr:spPr>
        <a:xfrm>
          <a:off x="8777654" y="2351942"/>
          <a:ext cx="3941884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</a:t>
          </a:r>
          <a:r>
            <a:rPr lang="pt-BR" sz="1100" baseline="0"/>
            <a:t> de Satisfação do Cliente 2020</a:t>
          </a:r>
        </a:p>
        <a:p>
          <a:pPr algn="l"/>
          <a:endParaRPr lang="pt-BR" sz="1100" baseline="0"/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66675</xdr:rowOff>
    </xdr:from>
    <xdr:to>
      <xdr:col>1</xdr:col>
      <xdr:colOff>2047875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-2020">
              <a:extLst>
                <a:ext uri="{FF2B5EF4-FFF2-40B4-BE49-F238E27FC236}">
                  <a16:creationId xmlns:a16="http://schemas.microsoft.com/office/drawing/2014/main" id="{275BB4C9-754F-4849-AA6C-4F3DCED5A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953691"/>
              <a:ext cx="2047875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2</xdr:row>
      <xdr:rowOff>14286</xdr:rowOff>
    </xdr:from>
    <xdr:to>
      <xdr:col>15</xdr:col>
      <xdr:colOff>601266</xdr:colOff>
      <xdr:row>10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3E67A-0D09-49D5-A2C3-12E18979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74413</xdr:colOff>
      <xdr:row>10</xdr:row>
      <xdr:rowOff>35718</xdr:rowOff>
    </xdr:from>
    <xdr:to>
      <xdr:col>7</xdr:col>
      <xdr:colOff>0</xdr:colOff>
      <xdr:row>17</xdr:row>
      <xdr:rowOff>41672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CCF490-BBC5-4414-B33C-049B1E6D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17859</xdr:colOff>
      <xdr:row>10</xdr:row>
      <xdr:rowOff>35719</xdr:rowOff>
    </xdr:from>
    <xdr:to>
      <xdr:col>11</xdr:col>
      <xdr:colOff>601266</xdr:colOff>
      <xdr:row>17</xdr:row>
      <xdr:rowOff>41671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S-2020">
              <a:extLst>
                <a:ext uri="{FF2B5EF4-FFF2-40B4-BE49-F238E27FC236}">
                  <a16:creationId xmlns:a16="http://schemas.microsoft.com/office/drawing/2014/main" id="{3A4136D6-2C93-4F0C-ACE9-6136D518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S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265" y="2065735"/>
              <a:ext cx="3012282" cy="1339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12</xdr:col>
      <xdr:colOff>62507</xdr:colOff>
      <xdr:row>10</xdr:row>
      <xdr:rowOff>41672</xdr:rowOff>
    </xdr:from>
    <xdr:to>
      <xdr:col>15</xdr:col>
      <xdr:colOff>595313</xdr:colOff>
      <xdr:row>17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E920F7-6DC9-4252-86D9-F7113FB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28575</xdr:rowOff>
    </xdr:from>
    <xdr:to>
      <xdr:col>4</xdr:col>
      <xdr:colOff>523875</xdr:colOff>
      <xdr:row>13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021220-D057-4621-901D-30C33A4C1198}"/>
            </a:ext>
          </a:extLst>
        </xdr:cNvPr>
        <xdr:cNvSpPr/>
      </xdr:nvSpPr>
      <xdr:spPr>
        <a:xfrm>
          <a:off x="66675" y="1362075"/>
          <a:ext cx="2895600" cy="12192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pt-BR" sz="2000"/>
            <a:t>Vendas</a:t>
          </a:r>
          <a:r>
            <a:rPr lang="pt-BR" sz="2000" baseline="0"/>
            <a:t> 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47625</xdr:colOff>
      <xdr:row>14</xdr:row>
      <xdr:rowOff>47625</xdr:rowOff>
    </xdr:from>
    <xdr:to>
      <xdr:col>4</xdr:col>
      <xdr:colOff>542925</xdr:colOff>
      <xdr:row>31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B33DF1-880E-4AF1-80EB-5A85D2EAEF9E}"/>
            </a:ext>
          </a:extLst>
        </xdr:cNvPr>
        <xdr:cNvSpPr/>
      </xdr:nvSpPr>
      <xdr:spPr>
        <a:xfrm>
          <a:off x="47625" y="2714625"/>
          <a:ext cx="2933700" cy="33432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pt-BR" sz="2000"/>
            <a:t>Vendedores</a:t>
          </a:r>
          <a:r>
            <a:rPr lang="pt-BR" sz="2000" baseline="0"/>
            <a:t> Filtro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28575</xdr:colOff>
      <xdr:row>7</xdr:row>
      <xdr:rowOff>28575</xdr:rowOff>
    </xdr:from>
    <xdr:to>
      <xdr:col>28</xdr:col>
      <xdr:colOff>552450</xdr:colOff>
      <xdr:row>20</xdr:row>
      <xdr:rowOff>114300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3AC8F35-D4B7-4540-AD84-60D3ADD6F33D}"/>
            </a:ext>
          </a:extLst>
        </xdr:cNvPr>
        <xdr:cNvSpPr/>
      </xdr:nvSpPr>
      <xdr:spPr>
        <a:xfrm>
          <a:off x="3076575" y="1362075"/>
          <a:ext cx="14544675" cy="25622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3" algn="l"/>
          <a:r>
            <a:rPr lang="pt-BR" sz="4400"/>
            <a:t>Gráfico</a:t>
          </a:r>
          <a:r>
            <a:rPr lang="pt-BR" sz="4400" baseline="0"/>
            <a:t> de Vendas xxx</a:t>
          </a:r>
          <a:endParaRPr lang="pt-BR" sz="4400"/>
        </a:p>
      </xdr:txBody>
    </xdr:sp>
    <xdr:clientData/>
  </xdr:twoCellAnchor>
  <xdr:twoCellAnchor>
    <xdr:from>
      <xdr:col>5</xdr:col>
      <xdr:colOff>47625</xdr:colOff>
      <xdr:row>21</xdr:row>
      <xdr:rowOff>57150</xdr:rowOff>
    </xdr:from>
    <xdr:to>
      <xdr:col>10</xdr:col>
      <xdr:colOff>561975</xdr:colOff>
      <xdr:row>31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A82B925-0A42-4778-81AC-4DCCC5BEB8CE}"/>
            </a:ext>
          </a:extLst>
        </xdr:cNvPr>
        <xdr:cNvSpPr/>
      </xdr:nvSpPr>
      <xdr:spPr>
        <a:xfrm>
          <a:off x="3095625" y="4057650"/>
          <a:ext cx="3562350" cy="20002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1" algn="l"/>
          <a:r>
            <a:rPr lang="pt-BR" sz="2000"/>
            <a:t>Gráfico de Análise</a:t>
          </a:r>
          <a:r>
            <a:rPr lang="pt-BR" sz="2000" baseline="0"/>
            <a:t> de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47625</xdr:colOff>
      <xdr:row>21</xdr:row>
      <xdr:rowOff>57150</xdr:rowOff>
    </xdr:from>
    <xdr:to>
      <xdr:col>16</xdr:col>
      <xdr:colOff>561975</xdr:colOff>
      <xdr:row>31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0B94245-FDF2-4A5B-ADEA-E39FA338089F}"/>
            </a:ext>
          </a:extLst>
        </xdr:cNvPr>
        <xdr:cNvSpPr/>
      </xdr:nvSpPr>
      <xdr:spPr>
        <a:xfrm>
          <a:off x="6753225" y="4057650"/>
          <a:ext cx="3562350" cy="20002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1" algn="l"/>
          <a:r>
            <a:rPr lang="pt-BR" sz="2000"/>
            <a:t>Análise</a:t>
          </a:r>
          <a:r>
            <a:rPr lang="pt-BR" sz="2000" baseline="0"/>
            <a:t> de Satisfação</a:t>
          </a:r>
          <a:endParaRPr lang="pt-BR" sz="2000"/>
        </a:p>
      </xdr:txBody>
    </xdr:sp>
    <xdr:clientData/>
  </xdr:twoCellAnchor>
  <xdr:twoCellAnchor>
    <xdr:from>
      <xdr:col>17</xdr:col>
      <xdr:colOff>57150</xdr:colOff>
      <xdr:row>21</xdr:row>
      <xdr:rowOff>47625</xdr:rowOff>
    </xdr:from>
    <xdr:to>
      <xdr:col>22</xdr:col>
      <xdr:colOff>523875</xdr:colOff>
      <xdr:row>31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0DAE136-2972-46EE-B365-34823007FC56}"/>
            </a:ext>
          </a:extLst>
        </xdr:cNvPr>
        <xdr:cNvSpPr/>
      </xdr:nvSpPr>
      <xdr:spPr>
        <a:xfrm>
          <a:off x="10420350" y="4048125"/>
          <a:ext cx="3514725" cy="20097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Carros</a:t>
          </a:r>
          <a:r>
            <a:rPr lang="pt-BR" sz="2000" baseline="0"/>
            <a:t> Mais Vendido</a:t>
          </a:r>
          <a:endParaRPr lang="pt-BR" sz="2000"/>
        </a:p>
      </xdr:txBody>
    </xdr:sp>
    <xdr:clientData/>
  </xdr:twoCellAnchor>
  <xdr:twoCellAnchor>
    <xdr:from>
      <xdr:col>23</xdr:col>
      <xdr:colOff>76200</xdr:colOff>
      <xdr:row>21</xdr:row>
      <xdr:rowOff>66675</xdr:rowOff>
    </xdr:from>
    <xdr:to>
      <xdr:col>28</xdr:col>
      <xdr:colOff>552450</xdr:colOff>
      <xdr:row>31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C2363CF-C1B0-42EE-9AA5-9BDD3BB78208}"/>
            </a:ext>
          </a:extLst>
        </xdr:cNvPr>
        <xdr:cNvSpPr/>
      </xdr:nvSpPr>
      <xdr:spPr>
        <a:xfrm>
          <a:off x="14097000" y="4067175"/>
          <a:ext cx="3524250" cy="19907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Datas xxx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4</xdr:row>
      <xdr:rowOff>38100</xdr:rowOff>
    </xdr:from>
    <xdr:to>
      <xdr:col>2</xdr:col>
      <xdr:colOff>9524</xdr:colOff>
      <xdr:row>22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-2021">
              <a:extLst>
                <a:ext uri="{FF2B5EF4-FFF2-40B4-BE49-F238E27FC236}">
                  <a16:creationId xmlns:a16="http://schemas.microsoft.com/office/drawing/2014/main" id="{982918EB-D3E5-44D1-8139-C57CE9EF3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3" y="1461247"/>
              <a:ext cx="2050677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33337</xdr:colOff>
      <xdr:row>1</xdr:row>
      <xdr:rowOff>28575</xdr:rowOff>
    </xdr:from>
    <xdr:to>
      <xdr:col>24</xdr:col>
      <xdr:colOff>201706</xdr:colOff>
      <xdr:row>11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22850-85C1-4528-AECC-A234788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12</xdr:row>
      <xdr:rowOff>33337</xdr:rowOff>
    </xdr:from>
    <xdr:to>
      <xdr:col>7</xdr:col>
      <xdr:colOff>599545</xdr:colOff>
      <xdr:row>22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86D23-EAE5-4784-BE93-D31BFCF9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12</xdr:row>
      <xdr:rowOff>42862</xdr:rowOff>
    </xdr:from>
    <xdr:to>
      <xdr:col>14</xdr:col>
      <xdr:colOff>17992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16D7C5-FAD1-499C-B7DC-40275D4C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90580</xdr:colOff>
      <xdr:row>12</xdr:row>
      <xdr:rowOff>60324</xdr:rowOff>
    </xdr:from>
    <xdr:to>
      <xdr:col>28</xdr:col>
      <xdr:colOff>593288</xdr:colOff>
      <xdr:row>22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BBBE93-2E12-4724-A2DF-F3A7397A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352518</xdr:colOff>
      <xdr:row>1</xdr:row>
      <xdr:rowOff>28575</xdr:rowOff>
    </xdr:from>
    <xdr:to>
      <xdr:col>28</xdr:col>
      <xdr:colOff>593288</xdr:colOff>
      <xdr:row>11</xdr:row>
      <xdr:rowOff>179294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S-2021">
              <a:extLst>
                <a:ext uri="{FF2B5EF4-FFF2-40B4-BE49-F238E27FC236}">
                  <a16:creationId xmlns:a16="http://schemas.microsoft.com/office/drawing/2014/main" id="{25A9AEFF-6C4A-4613-B6AF-C283B0ED5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S-202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1812" y="532840"/>
              <a:ext cx="2661241" cy="2963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47.394828240744" createdVersion="6" refreshedVersion="6" minRefreshableVersion="3" recordCount="42" xr:uid="{8C661E5F-B1D0-4173-9FD0-11AF5D4853A2}">
  <cacheSource type="worksheet">
    <worksheetSource name="Tabela2"/>
  </cacheSource>
  <cacheFields count="6">
    <cacheField name="DATAS-2020" numFmtId="14">
      <sharedItems containsSemiMixedTypes="0" containsNonDate="0" containsDate="1" containsString="0" minDate="2020-01-01T00:00:00" maxDate="2020-04-21T00:00:00" count="42">
        <d v="2020-01-01T00:00:00"/>
        <d v="2020-01-05T00:00:00"/>
        <d v="2020-01-10T00:00:00"/>
        <d v="2020-01-12T00:00:00"/>
        <d v="2020-01-20T00:00:00"/>
        <d v="2020-01-28T00:00:00"/>
        <d v="2020-01-29T00:00:00"/>
        <d v="2020-01-31T00:00:00"/>
        <d v="2020-02-01T00:00:00"/>
        <d v="2020-02-03T00:00:00"/>
        <d v="2020-02-05T00:00:00"/>
        <d v="2020-02-06T00:00:00"/>
        <d v="2020-02-08T00:00:00"/>
        <d v="2020-02-10T00:00:00"/>
        <d v="2020-02-13T00:00:00"/>
        <d v="2020-02-16T00:00:00"/>
        <d v="2020-02-18T00:00:00"/>
        <d v="2020-02-19T00:00:00"/>
        <d v="2020-02-21T00:00:00"/>
        <d v="2020-02-22T00:00:00"/>
        <d v="2020-02-23T00:00:00"/>
        <d v="2020-02-25T00:00:00"/>
        <d v="2020-02-27T00:00:00"/>
        <d v="2020-02-29T00:00:00"/>
        <d v="2020-03-01T00:00:00"/>
        <d v="2020-03-02T00:00:00"/>
        <d v="2020-03-04T00:00:00"/>
        <d v="2020-03-06T00:00:00"/>
        <d v="2020-03-08T00:00:00"/>
        <d v="2020-03-10T00:00:00"/>
        <d v="2020-03-15T00:00:00"/>
        <d v="2020-03-17T00:00:00"/>
        <d v="2020-03-18T00:00:00"/>
        <d v="2020-03-24T00:00:00"/>
        <d v="2020-03-25T00:00:00"/>
        <d v="2020-04-01T00:00:00"/>
        <d v="2020-04-03T00:00:00"/>
        <d v="2020-04-05T00:00:00"/>
        <d v="2020-04-07T00:00:00"/>
        <d v="2020-04-11T00:00:00"/>
        <d v="2020-04-18T00:00:00"/>
        <d v="2020-04-20T00:00:00"/>
      </sharedItems>
      <fieldGroup par="5" base="0">
        <rangePr groupBy="days" startDate="2020-01-01T00:00:00" endDate="2020-04-2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04/2020"/>
        </groupItems>
      </fieldGroup>
    </cacheField>
    <cacheField name="CARRO-2020" numFmtId="0">
      <sharedItems count="8">
        <s v="SENTRA"/>
        <s v="VERSA"/>
        <s v="LEAF"/>
        <s v="FRONTIER"/>
        <s v="KICKS"/>
        <s v="GT-R"/>
        <s v="GTR-34"/>
        <s v="MARCH"/>
      </sharedItems>
    </cacheField>
    <cacheField name="PREÇO-2020" numFmtId="44">
      <sharedItems containsSemiMixedTypes="0" containsString="0" containsNumber="1" containsInteger="1" minValue="51490" maxValue="1200000" count="8">
        <n v="85790"/>
        <n v="57990"/>
        <n v="195000"/>
        <n v="158390"/>
        <n v="69990"/>
        <n v="900000"/>
        <n v="1200000"/>
        <n v="51490"/>
      </sharedItems>
    </cacheField>
    <cacheField name="FUNCIONÁRIO-2020" numFmtId="0">
      <sharedItems count="4">
        <s v="CLEBIN"/>
        <s v="JULIO"/>
        <s v="TONY"/>
        <s v="ANDRÉ"/>
      </sharedItems>
    </cacheField>
    <cacheField name="SATISFAÇÃO AO COMPRAR2020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0-01-01T00:00:00" endDate="2020-04-2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4/2020"/>
        </groupItems>
      </fieldGroup>
    </cacheField>
  </cacheFields>
  <extLst>
    <ext xmlns:x14="http://schemas.microsoft.com/office/spreadsheetml/2009/9/main" uri="{725AE2AE-9491-48be-B2B4-4EB974FC3084}">
      <x14:pivotCacheDefinition pivotCacheId="13540630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57.401847453701" createdVersion="6" refreshedVersion="6" minRefreshableVersion="3" recordCount="223" xr:uid="{F2B2F219-BE5C-473D-99F6-5D15C1900770}">
  <cacheSource type="worksheet">
    <worksheetSource name="Tabela3"/>
  </cacheSource>
  <cacheFields count="6">
    <cacheField name="DATAS-2021" numFmtId="14">
      <sharedItems containsSemiMixedTypes="0" containsNonDate="0" containsDate="1" containsString="0" minDate="2021-01-02T00:00:00" maxDate="2022-01-01T00:00:00" count="223">
        <d v="2021-01-02T00:00:00"/>
        <d v="2021-01-06T00:00:00"/>
        <d v="2021-01-09T00:00:00"/>
        <d v="2021-01-10T00:00:00"/>
        <d v="2021-01-12T00:00:00"/>
        <d v="2021-01-17T00:00:00"/>
        <d v="2021-01-19T00:00:00"/>
        <d v="2021-01-24T00:00:00"/>
        <d v="2021-02-04T00:00:00"/>
        <d v="2021-02-05T00:00:00"/>
        <d v="2021-02-08T00:00:00"/>
        <d v="2021-02-11T00:00:00"/>
        <d v="2021-02-15T00:00:00"/>
        <d v="2021-02-19T00:00:00"/>
        <d v="2021-02-21T00:00:00"/>
        <d v="2021-02-24T00:00:00"/>
        <d v="2021-02-28T00:00:00"/>
        <d v="2021-03-01T00:00:00"/>
        <d v="2021-03-02T00:00:00"/>
        <d v="2021-03-04T00:00:00"/>
        <d v="2021-03-05T00:00:00"/>
        <d v="2021-03-07T00:00:00"/>
        <d v="2021-03-10T00:00:00"/>
        <d v="2021-03-12T00:00:00"/>
        <d v="2021-03-15T00:00:00"/>
        <d v="2021-03-16T00:00:00"/>
        <d v="2021-03-18T00:00:00"/>
        <d v="2021-03-19T00:00:00"/>
        <d v="2021-03-20T00:00:00"/>
        <d v="2021-03-21T00:00:00"/>
        <d v="2021-03-24T00:00:00"/>
        <d v="2021-03-25T00:00:00"/>
        <d v="2021-03-27T00:00:00"/>
        <d v="2021-03-28T00:00:00"/>
        <d v="2021-03-30T00:00:00"/>
        <d v="2021-03-31T00:00:00"/>
        <d v="2021-04-01T00:00:00"/>
        <d v="2021-04-03T00:00:00"/>
        <d v="2021-04-06T00:00:00"/>
        <d v="2021-04-07T00:00:00"/>
        <d v="2021-04-09T00:00:00"/>
        <d v="2021-04-11T00:00:00"/>
        <d v="2021-04-14T00:00:00"/>
        <d v="2021-04-16T00:00:00"/>
        <d v="2021-04-17T00:00:00"/>
        <d v="2021-04-20T00:00:00"/>
        <d v="2021-04-22T00:00:00"/>
        <d v="2021-04-24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7T00:00:00"/>
        <d v="2021-08-09T00:00:00"/>
        <d v="2021-08-11T00:00:00"/>
        <d v="2021-08-14T00:00:00"/>
        <d v="2021-08-15T00:00:00"/>
        <d v="2021-08-18T00:00:00"/>
        <d v="2021-08-19T00:00:00"/>
        <d v="2021-08-21T00:00:00"/>
        <d v="2021-08-24T00:00:00"/>
        <d v="2021-08-27T00:00:00"/>
        <d v="2021-08-28T00:00:00"/>
        <d v="2021-08-30T00:00:00"/>
        <d v="2021-08-31T00:00:00"/>
        <d v="2021-09-01T00:00:00"/>
        <d v="2021-09-02T00:00:00"/>
        <d v="2021-09-06T00:00:00"/>
        <d v="2021-09-07T00:00:00"/>
        <d v="2021-09-08T00:00:00"/>
        <d v="2021-09-11T00:00:00"/>
        <d v="2021-09-12T00:00:00"/>
        <d v="2021-09-16T00:00:00"/>
        <d v="2021-09-18T00:00:00"/>
        <d v="2021-09-20T00:00:00"/>
        <d v="2021-09-22T00:00:00"/>
        <d v="2021-09-24T00:00:00"/>
        <d v="2021-09-25T00:00:00"/>
        <d v="2021-09-28T00:00:00"/>
        <d v="2021-09-29T00:00:00"/>
        <d v="2021-09-30T00:00:00"/>
        <d v="2021-10-01T00:00:00"/>
        <d v="2021-10-04T00:00:00"/>
        <d v="2021-10-07T00:00:00"/>
        <d v="2021-10-09T00:00:00"/>
        <d v="2021-10-11T00:00:00"/>
        <d v="2021-10-12T00:00:00"/>
        <d v="2021-10-15T00:00:00"/>
        <d v="2021-10-16T00:00:00"/>
        <d v="2021-10-17T00:00:00"/>
        <d v="2021-10-19T00:00:00"/>
        <d v="2021-10-23T00:00:00"/>
        <d v="2021-10-25T00:00:00"/>
        <d v="2021-10-28T00:00:00"/>
        <d v="2021-10-29T00:00:00"/>
        <d v="2021-10-30T00:00:00"/>
        <d v="2021-10-31T00:00:00"/>
        <d v="2021-11-01T00:00:00"/>
        <d v="2021-11-02T00:00:00"/>
        <d v="2021-11-04T00:00:00"/>
        <d v="2021-11-06T00:00:00"/>
        <d v="2021-11-11T00:00:00"/>
        <d v="2021-11-13T00:00:00"/>
        <d v="2021-11-16T00:00:00"/>
        <d v="2021-11-17T00:00:00"/>
        <d v="2021-11-19T00:00:00"/>
        <d v="2021-11-20T00:00:00"/>
        <d v="2021-11-22T00:00:00"/>
        <d v="2021-11-24T00:00:00"/>
        <d v="2021-11-27T00:00:00"/>
        <d v="2021-11-28T00:00:00"/>
        <d v="2021-11-30T00:00:00"/>
        <d v="2021-12-01T00:00:00"/>
        <d v="2021-12-03T00:00:00"/>
        <d v="2021-12-04T00:00:00"/>
        <d v="2021-12-05T00:00:00"/>
        <d v="2021-12-07T00:00:00"/>
        <d v="2021-12-08T00:00:00"/>
        <d v="2021-12-11T00:00:00"/>
        <d v="2021-12-12T00:00:00"/>
        <d v="2021-12-15T00:00:00"/>
        <d v="2021-12-16T00:00:00"/>
        <d v="2021-12-17T00:00:00"/>
        <d v="2021-12-18T00:00:00"/>
        <d v="2021-12-21T00:00:00"/>
        <d v="2021-12-22T00:00:00"/>
        <d v="2021-12-24T00:00:00"/>
        <d v="2021-12-27T00:00:00"/>
        <d v="2021-12-28T00:00:00"/>
        <d v="2021-12-29T00:00:00"/>
        <d v="2021-12-31T00:00:00"/>
      </sharedItems>
      <fieldGroup par="5" base="0">
        <rangePr groupBy="days" startDate="2021-01-02T00:00:00" endDate="2022-01-01T00:00:00"/>
        <groupItems count="368">
          <s v="&lt;02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2"/>
        </groupItems>
      </fieldGroup>
    </cacheField>
    <cacheField name="CARRO-2021" numFmtId="0">
      <sharedItems count="10">
        <s v="MARCH"/>
        <s v="VERSA"/>
        <s v="SENTRA"/>
        <s v="FRONTIER"/>
        <s v="LEAF"/>
        <s v="GT-R"/>
        <s v="KICKS"/>
        <s v="GTR-34"/>
        <s v="GTR-35"/>
        <s v="GTR-36"/>
      </sharedItems>
    </cacheField>
    <cacheField name="PREÇO-2021" numFmtId="44">
      <sharedItems containsSemiMixedTypes="0" containsString="0" containsNumber="1" containsInteger="1" minValue="51490" maxValue="1200000"/>
    </cacheField>
    <cacheField name="FUNCIONÁRIO-2021" numFmtId="0">
      <sharedItems count="4">
        <s v="TONY"/>
        <s v="JULIO"/>
        <s v="CLEBIN"/>
        <s v="ANDRÉ"/>
      </sharedItems>
    </cacheField>
    <cacheField name="SATISFAÇÃO AO COMPRAR-2021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1-01-02T00:00:00" endDate="2022-01-01T00:00:00"/>
        <groupItems count="14">
          <s v="&lt;02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49561037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897.635729166665" createdVersion="6" refreshedVersion="6" minRefreshableVersion="3" recordCount="20" xr:uid="{1269A282-4102-428A-BBA7-B47EFFEBEF8E}">
  <cacheSource type="worksheet">
    <worksheetSource name="PICHAUPC"/>
  </cacheSource>
  <cacheFields count="6">
    <cacheField name="CÓDIGO DO PRODUTO" numFmtId="49">
      <sharedItems count="2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DATA DE VENDA" numFmtId="14">
      <sharedItems containsSemiMixedTypes="0" containsNonDate="0" containsDate="1" containsString="0" minDate="2021-02-01T00:00:00" maxDate="2021-02-21T00:00:00" count="20"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</sharedItems>
    </cacheField>
    <cacheField name="PRODUTO" numFmtId="0">
      <sharedItems count="20">
        <s v="IPHONE X"/>
        <s v="IPAD 12 PRO"/>
        <s v="SAMSUNG NOTE 10"/>
        <s v="SAMSUNG NOTE 10 LITE"/>
        <s v="PC XTREME"/>
        <s v="PC SIMPLES"/>
        <s v="PC STANDARD"/>
        <s v="PC WORK"/>
        <s v="PC CLEAN"/>
        <s v="TECLADO G47"/>
        <s v="TECLADO TG56"/>
        <s v="MOUSE Q12"/>
        <s v="MOUSE Q30"/>
        <s v="FONE ZG70 PRO"/>
        <s v="FONE CLEAN WORK"/>
        <s v="MONITOR SPEED"/>
        <s v="MONITOR HIGH"/>
        <s v="MONITOR 144HZ"/>
        <s v="MONITOR 240HZ"/>
        <s v="MOUSEPAD RGB Q3"/>
      </sharedItems>
    </cacheField>
    <cacheField name="PREÇO" numFmtId="44">
      <sharedItems containsSemiMixedTypes="0" containsString="0" containsNumber="1" containsInteger="1" minValue="200" maxValue="10000"/>
    </cacheField>
    <cacheField name="STATUS" numFmtId="0">
      <sharedItems count="2">
        <s v="OK"/>
        <s v="NÃO"/>
      </sharedItems>
    </cacheField>
    <cacheField name="QUANTIDADE" numFmtId="0">
      <sharedItems containsSemiMixedTypes="0" containsString="0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</r>
  <r>
    <x v="1"/>
    <x v="1"/>
    <x v="1"/>
    <x v="1"/>
    <x v="1"/>
  </r>
  <r>
    <x v="2"/>
    <x v="2"/>
    <x v="2"/>
    <x v="1"/>
    <x v="1"/>
  </r>
  <r>
    <x v="3"/>
    <x v="3"/>
    <x v="3"/>
    <x v="0"/>
    <x v="1"/>
  </r>
  <r>
    <x v="4"/>
    <x v="4"/>
    <x v="4"/>
    <x v="2"/>
    <x v="2"/>
  </r>
  <r>
    <x v="5"/>
    <x v="5"/>
    <x v="5"/>
    <x v="3"/>
    <x v="1"/>
  </r>
  <r>
    <x v="6"/>
    <x v="6"/>
    <x v="6"/>
    <x v="0"/>
    <x v="1"/>
  </r>
  <r>
    <x v="7"/>
    <x v="7"/>
    <x v="7"/>
    <x v="3"/>
    <x v="2"/>
  </r>
  <r>
    <x v="8"/>
    <x v="3"/>
    <x v="3"/>
    <x v="0"/>
    <x v="1"/>
  </r>
  <r>
    <x v="9"/>
    <x v="1"/>
    <x v="0"/>
    <x v="1"/>
    <x v="0"/>
  </r>
  <r>
    <x v="10"/>
    <x v="5"/>
    <x v="5"/>
    <x v="1"/>
    <x v="1"/>
  </r>
  <r>
    <x v="11"/>
    <x v="7"/>
    <x v="7"/>
    <x v="0"/>
    <x v="2"/>
  </r>
  <r>
    <x v="12"/>
    <x v="7"/>
    <x v="7"/>
    <x v="2"/>
    <x v="0"/>
  </r>
  <r>
    <x v="13"/>
    <x v="7"/>
    <x v="7"/>
    <x v="3"/>
    <x v="0"/>
  </r>
  <r>
    <x v="14"/>
    <x v="7"/>
    <x v="7"/>
    <x v="0"/>
    <x v="2"/>
  </r>
  <r>
    <x v="15"/>
    <x v="2"/>
    <x v="2"/>
    <x v="3"/>
    <x v="1"/>
  </r>
  <r>
    <x v="16"/>
    <x v="2"/>
    <x v="2"/>
    <x v="0"/>
    <x v="1"/>
  </r>
  <r>
    <x v="17"/>
    <x v="6"/>
    <x v="6"/>
    <x v="1"/>
    <x v="1"/>
  </r>
  <r>
    <x v="18"/>
    <x v="5"/>
    <x v="5"/>
    <x v="1"/>
    <x v="1"/>
  </r>
  <r>
    <x v="19"/>
    <x v="0"/>
    <x v="1"/>
    <x v="0"/>
    <x v="1"/>
  </r>
  <r>
    <x v="20"/>
    <x v="0"/>
    <x v="1"/>
    <x v="2"/>
    <x v="0"/>
  </r>
  <r>
    <x v="21"/>
    <x v="4"/>
    <x v="4"/>
    <x v="3"/>
    <x v="0"/>
  </r>
  <r>
    <x v="22"/>
    <x v="3"/>
    <x v="3"/>
    <x v="0"/>
    <x v="1"/>
  </r>
  <r>
    <x v="23"/>
    <x v="7"/>
    <x v="7"/>
    <x v="3"/>
    <x v="2"/>
  </r>
  <r>
    <x v="24"/>
    <x v="5"/>
    <x v="5"/>
    <x v="3"/>
    <x v="1"/>
  </r>
  <r>
    <x v="25"/>
    <x v="5"/>
    <x v="5"/>
    <x v="0"/>
    <x v="1"/>
  </r>
  <r>
    <x v="26"/>
    <x v="5"/>
    <x v="5"/>
    <x v="3"/>
    <x v="1"/>
  </r>
  <r>
    <x v="27"/>
    <x v="7"/>
    <x v="7"/>
    <x v="3"/>
    <x v="1"/>
  </r>
  <r>
    <x v="28"/>
    <x v="7"/>
    <x v="7"/>
    <x v="0"/>
    <x v="2"/>
  </r>
  <r>
    <x v="29"/>
    <x v="7"/>
    <x v="7"/>
    <x v="3"/>
    <x v="0"/>
  </r>
  <r>
    <x v="30"/>
    <x v="0"/>
    <x v="0"/>
    <x v="2"/>
    <x v="0"/>
  </r>
  <r>
    <x v="31"/>
    <x v="1"/>
    <x v="1"/>
    <x v="1"/>
    <x v="2"/>
  </r>
  <r>
    <x v="32"/>
    <x v="2"/>
    <x v="2"/>
    <x v="0"/>
    <x v="0"/>
  </r>
  <r>
    <x v="33"/>
    <x v="3"/>
    <x v="3"/>
    <x v="3"/>
    <x v="1"/>
  </r>
  <r>
    <x v="34"/>
    <x v="4"/>
    <x v="4"/>
    <x v="2"/>
    <x v="2"/>
  </r>
  <r>
    <x v="35"/>
    <x v="5"/>
    <x v="5"/>
    <x v="1"/>
    <x v="1"/>
  </r>
  <r>
    <x v="36"/>
    <x v="6"/>
    <x v="6"/>
    <x v="0"/>
    <x v="1"/>
  </r>
  <r>
    <x v="37"/>
    <x v="6"/>
    <x v="6"/>
    <x v="3"/>
    <x v="1"/>
  </r>
  <r>
    <x v="38"/>
    <x v="2"/>
    <x v="2"/>
    <x v="2"/>
    <x v="1"/>
  </r>
  <r>
    <x v="39"/>
    <x v="2"/>
    <x v="2"/>
    <x v="1"/>
    <x v="2"/>
  </r>
  <r>
    <x v="40"/>
    <x v="0"/>
    <x v="0"/>
    <x v="0"/>
    <x v="0"/>
  </r>
  <r>
    <x v="41"/>
    <x v="1"/>
    <x v="1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n v="51490"/>
    <x v="0"/>
    <x v="0"/>
  </r>
  <r>
    <x v="1"/>
    <x v="1"/>
    <n v="57990"/>
    <x v="1"/>
    <x v="0"/>
  </r>
  <r>
    <x v="2"/>
    <x v="2"/>
    <n v="85790"/>
    <x v="2"/>
    <x v="0"/>
  </r>
  <r>
    <x v="3"/>
    <x v="2"/>
    <n v="85790"/>
    <x v="3"/>
    <x v="1"/>
  </r>
  <r>
    <x v="4"/>
    <x v="3"/>
    <n v="158390"/>
    <x v="3"/>
    <x v="1"/>
  </r>
  <r>
    <x v="5"/>
    <x v="0"/>
    <n v="51490"/>
    <x v="1"/>
    <x v="0"/>
  </r>
  <r>
    <x v="6"/>
    <x v="4"/>
    <n v="195000"/>
    <x v="2"/>
    <x v="1"/>
  </r>
  <r>
    <x v="7"/>
    <x v="2"/>
    <n v="85790"/>
    <x v="3"/>
    <x v="0"/>
  </r>
  <r>
    <x v="8"/>
    <x v="5"/>
    <n v="900000"/>
    <x v="0"/>
    <x v="1"/>
  </r>
  <r>
    <x v="9"/>
    <x v="5"/>
    <n v="900000"/>
    <x v="1"/>
    <x v="1"/>
  </r>
  <r>
    <x v="10"/>
    <x v="5"/>
    <n v="900000"/>
    <x v="2"/>
    <x v="1"/>
  </r>
  <r>
    <x v="11"/>
    <x v="5"/>
    <n v="900000"/>
    <x v="3"/>
    <x v="1"/>
  </r>
  <r>
    <x v="12"/>
    <x v="4"/>
    <n v="195000"/>
    <x v="0"/>
    <x v="1"/>
  </r>
  <r>
    <x v="13"/>
    <x v="1"/>
    <n v="57990"/>
    <x v="1"/>
    <x v="1"/>
  </r>
  <r>
    <x v="14"/>
    <x v="2"/>
    <n v="85790"/>
    <x v="2"/>
    <x v="0"/>
  </r>
  <r>
    <x v="15"/>
    <x v="0"/>
    <n v="51490"/>
    <x v="3"/>
    <x v="2"/>
  </r>
  <r>
    <x v="16"/>
    <x v="3"/>
    <n v="158390"/>
    <x v="0"/>
    <x v="1"/>
  </r>
  <r>
    <x v="17"/>
    <x v="3"/>
    <n v="158390"/>
    <x v="1"/>
    <x v="1"/>
  </r>
  <r>
    <x v="18"/>
    <x v="4"/>
    <n v="195000"/>
    <x v="2"/>
    <x v="1"/>
  </r>
  <r>
    <x v="19"/>
    <x v="2"/>
    <n v="57990"/>
    <x v="3"/>
    <x v="1"/>
  </r>
  <r>
    <x v="20"/>
    <x v="5"/>
    <n v="900000"/>
    <x v="0"/>
    <x v="1"/>
  </r>
  <r>
    <x v="21"/>
    <x v="6"/>
    <n v="69990"/>
    <x v="1"/>
    <x v="1"/>
  </r>
  <r>
    <x v="22"/>
    <x v="7"/>
    <n v="1200000"/>
    <x v="2"/>
    <x v="1"/>
  </r>
  <r>
    <x v="23"/>
    <x v="0"/>
    <n v="51490"/>
    <x v="3"/>
    <x v="0"/>
  </r>
  <r>
    <x v="24"/>
    <x v="4"/>
    <n v="195000"/>
    <x v="0"/>
    <x v="2"/>
  </r>
  <r>
    <x v="25"/>
    <x v="1"/>
    <n v="57990"/>
    <x v="1"/>
    <x v="0"/>
  </r>
  <r>
    <x v="26"/>
    <x v="0"/>
    <n v="51490"/>
    <x v="2"/>
    <x v="1"/>
  </r>
  <r>
    <x v="27"/>
    <x v="5"/>
    <n v="900000"/>
    <x v="3"/>
    <x v="0"/>
  </r>
  <r>
    <x v="28"/>
    <x v="1"/>
    <n v="57990"/>
    <x v="0"/>
    <x v="2"/>
  </r>
  <r>
    <x v="29"/>
    <x v="4"/>
    <n v="195000"/>
    <x v="1"/>
    <x v="1"/>
  </r>
  <r>
    <x v="30"/>
    <x v="3"/>
    <n v="158390"/>
    <x v="2"/>
    <x v="1"/>
  </r>
  <r>
    <x v="31"/>
    <x v="5"/>
    <n v="900000"/>
    <x v="3"/>
    <x v="0"/>
  </r>
  <r>
    <x v="32"/>
    <x v="7"/>
    <n v="1200000"/>
    <x v="0"/>
    <x v="2"/>
  </r>
  <r>
    <x v="33"/>
    <x v="6"/>
    <n v="69990"/>
    <x v="1"/>
    <x v="2"/>
  </r>
  <r>
    <x v="34"/>
    <x v="4"/>
    <n v="195000"/>
    <x v="2"/>
    <x v="1"/>
  </r>
  <r>
    <x v="35"/>
    <x v="1"/>
    <n v="57990"/>
    <x v="3"/>
    <x v="1"/>
  </r>
  <r>
    <x v="36"/>
    <x v="5"/>
    <n v="900000"/>
    <x v="0"/>
    <x v="0"/>
  </r>
  <r>
    <x v="37"/>
    <x v="7"/>
    <n v="1200000"/>
    <x v="1"/>
    <x v="0"/>
  </r>
  <r>
    <x v="38"/>
    <x v="4"/>
    <n v="195000"/>
    <x v="2"/>
    <x v="2"/>
  </r>
  <r>
    <x v="39"/>
    <x v="2"/>
    <n v="85790"/>
    <x v="3"/>
    <x v="1"/>
  </r>
  <r>
    <x v="40"/>
    <x v="3"/>
    <n v="158390"/>
    <x v="0"/>
    <x v="1"/>
  </r>
  <r>
    <x v="41"/>
    <x v="0"/>
    <n v="51490"/>
    <x v="1"/>
    <x v="1"/>
  </r>
  <r>
    <x v="42"/>
    <x v="4"/>
    <n v="195000"/>
    <x v="2"/>
    <x v="1"/>
  </r>
  <r>
    <x v="43"/>
    <x v="5"/>
    <n v="900000"/>
    <x v="3"/>
    <x v="2"/>
  </r>
  <r>
    <x v="44"/>
    <x v="7"/>
    <n v="1200000"/>
    <x v="0"/>
    <x v="0"/>
  </r>
  <r>
    <x v="45"/>
    <x v="2"/>
    <n v="85790"/>
    <x v="1"/>
    <x v="2"/>
  </r>
  <r>
    <x v="46"/>
    <x v="3"/>
    <n v="158390"/>
    <x v="2"/>
    <x v="0"/>
  </r>
  <r>
    <x v="47"/>
    <x v="6"/>
    <n v="69990"/>
    <x v="3"/>
    <x v="1"/>
  </r>
  <r>
    <x v="48"/>
    <x v="4"/>
    <n v="158390"/>
    <x v="0"/>
    <x v="1"/>
  </r>
  <r>
    <x v="49"/>
    <x v="3"/>
    <n v="158390"/>
    <x v="1"/>
    <x v="0"/>
  </r>
  <r>
    <x v="50"/>
    <x v="6"/>
    <n v="69990"/>
    <x v="2"/>
    <x v="2"/>
  </r>
  <r>
    <x v="51"/>
    <x v="5"/>
    <n v="900000"/>
    <x v="3"/>
    <x v="1"/>
  </r>
  <r>
    <x v="52"/>
    <x v="7"/>
    <n v="1200000"/>
    <x v="0"/>
    <x v="1"/>
  </r>
  <r>
    <x v="53"/>
    <x v="1"/>
    <n v="57990"/>
    <x v="1"/>
    <x v="0"/>
  </r>
  <r>
    <x v="54"/>
    <x v="2"/>
    <n v="85790"/>
    <x v="2"/>
    <x v="0"/>
  </r>
  <r>
    <x v="55"/>
    <x v="3"/>
    <n v="158390"/>
    <x v="3"/>
    <x v="1"/>
  </r>
  <r>
    <x v="56"/>
    <x v="0"/>
    <n v="51490"/>
    <x v="0"/>
    <x v="1"/>
  </r>
  <r>
    <x v="57"/>
    <x v="5"/>
    <n v="900000"/>
    <x v="1"/>
    <x v="1"/>
  </r>
  <r>
    <x v="58"/>
    <x v="1"/>
    <n v="57990"/>
    <x v="2"/>
    <x v="0"/>
  </r>
  <r>
    <x v="59"/>
    <x v="2"/>
    <n v="85790"/>
    <x v="3"/>
    <x v="0"/>
  </r>
  <r>
    <x v="60"/>
    <x v="5"/>
    <n v="900000"/>
    <x v="0"/>
    <x v="1"/>
  </r>
  <r>
    <x v="61"/>
    <x v="7"/>
    <n v="1200000"/>
    <x v="1"/>
    <x v="1"/>
  </r>
  <r>
    <x v="62"/>
    <x v="7"/>
    <n v="1200000"/>
    <x v="2"/>
    <x v="1"/>
  </r>
  <r>
    <x v="63"/>
    <x v="3"/>
    <n v="158390"/>
    <x v="3"/>
    <x v="0"/>
  </r>
  <r>
    <x v="64"/>
    <x v="5"/>
    <n v="900000"/>
    <x v="0"/>
    <x v="1"/>
  </r>
  <r>
    <x v="65"/>
    <x v="2"/>
    <n v="85790"/>
    <x v="1"/>
    <x v="0"/>
  </r>
  <r>
    <x v="66"/>
    <x v="4"/>
    <n v="195000"/>
    <x v="2"/>
    <x v="0"/>
  </r>
  <r>
    <x v="67"/>
    <x v="2"/>
    <n v="85790"/>
    <x v="3"/>
    <x v="1"/>
  </r>
  <r>
    <x v="68"/>
    <x v="2"/>
    <n v="85790"/>
    <x v="0"/>
    <x v="1"/>
  </r>
  <r>
    <x v="69"/>
    <x v="6"/>
    <n v="69990"/>
    <x v="1"/>
    <x v="2"/>
  </r>
  <r>
    <x v="70"/>
    <x v="0"/>
    <n v="51490"/>
    <x v="2"/>
    <x v="2"/>
  </r>
  <r>
    <x v="71"/>
    <x v="4"/>
    <n v="195000"/>
    <x v="3"/>
    <x v="0"/>
  </r>
  <r>
    <x v="72"/>
    <x v="6"/>
    <n v="69990"/>
    <x v="0"/>
    <x v="1"/>
  </r>
  <r>
    <x v="73"/>
    <x v="5"/>
    <n v="900000"/>
    <x v="1"/>
    <x v="1"/>
  </r>
  <r>
    <x v="74"/>
    <x v="7"/>
    <n v="1200000"/>
    <x v="2"/>
    <x v="1"/>
  </r>
  <r>
    <x v="75"/>
    <x v="4"/>
    <n v="195000"/>
    <x v="3"/>
    <x v="0"/>
  </r>
  <r>
    <x v="76"/>
    <x v="7"/>
    <n v="1200000"/>
    <x v="0"/>
    <x v="1"/>
  </r>
  <r>
    <x v="77"/>
    <x v="3"/>
    <n v="158390"/>
    <x v="1"/>
    <x v="2"/>
  </r>
  <r>
    <x v="78"/>
    <x v="1"/>
    <n v="57990"/>
    <x v="2"/>
    <x v="1"/>
  </r>
  <r>
    <x v="79"/>
    <x v="5"/>
    <n v="900000"/>
    <x v="0"/>
    <x v="1"/>
  </r>
  <r>
    <x v="80"/>
    <x v="5"/>
    <n v="900000"/>
    <x v="1"/>
    <x v="1"/>
  </r>
  <r>
    <x v="81"/>
    <x v="7"/>
    <n v="1200000"/>
    <x v="2"/>
    <x v="1"/>
  </r>
  <r>
    <x v="82"/>
    <x v="7"/>
    <n v="1200000"/>
    <x v="0"/>
    <x v="1"/>
  </r>
  <r>
    <x v="83"/>
    <x v="7"/>
    <n v="1200000"/>
    <x v="1"/>
    <x v="1"/>
  </r>
  <r>
    <x v="84"/>
    <x v="5"/>
    <n v="900000"/>
    <x v="2"/>
    <x v="1"/>
  </r>
  <r>
    <x v="85"/>
    <x v="7"/>
    <n v="1200000"/>
    <x v="0"/>
    <x v="1"/>
  </r>
  <r>
    <x v="86"/>
    <x v="7"/>
    <n v="1200000"/>
    <x v="1"/>
    <x v="1"/>
  </r>
  <r>
    <x v="87"/>
    <x v="5"/>
    <n v="900000"/>
    <x v="2"/>
    <x v="1"/>
  </r>
  <r>
    <x v="88"/>
    <x v="5"/>
    <n v="900000"/>
    <x v="0"/>
    <x v="1"/>
  </r>
  <r>
    <x v="89"/>
    <x v="7"/>
    <n v="1200000"/>
    <x v="1"/>
    <x v="1"/>
  </r>
  <r>
    <x v="90"/>
    <x v="7"/>
    <n v="1200000"/>
    <x v="2"/>
    <x v="1"/>
  </r>
  <r>
    <x v="91"/>
    <x v="4"/>
    <n v="195000"/>
    <x v="0"/>
    <x v="1"/>
  </r>
  <r>
    <x v="92"/>
    <x v="4"/>
    <n v="195000"/>
    <x v="1"/>
    <x v="1"/>
  </r>
  <r>
    <x v="93"/>
    <x v="3"/>
    <n v="158390"/>
    <x v="2"/>
    <x v="1"/>
  </r>
  <r>
    <x v="94"/>
    <x v="3"/>
    <n v="158390"/>
    <x v="0"/>
    <x v="1"/>
  </r>
  <r>
    <x v="95"/>
    <x v="5"/>
    <n v="900000"/>
    <x v="1"/>
    <x v="1"/>
  </r>
  <r>
    <x v="96"/>
    <x v="7"/>
    <n v="1200000"/>
    <x v="2"/>
    <x v="1"/>
  </r>
  <r>
    <x v="97"/>
    <x v="5"/>
    <n v="900000"/>
    <x v="0"/>
    <x v="1"/>
  </r>
  <r>
    <x v="98"/>
    <x v="5"/>
    <n v="900000"/>
    <x v="3"/>
    <x v="1"/>
  </r>
  <r>
    <x v="99"/>
    <x v="7"/>
    <n v="1200000"/>
    <x v="1"/>
    <x v="1"/>
  </r>
  <r>
    <x v="100"/>
    <x v="5"/>
    <n v="900000"/>
    <x v="2"/>
    <x v="1"/>
  </r>
  <r>
    <x v="101"/>
    <x v="4"/>
    <n v="195000"/>
    <x v="0"/>
    <x v="1"/>
  </r>
  <r>
    <x v="102"/>
    <x v="3"/>
    <n v="158390"/>
    <x v="3"/>
    <x v="1"/>
  </r>
  <r>
    <x v="103"/>
    <x v="3"/>
    <n v="158390"/>
    <x v="1"/>
    <x v="1"/>
  </r>
  <r>
    <x v="104"/>
    <x v="7"/>
    <n v="1200000"/>
    <x v="2"/>
    <x v="1"/>
  </r>
  <r>
    <x v="105"/>
    <x v="5"/>
    <n v="900000"/>
    <x v="0"/>
    <x v="1"/>
  </r>
  <r>
    <x v="106"/>
    <x v="7"/>
    <n v="1200000"/>
    <x v="3"/>
    <x v="1"/>
  </r>
  <r>
    <x v="107"/>
    <x v="5"/>
    <n v="900000"/>
    <x v="1"/>
    <x v="1"/>
  </r>
  <r>
    <x v="108"/>
    <x v="7"/>
    <n v="1200000"/>
    <x v="2"/>
    <x v="1"/>
  </r>
  <r>
    <x v="109"/>
    <x v="4"/>
    <n v="195000"/>
    <x v="0"/>
    <x v="1"/>
  </r>
  <r>
    <x v="110"/>
    <x v="4"/>
    <n v="195000"/>
    <x v="3"/>
    <x v="1"/>
  </r>
  <r>
    <x v="111"/>
    <x v="4"/>
    <n v="195000"/>
    <x v="1"/>
    <x v="1"/>
  </r>
  <r>
    <x v="112"/>
    <x v="4"/>
    <n v="195000"/>
    <x v="2"/>
    <x v="1"/>
  </r>
  <r>
    <x v="113"/>
    <x v="3"/>
    <n v="158390"/>
    <x v="0"/>
    <x v="1"/>
  </r>
  <r>
    <x v="114"/>
    <x v="6"/>
    <n v="69990"/>
    <x v="3"/>
    <x v="0"/>
  </r>
  <r>
    <x v="115"/>
    <x v="1"/>
    <n v="57990"/>
    <x v="1"/>
    <x v="0"/>
  </r>
  <r>
    <x v="116"/>
    <x v="2"/>
    <n v="85790"/>
    <x v="2"/>
    <x v="0"/>
  </r>
  <r>
    <x v="117"/>
    <x v="5"/>
    <n v="900000"/>
    <x v="0"/>
    <x v="1"/>
  </r>
  <r>
    <x v="118"/>
    <x v="4"/>
    <n v="195000"/>
    <x v="3"/>
    <x v="0"/>
  </r>
  <r>
    <x v="119"/>
    <x v="0"/>
    <n v="51490"/>
    <x v="1"/>
    <x v="0"/>
  </r>
  <r>
    <x v="120"/>
    <x v="0"/>
    <n v="51490"/>
    <x v="2"/>
    <x v="0"/>
  </r>
  <r>
    <x v="121"/>
    <x v="0"/>
    <n v="51490"/>
    <x v="0"/>
    <x v="1"/>
  </r>
  <r>
    <x v="122"/>
    <x v="0"/>
    <n v="51490"/>
    <x v="3"/>
    <x v="1"/>
  </r>
  <r>
    <x v="123"/>
    <x v="4"/>
    <n v="195000"/>
    <x v="1"/>
    <x v="0"/>
  </r>
  <r>
    <x v="124"/>
    <x v="3"/>
    <n v="158390"/>
    <x v="2"/>
    <x v="1"/>
  </r>
  <r>
    <x v="125"/>
    <x v="2"/>
    <n v="85790"/>
    <x v="0"/>
    <x v="1"/>
  </r>
  <r>
    <x v="126"/>
    <x v="2"/>
    <n v="85790"/>
    <x v="3"/>
    <x v="0"/>
  </r>
  <r>
    <x v="127"/>
    <x v="7"/>
    <n v="1200000"/>
    <x v="1"/>
    <x v="1"/>
  </r>
  <r>
    <x v="128"/>
    <x v="4"/>
    <n v="195000"/>
    <x v="2"/>
    <x v="0"/>
  </r>
  <r>
    <x v="129"/>
    <x v="3"/>
    <n v="158390"/>
    <x v="0"/>
    <x v="1"/>
  </r>
  <r>
    <x v="130"/>
    <x v="6"/>
    <n v="69990"/>
    <x v="3"/>
    <x v="1"/>
  </r>
  <r>
    <x v="131"/>
    <x v="6"/>
    <n v="69990"/>
    <x v="1"/>
    <x v="0"/>
  </r>
  <r>
    <x v="132"/>
    <x v="0"/>
    <n v="51490"/>
    <x v="2"/>
    <x v="2"/>
  </r>
  <r>
    <x v="133"/>
    <x v="2"/>
    <n v="85790"/>
    <x v="0"/>
    <x v="2"/>
  </r>
  <r>
    <x v="134"/>
    <x v="1"/>
    <n v="57990"/>
    <x v="3"/>
    <x v="2"/>
  </r>
  <r>
    <x v="135"/>
    <x v="7"/>
    <n v="1200000"/>
    <x v="1"/>
    <x v="1"/>
  </r>
  <r>
    <x v="136"/>
    <x v="7"/>
    <n v="1200000"/>
    <x v="2"/>
    <x v="1"/>
  </r>
  <r>
    <x v="137"/>
    <x v="7"/>
    <n v="1200000"/>
    <x v="0"/>
    <x v="1"/>
  </r>
  <r>
    <x v="138"/>
    <x v="7"/>
    <n v="1200000"/>
    <x v="3"/>
    <x v="1"/>
  </r>
  <r>
    <x v="139"/>
    <x v="7"/>
    <n v="1200000"/>
    <x v="1"/>
    <x v="1"/>
  </r>
  <r>
    <x v="140"/>
    <x v="2"/>
    <n v="85790"/>
    <x v="2"/>
    <x v="0"/>
  </r>
  <r>
    <x v="141"/>
    <x v="2"/>
    <n v="85790"/>
    <x v="0"/>
    <x v="0"/>
  </r>
  <r>
    <x v="142"/>
    <x v="1"/>
    <n v="57990"/>
    <x v="3"/>
    <x v="0"/>
  </r>
  <r>
    <x v="143"/>
    <x v="1"/>
    <n v="57990"/>
    <x v="1"/>
    <x v="0"/>
  </r>
  <r>
    <x v="144"/>
    <x v="4"/>
    <n v="195000"/>
    <x v="2"/>
    <x v="1"/>
  </r>
  <r>
    <x v="145"/>
    <x v="3"/>
    <n v="158390"/>
    <x v="0"/>
    <x v="1"/>
  </r>
  <r>
    <x v="146"/>
    <x v="6"/>
    <n v="69990"/>
    <x v="3"/>
    <x v="1"/>
  </r>
  <r>
    <x v="147"/>
    <x v="3"/>
    <n v="158390"/>
    <x v="1"/>
    <x v="1"/>
  </r>
  <r>
    <x v="148"/>
    <x v="6"/>
    <n v="69990"/>
    <x v="2"/>
    <x v="0"/>
  </r>
  <r>
    <x v="149"/>
    <x v="7"/>
    <n v="1200000"/>
    <x v="0"/>
    <x v="0"/>
  </r>
  <r>
    <x v="150"/>
    <x v="0"/>
    <n v="51490"/>
    <x v="3"/>
    <x v="1"/>
  </r>
  <r>
    <x v="151"/>
    <x v="0"/>
    <n v="51490"/>
    <x v="1"/>
    <x v="0"/>
  </r>
  <r>
    <x v="152"/>
    <x v="0"/>
    <n v="51490"/>
    <x v="2"/>
    <x v="1"/>
  </r>
  <r>
    <x v="153"/>
    <x v="5"/>
    <n v="900000"/>
    <x v="0"/>
    <x v="2"/>
  </r>
  <r>
    <x v="154"/>
    <x v="2"/>
    <n v="85790"/>
    <x v="3"/>
    <x v="2"/>
  </r>
  <r>
    <x v="155"/>
    <x v="2"/>
    <n v="85790"/>
    <x v="1"/>
    <x v="0"/>
  </r>
  <r>
    <x v="156"/>
    <x v="5"/>
    <n v="900000"/>
    <x v="2"/>
    <x v="1"/>
  </r>
  <r>
    <x v="157"/>
    <x v="7"/>
    <n v="1200000"/>
    <x v="0"/>
    <x v="1"/>
  </r>
  <r>
    <x v="158"/>
    <x v="8"/>
    <n v="1200000"/>
    <x v="3"/>
    <x v="1"/>
  </r>
  <r>
    <x v="159"/>
    <x v="9"/>
    <n v="1200000"/>
    <x v="1"/>
    <x v="1"/>
  </r>
  <r>
    <x v="160"/>
    <x v="4"/>
    <n v="195000"/>
    <x v="2"/>
    <x v="0"/>
  </r>
  <r>
    <x v="161"/>
    <x v="4"/>
    <n v="195000"/>
    <x v="0"/>
    <x v="0"/>
  </r>
  <r>
    <x v="162"/>
    <x v="4"/>
    <n v="195000"/>
    <x v="3"/>
    <x v="0"/>
  </r>
  <r>
    <x v="163"/>
    <x v="6"/>
    <n v="69990"/>
    <x v="1"/>
    <x v="1"/>
  </r>
  <r>
    <x v="164"/>
    <x v="5"/>
    <n v="900000"/>
    <x v="2"/>
    <x v="2"/>
  </r>
  <r>
    <x v="165"/>
    <x v="3"/>
    <n v="158390"/>
    <x v="0"/>
    <x v="1"/>
  </r>
  <r>
    <x v="166"/>
    <x v="1"/>
    <n v="57990"/>
    <x v="3"/>
    <x v="1"/>
  </r>
  <r>
    <x v="167"/>
    <x v="6"/>
    <n v="69990"/>
    <x v="1"/>
    <x v="1"/>
  </r>
  <r>
    <x v="168"/>
    <x v="6"/>
    <n v="69990"/>
    <x v="2"/>
    <x v="0"/>
  </r>
  <r>
    <x v="169"/>
    <x v="7"/>
    <n v="1200000"/>
    <x v="0"/>
    <x v="0"/>
  </r>
  <r>
    <x v="170"/>
    <x v="4"/>
    <n v="195000"/>
    <x v="3"/>
    <x v="0"/>
  </r>
  <r>
    <x v="171"/>
    <x v="5"/>
    <n v="900000"/>
    <x v="1"/>
    <x v="1"/>
  </r>
  <r>
    <x v="172"/>
    <x v="5"/>
    <n v="900000"/>
    <x v="2"/>
    <x v="2"/>
  </r>
  <r>
    <x v="173"/>
    <x v="6"/>
    <n v="69990"/>
    <x v="0"/>
    <x v="1"/>
  </r>
  <r>
    <x v="174"/>
    <x v="0"/>
    <n v="51490"/>
    <x v="3"/>
    <x v="1"/>
  </r>
  <r>
    <x v="175"/>
    <x v="4"/>
    <n v="195000"/>
    <x v="1"/>
    <x v="1"/>
  </r>
  <r>
    <x v="176"/>
    <x v="6"/>
    <n v="69990"/>
    <x v="2"/>
    <x v="0"/>
  </r>
  <r>
    <x v="177"/>
    <x v="5"/>
    <n v="900000"/>
    <x v="0"/>
    <x v="0"/>
  </r>
  <r>
    <x v="178"/>
    <x v="7"/>
    <n v="1200000"/>
    <x v="3"/>
    <x v="0"/>
  </r>
  <r>
    <x v="179"/>
    <x v="4"/>
    <n v="195000"/>
    <x v="1"/>
    <x v="1"/>
  </r>
  <r>
    <x v="180"/>
    <x v="7"/>
    <n v="1200000"/>
    <x v="2"/>
    <x v="2"/>
  </r>
  <r>
    <x v="181"/>
    <x v="3"/>
    <n v="158390"/>
    <x v="0"/>
    <x v="1"/>
  </r>
  <r>
    <x v="182"/>
    <x v="6"/>
    <n v="69990"/>
    <x v="3"/>
    <x v="1"/>
  </r>
  <r>
    <x v="183"/>
    <x v="0"/>
    <n v="51490"/>
    <x v="1"/>
    <x v="1"/>
  </r>
  <r>
    <x v="184"/>
    <x v="4"/>
    <n v="195000"/>
    <x v="2"/>
    <x v="0"/>
  </r>
  <r>
    <x v="185"/>
    <x v="6"/>
    <n v="69990"/>
    <x v="0"/>
    <x v="0"/>
  </r>
  <r>
    <x v="186"/>
    <x v="5"/>
    <n v="900000"/>
    <x v="3"/>
    <x v="0"/>
  </r>
  <r>
    <x v="187"/>
    <x v="7"/>
    <n v="1200000"/>
    <x v="1"/>
    <x v="1"/>
  </r>
  <r>
    <x v="188"/>
    <x v="4"/>
    <n v="195000"/>
    <x v="2"/>
    <x v="2"/>
  </r>
  <r>
    <x v="189"/>
    <x v="7"/>
    <n v="1200000"/>
    <x v="0"/>
    <x v="1"/>
  </r>
  <r>
    <x v="190"/>
    <x v="3"/>
    <n v="158390"/>
    <x v="3"/>
    <x v="1"/>
  </r>
  <r>
    <x v="191"/>
    <x v="6"/>
    <n v="69990"/>
    <x v="1"/>
    <x v="1"/>
  </r>
  <r>
    <x v="192"/>
    <x v="0"/>
    <n v="51490"/>
    <x v="2"/>
    <x v="0"/>
  </r>
  <r>
    <x v="193"/>
    <x v="4"/>
    <n v="195000"/>
    <x v="0"/>
    <x v="0"/>
  </r>
  <r>
    <x v="194"/>
    <x v="6"/>
    <n v="69990"/>
    <x v="3"/>
    <x v="0"/>
  </r>
  <r>
    <x v="195"/>
    <x v="5"/>
    <n v="900000"/>
    <x v="1"/>
    <x v="1"/>
  </r>
  <r>
    <x v="196"/>
    <x v="7"/>
    <n v="1200000"/>
    <x v="2"/>
    <x v="2"/>
  </r>
  <r>
    <x v="197"/>
    <x v="4"/>
    <n v="195000"/>
    <x v="0"/>
    <x v="1"/>
  </r>
  <r>
    <x v="198"/>
    <x v="7"/>
    <n v="1200000"/>
    <x v="3"/>
    <x v="1"/>
  </r>
  <r>
    <x v="199"/>
    <x v="3"/>
    <n v="158390"/>
    <x v="1"/>
    <x v="1"/>
  </r>
  <r>
    <x v="200"/>
    <x v="7"/>
    <n v="1200000"/>
    <x v="2"/>
    <x v="1"/>
  </r>
  <r>
    <x v="201"/>
    <x v="7"/>
    <n v="1200000"/>
    <x v="0"/>
    <x v="1"/>
  </r>
  <r>
    <x v="202"/>
    <x v="7"/>
    <n v="1200000"/>
    <x v="3"/>
    <x v="1"/>
  </r>
  <r>
    <x v="203"/>
    <x v="7"/>
    <n v="1200000"/>
    <x v="1"/>
    <x v="1"/>
  </r>
  <r>
    <x v="204"/>
    <x v="3"/>
    <n v="158390"/>
    <x v="2"/>
    <x v="2"/>
  </r>
  <r>
    <x v="205"/>
    <x v="4"/>
    <n v="195000"/>
    <x v="0"/>
    <x v="1"/>
  </r>
  <r>
    <x v="206"/>
    <x v="1"/>
    <n v="57990"/>
    <x v="3"/>
    <x v="1"/>
  </r>
  <r>
    <x v="207"/>
    <x v="1"/>
    <n v="57990"/>
    <x v="1"/>
    <x v="1"/>
  </r>
  <r>
    <x v="208"/>
    <x v="2"/>
    <n v="57990"/>
    <x v="2"/>
    <x v="0"/>
  </r>
  <r>
    <x v="209"/>
    <x v="3"/>
    <n v="158390"/>
    <x v="0"/>
    <x v="0"/>
  </r>
  <r>
    <x v="210"/>
    <x v="6"/>
    <n v="69990"/>
    <x v="3"/>
    <x v="0"/>
  </r>
  <r>
    <x v="211"/>
    <x v="0"/>
    <n v="51490"/>
    <x v="1"/>
    <x v="1"/>
  </r>
  <r>
    <x v="212"/>
    <x v="7"/>
    <n v="1200000"/>
    <x v="2"/>
    <x v="2"/>
  </r>
  <r>
    <x v="213"/>
    <x v="5"/>
    <n v="900000"/>
    <x v="0"/>
    <x v="2"/>
  </r>
  <r>
    <x v="214"/>
    <x v="6"/>
    <n v="69990"/>
    <x v="3"/>
    <x v="0"/>
  </r>
  <r>
    <x v="215"/>
    <x v="5"/>
    <n v="900000"/>
    <x v="1"/>
    <x v="1"/>
  </r>
  <r>
    <x v="216"/>
    <x v="5"/>
    <n v="900000"/>
    <x v="2"/>
    <x v="1"/>
  </r>
  <r>
    <x v="217"/>
    <x v="4"/>
    <n v="195000"/>
    <x v="0"/>
    <x v="1"/>
  </r>
  <r>
    <x v="218"/>
    <x v="4"/>
    <n v="195000"/>
    <x v="3"/>
    <x v="0"/>
  </r>
  <r>
    <x v="219"/>
    <x v="4"/>
    <n v="195000"/>
    <x v="1"/>
    <x v="0"/>
  </r>
  <r>
    <x v="220"/>
    <x v="3"/>
    <n v="158390"/>
    <x v="2"/>
    <x v="0"/>
  </r>
  <r>
    <x v="221"/>
    <x v="3"/>
    <n v="158390"/>
    <x v="0"/>
    <x v="1"/>
  </r>
  <r>
    <x v="222"/>
    <x v="0"/>
    <n v="51490"/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0000"/>
    <x v="0"/>
    <n v="17"/>
  </r>
  <r>
    <x v="1"/>
    <x v="1"/>
    <x v="1"/>
    <n v="3500"/>
    <x v="1"/>
    <n v="10"/>
  </r>
  <r>
    <x v="2"/>
    <x v="2"/>
    <x v="2"/>
    <n v="3000"/>
    <x v="1"/>
    <n v="7"/>
  </r>
  <r>
    <x v="3"/>
    <x v="3"/>
    <x v="3"/>
    <n v="2500"/>
    <x v="0"/>
    <n v="8"/>
  </r>
  <r>
    <x v="4"/>
    <x v="4"/>
    <x v="4"/>
    <n v="5000"/>
    <x v="0"/>
    <n v="5"/>
  </r>
  <r>
    <x v="5"/>
    <x v="5"/>
    <x v="5"/>
    <n v="3500"/>
    <x v="0"/>
    <n v="20"/>
  </r>
  <r>
    <x v="6"/>
    <x v="6"/>
    <x v="6"/>
    <n v="2500"/>
    <x v="1"/>
    <n v="15"/>
  </r>
  <r>
    <x v="7"/>
    <x v="7"/>
    <x v="7"/>
    <n v="2000"/>
    <x v="0"/>
    <n v="30"/>
  </r>
  <r>
    <x v="8"/>
    <x v="8"/>
    <x v="8"/>
    <n v="1500"/>
    <x v="0"/>
    <n v="10"/>
  </r>
  <r>
    <x v="9"/>
    <x v="9"/>
    <x v="9"/>
    <n v="576"/>
    <x v="0"/>
    <n v="6"/>
  </r>
  <r>
    <x v="10"/>
    <x v="10"/>
    <x v="10"/>
    <n v="379"/>
    <x v="1"/>
    <n v="9"/>
  </r>
  <r>
    <x v="11"/>
    <x v="11"/>
    <x v="11"/>
    <n v="467"/>
    <x v="0"/>
    <n v="12"/>
  </r>
  <r>
    <x v="12"/>
    <x v="12"/>
    <x v="12"/>
    <n v="600"/>
    <x v="1"/>
    <n v="14"/>
  </r>
  <r>
    <x v="13"/>
    <x v="13"/>
    <x v="13"/>
    <n v="482"/>
    <x v="0"/>
    <n v="4"/>
  </r>
  <r>
    <x v="14"/>
    <x v="14"/>
    <x v="14"/>
    <n v="270"/>
    <x v="0"/>
    <n v="9"/>
  </r>
  <r>
    <x v="15"/>
    <x v="15"/>
    <x v="15"/>
    <n v="1200"/>
    <x v="0"/>
    <n v="3"/>
  </r>
  <r>
    <x v="16"/>
    <x v="16"/>
    <x v="16"/>
    <n v="1500"/>
    <x v="0"/>
    <n v="2"/>
  </r>
  <r>
    <x v="17"/>
    <x v="17"/>
    <x v="17"/>
    <n v="1000"/>
    <x v="0"/>
    <n v="5"/>
  </r>
  <r>
    <x v="18"/>
    <x v="18"/>
    <x v="18"/>
    <n v="2000"/>
    <x v="1"/>
    <n v="3"/>
  </r>
  <r>
    <x v="19"/>
    <x v="19"/>
    <x v="19"/>
    <n v="200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4E537-8418-4714-BF98-6AAD4026D79F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4" firstHeaderRow="1" firstDataRow="1" firstDataCol="1"/>
  <pivotFields count="6">
    <pivotField multipleItemSelectionAllowed="1" showAll="0">
      <items count="21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numFmtId="14" multipleItemSelectionAllowed="1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  <pivotField axis="axisRow" showAll="0">
      <items count="21">
        <item x="14"/>
        <item x="13"/>
        <item sd="0" x="1"/>
        <item sd="0" x="0"/>
        <item x="17"/>
        <item x="18"/>
        <item x="16"/>
        <item x="15"/>
        <item x="11"/>
        <item x="12"/>
        <item x="19"/>
        <item x="8"/>
        <item x="5"/>
        <item x="6"/>
        <item x="7"/>
        <item sd="0" x="4"/>
        <item sd="0" x="2"/>
        <item sd="0" x="3"/>
        <item x="9"/>
        <item x="10"/>
        <item t="default"/>
      </items>
    </pivotField>
    <pivotField dataField="1" numFmtId="44" showAll="0"/>
    <pivotField showAll="0">
      <items count="3">
        <item x="1"/>
        <item x="0"/>
        <item t="default"/>
      </items>
    </pivotField>
    <pivotField showAll="0"/>
  </pivotFields>
  <rowFields count="2">
    <field x="1"/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PREÇO" fld="3" baseField="0" baseItem="0" numFmtId="165"/>
  </dataFields>
  <formats count="24"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/>
    </format>
    <format dxfId="42">
      <pivotArea type="topRight" dataOnly="0" labelOnly="1" outline="0" fieldPosition="0"/>
    </format>
    <format dxfId="41">
      <pivotArea field="4" type="button" dataOnly="0" labelOnly="1" outline="0"/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0" type="button" dataOnly="0" labelOnly="1" outline="0"/>
    </format>
    <format dxfId="35">
      <pivotArea type="topRight" dataOnly="0" labelOnly="1" outline="0" fieldPosition="0"/>
    </format>
    <format dxfId="34">
      <pivotArea field="4" type="button" dataOnly="0" labelOnly="1" outline="0"/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/>
    </format>
    <format dxfId="27">
      <pivotArea type="topRight" dataOnly="0" labelOnly="1" outline="0" fieldPosition="0"/>
    </format>
    <format dxfId="26">
      <pivotArea field="4" type="button" dataOnly="0" labelOnly="1" outline="0"/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33009-EDD7-4534-896C-F10617B72340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17:C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0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DC151-864E-4163-98BA-F79C02CD8C0F}" name="Venda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G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3"/>
        <item x="5"/>
        <item x="6"/>
        <item x="4"/>
        <item x="2"/>
        <item x="7"/>
        <item x="0"/>
        <item x="1"/>
        <item t="default"/>
      </items>
    </pivotField>
    <pivotField dataField="1" numFmtId="44" showAll="0">
      <items count="9">
        <item x="7"/>
        <item x="1"/>
        <item x="4"/>
        <item x="0"/>
        <item x="3"/>
        <item x="2"/>
        <item x="5"/>
        <item x="6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PREÇO-2020" fld="2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68093-A563-4F68-B6B7-1E01D63305A4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9:C33" firstHeaderRow="1" firstDataRow="1" firstDataCol="1"/>
  <pivotFields count="6">
    <pivotField numFmtId="14" showAll="0"/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53184-64EE-42A4-A4BB-38521E56A9AB}" name="Funcionários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12:C17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C2946-9831-4C24-9854-C5C156092C34}" name="Vendas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3:O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F045B-9912-4A8B-B344-F1C775A924D7}" name="Carros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30:C41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3"/>
        <item x="5"/>
        <item x="7"/>
        <item x="8"/>
        <item x="9"/>
        <item x="6"/>
        <item x="4"/>
        <item x="0"/>
        <item x="2"/>
        <item x="1"/>
        <item t="default"/>
      </items>
    </pivotField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CC744-50DC-4090-8B07-DC6A39682A41}" name="Satisfação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22:C2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0" xr10:uid="{43D0101C-ECD5-480F-A16D-D54F3ED3C12E}" sourceName="FUNCIONÁRIO-2020">
  <pivotTables>
    <pivotTable tabId="13" name="Tabela dinâmica1"/>
  </pivotTables>
  <data>
    <tabular pivotCacheId="1354063012">
      <items count="4">
        <i x="3" s="1"/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1" xr10:uid="{3BBFF101-7504-4051-BB07-C5FECD49CAE0}" sourceName="FUNCIONÁRIO-2021">
  <pivotTables>
    <pivotTable tabId="18" name="Carros"/>
    <pivotTable tabId="18" name="Satisfação"/>
    <pivotTable tabId="18" name="Vendas"/>
  </pivotTables>
  <data>
    <tabular pivotCacheId="49561037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0" xr10:uid="{D3BA7B46-8646-4556-AA7D-A291CBAC4373}" cache="SegmentaçãodeDados_FUNCIONÁRIO_2020" caption="FUNCIONÁRIO-2020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1" xr10:uid="{CE2DC47A-FCFF-45CD-84A7-1FDAA6DAEA07}" cache="SegmentaçãodeDados_FUNCIONÁRIO_2021" caption="FUNCIONÁRIO-202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5EF38-0439-494F-B742-FBA88E9A82B3}" name="PICHAUPC" displayName="PICHAUPC" ref="B6:G26" headerRowDxfId="60" tableBorderDxfId="59">
  <autoFilter ref="B6:G26" xr:uid="{53AE92C8-303A-4777-A405-A303893D516E}"/>
  <tableColumns count="6">
    <tableColumn id="1" xr3:uid="{CF279F46-E95F-42E0-8661-AB1D8E725CCA}" name="CÓDIGO DO PRODUTO" totalsRowLabel="Total" dataDxfId="58" totalsRowDxfId="57" dataCellStyle="Vírgula"/>
    <tableColumn id="2" xr3:uid="{E7582FD2-4595-45DA-A352-00CFFF78451C}" name="DATA DE VENDA" dataDxfId="56" totalsRowDxfId="55"/>
    <tableColumn id="3" xr3:uid="{143D6431-4E28-4905-A7AB-D8C0991DC331}" name="PRODUTO" dataDxfId="54" totalsRowDxfId="53"/>
    <tableColumn id="4" xr3:uid="{BF61F067-EB45-40D1-86A1-29537ECB2D21}" name="PREÇO" dataDxfId="52" totalsRowDxfId="51"/>
    <tableColumn id="5" xr3:uid="{911E034F-7D70-4827-A271-75F058312167}" name="STATUS" totalsRowFunction="count" dataDxfId="50" totalsRowDxfId="49"/>
    <tableColumn id="6" xr3:uid="{FF505A42-0A03-490F-8E70-D2AC744B04B9}" name="QUANTIDADE" dataDxfId="48" totalsRowDxfId="4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9644B-AE71-4E5C-A48F-9E44559646A0}" name="Tabela2" displayName="Tabela2" ref="B5:F47" totalsRowShown="0" headerRowDxfId="22" dataDxfId="21">
  <autoFilter ref="B5:F47" xr:uid="{1026E2FB-7C0F-445C-9A2B-D8B59736D136}"/>
  <tableColumns count="5">
    <tableColumn id="1" xr3:uid="{34222E2B-B703-46D7-9FBD-242AB744D98D}" name="DATAS-2020" dataDxfId="20"/>
    <tableColumn id="2" xr3:uid="{E1D387EF-A09C-459F-88AE-2AF19778E3AE}" name="CARRO-2020" dataDxfId="19"/>
    <tableColumn id="3" xr3:uid="{468E3C0F-CCC2-41C5-A13B-AEF27AF40A04}" name="PREÇO-2020" dataDxfId="18"/>
    <tableColumn id="4" xr3:uid="{2ED97EFF-26A5-4D11-BE9E-4BDF1F1714D8}" name="FUNCIONÁRIO-2020" dataDxfId="17"/>
    <tableColumn id="5" xr3:uid="{1227CB5F-0B78-4ED7-A567-7895ECC65A80}" name="SATISFAÇÃO AO COMPRAR2020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F4FD6-C182-4331-AC6B-53AD107C9A0A}" name="Tabela4" displayName="Tabela4" ref="B5:F53" totalsRowShown="0" headerRowDxfId="15" dataDxfId="14" tableBorderDxfId="13">
  <autoFilter ref="B5:F53" xr:uid="{C3518B40-7192-440A-BB11-15678E1681F9}"/>
  <tableColumns count="5">
    <tableColumn id="1" xr3:uid="{1B7DEE6C-694A-4108-94B4-1AB0F9EF8D54}" name="DATAS-2021" dataDxfId="12"/>
    <tableColumn id="2" xr3:uid="{21AEE01C-669C-4A02-9D13-915D2FCD4F9C}" name="CARRO-2021" dataDxfId="11"/>
    <tableColumn id="3" xr3:uid="{162CDD03-B1E1-43A1-B085-847626A7BEF2}" name="PREÇO-2021" dataDxfId="10"/>
    <tableColumn id="4" xr3:uid="{F8E6E362-671D-4756-B97A-DCC15E89C6B1}" name="FUNCIONÁRIO-2021" dataDxfId="9"/>
    <tableColumn id="5" xr3:uid="{5BA5F227-1E68-48A6-AFC8-5B8C39351D92}" name="SATISFAÇÃO AO COMPRAR-202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E4AE4-5EFC-4A60-BF90-09D6D292D018}" name="Tabela3" displayName="Tabela3" ref="B5:F228" totalsRowShown="0" headerRowDxfId="6" dataDxfId="5">
  <autoFilter ref="B5:F228" xr:uid="{335E77F2-6A2B-43BF-A3CD-1B7CD008D746}"/>
  <tableColumns count="5">
    <tableColumn id="1" xr3:uid="{85308104-DD41-4AB0-A148-96B949B97546}" name="DATAS-2021" dataDxfId="4"/>
    <tableColumn id="2" xr3:uid="{D4E37B0C-C982-4CA8-ADA0-771DF33936C1}" name="CARRO-2021" dataDxfId="3"/>
    <tableColumn id="3" xr3:uid="{C9CA3E79-FFE5-4C47-BA56-C09D2D96F31A}" name="PREÇO-2021" dataDxfId="2"/>
    <tableColumn id="4" xr3:uid="{6B9AF9A4-0412-4739-A30A-9BFECC8FA03C}" name="FUNCIONÁRIO-2021" dataDxfId="1"/>
    <tableColumn id="5" xr3:uid="{BAC1CB65-FBEE-40E5-AE55-C884B87A0AFD}" name="SATISFAÇÃO AO COMPRAR-20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0" xr10:uid="{C48D07AE-D929-4354-A6D5-6CDF1DD3D1BD}" sourceName="DATAS-2020">
  <pivotTables>
    <pivotTable tabId="13" name="Tabela dinâmica1"/>
  </pivotTables>
  <state minimalRefreshVersion="6" lastRefreshVersion="6" pivotCacheId="1354063012" filterType="unknown"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1" xr10:uid="{40767834-ED4F-4FBD-AC76-AF4A56476439}" sourceName="DATAS-2021">
  <pivotTables>
    <pivotTable tabId="18" name="Vendas"/>
    <pivotTable tabId="18" name="Carros"/>
    <pivotTable tabId="18" name="Funcionários"/>
    <pivotTable tabId="18" name="Satisfação"/>
  </pivotTables>
  <state minimalRefreshVersion="6" lastRefreshVersion="6" pivotCacheId="495610370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0" xr10:uid="{A094F2AC-EE9A-4A4E-AD6F-4B11E5705081}" cache="NativeTimeline_DATAS_2020" caption="DATAS-2020" level="2" selectionLevel="2" scrollPosition="2020-01-01T00:00:00" style="Estilo de Linha do Tempo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1" xr10:uid="{36066255-B1E8-491D-80E9-56446D200119}" cache="NativeTimeline_DATAS_2021" caption="DATAS-2021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microsoft.com/office/2011/relationships/timeline" Target="../timelines/timelin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3DB2-290F-4CAF-B213-807CE1E8CC18}">
  <dimension ref="B1:V36"/>
  <sheetViews>
    <sheetView tabSelected="1" zoomScale="90" zoomScaleNormal="90" workbookViewId="0">
      <selection activeCell="B31" sqref="B31"/>
    </sheetView>
  </sheetViews>
  <sheetFormatPr defaultRowHeight="15" x14ac:dyDescent="0.25"/>
  <cols>
    <col min="2" max="2" width="33.140625" customWidth="1"/>
    <col min="3" max="3" width="18.28515625" customWidth="1"/>
    <col min="4" max="4" width="20" customWidth="1"/>
    <col min="5" max="5" width="24.7109375" customWidth="1"/>
    <col min="6" max="6" width="20.28515625" customWidth="1"/>
    <col min="7" max="7" width="25.42578125" customWidth="1"/>
    <col min="8" max="8" width="27.28515625" customWidth="1"/>
    <col min="9" max="9" width="19.7109375" customWidth="1"/>
    <col min="10" max="10" width="10.5703125" bestFit="1" customWidth="1"/>
  </cols>
  <sheetData>
    <row r="1" spans="2:22" ht="36" customHeight="1" x14ac:dyDescent="0.25">
      <c r="B1" s="77" t="s">
        <v>18</v>
      </c>
      <c r="C1" s="77"/>
      <c r="D1" s="77"/>
      <c r="E1" s="77"/>
      <c r="F1" s="77"/>
      <c r="G1" s="77"/>
      <c r="H1" s="7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B2" s="32" t="s">
        <v>3</v>
      </c>
      <c r="C2" s="32" t="s">
        <v>1</v>
      </c>
      <c r="D2" s="32" t="s">
        <v>0</v>
      </c>
      <c r="E2" s="32" t="s">
        <v>2</v>
      </c>
      <c r="F2" s="33" t="s">
        <v>148</v>
      </c>
      <c r="G2" s="32" t="s">
        <v>19</v>
      </c>
      <c r="H2" s="32" t="s">
        <v>20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x14ac:dyDescent="0.25">
      <c r="B3" s="41" t="s">
        <v>7</v>
      </c>
      <c r="C3" s="35"/>
      <c r="D3" s="36">
        <v>44013</v>
      </c>
      <c r="E3" s="37">
        <v>7893</v>
      </c>
      <c r="F3" s="38">
        <v>0.3</v>
      </c>
      <c r="G3" s="37">
        <f t="shared" ref="G3:G16" si="0">E3*F3</f>
        <v>2367.9</v>
      </c>
      <c r="H3" s="39" t="str">
        <f t="shared" ref="H3:H16" si="1">IF(G3&gt;=1000,"A",IF(AND(G3&lt;=999,G3&lt;=500),"C","B"))</f>
        <v>A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41" t="s">
        <v>5</v>
      </c>
      <c r="C4" s="40"/>
      <c r="D4" s="36">
        <v>44070</v>
      </c>
      <c r="E4" s="37">
        <v>7543</v>
      </c>
      <c r="F4" s="38">
        <v>0.3</v>
      </c>
      <c r="G4" s="37">
        <f t="shared" si="0"/>
        <v>2262.9</v>
      </c>
      <c r="H4" s="39" t="str">
        <f t="shared" si="1"/>
        <v>A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41" t="s">
        <v>11</v>
      </c>
      <c r="C5" s="40"/>
      <c r="D5" s="36">
        <v>44080</v>
      </c>
      <c r="E5" s="37">
        <v>6543</v>
      </c>
      <c r="F5" s="38">
        <v>0.3</v>
      </c>
      <c r="G5" s="37">
        <f t="shared" si="0"/>
        <v>1962.8999999999999</v>
      </c>
      <c r="H5" s="39" t="str">
        <f t="shared" si="1"/>
        <v>A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41" t="s">
        <v>10</v>
      </c>
      <c r="C6" s="40"/>
      <c r="D6" s="36">
        <v>44455</v>
      </c>
      <c r="E6" s="37">
        <v>6543</v>
      </c>
      <c r="F6" s="38">
        <v>0.3</v>
      </c>
      <c r="G6" s="37">
        <f t="shared" si="0"/>
        <v>1962.8999999999999</v>
      </c>
      <c r="H6" s="39" t="str">
        <f t="shared" si="1"/>
        <v>A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42" t="s">
        <v>9</v>
      </c>
      <c r="C7" s="35"/>
      <c r="D7" s="36">
        <v>43983</v>
      </c>
      <c r="E7" s="37">
        <v>5975</v>
      </c>
      <c r="F7" s="38">
        <v>0.3</v>
      </c>
      <c r="G7" s="37">
        <f t="shared" si="0"/>
        <v>1792.5</v>
      </c>
      <c r="H7" s="39" t="str">
        <f t="shared" si="1"/>
        <v>A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x14ac:dyDescent="0.25">
      <c r="B8" s="41" t="s">
        <v>14</v>
      </c>
      <c r="C8" s="40"/>
      <c r="D8" s="36">
        <v>44489</v>
      </c>
      <c r="E8" s="37">
        <v>5673</v>
      </c>
      <c r="F8" s="38">
        <v>0.3</v>
      </c>
      <c r="G8" s="37">
        <f t="shared" si="0"/>
        <v>1701.8999999999999</v>
      </c>
      <c r="H8" s="39" t="str">
        <f t="shared" si="1"/>
        <v>A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x14ac:dyDescent="0.25">
      <c r="B9" s="41" t="s">
        <v>17</v>
      </c>
      <c r="C9" s="40"/>
      <c r="D9" s="36">
        <v>44560</v>
      </c>
      <c r="E9" s="37">
        <v>5456</v>
      </c>
      <c r="F9" s="38">
        <v>0.3</v>
      </c>
      <c r="G9" s="37">
        <f t="shared" si="0"/>
        <v>1636.8</v>
      </c>
      <c r="H9" s="39" t="str">
        <f t="shared" si="1"/>
        <v>A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x14ac:dyDescent="0.25">
      <c r="B10" s="41" t="s">
        <v>16</v>
      </c>
      <c r="C10" s="40"/>
      <c r="D10" s="36">
        <v>44074</v>
      </c>
      <c r="E10" s="37">
        <v>3546</v>
      </c>
      <c r="F10" s="38">
        <v>0.3</v>
      </c>
      <c r="G10" s="37">
        <f t="shared" si="0"/>
        <v>1063.8</v>
      </c>
      <c r="H10" s="39" t="str">
        <f t="shared" si="1"/>
        <v>A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41" t="s">
        <v>8</v>
      </c>
      <c r="C11" s="35"/>
      <c r="D11" s="36">
        <v>43952</v>
      </c>
      <c r="E11" s="37">
        <v>3500</v>
      </c>
      <c r="F11" s="38">
        <v>0.3</v>
      </c>
      <c r="G11" s="37">
        <f t="shared" si="0"/>
        <v>1050</v>
      </c>
      <c r="H11" s="39" t="str">
        <f t="shared" si="1"/>
        <v>A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41" t="s">
        <v>6</v>
      </c>
      <c r="C12" s="40"/>
      <c r="D12" s="36">
        <v>44084</v>
      </c>
      <c r="E12" s="37">
        <v>3445</v>
      </c>
      <c r="F12" s="38">
        <v>0.3</v>
      </c>
      <c r="G12" s="37">
        <f t="shared" si="0"/>
        <v>1033.5</v>
      </c>
      <c r="H12" s="39" t="str">
        <f t="shared" si="1"/>
        <v>A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41" t="s">
        <v>15</v>
      </c>
      <c r="C13" s="35"/>
      <c r="D13" s="36">
        <v>43983</v>
      </c>
      <c r="E13" s="37">
        <v>2700</v>
      </c>
      <c r="F13" s="38">
        <v>0.3</v>
      </c>
      <c r="G13" s="37">
        <f t="shared" si="0"/>
        <v>810</v>
      </c>
      <c r="H13" s="39" t="str">
        <f t="shared" si="1"/>
        <v>B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41" t="s">
        <v>13</v>
      </c>
      <c r="C14" s="35"/>
      <c r="D14" s="36">
        <v>44059</v>
      </c>
      <c r="E14" s="37">
        <v>2358</v>
      </c>
      <c r="F14" s="38">
        <v>0.3</v>
      </c>
      <c r="G14" s="37">
        <f t="shared" si="0"/>
        <v>707.4</v>
      </c>
      <c r="H14" s="39" t="str">
        <f t="shared" si="1"/>
        <v>B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41" t="s">
        <v>12</v>
      </c>
      <c r="C15" s="40"/>
      <c r="D15" s="36">
        <v>44063</v>
      </c>
      <c r="E15" s="37">
        <v>2352</v>
      </c>
      <c r="F15" s="38">
        <v>0.3</v>
      </c>
      <c r="G15" s="37">
        <f t="shared" si="0"/>
        <v>705.6</v>
      </c>
      <c r="H15" s="39" t="str">
        <f t="shared" si="1"/>
        <v>B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41" t="s">
        <v>4</v>
      </c>
      <c r="C16" s="35"/>
      <c r="D16" s="36">
        <v>43952</v>
      </c>
      <c r="E16" s="37">
        <v>1250</v>
      </c>
      <c r="F16" s="38">
        <v>0.3</v>
      </c>
      <c r="G16" s="37">
        <f t="shared" si="0"/>
        <v>375</v>
      </c>
      <c r="H16" s="39" t="str">
        <f t="shared" si="1"/>
        <v>C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2:22" ht="31.5" x14ac:dyDescent="0.25">
      <c r="B21" s="78" t="s">
        <v>18</v>
      </c>
      <c r="C21" s="78"/>
      <c r="D21" s="78"/>
      <c r="E21" s="78"/>
      <c r="F21" s="78"/>
      <c r="G21" s="78"/>
      <c r="H21" s="78"/>
      <c r="I21" s="78"/>
    </row>
    <row r="22" spans="2:22" x14ac:dyDescent="0.25">
      <c r="B22" s="32" t="s">
        <v>3</v>
      </c>
      <c r="C22" s="32" t="s">
        <v>1</v>
      </c>
      <c r="D22" s="32" t="s">
        <v>0</v>
      </c>
      <c r="E22" s="32" t="s">
        <v>2</v>
      </c>
      <c r="F22" s="32" t="s">
        <v>147</v>
      </c>
      <c r="G22" s="32" t="s">
        <v>19</v>
      </c>
      <c r="H22" s="32" t="s">
        <v>20</v>
      </c>
      <c r="I22" s="32" t="s">
        <v>40</v>
      </c>
    </row>
    <row r="23" spans="2:22" x14ac:dyDescent="0.25">
      <c r="B23" s="43" t="s">
        <v>7</v>
      </c>
      <c r="C23" s="35"/>
      <c r="D23" s="36">
        <v>44013</v>
      </c>
      <c r="E23" s="37">
        <v>7893</v>
      </c>
      <c r="F23" s="38">
        <v>0.2</v>
      </c>
      <c r="G23" s="37">
        <f>E23*porcento</f>
        <v>1578.6000000000001</v>
      </c>
      <c r="H23" s="39" t="str">
        <f t="shared" ref="H23:H36" si="2">IF(G23&gt;=1000,"A",IF(AND(G23&lt;=999,G23&lt;=500),"C","B"))</f>
        <v>A</v>
      </c>
      <c r="I23" s="34">
        <f>_xlfn.RANK.EQ(G23,$G$23:$G$36,0)</f>
        <v>1</v>
      </c>
    </row>
    <row r="24" spans="2:22" x14ac:dyDescent="0.25">
      <c r="B24" s="43" t="s">
        <v>5</v>
      </c>
      <c r="C24" s="40"/>
      <c r="D24" s="36">
        <v>44070</v>
      </c>
      <c r="E24" s="37">
        <v>7543</v>
      </c>
      <c r="F24" s="38">
        <v>0.2</v>
      </c>
      <c r="G24" s="37">
        <f>E24*porcento</f>
        <v>1508.6000000000001</v>
      </c>
      <c r="H24" s="39" t="str">
        <f t="shared" si="2"/>
        <v>A</v>
      </c>
      <c r="I24" s="34">
        <f t="shared" ref="I24:I36" si="3">_xlfn.RANK.EQ(G24,$G$23:$G$36,0)</f>
        <v>2</v>
      </c>
    </row>
    <row r="25" spans="2:22" x14ac:dyDescent="0.25">
      <c r="B25" s="43" t="s">
        <v>11</v>
      </c>
      <c r="C25" s="40"/>
      <c r="D25" s="36">
        <v>44080</v>
      </c>
      <c r="E25" s="37">
        <v>6543</v>
      </c>
      <c r="F25" s="38">
        <v>0.2</v>
      </c>
      <c r="G25" s="37">
        <f>E25*porcento</f>
        <v>1308.6000000000001</v>
      </c>
      <c r="H25" s="39" t="str">
        <f t="shared" si="2"/>
        <v>A</v>
      </c>
      <c r="I25" s="34">
        <f t="shared" si="3"/>
        <v>3</v>
      </c>
    </row>
    <row r="26" spans="2:22" x14ac:dyDescent="0.25">
      <c r="B26" s="43" t="s">
        <v>10</v>
      </c>
      <c r="C26" s="40"/>
      <c r="D26" s="36">
        <v>44455</v>
      </c>
      <c r="E26" s="37">
        <v>6543</v>
      </c>
      <c r="F26" s="38">
        <v>0.2</v>
      </c>
      <c r="G26" s="37">
        <f>E26*porcento2</f>
        <v>1308.6000000000001</v>
      </c>
      <c r="H26" s="39" t="str">
        <f t="shared" si="2"/>
        <v>A</v>
      </c>
      <c r="I26" s="34">
        <f t="shared" si="3"/>
        <v>3</v>
      </c>
    </row>
    <row r="27" spans="2:22" x14ac:dyDescent="0.25">
      <c r="B27" s="44" t="s">
        <v>9</v>
      </c>
      <c r="C27" s="35"/>
      <c r="D27" s="36">
        <v>43983</v>
      </c>
      <c r="E27" s="37">
        <v>5975</v>
      </c>
      <c r="F27" s="38">
        <v>0.2</v>
      </c>
      <c r="G27" s="37">
        <f>E27*porcento2</f>
        <v>1195</v>
      </c>
      <c r="H27" s="39" t="str">
        <f t="shared" si="2"/>
        <v>A</v>
      </c>
      <c r="I27" s="34">
        <f t="shared" si="3"/>
        <v>5</v>
      </c>
    </row>
    <row r="28" spans="2:22" x14ac:dyDescent="0.25">
      <c r="B28" s="43" t="s">
        <v>14</v>
      </c>
      <c r="C28" s="40"/>
      <c r="D28" s="36">
        <v>44489</v>
      </c>
      <c r="E28" s="37">
        <v>5673</v>
      </c>
      <c r="F28" s="38">
        <v>0.2</v>
      </c>
      <c r="G28" s="37">
        <f>E28*porcento2</f>
        <v>1134.6000000000001</v>
      </c>
      <c r="H28" s="39" t="str">
        <f t="shared" si="2"/>
        <v>A</v>
      </c>
      <c r="I28" s="34">
        <f t="shared" si="3"/>
        <v>6</v>
      </c>
    </row>
    <row r="29" spans="2:22" x14ac:dyDescent="0.25">
      <c r="B29" s="43" t="s">
        <v>17</v>
      </c>
      <c r="C29" s="40"/>
      <c r="D29" s="36">
        <v>44560</v>
      </c>
      <c r="E29" s="37">
        <v>5456</v>
      </c>
      <c r="F29" s="38">
        <v>0.2</v>
      </c>
      <c r="G29" s="37">
        <f>E29*porcento2</f>
        <v>1091.2</v>
      </c>
      <c r="H29" s="39" t="str">
        <f t="shared" si="2"/>
        <v>A</v>
      </c>
      <c r="I29" s="34">
        <f t="shared" si="3"/>
        <v>7</v>
      </c>
    </row>
    <row r="30" spans="2:22" x14ac:dyDescent="0.25">
      <c r="B30" s="43" t="s">
        <v>151</v>
      </c>
      <c r="C30" s="40"/>
      <c r="D30" s="36">
        <v>44074</v>
      </c>
      <c r="E30" s="37">
        <v>3546</v>
      </c>
      <c r="F30" s="38">
        <v>0.2</v>
      </c>
      <c r="G30" s="37">
        <f t="shared" ref="G30:G36" si="4">E30*porcento</f>
        <v>709.2</v>
      </c>
      <c r="H30" s="39" t="str">
        <f t="shared" si="2"/>
        <v>B</v>
      </c>
      <c r="I30" s="34">
        <f t="shared" si="3"/>
        <v>8</v>
      </c>
    </row>
    <row r="31" spans="2:22" x14ac:dyDescent="0.25">
      <c r="B31" s="43" t="s">
        <v>8</v>
      </c>
      <c r="C31" s="35"/>
      <c r="D31" s="36">
        <v>43952</v>
      </c>
      <c r="E31" s="37">
        <v>3500</v>
      </c>
      <c r="F31" s="38">
        <v>0.2</v>
      </c>
      <c r="G31" s="37">
        <f t="shared" si="4"/>
        <v>700</v>
      </c>
      <c r="H31" s="39" t="str">
        <f t="shared" si="2"/>
        <v>B</v>
      </c>
      <c r="I31" s="34">
        <f t="shared" si="3"/>
        <v>9</v>
      </c>
    </row>
    <row r="32" spans="2:22" x14ac:dyDescent="0.25">
      <c r="B32" s="43" t="s">
        <v>6</v>
      </c>
      <c r="C32" s="40"/>
      <c r="D32" s="36">
        <v>44084</v>
      </c>
      <c r="E32" s="37">
        <v>3445</v>
      </c>
      <c r="F32" s="38">
        <v>0.2</v>
      </c>
      <c r="G32" s="37">
        <f t="shared" si="4"/>
        <v>689</v>
      </c>
      <c r="H32" s="39" t="str">
        <f t="shared" si="2"/>
        <v>B</v>
      </c>
      <c r="I32" s="34">
        <f t="shared" si="3"/>
        <v>10</v>
      </c>
    </row>
    <row r="33" spans="2:9" x14ac:dyDescent="0.25">
      <c r="B33" s="43" t="s">
        <v>15</v>
      </c>
      <c r="C33" s="35"/>
      <c r="D33" s="36">
        <v>43983</v>
      </c>
      <c r="E33" s="37">
        <v>2700</v>
      </c>
      <c r="F33" s="38">
        <v>0.2</v>
      </c>
      <c r="G33" s="37">
        <f t="shared" si="4"/>
        <v>540</v>
      </c>
      <c r="H33" s="39" t="str">
        <f t="shared" si="2"/>
        <v>B</v>
      </c>
      <c r="I33" s="34">
        <f t="shared" si="3"/>
        <v>11</v>
      </c>
    </row>
    <row r="34" spans="2:9" x14ac:dyDescent="0.25">
      <c r="B34" s="43" t="s">
        <v>13</v>
      </c>
      <c r="C34" s="35"/>
      <c r="D34" s="36">
        <v>44059</v>
      </c>
      <c r="E34" s="37">
        <v>2358</v>
      </c>
      <c r="F34" s="38">
        <v>0.2</v>
      </c>
      <c r="G34" s="37">
        <f t="shared" si="4"/>
        <v>471.6</v>
      </c>
      <c r="H34" s="39" t="str">
        <f t="shared" si="2"/>
        <v>C</v>
      </c>
      <c r="I34" s="34">
        <f t="shared" si="3"/>
        <v>12</v>
      </c>
    </row>
    <row r="35" spans="2:9" x14ac:dyDescent="0.25">
      <c r="B35" s="43" t="s">
        <v>12</v>
      </c>
      <c r="C35" s="40"/>
      <c r="D35" s="36">
        <v>44063</v>
      </c>
      <c r="E35" s="37">
        <v>2352</v>
      </c>
      <c r="F35" s="38">
        <v>0.2</v>
      </c>
      <c r="G35" s="37">
        <f t="shared" si="4"/>
        <v>470.40000000000003</v>
      </c>
      <c r="H35" s="39" t="str">
        <f t="shared" si="2"/>
        <v>C</v>
      </c>
      <c r="I35" s="34">
        <f t="shared" si="3"/>
        <v>13</v>
      </c>
    </row>
    <row r="36" spans="2:9" x14ac:dyDescent="0.25">
      <c r="B36" s="43" t="s">
        <v>4</v>
      </c>
      <c r="C36" s="35"/>
      <c r="D36" s="36">
        <v>43952</v>
      </c>
      <c r="E36" s="37">
        <v>1250</v>
      </c>
      <c r="F36" s="38">
        <v>0.2</v>
      </c>
      <c r="G36" s="37">
        <f t="shared" si="4"/>
        <v>250</v>
      </c>
      <c r="H36" s="39" t="str">
        <f t="shared" si="2"/>
        <v>C</v>
      </c>
      <c r="I36" s="34">
        <f t="shared" si="3"/>
        <v>14</v>
      </c>
    </row>
  </sheetData>
  <sheetProtection algorithmName="SHA-512" hashValue="NBS9wEbraC75ux+OAksYCTZjWfL7L+ORhWrCH6eIfzks+5Ln9Ue/oIJvYTgw0DzYOn4f1IB+8f3uGvDYd7ItmA==" saltValue="qeWeI0iCGxK6XjsVxz7jSg==" spinCount="100000" sheet="1" objects="1" scenarios="1"/>
  <sortState ref="B3:H16">
    <sortCondition descending="1" ref="G3:G16"/>
  </sortState>
  <mergeCells count="2">
    <mergeCell ref="B1:H1"/>
    <mergeCell ref="B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58A-58FC-4A4E-99BA-ABD31B7DA362}">
  <dimension ref="B3:G33"/>
  <sheetViews>
    <sheetView workbookViewId="0">
      <selection activeCell="E23" sqref="E23"/>
    </sheetView>
  </sheetViews>
  <sheetFormatPr defaultRowHeight="15" x14ac:dyDescent="0.25"/>
  <cols>
    <col min="2" max="2" width="18" bestFit="1" customWidth="1"/>
    <col min="3" max="3" width="19.85546875" bestFit="1" customWidth="1"/>
    <col min="4" max="6" width="15.85546875" bestFit="1" customWidth="1"/>
    <col min="7" max="7" width="16.85546875" bestFit="1" customWidth="1"/>
    <col min="8" max="8" width="15.85546875" bestFit="1" customWidth="1"/>
    <col min="9" max="10" width="14.28515625" bestFit="1" customWidth="1"/>
    <col min="11" max="12" width="13.28515625" bestFit="1" customWidth="1"/>
    <col min="13" max="13" width="15.85546875" bestFit="1" customWidth="1"/>
    <col min="14" max="14" width="16.85546875" bestFit="1" customWidth="1"/>
    <col min="15" max="15" width="13.28515625" bestFit="1" customWidth="1"/>
    <col min="16" max="16" width="15.85546875" bestFit="1" customWidth="1"/>
    <col min="17" max="17" width="14.28515625" bestFit="1" customWidth="1"/>
    <col min="18" max="19" width="15.85546875" bestFit="1" customWidth="1"/>
    <col min="20" max="21" width="14.28515625" bestFit="1" customWidth="1"/>
    <col min="22" max="23" width="13.28515625" bestFit="1" customWidth="1"/>
    <col min="24" max="24" width="15.85546875" bestFit="1" customWidth="1"/>
    <col min="25" max="25" width="16.85546875" bestFit="1" customWidth="1"/>
    <col min="26" max="28" width="13.28515625" bestFit="1" customWidth="1"/>
    <col min="29" max="30" width="14.28515625" bestFit="1" customWidth="1"/>
    <col min="31" max="31" width="13.28515625" bestFit="1" customWidth="1"/>
    <col min="32" max="32" width="15.85546875" bestFit="1" customWidth="1"/>
    <col min="33" max="33" width="14.28515625" bestFit="1" customWidth="1"/>
    <col min="34" max="35" width="15.85546875" bestFit="1" customWidth="1"/>
    <col min="36" max="37" width="14.28515625" bestFit="1" customWidth="1"/>
    <col min="38" max="39" width="13.28515625" bestFit="1" customWidth="1"/>
    <col min="40" max="40" width="15.85546875" bestFit="1" customWidth="1"/>
    <col min="41" max="41" width="16.85546875" bestFit="1" customWidth="1"/>
    <col min="42" max="43" width="15.85546875" bestFit="1" customWidth="1"/>
    <col min="44" max="45" width="14.28515625" bestFit="1" customWidth="1"/>
    <col min="46" max="47" width="13.28515625" bestFit="1" customWidth="1"/>
    <col min="48" max="48" width="15.85546875" bestFit="1" customWidth="1"/>
    <col min="49" max="49" width="16.85546875" bestFit="1" customWidth="1"/>
    <col min="50" max="50" width="13.28515625" bestFit="1" customWidth="1"/>
    <col min="51" max="56" width="14.28515625" bestFit="1" customWidth="1"/>
    <col min="57" max="66" width="13.28515625" bestFit="1" customWidth="1"/>
    <col min="67" max="70" width="14.28515625" bestFit="1" customWidth="1"/>
    <col min="71" max="72" width="13.28515625" bestFit="1" customWidth="1"/>
    <col min="73" max="74" width="14.28515625" bestFit="1" customWidth="1"/>
    <col min="75" max="78" width="15.85546875" bestFit="1" customWidth="1"/>
    <col min="79" max="82" width="14.28515625" bestFit="1" customWidth="1"/>
    <col min="83" max="86" width="13.28515625" bestFit="1" customWidth="1"/>
    <col min="87" max="87" width="16.85546875" bestFit="1" customWidth="1"/>
  </cols>
  <sheetData>
    <row r="3" spans="2:7" x14ac:dyDescent="0.25">
      <c r="C3" s="24" t="s">
        <v>93</v>
      </c>
    </row>
    <row r="4" spans="2:7" x14ac:dyDescent="0.25">
      <c r="C4" t="s">
        <v>127</v>
      </c>
      <c r="D4" t="s">
        <v>128</v>
      </c>
      <c r="E4" t="s">
        <v>129</v>
      </c>
      <c r="F4" t="s">
        <v>130</v>
      </c>
      <c r="G4" t="s">
        <v>89</v>
      </c>
    </row>
    <row r="6" spans="2:7" x14ac:dyDescent="0.25">
      <c r="B6" t="s">
        <v>126</v>
      </c>
      <c r="C6" s="20">
        <v>2718650</v>
      </c>
      <c r="D6" s="20">
        <v>4235990</v>
      </c>
      <c r="E6" s="20">
        <v>3421630</v>
      </c>
      <c r="F6" s="20">
        <v>3833780</v>
      </c>
      <c r="G6" s="20">
        <v>14210050</v>
      </c>
    </row>
    <row r="17" spans="2:3" x14ac:dyDescent="0.25">
      <c r="B17" s="24" t="s">
        <v>90</v>
      </c>
      <c r="C17" t="s">
        <v>126</v>
      </c>
    </row>
    <row r="18" spans="2:3" x14ac:dyDescent="0.25">
      <c r="B18" s="25" t="s">
        <v>106</v>
      </c>
      <c r="C18" s="20">
        <v>4638820</v>
      </c>
    </row>
    <row r="19" spans="2:3" x14ac:dyDescent="0.25">
      <c r="B19" s="25" t="s">
        <v>104</v>
      </c>
      <c r="C19" s="20">
        <v>4549210</v>
      </c>
    </row>
    <row r="20" spans="2:3" x14ac:dyDescent="0.25">
      <c r="B20" s="25" t="s">
        <v>10</v>
      </c>
      <c r="C20" s="20">
        <v>4491770</v>
      </c>
    </row>
    <row r="21" spans="2:3" x14ac:dyDescent="0.25">
      <c r="B21" s="25" t="s">
        <v>105</v>
      </c>
      <c r="C21" s="20">
        <v>530250</v>
      </c>
    </row>
    <row r="22" spans="2:3" x14ac:dyDescent="0.25">
      <c r="B22" s="25" t="s">
        <v>89</v>
      </c>
      <c r="C22" s="20">
        <v>14210050</v>
      </c>
    </row>
    <row r="29" spans="2:3" x14ac:dyDescent="0.25">
      <c r="B29" s="24" t="s">
        <v>90</v>
      </c>
      <c r="C29" t="s">
        <v>126</v>
      </c>
    </row>
    <row r="30" spans="2:3" x14ac:dyDescent="0.25">
      <c r="B30" s="25" t="s">
        <v>110</v>
      </c>
      <c r="C30" s="14">
        <v>650420</v>
      </c>
    </row>
    <row r="31" spans="2:3" x14ac:dyDescent="0.25">
      <c r="B31" s="25" t="s">
        <v>108</v>
      </c>
      <c r="C31" s="14">
        <v>12681030</v>
      </c>
    </row>
    <row r="32" spans="2:3" x14ac:dyDescent="0.25">
      <c r="B32" s="25" t="s">
        <v>109</v>
      </c>
      <c r="C32" s="14">
        <v>878600</v>
      </c>
    </row>
    <row r="33" spans="2:3" x14ac:dyDescent="0.25">
      <c r="B33" s="25" t="s">
        <v>89</v>
      </c>
      <c r="C33" s="14">
        <v>14210050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D435-1DC5-40A1-A94A-E1795742B042}">
  <dimension ref="A1:W31"/>
  <sheetViews>
    <sheetView zoomScale="130" zoomScaleNormal="130" workbookViewId="0">
      <selection activeCell="F25" sqref="F25"/>
    </sheetView>
  </sheetViews>
  <sheetFormatPr defaultRowHeight="15" x14ac:dyDescent="0.25"/>
  <sheetData>
    <row r="1" spans="1:23" x14ac:dyDescent="0.25">
      <c r="A1" s="85" t="s">
        <v>113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19"/>
      <c r="W1" s="19"/>
    </row>
    <row r="2" spans="1:23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19"/>
      <c r="W2" s="19"/>
    </row>
    <row r="3" spans="1:23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19"/>
      <c r="W3" s="19"/>
    </row>
    <row r="4" spans="1:23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19"/>
      <c r="W4" s="19"/>
    </row>
    <row r="5" spans="1:23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</sheetData>
  <mergeCells count="1">
    <mergeCell ref="A1:U4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79E7-F070-4D1F-8A86-D3E56144BAE5}">
  <dimension ref="A1:X29"/>
  <sheetViews>
    <sheetView showGridLines="0" showRowColHeaders="0" zoomScale="160" zoomScaleNormal="160" workbookViewId="0">
      <selection activeCell="B21" sqref="B21"/>
    </sheetView>
  </sheetViews>
  <sheetFormatPr defaultRowHeight="15" x14ac:dyDescent="0.25"/>
  <cols>
    <col min="1" max="1" width="0.85546875" customWidth="1"/>
    <col min="2" max="2" width="30.85546875" customWidth="1"/>
  </cols>
  <sheetData>
    <row r="1" spans="1:24" ht="3.75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5.5" customHeight="1" x14ac:dyDescent="0.25">
      <c r="A2" s="31"/>
      <c r="B2" s="67" t="s">
        <v>156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31"/>
      <c r="R2" s="31"/>
      <c r="S2" s="31"/>
      <c r="T2" s="31"/>
      <c r="U2" s="31"/>
      <c r="V2" s="31"/>
      <c r="W2" s="31"/>
      <c r="X2" s="31"/>
    </row>
    <row r="3" spans="1:24" ht="35.25" customHeight="1" x14ac:dyDescent="0.25">
      <c r="A3" s="31"/>
      <c r="B3" s="29" t="s">
        <v>131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ht="30.75" customHeight="1" x14ac:dyDescent="0.25">
      <c r="A4" s="31"/>
      <c r="B4" s="30">
        <f>GETPIVOTDATA("PREÇO-2020",'TABELA AUXILIAR-NISSAN-2020'!$B$3)</f>
        <v>14210050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D63A-2B22-4FCC-A6E3-2331012BE4F9}">
  <dimension ref="B1:F297"/>
  <sheetViews>
    <sheetView workbookViewId="0">
      <selection activeCell="C164" sqref="C164"/>
    </sheetView>
  </sheetViews>
  <sheetFormatPr defaultRowHeight="15" x14ac:dyDescent="0.25"/>
  <cols>
    <col min="1" max="1" width="9.140625" style="68"/>
    <col min="2" max="3" width="23" style="68" customWidth="1"/>
    <col min="4" max="4" width="23" style="72" customWidth="1"/>
    <col min="5" max="5" width="23" style="68" customWidth="1"/>
    <col min="6" max="6" width="31.5703125" style="68" customWidth="1"/>
    <col min="7" max="16384" width="9.140625" style="68"/>
  </cols>
  <sheetData>
    <row r="1" spans="2:6" x14ac:dyDescent="0.25">
      <c r="B1"/>
      <c r="C1"/>
      <c r="D1" s="20"/>
      <c r="E1"/>
      <c r="F1"/>
    </row>
    <row r="2" spans="2:6" ht="15" customHeight="1" x14ac:dyDescent="0.25">
      <c r="B2" s="83" t="s">
        <v>133</v>
      </c>
      <c r="C2" s="83"/>
      <c r="D2" s="83"/>
      <c r="E2" s="83"/>
      <c r="F2" s="83"/>
    </row>
    <row r="3" spans="2:6" ht="15" customHeight="1" x14ac:dyDescent="0.25">
      <c r="B3" s="83"/>
      <c r="C3" s="83"/>
      <c r="D3" s="83"/>
      <c r="E3" s="83"/>
      <c r="F3" s="83"/>
    </row>
    <row r="4" spans="2:6" ht="15" customHeight="1" x14ac:dyDescent="0.25">
      <c r="B4" s="83"/>
      <c r="C4" s="83"/>
      <c r="D4" s="83"/>
      <c r="E4" s="83"/>
      <c r="F4" s="83"/>
    </row>
    <row r="5" spans="2:6" x14ac:dyDescent="0.25">
      <c r="B5" s="63" t="s">
        <v>117</v>
      </c>
      <c r="C5" s="63" t="s">
        <v>122</v>
      </c>
      <c r="D5" s="63" t="s">
        <v>123</v>
      </c>
      <c r="E5" s="63" t="s">
        <v>124</v>
      </c>
      <c r="F5" s="63" t="s">
        <v>125</v>
      </c>
    </row>
    <row r="6" spans="2:6" x14ac:dyDescent="0.25">
      <c r="B6" s="65">
        <v>44198</v>
      </c>
      <c r="C6" s="65" t="s">
        <v>103</v>
      </c>
      <c r="D6" s="65">
        <v>51490</v>
      </c>
      <c r="E6" s="65" t="s">
        <v>105</v>
      </c>
      <c r="F6" s="65" t="s">
        <v>109</v>
      </c>
    </row>
    <row r="7" spans="2:6" x14ac:dyDescent="0.25">
      <c r="B7" s="65">
        <v>44202</v>
      </c>
      <c r="C7" s="65" t="s">
        <v>97</v>
      </c>
      <c r="D7" s="65">
        <v>57990</v>
      </c>
      <c r="E7" s="65" t="s">
        <v>10</v>
      </c>
      <c r="F7" s="65" t="s">
        <v>109</v>
      </c>
    </row>
    <row r="8" spans="2:6" x14ac:dyDescent="0.25">
      <c r="B8" s="65">
        <v>44205</v>
      </c>
      <c r="C8" s="65" t="s">
        <v>96</v>
      </c>
      <c r="D8" s="65">
        <v>85790</v>
      </c>
      <c r="E8" s="65" t="s">
        <v>104</v>
      </c>
      <c r="F8" s="65" t="s">
        <v>109</v>
      </c>
    </row>
    <row r="9" spans="2:6" x14ac:dyDescent="0.25">
      <c r="B9" s="65">
        <v>44206</v>
      </c>
      <c r="C9" s="65" t="s">
        <v>96</v>
      </c>
      <c r="D9" s="65">
        <v>85790</v>
      </c>
      <c r="E9" s="65" t="s">
        <v>106</v>
      </c>
      <c r="F9" s="65" t="s">
        <v>108</v>
      </c>
    </row>
    <row r="10" spans="2:6" x14ac:dyDescent="0.25">
      <c r="B10" s="65">
        <v>44208</v>
      </c>
      <c r="C10" s="65" t="s">
        <v>99</v>
      </c>
      <c r="D10" s="65">
        <v>158390</v>
      </c>
      <c r="E10" s="65" t="s">
        <v>106</v>
      </c>
      <c r="F10" s="65" t="s">
        <v>108</v>
      </c>
    </row>
    <row r="11" spans="2:6" x14ac:dyDescent="0.25">
      <c r="B11" s="65">
        <v>44213</v>
      </c>
      <c r="C11" s="65" t="s">
        <v>103</v>
      </c>
      <c r="D11" s="65">
        <v>51490</v>
      </c>
      <c r="E11" s="65" t="s">
        <v>10</v>
      </c>
      <c r="F11" s="65" t="s">
        <v>109</v>
      </c>
    </row>
    <row r="12" spans="2:6" x14ac:dyDescent="0.25">
      <c r="B12" s="65">
        <v>44215</v>
      </c>
      <c r="C12" s="65" t="s">
        <v>98</v>
      </c>
      <c r="D12" s="65">
        <v>195000</v>
      </c>
      <c r="E12" s="65" t="s">
        <v>104</v>
      </c>
      <c r="F12" s="65" t="s">
        <v>108</v>
      </c>
    </row>
    <row r="13" spans="2:6" x14ac:dyDescent="0.25">
      <c r="B13" s="65">
        <v>44220</v>
      </c>
      <c r="C13" s="65" t="s">
        <v>96</v>
      </c>
      <c r="D13" s="65">
        <v>85790</v>
      </c>
      <c r="E13" s="65" t="s">
        <v>106</v>
      </c>
      <c r="F13" s="65" t="s">
        <v>109</v>
      </c>
    </row>
    <row r="14" spans="2:6" x14ac:dyDescent="0.25">
      <c r="B14" s="65">
        <v>44231</v>
      </c>
      <c r="C14" s="65" t="s">
        <v>101</v>
      </c>
      <c r="D14" s="65">
        <v>900000</v>
      </c>
      <c r="E14" s="65" t="s">
        <v>105</v>
      </c>
      <c r="F14" s="65" t="s">
        <v>108</v>
      </c>
    </row>
    <row r="15" spans="2:6" x14ac:dyDescent="0.25">
      <c r="B15" s="65">
        <v>44232</v>
      </c>
      <c r="C15" s="65" t="s">
        <v>101</v>
      </c>
      <c r="D15" s="65">
        <v>900000</v>
      </c>
      <c r="E15" s="65" t="s">
        <v>10</v>
      </c>
      <c r="F15" s="65" t="s">
        <v>108</v>
      </c>
    </row>
    <row r="16" spans="2:6" x14ac:dyDescent="0.25">
      <c r="B16" s="65">
        <v>44235</v>
      </c>
      <c r="C16" s="65" t="s">
        <v>101</v>
      </c>
      <c r="D16" s="65">
        <v>900000</v>
      </c>
      <c r="E16" s="65" t="s">
        <v>104</v>
      </c>
      <c r="F16" s="65" t="s">
        <v>108</v>
      </c>
    </row>
    <row r="17" spans="2:6" x14ac:dyDescent="0.25">
      <c r="B17" s="65">
        <v>44238</v>
      </c>
      <c r="C17" s="65" t="s">
        <v>101</v>
      </c>
      <c r="D17" s="65">
        <v>900000</v>
      </c>
      <c r="E17" s="65" t="s">
        <v>106</v>
      </c>
      <c r="F17" s="65" t="s">
        <v>108</v>
      </c>
    </row>
    <row r="18" spans="2:6" x14ac:dyDescent="0.25">
      <c r="B18" s="65">
        <v>44242</v>
      </c>
      <c r="C18" s="65" t="s">
        <v>98</v>
      </c>
      <c r="D18" s="65">
        <v>195000</v>
      </c>
      <c r="E18" s="65" t="s">
        <v>105</v>
      </c>
      <c r="F18" s="65" t="s">
        <v>108</v>
      </c>
    </row>
    <row r="19" spans="2:6" x14ac:dyDescent="0.25">
      <c r="B19" s="65">
        <v>44246</v>
      </c>
      <c r="C19" s="65" t="s">
        <v>97</v>
      </c>
      <c r="D19" s="65">
        <v>57990</v>
      </c>
      <c r="E19" s="65" t="s">
        <v>10</v>
      </c>
      <c r="F19" s="65" t="s">
        <v>108</v>
      </c>
    </row>
    <row r="20" spans="2:6" x14ac:dyDescent="0.25">
      <c r="B20" s="65">
        <v>44248</v>
      </c>
      <c r="C20" s="65" t="s">
        <v>96</v>
      </c>
      <c r="D20" s="65">
        <v>85790</v>
      </c>
      <c r="E20" s="65" t="s">
        <v>104</v>
      </c>
      <c r="F20" s="65" t="s">
        <v>109</v>
      </c>
    </row>
    <row r="21" spans="2:6" x14ac:dyDescent="0.25">
      <c r="B21" s="65">
        <v>44251</v>
      </c>
      <c r="C21" s="65" t="s">
        <v>103</v>
      </c>
      <c r="D21" s="65">
        <v>51490</v>
      </c>
      <c r="E21" s="65" t="s">
        <v>106</v>
      </c>
      <c r="F21" s="65" t="s">
        <v>110</v>
      </c>
    </row>
    <row r="22" spans="2:6" x14ac:dyDescent="0.25">
      <c r="B22" s="65">
        <v>44255</v>
      </c>
      <c r="C22" s="65" t="s">
        <v>99</v>
      </c>
      <c r="D22" s="65">
        <v>158390</v>
      </c>
      <c r="E22" s="65" t="s">
        <v>105</v>
      </c>
      <c r="F22" s="65" t="s">
        <v>108</v>
      </c>
    </row>
    <row r="23" spans="2:6" x14ac:dyDescent="0.25">
      <c r="B23" s="65">
        <v>44256</v>
      </c>
      <c r="C23" s="65" t="s">
        <v>99</v>
      </c>
      <c r="D23" s="65">
        <v>158390</v>
      </c>
      <c r="E23" s="65" t="s">
        <v>10</v>
      </c>
      <c r="F23" s="65" t="s">
        <v>108</v>
      </c>
    </row>
    <row r="24" spans="2:6" x14ac:dyDescent="0.25">
      <c r="B24" s="65">
        <v>44257</v>
      </c>
      <c r="C24" s="65" t="s">
        <v>98</v>
      </c>
      <c r="D24" s="65">
        <v>195000</v>
      </c>
      <c r="E24" s="65" t="s">
        <v>104</v>
      </c>
      <c r="F24" s="65" t="s">
        <v>108</v>
      </c>
    </row>
    <row r="25" spans="2:6" x14ac:dyDescent="0.25">
      <c r="B25" s="65">
        <v>44259</v>
      </c>
      <c r="C25" s="65" t="s">
        <v>96</v>
      </c>
      <c r="D25" s="65">
        <v>57990</v>
      </c>
      <c r="E25" s="65" t="s">
        <v>106</v>
      </c>
      <c r="F25" s="65" t="s">
        <v>108</v>
      </c>
    </row>
    <row r="26" spans="2:6" x14ac:dyDescent="0.25">
      <c r="B26" s="65">
        <v>44260</v>
      </c>
      <c r="C26" s="65" t="s">
        <v>101</v>
      </c>
      <c r="D26" s="65">
        <v>900000</v>
      </c>
      <c r="E26" s="65" t="s">
        <v>105</v>
      </c>
      <c r="F26" s="65" t="s">
        <v>108</v>
      </c>
    </row>
    <row r="27" spans="2:6" x14ac:dyDescent="0.25">
      <c r="B27" s="65">
        <v>44262</v>
      </c>
      <c r="C27" s="65" t="s">
        <v>100</v>
      </c>
      <c r="D27" s="65">
        <v>69990</v>
      </c>
      <c r="E27" s="65" t="s">
        <v>10</v>
      </c>
      <c r="F27" s="65" t="s">
        <v>108</v>
      </c>
    </row>
    <row r="28" spans="2:6" x14ac:dyDescent="0.25">
      <c r="B28" s="65">
        <v>44265</v>
      </c>
      <c r="C28" s="65" t="s">
        <v>102</v>
      </c>
      <c r="D28" s="65">
        <v>1200000</v>
      </c>
      <c r="E28" s="65" t="s">
        <v>104</v>
      </c>
      <c r="F28" s="65" t="s">
        <v>108</v>
      </c>
    </row>
    <row r="29" spans="2:6" x14ac:dyDescent="0.25">
      <c r="B29" s="65">
        <v>44267</v>
      </c>
      <c r="C29" s="65" t="s">
        <v>103</v>
      </c>
      <c r="D29" s="65">
        <v>51490</v>
      </c>
      <c r="E29" s="65" t="s">
        <v>106</v>
      </c>
      <c r="F29" s="65" t="s">
        <v>109</v>
      </c>
    </row>
    <row r="30" spans="2:6" x14ac:dyDescent="0.25">
      <c r="B30" s="65">
        <v>44270</v>
      </c>
      <c r="C30" s="65" t="s">
        <v>98</v>
      </c>
      <c r="D30" s="65">
        <v>195000</v>
      </c>
      <c r="E30" s="65" t="s">
        <v>105</v>
      </c>
      <c r="F30" s="65" t="s">
        <v>110</v>
      </c>
    </row>
    <row r="31" spans="2:6" x14ac:dyDescent="0.25">
      <c r="B31" s="65">
        <v>44271</v>
      </c>
      <c r="C31" s="65" t="s">
        <v>97</v>
      </c>
      <c r="D31" s="65">
        <v>57990</v>
      </c>
      <c r="E31" s="65" t="s">
        <v>10</v>
      </c>
      <c r="F31" s="65" t="s">
        <v>109</v>
      </c>
    </row>
    <row r="32" spans="2:6" x14ac:dyDescent="0.25">
      <c r="B32" s="65">
        <v>44273</v>
      </c>
      <c r="C32" s="65" t="s">
        <v>103</v>
      </c>
      <c r="D32" s="65">
        <v>51490</v>
      </c>
      <c r="E32" s="65" t="s">
        <v>104</v>
      </c>
      <c r="F32" s="65" t="s">
        <v>108</v>
      </c>
    </row>
    <row r="33" spans="2:6" x14ac:dyDescent="0.25">
      <c r="B33" s="65">
        <v>44274</v>
      </c>
      <c r="C33" s="65" t="s">
        <v>101</v>
      </c>
      <c r="D33" s="65">
        <v>900000</v>
      </c>
      <c r="E33" s="65" t="s">
        <v>106</v>
      </c>
      <c r="F33" s="65" t="s">
        <v>109</v>
      </c>
    </row>
    <row r="34" spans="2:6" x14ac:dyDescent="0.25">
      <c r="B34" s="65">
        <v>44275</v>
      </c>
      <c r="C34" s="65" t="s">
        <v>97</v>
      </c>
      <c r="D34" s="65">
        <v>57990</v>
      </c>
      <c r="E34" s="65" t="s">
        <v>105</v>
      </c>
      <c r="F34" s="65" t="s">
        <v>110</v>
      </c>
    </row>
    <row r="35" spans="2:6" x14ac:dyDescent="0.25">
      <c r="B35" s="65">
        <v>44276</v>
      </c>
      <c r="C35" s="65" t="s">
        <v>98</v>
      </c>
      <c r="D35" s="65">
        <v>195000</v>
      </c>
      <c r="E35" s="65" t="s">
        <v>10</v>
      </c>
      <c r="F35" s="65" t="s">
        <v>108</v>
      </c>
    </row>
    <row r="36" spans="2:6" x14ac:dyDescent="0.25">
      <c r="B36" s="65">
        <v>44279</v>
      </c>
      <c r="C36" s="65" t="s">
        <v>99</v>
      </c>
      <c r="D36" s="65">
        <v>158390</v>
      </c>
      <c r="E36" s="65" t="s">
        <v>104</v>
      </c>
      <c r="F36" s="65" t="s">
        <v>108</v>
      </c>
    </row>
    <row r="37" spans="2:6" x14ac:dyDescent="0.25">
      <c r="B37" s="65">
        <v>44280</v>
      </c>
      <c r="C37" s="65" t="s">
        <v>101</v>
      </c>
      <c r="D37" s="65">
        <v>900000</v>
      </c>
      <c r="E37" s="65" t="s">
        <v>106</v>
      </c>
      <c r="F37" s="65" t="s">
        <v>109</v>
      </c>
    </row>
    <row r="38" spans="2:6" x14ac:dyDescent="0.25">
      <c r="B38" s="65">
        <v>44282</v>
      </c>
      <c r="C38" s="65" t="s">
        <v>102</v>
      </c>
      <c r="D38" s="65">
        <v>1200000</v>
      </c>
      <c r="E38" s="65" t="s">
        <v>105</v>
      </c>
      <c r="F38" s="65" t="s">
        <v>110</v>
      </c>
    </row>
    <row r="39" spans="2:6" x14ac:dyDescent="0.25">
      <c r="B39" s="65">
        <v>44283</v>
      </c>
      <c r="C39" s="65" t="s">
        <v>100</v>
      </c>
      <c r="D39" s="65">
        <v>69990</v>
      </c>
      <c r="E39" s="65" t="s">
        <v>10</v>
      </c>
      <c r="F39" s="65" t="s">
        <v>110</v>
      </c>
    </row>
    <row r="40" spans="2:6" x14ac:dyDescent="0.25">
      <c r="B40" s="65">
        <v>44285</v>
      </c>
      <c r="C40" s="65" t="s">
        <v>98</v>
      </c>
      <c r="D40" s="65">
        <v>195000</v>
      </c>
      <c r="E40" s="65" t="s">
        <v>104</v>
      </c>
      <c r="F40" s="65" t="s">
        <v>108</v>
      </c>
    </row>
    <row r="41" spans="2:6" x14ac:dyDescent="0.25">
      <c r="B41" s="65">
        <v>44286</v>
      </c>
      <c r="C41" s="65" t="s">
        <v>97</v>
      </c>
      <c r="D41" s="65">
        <v>57990</v>
      </c>
      <c r="E41" s="65" t="s">
        <v>106</v>
      </c>
      <c r="F41" s="65" t="s">
        <v>108</v>
      </c>
    </row>
    <row r="42" spans="2:6" x14ac:dyDescent="0.25">
      <c r="B42" s="65">
        <v>44287</v>
      </c>
      <c r="C42" s="65" t="s">
        <v>101</v>
      </c>
      <c r="D42" s="65">
        <v>900000</v>
      </c>
      <c r="E42" s="65" t="s">
        <v>105</v>
      </c>
      <c r="F42" s="65" t="s">
        <v>109</v>
      </c>
    </row>
    <row r="43" spans="2:6" x14ac:dyDescent="0.25">
      <c r="B43" s="65">
        <v>44289</v>
      </c>
      <c r="C43" s="65" t="s">
        <v>102</v>
      </c>
      <c r="D43" s="65">
        <v>1200000</v>
      </c>
      <c r="E43" s="65" t="s">
        <v>10</v>
      </c>
      <c r="F43" s="65" t="s">
        <v>109</v>
      </c>
    </row>
    <row r="44" spans="2:6" x14ac:dyDescent="0.25">
      <c r="B44" s="65">
        <v>44292</v>
      </c>
      <c r="C44" s="65" t="s">
        <v>98</v>
      </c>
      <c r="D44" s="65">
        <v>195000</v>
      </c>
      <c r="E44" s="65" t="s">
        <v>104</v>
      </c>
      <c r="F44" s="65" t="s">
        <v>110</v>
      </c>
    </row>
    <row r="45" spans="2:6" x14ac:dyDescent="0.25">
      <c r="B45" s="65">
        <v>44293</v>
      </c>
      <c r="C45" s="65" t="s">
        <v>96</v>
      </c>
      <c r="D45" s="65">
        <v>85790</v>
      </c>
      <c r="E45" s="65" t="s">
        <v>106</v>
      </c>
      <c r="F45" s="65" t="s">
        <v>108</v>
      </c>
    </row>
    <row r="46" spans="2:6" x14ac:dyDescent="0.25">
      <c r="B46" s="65">
        <v>44295</v>
      </c>
      <c r="C46" s="65" t="s">
        <v>99</v>
      </c>
      <c r="D46" s="65">
        <v>158390</v>
      </c>
      <c r="E46" s="65" t="s">
        <v>105</v>
      </c>
      <c r="F46" s="65" t="s">
        <v>108</v>
      </c>
    </row>
    <row r="47" spans="2:6" x14ac:dyDescent="0.25">
      <c r="B47" s="65">
        <v>44297</v>
      </c>
      <c r="C47" s="65" t="s">
        <v>103</v>
      </c>
      <c r="D47" s="65">
        <v>51490</v>
      </c>
      <c r="E47" s="65" t="s">
        <v>10</v>
      </c>
      <c r="F47" s="65" t="s">
        <v>108</v>
      </c>
    </row>
    <row r="48" spans="2:6" x14ac:dyDescent="0.25">
      <c r="B48" s="65">
        <v>44300</v>
      </c>
      <c r="C48" s="65" t="s">
        <v>98</v>
      </c>
      <c r="D48" s="65">
        <v>195000</v>
      </c>
      <c r="E48" s="65" t="s">
        <v>104</v>
      </c>
      <c r="F48" s="65" t="s">
        <v>108</v>
      </c>
    </row>
    <row r="49" spans="2:6" x14ac:dyDescent="0.25">
      <c r="B49" s="65">
        <v>44302</v>
      </c>
      <c r="C49" s="65" t="s">
        <v>101</v>
      </c>
      <c r="D49" s="65">
        <v>900000</v>
      </c>
      <c r="E49" s="65" t="s">
        <v>106</v>
      </c>
      <c r="F49" s="65" t="s">
        <v>110</v>
      </c>
    </row>
    <row r="50" spans="2:6" x14ac:dyDescent="0.25">
      <c r="B50" s="65">
        <v>44303</v>
      </c>
      <c r="C50" s="65" t="s">
        <v>102</v>
      </c>
      <c r="D50" s="65">
        <v>1200000</v>
      </c>
      <c r="E50" s="65" t="s">
        <v>105</v>
      </c>
      <c r="F50" s="65" t="s">
        <v>109</v>
      </c>
    </row>
    <row r="51" spans="2:6" x14ac:dyDescent="0.25">
      <c r="B51" s="65">
        <v>44306</v>
      </c>
      <c r="C51" s="65" t="s">
        <v>96</v>
      </c>
      <c r="D51" s="65">
        <v>85790</v>
      </c>
      <c r="E51" s="65" t="s">
        <v>10</v>
      </c>
      <c r="F51" s="65" t="s">
        <v>110</v>
      </c>
    </row>
    <row r="52" spans="2:6" x14ac:dyDescent="0.25">
      <c r="B52" s="65">
        <v>44308</v>
      </c>
      <c r="C52" s="65" t="s">
        <v>99</v>
      </c>
      <c r="D52" s="65">
        <v>158390</v>
      </c>
      <c r="E52" s="65" t="s">
        <v>104</v>
      </c>
      <c r="F52" s="65" t="s">
        <v>109</v>
      </c>
    </row>
    <row r="53" spans="2:6" x14ac:dyDescent="0.25">
      <c r="B53" s="65">
        <v>44310</v>
      </c>
      <c r="C53" s="65" t="s">
        <v>100</v>
      </c>
      <c r="D53" s="65">
        <v>69990</v>
      </c>
      <c r="E53" s="65" t="s">
        <v>106</v>
      </c>
      <c r="F53" s="65" t="s">
        <v>108</v>
      </c>
    </row>
    <row r="54" spans="2:6" x14ac:dyDescent="0.25">
      <c r="B54" s="65">
        <v>44317</v>
      </c>
      <c r="C54" s="65" t="s">
        <v>98</v>
      </c>
      <c r="D54" s="65">
        <v>158390</v>
      </c>
      <c r="E54" s="65" t="s">
        <v>105</v>
      </c>
      <c r="F54" s="65" t="s">
        <v>108</v>
      </c>
    </row>
    <row r="55" spans="2:6" x14ac:dyDescent="0.25">
      <c r="B55" s="65">
        <v>44318</v>
      </c>
      <c r="C55" s="65" t="s">
        <v>99</v>
      </c>
      <c r="D55" s="65">
        <v>158390</v>
      </c>
      <c r="E55" s="65" t="s">
        <v>10</v>
      </c>
      <c r="F55" s="65" t="s">
        <v>109</v>
      </c>
    </row>
    <row r="56" spans="2:6" x14ac:dyDescent="0.25">
      <c r="B56" s="65">
        <v>44319</v>
      </c>
      <c r="C56" s="65" t="s">
        <v>100</v>
      </c>
      <c r="D56" s="65">
        <v>69990</v>
      </c>
      <c r="E56" s="65" t="s">
        <v>104</v>
      </c>
      <c r="F56" s="65" t="s">
        <v>110</v>
      </c>
    </row>
    <row r="57" spans="2:6" x14ac:dyDescent="0.25">
      <c r="B57" s="65">
        <v>44320</v>
      </c>
      <c r="C57" s="65" t="s">
        <v>101</v>
      </c>
      <c r="D57" s="65">
        <v>900000</v>
      </c>
      <c r="E57" s="65" t="s">
        <v>106</v>
      </c>
      <c r="F57" s="65" t="s">
        <v>108</v>
      </c>
    </row>
    <row r="58" spans="2:6" x14ac:dyDescent="0.25">
      <c r="B58" s="65">
        <v>44321</v>
      </c>
      <c r="C58" s="65" t="s">
        <v>102</v>
      </c>
      <c r="D58" s="65">
        <v>1200000</v>
      </c>
      <c r="E58" s="65" t="s">
        <v>105</v>
      </c>
      <c r="F58" s="65" t="s">
        <v>108</v>
      </c>
    </row>
    <row r="59" spans="2:6" x14ac:dyDescent="0.25">
      <c r="B59" s="65">
        <v>44322</v>
      </c>
      <c r="C59" s="65" t="s">
        <v>97</v>
      </c>
      <c r="D59" s="65">
        <v>57990</v>
      </c>
      <c r="E59" s="65" t="s">
        <v>10</v>
      </c>
      <c r="F59" s="65" t="s">
        <v>109</v>
      </c>
    </row>
    <row r="60" spans="2:6" x14ac:dyDescent="0.25">
      <c r="B60" s="65">
        <v>44323</v>
      </c>
      <c r="C60" s="65" t="s">
        <v>96</v>
      </c>
      <c r="D60" s="65">
        <v>85790</v>
      </c>
      <c r="E60" s="65" t="s">
        <v>104</v>
      </c>
      <c r="F60" s="65" t="s">
        <v>109</v>
      </c>
    </row>
    <row r="61" spans="2:6" x14ac:dyDescent="0.25">
      <c r="B61" s="65">
        <v>44324</v>
      </c>
      <c r="C61" s="65" t="s">
        <v>99</v>
      </c>
      <c r="D61" s="65">
        <v>158390</v>
      </c>
      <c r="E61" s="65" t="s">
        <v>106</v>
      </c>
      <c r="F61" s="65" t="s">
        <v>108</v>
      </c>
    </row>
    <row r="62" spans="2:6" x14ac:dyDescent="0.25">
      <c r="B62" s="65">
        <v>44325</v>
      </c>
      <c r="C62" s="65" t="s">
        <v>103</v>
      </c>
      <c r="D62" s="65">
        <v>51490</v>
      </c>
      <c r="E62" s="65" t="s">
        <v>105</v>
      </c>
      <c r="F62" s="65" t="s">
        <v>108</v>
      </c>
    </row>
    <row r="63" spans="2:6" x14ac:dyDescent="0.25">
      <c r="B63" s="65">
        <v>44326</v>
      </c>
      <c r="C63" s="65" t="s">
        <v>101</v>
      </c>
      <c r="D63" s="65">
        <v>900000</v>
      </c>
      <c r="E63" s="65" t="s">
        <v>10</v>
      </c>
      <c r="F63" s="65" t="s">
        <v>108</v>
      </c>
    </row>
    <row r="64" spans="2:6" x14ac:dyDescent="0.25">
      <c r="B64" s="65">
        <v>44327</v>
      </c>
      <c r="C64" s="65" t="s">
        <v>97</v>
      </c>
      <c r="D64" s="65">
        <v>57990</v>
      </c>
      <c r="E64" s="65" t="s">
        <v>104</v>
      </c>
      <c r="F64" s="65" t="s">
        <v>109</v>
      </c>
    </row>
    <row r="65" spans="2:6" x14ac:dyDescent="0.25">
      <c r="B65" s="65">
        <v>44328</v>
      </c>
      <c r="C65" s="65" t="s">
        <v>96</v>
      </c>
      <c r="D65" s="65">
        <v>85790</v>
      </c>
      <c r="E65" s="65" t="s">
        <v>106</v>
      </c>
      <c r="F65" s="65" t="s">
        <v>109</v>
      </c>
    </row>
    <row r="66" spans="2:6" x14ac:dyDescent="0.25">
      <c r="B66" s="65">
        <v>44329</v>
      </c>
      <c r="C66" s="65" t="s">
        <v>101</v>
      </c>
      <c r="D66" s="65">
        <v>900000</v>
      </c>
      <c r="E66" s="65" t="s">
        <v>105</v>
      </c>
      <c r="F66" s="65" t="s">
        <v>108</v>
      </c>
    </row>
    <row r="67" spans="2:6" x14ac:dyDescent="0.25">
      <c r="B67" s="65">
        <v>44330</v>
      </c>
      <c r="C67" s="65" t="s">
        <v>102</v>
      </c>
      <c r="D67" s="65">
        <v>1200000</v>
      </c>
      <c r="E67" s="65" t="s">
        <v>10</v>
      </c>
      <c r="F67" s="65" t="s">
        <v>108</v>
      </c>
    </row>
    <row r="68" spans="2:6" x14ac:dyDescent="0.25">
      <c r="B68" s="65">
        <v>44331</v>
      </c>
      <c r="C68" s="65" t="s">
        <v>102</v>
      </c>
      <c r="D68" s="65">
        <v>1200000</v>
      </c>
      <c r="E68" s="65" t="s">
        <v>104</v>
      </c>
      <c r="F68" s="65" t="s">
        <v>108</v>
      </c>
    </row>
    <row r="69" spans="2:6" x14ac:dyDescent="0.25">
      <c r="B69" s="65">
        <v>44332</v>
      </c>
      <c r="C69" s="65" t="s">
        <v>99</v>
      </c>
      <c r="D69" s="65">
        <v>158390</v>
      </c>
      <c r="E69" s="65" t="s">
        <v>106</v>
      </c>
      <c r="F69" s="65" t="s">
        <v>109</v>
      </c>
    </row>
    <row r="70" spans="2:6" x14ac:dyDescent="0.25">
      <c r="B70" s="65">
        <v>44333</v>
      </c>
      <c r="C70" s="65" t="s">
        <v>101</v>
      </c>
      <c r="D70" s="65">
        <v>900000</v>
      </c>
      <c r="E70" s="65" t="s">
        <v>105</v>
      </c>
      <c r="F70" s="65" t="s">
        <v>108</v>
      </c>
    </row>
    <row r="71" spans="2:6" x14ac:dyDescent="0.25">
      <c r="B71" s="65">
        <v>44334</v>
      </c>
      <c r="C71" s="65" t="s">
        <v>96</v>
      </c>
      <c r="D71" s="65">
        <v>85790</v>
      </c>
      <c r="E71" s="65" t="s">
        <v>10</v>
      </c>
      <c r="F71" s="65" t="s">
        <v>109</v>
      </c>
    </row>
    <row r="72" spans="2:6" x14ac:dyDescent="0.25">
      <c r="B72" s="65">
        <v>44335</v>
      </c>
      <c r="C72" s="65" t="s">
        <v>98</v>
      </c>
      <c r="D72" s="65">
        <v>195000</v>
      </c>
      <c r="E72" s="65" t="s">
        <v>104</v>
      </c>
      <c r="F72" s="65" t="s">
        <v>109</v>
      </c>
    </row>
    <row r="73" spans="2:6" x14ac:dyDescent="0.25">
      <c r="B73" s="65">
        <v>44336</v>
      </c>
      <c r="C73" s="65" t="s">
        <v>96</v>
      </c>
      <c r="D73" s="65">
        <v>85790</v>
      </c>
      <c r="E73" s="65" t="s">
        <v>106</v>
      </c>
      <c r="F73" s="65" t="s">
        <v>108</v>
      </c>
    </row>
    <row r="74" spans="2:6" x14ac:dyDescent="0.25">
      <c r="B74" s="65">
        <v>44337</v>
      </c>
      <c r="C74" s="65" t="s">
        <v>96</v>
      </c>
      <c r="D74" s="65">
        <v>85790</v>
      </c>
      <c r="E74" s="65" t="s">
        <v>105</v>
      </c>
      <c r="F74" s="65" t="s">
        <v>108</v>
      </c>
    </row>
    <row r="75" spans="2:6" x14ac:dyDescent="0.25">
      <c r="B75" s="65">
        <v>44338</v>
      </c>
      <c r="C75" s="65" t="s">
        <v>100</v>
      </c>
      <c r="D75" s="65">
        <v>69990</v>
      </c>
      <c r="E75" s="65" t="s">
        <v>10</v>
      </c>
      <c r="F75" s="65" t="s">
        <v>110</v>
      </c>
    </row>
    <row r="76" spans="2:6" x14ac:dyDescent="0.25">
      <c r="B76" s="65">
        <v>44339</v>
      </c>
      <c r="C76" s="65" t="s">
        <v>103</v>
      </c>
      <c r="D76" s="65">
        <v>51490</v>
      </c>
      <c r="E76" s="65" t="s">
        <v>104</v>
      </c>
      <c r="F76" s="65" t="s">
        <v>110</v>
      </c>
    </row>
    <row r="77" spans="2:6" x14ac:dyDescent="0.25">
      <c r="B77" s="65">
        <v>44340</v>
      </c>
      <c r="C77" s="65" t="s">
        <v>98</v>
      </c>
      <c r="D77" s="65">
        <v>195000</v>
      </c>
      <c r="E77" s="65" t="s">
        <v>106</v>
      </c>
      <c r="F77" s="65" t="s">
        <v>109</v>
      </c>
    </row>
    <row r="78" spans="2:6" x14ac:dyDescent="0.25">
      <c r="B78" s="65">
        <v>44341</v>
      </c>
      <c r="C78" s="65" t="s">
        <v>100</v>
      </c>
      <c r="D78" s="65">
        <v>69990</v>
      </c>
      <c r="E78" s="65" t="s">
        <v>105</v>
      </c>
      <c r="F78" s="65" t="s">
        <v>108</v>
      </c>
    </row>
    <row r="79" spans="2:6" x14ac:dyDescent="0.25">
      <c r="B79" s="65">
        <v>44342</v>
      </c>
      <c r="C79" s="65" t="s">
        <v>101</v>
      </c>
      <c r="D79" s="65">
        <v>900000</v>
      </c>
      <c r="E79" s="65" t="s">
        <v>10</v>
      </c>
      <c r="F79" s="65" t="s">
        <v>108</v>
      </c>
    </row>
    <row r="80" spans="2:6" x14ac:dyDescent="0.25">
      <c r="B80" s="65">
        <v>44343</v>
      </c>
      <c r="C80" s="65" t="s">
        <v>102</v>
      </c>
      <c r="D80" s="65">
        <v>1200000</v>
      </c>
      <c r="E80" s="65" t="s">
        <v>104</v>
      </c>
      <c r="F80" s="65" t="s">
        <v>108</v>
      </c>
    </row>
    <row r="81" spans="2:6" x14ac:dyDescent="0.25">
      <c r="B81" s="65">
        <v>44344</v>
      </c>
      <c r="C81" s="65" t="s">
        <v>98</v>
      </c>
      <c r="D81" s="65">
        <v>195000</v>
      </c>
      <c r="E81" s="65" t="s">
        <v>106</v>
      </c>
      <c r="F81" s="65" t="s">
        <v>109</v>
      </c>
    </row>
    <row r="82" spans="2:6" x14ac:dyDescent="0.25">
      <c r="B82" s="65">
        <v>44345</v>
      </c>
      <c r="C82" s="65" t="s">
        <v>102</v>
      </c>
      <c r="D82" s="65">
        <v>1200000</v>
      </c>
      <c r="E82" s="65" t="s">
        <v>105</v>
      </c>
      <c r="F82" s="65" t="s">
        <v>108</v>
      </c>
    </row>
    <row r="83" spans="2:6" x14ac:dyDescent="0.25">
      <c r="B83" s="65">
        <v>44346</v>
      </c>
      <c r="C83" s="65" t="s">
        <v>99</v>
      </c>
      <c r="D83" s="65">
        <v>158390</v>
      </c>
      <c r="E83" s="65" t="s">
        <v>10</v>
      </c>
      <c r="F83" s="65" t="s">
        <v>110</v>
      </c>
    </row>
    <row r="84" spans="2:6" x14ac:dyDescent="0.25">
      <c r="B84" s="65">
        <v>44347</v>
      </c>
      <c r="C84" s="65" t="s">
        <v>97</v>
      </c>
      <c r="D84" s="65">
        <v>57990</v>
      </c>
      <c r="E84" s="65" t="s">
        <v>104</v>
      </c>
      <c r="F84" s="65" t="s">
        <v>108</v>
      </c>
    </row>
    <row r="85" spans="2:6" x14ac:dyDescent="0.25">
      <c r="B85" s="65">
        <v>44348</v>
      </c>
      <c r="C85" s="65" t="s">
        <v>101</v>
      </c>
      <c r="D85" s="65">
        <v>900000</v>
      </c>
      <c r="E85" s="65" t="s">
        <v>105</v>
      </c>
      <c r="F85" s="65" t="s">
        <v>108</v>
      </c>
    </row>
    <row r="86" spans="2:6" x14ac:dyDescent="0.25">
      <c r="B86" s="65">
        <v>44349</v>
      </c>
      <c r="C86" s="65" t="s">
        <v>101</v>
      </c>
      <c r="D86" s="65">
        <v>900000</v>
      </c>
      <c r="E86" s="65" t="s">
        <v>10</v>
      </c>
      <c r="F86" s="65" t="s">
        <v>108</v>
      </c>
    </row>
    <row r="87" spans="2:6" x14ac:dyDescent="0.25">
      <c r="B87" s="65">
        <v>44350</v>
      </c>
      <c r="C87" s="65" t="s">
        <v>102</v>
      </c>
      <c r="D87" s="65">
        <v>1200000</v>
      </c>
      <c r="E87" s="65" t="s">
        <v>104</v>
      </c>
      <c r="F87" s="65" t="s">
        <v>108</v>
      </c>
    </row>
    <row r="88" spans="2:6" x14ac:dyDescent="0.25">
      <c r="B88" s="65">
        <v>44351</v>
      </c>
      <c r="C88" s="65" t="s">
        <v>102</v>
      </c>
      <c r="D88" s="65">
        <v>1200000</v>
      </c>
      <c r="E88" s="65" t="s">
        <v>105</v>
      </c>
      <c r="F88" s="65" t="s">
        <v>108</v>
      </c>
    </row>
    <row r="89" spans="2:6" x14ac:dyDescent="0.25">
      <c r="B89" s="65">
        <v>44352</v>
      </c>
      <c r="C89" s="65" t="s">
        <v>102</v>
      </c>
      <c r="D89" s="65">
        <v>1200000</v>
      </c>
      <c r="E89" s="65" t="s">
        <v>10</v>
      </c>
      <c r="F89" s="65" t="s">
        <v>108</v>
      </c>
    </row>
    <row r="90" spans="2:6" x14ac:dyDescent="0.25">
      <c r="B90" s="65">
        <v>44353</v>
      </c>
      <c r="C90" s="65" t="s">
        <v>101</v>
      </c>
      <c r="D90" s="65">
        <v>900000</v>
      </c>
      <c r="E90" s="65" t="s">
        <v>104</v>
      </c>
      <c r="F90" s="65" t="s">
        <v>108</v>
      </c>
    </row>
    <row r="91" spans="2:6" x14ac:dyDescent="0.25">
      <c r="B91" s="65">
        <v>44354</v>
      </c>
      <c r="C91" s="65" t="s">
        <v>102</v>
      </c>
      <c r="D91" s="65">
        <v>1200000</v>
      </c>
      <c r="E91" s="65" t="s">
        <v>105</v>
      </c>
      <c r="F91" s="65" t="s">
        <v>108</v>
      </c>
    </row>
    <row r="92" spans="2:6" x14ac:dyDescent="0.25">
      <c r="B92" s="65">
        <v>44355</v>
      </c>
      <c r="C92" s="65" t="s">
        <v>102</v>
      </c>
      <c r="D92" s="65">
        <v>1200000</v>
      </c>
      <c r="E92" s="65" t="s">
        <v>10</v>
      </c>
      <c r="F92" s="65" t="s">
        <v>108</v>
      </c>
    </row>
    <row r="93" spans="2:6" x14ac:dyDescent="0.25">
      <c r="B93" s="65">
        <v>44356</v>
      </c>
      <c r="C93" s="65" t="s">
        <v>101</v>
      </c>
      <c r="D93" s="65">
        <v>900000</v>
      </c>
      <c r="E93" s="65" t="s">
        <v>104</v>
      </c>
      <c r="F93" s="65" t="s">
        <v>108</v>
      </c>
    </row>
    <row r="94" spans="2:6" x14ac:dyDescent="0.25">
      <c r="B94" s="65">
        <v>44357</v>
      </c>
      <c r="C94" s="65" t="s">
        <v>101</v>
      </c>
      <c r="D94" s="65">
        <v>900000</v>
      </c>
      <c r="E94" s="65" t="s">
        <v>105</v>
      </c>
      <c r="F94" s="65" t="s">
        <v>108</v>
      </c>
    </row>
    <row r="95" spans="2:6" x14ac:dyDescent="0.25">
      <c r="B95" s="65">
        <v>44358</v>
      </c>
      <c r="C95" s="65" t="s">
        <v>102</v>
      </c>
      <c r="D95" s="65">
        <v>1200000</v>
      </c>
      <c r="E95" s="65" t="s">
        <v>10</v>
      </c>
      <c r="F95" s="65" t="s">
        <v>108</v>
      </c>
    </row>
    <row r="96" spans="2:6" x14ac:dyDescent="0.25">
      <c r="B96" s="65">
        <v>44359</v>
      </c>
      <c r="C96" s="65" t="s">
        <v>102</v>
      </c>
      <c r="D96" s="65">
        <v>1200000</v>
      </c>
      <c r="E96" s="65" t="s">
        <v>104</v>
      </c>
      <c r="F96" s="65" t="s">
        <v>108</v>
      </c>
    </row>
    <row r="97" spans="2:6" x14ac:dyDescent="0.25">
      <c r="B97" s="65">
        <v>44360</v>
      </c>
      <c r="C97" s="65" t="s">
        <v>98</v>
      </c>
      <c r="D97" s="65">
        <v>195000</v>
      </c>
      <c r="E97" s="65" t="s">
        <v>105</v>
      </c>
      <c r="F97" s="65" t="s">
        <v>108</v>
      </c>
    </row>
    <row r="98" spans="2:6" x14ac:dyDescent="0.25">
      <c r="B98" s="65">
        <v>44361</v>
      </c>
      <c r="C98" s="65" t="s">
        <v>98</v>
      </c>
      <c r="D98" s="65">
        <v>195000</v>
      </c>
      <c r="E98" s="65" t="s">
        <v>10</v>
      </c>
      <c r="F98" s="65" t="s">
        <v>108</v>
      </c>
    </row>
    <row r="99" spans="2:6" x14ac:dyDescent="0.25">
      <c r="B99" s="65">
        <v>44362</v>
      </c>
      <c r="C99" s="65" t="s">
        <v>99</v>
      </c>
      <c r="D99" s="65">
        <v>158390</v>
      </c>
      <c r="E99" s="65" t="s">
        <v>104</v>
      </c>
      <c r="F99" s="65" t="s">
        <v>108</v>
      </c>
    </row>
    <row r="100" spans="2:6" x14ac:dyDescent="0.25">
      <c r="B100" s="65">
        <v>44363</v>
      </c>
      <c r="C100" s="65" t="s">
        <v>99</v>
      </c>
      <c r="D100" s="65">
        <v>158390</v>
      </c>
      <c r="E100" s="65" t="s">
        <v>105</v>
      </c>
      <c r="F100" s="65" t="s">
        <v>108</v>
      </c>
    </row>
    <row r="101" spans="2:6" x14ac:dyDescent="0.25">
      <c r="B101" s="65">
        <v>44364</v>
      </c>
      <c r="C101" s="65" t="s">
        <v>101</v>
      </c>
      <c r="D101" s="65">
        <v>900000</v>
      </c>
      <c r="E101" s="65" t="s">
        <v>10</v>
      </c>
      <c r="F101" s="65" t="s">
        <v>108</v>
      </c>
    </row>
    <row r="102" spans="2:6" x14ac:dyDescent="0.25">
      <c r="B102" s="65">
        <v>44365</v>
      </c>
      <c r="C102" s="65" t="s">
        <v>102</v>
      </c>
      <c r="D102" s="65">
        <v>1200000</v>
      </c>
      <c r="E102" s="65" t="s">
        <v>104</v>
      </c>
      <c r="F102" s="65" t="s">
        <v>108</v>
      </c>
    </row>
    <row r="103" spans="2:6" x14ac:dyDescent="0.25">
      <c r="B103" s="65">
        <v>44366</v>
      </c>
      <c r="C103" s="65" t="s">
        <v>101</v>
      </c>
      <c r="D103" s="65">
        <v>900000</v>
      </c>
      <c r="E103" s="65" t="s">
        <v>105</v>
      </c>
      <c r="F103" s="65" t="s">
        <v>108</v>
      </c>
    </row>
    <row r="104" spans="2:6" x14ac:dyDescent="0.25">
      <c r="B104" s="65">
        <v>44367</v>
      </c>
      <c r="C104" s="65" t="s">
        <v>101</v>
      </c>
      <c r="D104" s="65">
        <v>900000</v>
      </c>
      <c r="E104" s="65" t="s">
        <v>106</v>
      </c>
      <c r="F104" s="65" t="s">
        <v>108</v>
      </c>
    </row>
    <row r="105" spans="2:6" x14ac:dyDescent="0.25">
      <c r="B105" s="65">
        <v>44368</v>
      </c>
      <c r="C105" s="65" t="s">
        <v>102</v>
      </c>
      <c r="D105" s="65">
        <v>1200000</v>
      </c>
      <c r="E105" s="65" t="s">
        <v>10</v>
      </c>
      <c r="F105" s="65" t="s">
        <v>108</v>
      </c>
    </row>
    <row r="106" spans="2:6" x14ac:dyDescent="0.25">
      <c r="B106" s="65">
        <v>44369</v>
      </c>
      <c r="C106" s="65" t="s">
        <v>101</v>
      </c>
      <c r="D106" s="65">
        <v>900000</v>
      </c>
      <c r="E106" s="65" t="s">
        <v>104</v>
      </c>
      <c r="F106" s="65" t="s">
        <v>108</v>
      </c>
    </row>
    <row r="107" spans="2:6" x14ac:dyDescent="0.25">
      <c r="B107" s="65">
        <v>44370</v>
      </c>
      <c r="C107" s="65" t="s">
        <v>98</v>
      </c>
      <c r="D107" s="65">
        <v>195000</v>
      </c>
      <c r="E107" s="65" t="s">
        <v>105</v>
      </c>
      <c r="F107" s="65" t="s">
        <v>108</v>
      </c>
    </row>
    <row r="108" spans="2:6" x14ac:dyDescent="0.25">
      <c r="B108" s="65">
        <v>44371</v>
      </c>
      <c r="C108" s="65" t="s">
        <v>99</v>
      </c>
      <c r="D108" s="65">
        <v>158390</v>
      </c>
      <c r="E108" s="65" t="s">
        <v>106</v>
      </c>
      <c r="F108" s="65" t="s">
        <v>108</v>
      </c>
    </row>
    <row r="109" spans="2:6" x14ac:dyDescent="0.25">
      <c r="B109" s="65">
        <v>44372</v>
      </c>
      <c r="C109" s="65" t="s">
        <v>99</v>
      </c>
      <c r="D109" s="65">
        <v>158390</v>
      </c>
      <c r="E109" s="65" t="s">
        <v>10</v>
      </c>
      <c r="F109" s="65" t="s">
        <v>108</v>
      </c>
    </row>
    <row r="110" spans="2:6" x14ac:dyDescent="0.25">
      <c r="B110" s="65">
        <v>44373</v>
      </c>
      <c r="C110" s="65" t="s">
        <v>102</v>
      </c>
      <c r="D110" s="65">
        <v>1200000</v>
      </c>
      <c r="E110" s="65" t="s">
        <v>104</v>
      </c>
      <c r="F110" s="65" t="s">
        <v>108</v>
      </c>
    </row>
    <row r="111" spans="2:6" x14ac:dyDescent="0.25">
      <c r="B111" s="65">
        <v>44374</v>
      </c>
      <c r="C111" s="65" t="s">
        <v>101</v>
      </c>
      <c r="D111" s="65">
        <v>900000</v>
      </c>
      <c r="E111" s="65" t="s">
        <v>105</v>
      </c>
      <c r="F111" s="65" t="s">
        <v>108</v>
      </c>
    </row>
    <row r="112" spans="2:6" x14ac:dyDescent="0.25">
      <c r="B112" s="65">
        <v>44375</v>
      </c>
      <c r="C112" s="65" t="s">
        <v>102</v>
      </c>
      <c r="D112" s="65">
        <v>1200000</v>
      </c>
      <c r="E112" s="65" t="s">
        <v>106</v>
      </c>
      <c r="F112" s="65" t="s">
        <v>108</v>
      </c>
    </row>
    <row r="113" spans="2:6" x14ac:dyDescent="0.25">
      <c r="B113" s="65">
        <v>44376</v>
      </c>
      <c r="C113" s="65" t="s">
        <v>101</v>
      </c>
      <c r="D113" s="65">
        <v>900000</v>
      </c>
      <c r="E113" s="65" t="s">
        <v>10</v>
      </c>
      <c r="F113" s="65" t="s">
        <v>108</v>
      </c>
    </row>
    <row r="114" spans="2:6" x14ac:dyDescent="0.25">
      <c r="B114" s="65">
        <v>44377</v>
      </c>
      <c r="C114" s="65" t="s">
        <v>102</v>
      </c>
      <c r="D114" s="65">
        <v>1200000</v>
      </c>
      <c r="E114" s="65" t="s">
        <v>104</v>
      </c>
      <c r="F114" s="65" t="s">
        <v>108</v>
      </c>
    </row>
    <row r="115" spans="2:6" x14ac:dyDescent="0.25">
      <c r="B115" s="65">
        <v>44378</v>
      </c>
      <c r="C115" s="65" t="s">
        <v>98</v>
      </c>
      <c r="D115" s="65">
        <v>195000</v>
      </c>
      <c r="E115" s="65" t="s">
        <v>105</v>
      </c>
      <c r="F115" s="65" t="s">
        <v>108</v>
      </c>
    </row>
    <row r="116" spans="2:6" x14ac:dyDescent="0.25">
      <c r="B116" s="65">
        <v>44379</v>
      </c>
      <c r="C116" s="65" t="s">
        <v>98</v>
      </c>
      <c r="D116" s="65">
        <v>195000</v>
      </c>
      <c r="E116" s="65" t="s">
        <v>106</v>
      </c>
      <c r="F116" s="65" t="s">
        <v>108</v>
      </c>
    </row>
    <row r="117" spans="2:6" x14ac:dyDescent="0.25">
      <c r="B117" s="65">
        <v>44380</v>
      </c>
      <c r="C117" s="65" t="s">
        <v>98</v>
      </c>
      <c r="D117" s="65">
        <v>195000</v>
      </c>
      <c r="E117" s="65" t="s">
        <v>10</v>
      </c>
      <c r="F117" s="65" t="s">
        <v>108</v>
      </c>
    </row>
    <row r="118" spans="2:6" x14ac:dyDescent="0.25">
      <c r="B118" s="65">
        <v>44381</v>
      </c>
      <c r="C118" s="65" t="s">
        <v>98</v>
      </c>
      <c r="D118" s="65">
        <v>195000</v>
      </c>
      <c r="E118" s="65" t="s">
        <v>104</v>
      </c>
      <c r="F118" s="65" t="s">
        <v>108</v>
      </c>
    </row>
    <row r="119" spans="2:6" x14ac:dyDescent="0.25">
      <c r="B119" s="65">
        <v>44382</v>
      </c>
      <c r="C119" s="65" t="s">
        <v>99</v>
      </c>
      <c r="D119" s="65">
        <v>158390</v>
      </c>
      <c r="E119" s="65" t="s">
        <v>105</v>
      </c>
      <c r="F119" s="65" t="s">
        <v>108</v>
      </c>
    </row>
    <row r="120" spans="2:6" x14ac:dyDescent="0.25">
      <c r="B120" s="65">
        <v>44383</v>
      </c>
      <c r="C120" s="65" t="s">
        <v>100</v>
      </c>
      <c r="D120" s="65">
        <v>69990</v>
      </c>
      <c r="E120" s="65" t="s">
        <v>106</v>
      </c>
      <c r="F120" s="65" t="s">
        <v>109</v>
      </c>
    </row>
    <row r="121" spans="2:6" x14ac:dyDescent="0.25">
      <c r="B121" s="65">
        <v>44384</v>
      </c>
      <c r="C121" s="65" t="s">
        <v>97</v>
      </c>
      <c r="D121" s="65">
        <v>57990</v>
      </c>
      <c r="E121" s="65" t="s">
        <v>10</v>
      </c>
      <c r="F121" s="65" t="s">
        <v>109</v>
      </c>
    </row>
    <row r="122" spans="2:6" x14ac:dyDescent="0.25">
      <c r="B122" s="65">
        <v>44385</v>
      </c>
      <c r="C122" s="65" t="s">
        <v>96</v>
      </c>
      <c r="D122" s="65">
        <v>85790</v>
      </c>
      <c r="E122" s="65" t="s">
        <v>104</v>
      </c>
      <c r="F122" s="65" t="s">
        <v>109</v>
      </c>
    </row>
    <row r="123" spans="2:6" x14ac:dyDescent="0.25">
      <c r="B123" s="65">
        <v>44386</v>
      </c>
      <c r="C123" s="65" t="s">
        <v>101</v>
      </c>
      <c r="D123" s="65">
        <v>900000</v>
      </c>
      <c r="E123" s="65" t="s">
        <v>105</v>
      </c>
      <c r="F123" s="65" t="s">
        <v>108</v>
      </c>
    </row>
    <row r="124" spans="2:6" x14ac:dyDescent="0.25">
      <c r="B124" s="65">
        <v>44387</v>
      </c>
      <c r="C124" s="65" t="s">
        <v>98</v>
      </c>
      <c r="D124" s="65">
        <v>195000</v>
      </c>
      <c r="E124" s="65" t="s">
        <v>106</v>
      </c>
      <c r="F124" s="65" t="s">
        <v>109</v>
      </c>
    </row>
    <row r="125" spans="2:6" x14ac:dyDescent="0.25">
      <c r="B125" s="65">
        <v>44388</v>
      </c>
      <c r="C125" s="65" t="s">
        <v>103</v>
      </c>
      <c r="D125" s="65">
        <v>51490</v>
      </c>
      <c r="E125" s="65" t="s">
        <v>10</v>
      </c>
      <c r="F125" s="65" t="s">
        <v>109</v>
      </c>
    </row>
    <row r="126" spans="2:6" x14ac:dyDescent="0.25">
      <c r="B126" s="65">
        <v>44389</v>
      </c>
      <c r="C126" s="65" t="s">
        <v>103</v>
      </c>
      <c r="D126" s="65">
        <v>51490</v>
      </c>
      <c r="E126" s="65" t="s">
        <v>104</v>
      </c>
      <c r="F126" s="65" t="s">
        <v>109</v>
      </c>
    </row>
    <row r="127" spans="2:6" x14ac:dyDescent="0.25">
      <c r="B127" s="65">
        <v>44390</v>
      </c>
      <c r="C127" s="65" t="s">
        <v>103</v>
      </c>
      <c r="D127" s="65">
        <v>51490</v>
      </c>
      <c r="E127" s="65" t="s">
        <v>105</v>
      </c>
      <c r="F127" s="65" t="s">
        <v>108</v>
      </c>
    </row>
    <row r="128" spans="2:6" x14ac:dyDescent="0.25">
      <c r="B128" s="65">
        <v>44391</v>
      </c>
      <c r="C128" s="65" t="s">
        <v>103</v>
      </c>
      <c r="D128" s="65">
        <v>51490</v>
      </c>
      <c r="E128" s="65" t="s">
        <v>106</v>
      </c>
      <c r="F128" s="65" t="s">
        <v>108</v>
      </c>
    </row>
    <row r="129" spans="2:6" x14ac:dyDescent="0.25">
      <c r="B129" s="65">
        <v>44392</v>
      </c>
      <c r="C129" s="65" t="s">
        <v>98</v>
      </c>
      <c r="D129" s="65">
        <v>195000</v>
      </c>
      <c r="E129" s="65" t="s">
        <v>10</v>
      </c>
      <c r="F129" s="65" t="s">
        <v>109</v>
      </c>
    </row>
    <row r="130" spans="2:6" x14ac:dyDescent="0.25">
      <c r="B130" s="65">
        <v>44393</v>
      </c>
      <c r="C130" s="65" t="s">
        <v>99</v>
      </c>
      <c r="D130" s="65">
        <v>158390</v>
      </c>
      <c r="E130" s="65" t="s">
        <v>104</v>
      </c>
      <c r="F130" s="65" t="s">
        <v>108</v>
      </c>
    </row>
    <row r="131" spans="2:6" x14ac:dyDescent="0.25">
      <c r="B131" s="65">
        <v>44394</v>
      </c>
      <c r="C131" s="65" t="s">
        <v>96</v>
      </c>
      <c r="D131" s="65">
        <v>85790</v>
      </c>
      <c r="E131" s="65" t="s">
        <v>105</v>
      </c>
      <c r="F131" s="65" t="s">
        <v>108</v>
      </c>
    </row>
    <row r="132" spans="2:6" x14ac:dyDescent="0.25">
      <c r="B132" s="65">
        <v>44395</v>
      </c>
      <c r="C132" s="65" t="s">
        <v>96</v>
      </c>
      <c r="D132" s="65">
        <v>85790</v>
      </c>
      <c r="E132" s="65" t="s">
        <v>106</v>
      </c>
      <c r="F132" s="65" t="s">
        <v>109</v>
      </c>
    </row>
    <row r="133" spans="2:6" x14ac:dyDescent="0.25">
      <c r="B133" s="65">
        <v>44396</v>
      </c>
      <c r="C133" s="65" t="s">
        <v>102</v>
      </c>
      <c r="D133" s="65">
        <v>1200000</v>
      </c>
      <c r="E133" s="65" t="s">
        <v>10</v>
      </c>
      <c r="F133" s="65" t="s">
        <v>108</v>
      </c>
    </row>
    <row r="134" spans="2:6" x14ac:dyDescent="0.25">
      <c r="B134" s="65">
        <v>44397</v>
      </c>
      <c r="C134" s="65" t="s">
        <v>98</v>
      </c>
      <c r="D134" s="65">
        <v>195000</v>
      </c>
      <c r="E134" s="65" t="s">
        <v>104</v>
      </c>
      <c r="F134" s="65" t="s">
        <v>109</v>
      </c>
    </row>
    <row r="135" spans="2:6" x14ac:dyDescent="0.25">
      <c r="B135" s="65">
        <v>44398</v>
      </c>
      <c r="C135" s="65" t="s">
        <v>99</v>
      </c>
      <c r="D135" s="65">
        <v>158390</v>
      </c>
      <c r="E135" s="65" t="s">
        <v>105</v>
      </c>
      <c r="F135" s="65" t="s">
        <v>108</v>
      </c>
    </row>
    <row r="136" spans="2:6" x14ac:dyDescent="0.25">
      <c r="B136" s="65">
        <v>44399</v>
      </c>
      <c r="C136" s="65" t="s">
        <v>100</v>
      </c>
      <c r="D136" s="65">
        <v>69990</v>
      </c>
      <c r="E136" s="65" t="s">
        <v>106</v>
      </c>
      <c r="F136" s="65" t="s">
        <v>108</v>
      </c>
    </row>
    <row r="137" spans="2:6" x14ac:dyDescent="0.25">
      <c r="B137" s="65">
        <v>44400</v>
      </c>
      <c r="C137" s="65" t="s">
        <v>100</v>
      </c>
      <c r="D137" s="65">
        <v>69990</v>
      </c>
      <c r="E137" s="65" t="s">
        <v>10</v>
      </c>
      <c r="F137" s="65" t="s">
        <v>109</v>
      </c>
    </row>
    <row r="138" spans="2:6" x14ac:dyDescent="0.25">
      <c r="B138" s="65">
        <v>44401</v>
      </c>
      <c r="C138" s="65" t="s">
        <v>103</v>
      </c>
      <c r="D138" s="65">
        <v>51490</v>
      </c>
      <c r="E138" s="65" t="s">
        <v>104</v>
      </c>
      <c r="F138" s="65" t="s">
        <v>110</v>
      </c>
    </row>
    <row r="139" spans="2:6" x14ac:dyDescent="0.25">
      <c r="B139" s="65">
        <v>44402</v>
      </c>
      <c r="C139" s="65" t="s">
        <v>96</v>
      </c>
      <c r="D139" s="65">
        <v>85790</v>
      </c>
      <c r="E139" s="65" t="s">
        <v>105</v>
      </c>
      <c r="F139" s="65" t="s">
        <v>110</v>
      </c>
    </row>
    <row r="140" spans="2:6" x14ac:dyDescent="0.25">
      <c r="B140" s="65">
        <v>44403</v>
      </c>
      <c r="C140" s="65" t="s">
        <v>97</v>
      </c>
      <c r="D140" s="65">
        <v>57990</v>
      </c>
      <c r="E140" s="65" t="s">
        <v>106</v>
      </c>
      <c r="F140" s="65" t="s">
        <v>110</v>
      </c>
    </row>
    <row r="141" spans="2:6" x14ac:dyDescent="0.25">
      <c r="B141" s="65">
        <v>44404</v>
      </c>
      <c r="C141" s="65" t="s">
        <v>102</v>
      </c>
      <c r="D141" s="65">
        <v>1200000</v>
      </c>
      <c r="E141" s="65" t="s">
        <v>10</v>
      </c>
      <c r="F141" s="65" t="s">
        <v>108</v>
      </c>
    </row>
    <row r="142" spans="2:6" x14ac:dyDescent="0.25">
      <c r="B142" s="65">
        <v>44405</v>
      </c>
      <c r="C142" s="65" t="s">
        <v>102</v>
      </c>
      <c r="D142" s="65">
        <v>1200000</v>
      </c>
      <c r="E142" s="65" t="s">
        <v>104</v>
      </c>
      <c r="F142" s="65" t="s">
        <v>108</v>
      </c>
    </row>
    <row r="143" spans="2:6" x14ac:dyDescent="0.25">
      <c r="B143" s="65">
        <v>44406</v>
      </c>
      <c r="C143" s="65" t="s">
        <v>102</v>
      </c>
      <c r="D143" s="65">
        <v>1200000</v>
      </c>
      <c r="E143" s="65" t="s">
        <v>105</v>
      </c>
      <c r="F143" s="65" t="s">
        <v>108</v>
      </c>
    </row>
    <row r="144" spans="2:6" x14ac:dyDescent="0.25">
      <c r="B144" s="65">
        <v>44407</v>
      </c>
      <c r="C144" s="65" t="s">
        <v>102</v>
      </c>
      <c r="D144" s="65">
        <v>1200000</v>
      </c>
      <c r="E144" s="65" t="s">
        <v>106</v>
      </c>
      <c r="F144" s="65" t="s">
        <v>108</v>
      </c>
    </row>
    <row r="145" spans="2:6" x14ac:dyDescent="0.25">
      <c r="B145" s="65">
        <v>44408</v>
      </c>
      <c r="C145" s="65" t="s">
        <v>102</v>
      </c>
      <c r="D145" s="65">
        <v>1200000</v>
      </c>
      <c r="E145" s="65" t="s">
        <v>10</v>
      </c>
      <c r="F145" s="65" t="s">
        <v>108</v>
      </c>
    </row>
    <row r="146" spans="2:6" x14ac:dyDescent="0.25">
      <c r="B146" s="65">
        <v>44409</v>
      </c>
      <c r="C146" s="65" t="s">
        <v>96</v>
      </c>
      <c r="D146" s="65">
        <v>85790</v>
      </c>
      <c r="E146" s="65" t="s">
        <v>104</v>
      </c>
      <c r="F146" s="65" t="s">
        <v>109</v>
      </c>
    </row>
    <row r="147" spans="2:6" x14ac:dyDescent="0.25">
      <c r="B147" s="65">
        <v>44411</v>
      </c>
      <c r="C147" s="65" t="s">
        <v>96</v>
      </c>
      <c r="D147" s="65">
        <v>85790</v>
      </c>
      <c r="E147" s="65" t="s">
        <v>105</v>
      </c>
      <c r="F147" s="65" t="s">
        <v>109</v>
      </c>
    </row>
    <row r="148" spans="2:6" x14ac:dyDescent="0.25">
      <c r="B148" s="65">
        <v>44412</v>
      </c>
      <c r="C148" s="65" t="s">
        <v>97</v>
      </c>
      <c r="D148" s="65">
        <v>57990</v>
      </c>
      <c r="E148" s="65" t="s">
        <v>106</v>
      </c>
      <c r="F148" s="65" t="s">
        <v>109</v>
      </c>
    </row>
    <row r="149" spans="2:6" x14ac:dyDescent="0.25">
      <c r="B149" s="65">
        <v>44413</v>
      </c>
      <c r="C149" s="65" t="s">
        <v>97</v>
      </c>
      <c r="D149" s="65">
        <v>57990</v>
      </c>
      <c r="E149" s="65" t="s">
        <v>10</v>
      </c>
      <c r="F149" s="65" t="s">
        <v>109</v>
      </c>
    </row>
    <row r="150" spans="2:6" x14ac:dyDescent="0.25">
      <c r="B150" s="65">
        <v>44415</v>
      </c>
      <c r="C150" s="65" t="s">
        <v>98</v>
      </c>
      <c r="D150" s="65">
        <v>195000</v>
      </c>
      <c r="E150" s="65" t="s">
        <v>104</v>
      </c>
      <c r="F150" s="65" t="s">
        <v>108</v>
      </c>
    </row>
    <row r="151" spans="2:6" x14ac:dyDescent="0.25">
      <c r="B151" s="65">
        <v>44417</v>
      </c>
      <c r="C151" s="65" t="s">
        <v>99</v>
      </c>
      <c r="D151" s="65">
        <v>158390</v>
      </c>
      <c r="E151" s="65" t="s">
        <v>105</v>
      </c>
      <c r="F151" s="65" t="s">
        <v>108</v>
      </c>
    </row>
    <row r="152" spans="2:6" x14ac:dyDescent="0.25">
      <c r="B152" s="65">
        <v>44419</v>
      </c>
      <c r="C152" s="65" t="s">
        <v>100</v>
      </c>
      <c r="D152" s="65">
        <v>69990</v>
      </c>
      <c r="E152" s="65" t="s">
        <v>106</v>
      </c>
      <c r="F152" s="65" t="s">
        <v>108</v>
      </c>
    </row>
    <row r="153" spans="2:6" x14ac:dyDescent="0.25">
      <c r="B153" s="65">
        <v>44422</v>
      </c>
      <c r="C153" s="65" t="s">
        <v>99</v>
      </c>
      <c r="D153" s="65">
        <v>158390</v>
      </c>
      <c r="E153" s="65" t="s">
        <v>10</v>
      </c>
      <c r="F153" s="65" t="s">
        <v>108</v>
      </c>
    </row>
    <row r="154" spans="2:6" x14ac:dyDescent="0.25">
      <c r="B154" s="65">
        <v>44423</v>
      </c>
      <c r="C154" s="65" t="s">
        <v>100</v>
      </c>
      <c r="D154" s="65">
        <v>69990</v>
      </c>
      <c r="E154" s="65" t="s">
        <v>104</v>
      </c>
      <c r="F154" s="65" t="s">
        <v>109</v>
      </c>
    </row>
    <row r="155" spans="2:6" x14ac:dyDescent="0.25">
      <c r="B155" s="65">
        <v>44426</v>
      </c>
      <c r="C155" s="65" t="s">
        <v>102</v>
      </c>
      <c r="D155" s="65">
        <v>1200000</v>
      </c>
      <c r="E155" s="65" t="s">
        <v>105</v>
      </c>
      <c r="F155" s="65" t="s">
        <v>109</v>
      </c>
    </row>
    <row r="156" spans="2:6" x14ac:dyDescent="0.25">
      <c r="B156" s="65">
        <v>44427</v>
      </c>
      <c r="C156" s="65" t="s">
        <v>103</v>
      </c>
      <c r="D156" s="65">
        <v>51490</v>
      </c>
      <c r="E156" s="65" t="s">
        <v>106</v>
      </c>
      <c r="F156" s="65" t="s">
        <v>108</v>
      </c>
    </row>
    <row r="157" spans="2:6" x14ac:dyDescent="0.25">
      <c r="B157" s="65">
        <v>44429</v>
      </c>
      <c r="C157" s="65" t="s">
        <v>103</v>
      </c>
      <c r="D157" s="65">
        <v>51490</v>
      </c>
      <c r="E157" s="65" t="s">
        <v>10</v>
      </c>
      <c r="F157" s="65" t="s">
        <v>109</v>
      </c>
    </row>
    <row r="158" spans="2:6" x14ac:dyDescent="0.25">
      <c r="B158" s="65">
        <v>44432</v>
      </c>
      <c r="C158" s="65" t="s">
        <v>103</v>
      </c>
      <c r="D158" s="65">
        <v>51490</v>
      </c>
      <c r="E158" s="65" t="s">
        <v>104</v>
      </c>
      <c r="F158" s="65" t="s">
        <v>108</v>
      </c>
    </row>
    <row r="159" spans="2:6" x14ac:dyDescent="0.25">
      <c r="B159" s="65">
        <v>44435</v>
      </c>
      <c r="C159" s="65" t="s">
        <v>101</v>
      </c>
      <c r="D159" s="65">
        <v>900000</v>
      </c>
      <c r="E159" s="65" t="s">
        <v>105</v>
      </c>
      <c r="F159" s="65" t="s">
        <v>110</v>
      </c>
    </row>
    <row r="160" spans="2:6" x14ac:dyDescent="0.25">
      <c r="B160" s="65">
        <v>44436</v>
      </c>
      <c r="C160" s="65" t="s">
        <v>96</v>
      </c>
      <c r="D160" s="65">
        <v>85790</v>
      </c>
      <c r="E160" s="65" t="s">
        <v>106</v>
      </c>
      <c r="F160" s="65" t="s">
        <v>110</v>
      </c>
    </row>
    <row r="161" spans="2:6" x14ac:dyDescent="0.25">
      <c r="B161" s="65">
        <v>44438</v>
      </c>
      <c r="C161" s="65" t="s">
        <v>96</v>
      </c>
      <c r="D161" s="65">
        <v>85790</v>
      </c>
      <c r="E161" s="65" t="s">
        <v>10</v>
      </c>
      <c r="F161" s="65" t="s">
        <v>109</v>
      </c>
    </row>
    <row r="162" spans="2:6" x14ac:dyDescent="0.25">
      <c r="B162" s="65">
        <v>44439</v>
      </c>
      <c r="C162" s="65" t="s">
        <v>101</v>
      </c>
      <c r="D162" s="65">
        <v>900000</v>
      </c>
      <c r="E162" s="65" t="s">
        <v>104</v>
      </c>
      <c r="F162" s="65" t="s">
        <v>108</v>
      </c>
    </row>
    <row r="163" spans="2:6" x14ac:dyDescent="0.25">
      <c r="B163" s="65">
        <v>44440</v>
      </c>
      <c r="C163" s="65" t="s">
        <v>102</v>
      </c>
      <c r="D163" s="65">
        <v>1200000</v>
      </c>
      <c r="E163" s="65" t="s">
        <v>105</v>
      </c>
      <c r="F163" s="65" t="s">
        <v>108</v>
      </c>
    </row>
    <row r="164" spans="2:6" x14ac:dyDescent="0.25">
      <c r="B164" s="65">
        <v>44441</v>
      </c>
      <c r="C164" s="65" t="s">
        <v>102</v>
      </c>
      <c r="D164" s="65">
        <v>1200000</v>
      </c>
      <c r="E164" s="65" t="s">
        <v>106</v>
      </c>
      <c r="F164" s="65" t="s">
        <v>108</v>
      </c>
    </row>
    <row r="165" spans="2:6" x14ac:dyDescent="0.25">
      <c r="B165" s="65">
        <v>44445</v>
      </c>
      <c r="C165" s="65" t="s">
        <v>102</v>
      </c>
      <c r="D165" s="65">
        <v>1200000</v>
      </c>
      <c r="E165" s="65" t="s">
        <v>10</v>
      </c>
      <c r="F165" s="65" t="s">
        <v>108</v>
      </c>
    </row>
    <row r="166" spans="2:6" x14ac:dyDescent="0.25">
      <c r="B166" s="65">
        <v>44446</v>
      </c>
      <c r="C166" s="65" t="s">
        <v>98</v>
      </c>
      <c r="D166" s="65">
        <v>195000</v>
      </c>
      <c r="E166" s="65" t="s">
        <v>104</v>
      </c>
      <c r="F166" s="65" t="s">
        <v>109</v>
      </c>
    </row>
    <row r="167" spans="2:6" x14ac:dyDescent="0.25">
      <c r="B167" s="65">
        <v>44447</v>
      </c>
      <c r="C167" s="65" t="s">
        <v>98</v>
      </c>
      <c r="D167" s="65">
        <v>195000</v>
      </c>
      <c r="E167" s="65" t="s">
        <v>105</v>
      </c>
      <c r="F167" s="65" t="s">
        <v>109</v>
      </c>
    </row>
    <row r="168" spans="2:6" x14ac:dyDescent="0.25">
      <c r="B168" s="65">
        <v>44450</v>
      </c>
      <c r="C168" s="65" t="s">
        <v>98</v>
      </c>
      <c r="D168" s="65">
        <v>195000</v>
      </c>
      <c r="E168" s="65" t="s">
        <v>106</v>
      </c>
      <c r="F168" s="65" t="s">
        <v>109</v>
      </c>
    </row>
    <row r="169" spans="2:6" x14ac:dyDescent="0.25">
      <c r="B169" s="65">
        <v>44451</v>
      </c>
      <c r="C169" s="65" t="s">
        <v>100</v>
      </c>
      <c r="D169" s="65">
        <v>69990</v>
      </c>
      <c r="E169" s="65" t="s">
        <v>10</v>
      </c>
      <c r="F169" s="65" t="s">
        <v>108</v>
      </c>
    </row>
    <row r="170" spans="2:6" x14ac:dyDescent="0.25">
      <c r="B170" s="65">
        <v>44455</v>
      </c>
      <c r="C170" s="65" t="s">
        <v>101</v>
      </c>
      <c r="D170" s="65">
        <v>900000</v>
      </c>
      <c r="E170" s="65" t="s">
        <v>104</v>
      </c>
      <c r="F170" s="65" t="s">
        <v>110</v>
      </c>
    </row>
    <row r="171" spans="2:6" x14ac:dyDescent="0.25">
      <c r="B171" s="65">
        <v>44457</v>
      </c>
      <c r="C171" s="65" t="s">
        <v>99</v>
      </c>
      <c r="D171" s="65">
        <v>158390</v>
      </c>
      <c r="E171" s="65" t="s">
        <v>105</v>
      </c>
      <c r="F171" s="65" t="s">
        <v>108</v>
      </c>
    </row>
    <row r="172" spans="2:6" x14ac:dyDescent="0.25">
      <c r="B172" s="65">
        <v>44459</v>
      </c>
      <c r="C172" s="65" t="s">
        <v>97</v>
      </c>
      <c r="D172" s="65">
        <v>57990</v>
      </c>
      <c r="E172" s="65" t="s">
        <v>106</v>
      </c>
      <c r="F172" s="65" t="s">
        <v>108</v>
      </c>
    </row>
    <row r="173" spans="2:6" x14ac:dyDescent="0.25">
      <c r="B173" s="65">
        <v>44461</v>
      </c>
      <c r="C173" s="65" t="s">
        <v>100</v>
      </c>
      <c r="D173" s="65">
        <v>69990</v>
      </c>
      <c r="E173" s="65" t="s">
        <v>10</v>
      </c>
      <c r="F173" s="65" t="s">
        <v>108</v>
      </c>
    </row>
    <row r="174" spans="2:6" x14ac:dyDescent="0.25">
      <c r="B174" s="65">
        <v>44463</v>
      </c>
      <c r="C174" s="65" t="s">
        <v>100</v>
      </c>
      <c r="D174" s="65">
        <v>69990</v>
      </c>
      <c r="E174" s="65" t="s">
        <v>104</v>
      </c>
      <c r="F174" s="65" t="s">
        <v>109</v>
      </c>
    </row>
    <row r="175" spans="2:6" x14ac:dyDescent="0.25">
      <c r="B175" s="65">
        <v>44464</v>
      </c>
      <c r="C175" s="65" t="s">
        <v>102</v>
      </c>
      <c r="D175" s="65">
        <v>1200000</v>
      </c>
      <c r="E175" s="65" t="s">
        <v>105</v>
      </c>
      <c r="F175" s="65" t="s">
        <v>109</v>
      </c>
    </row>
    <row r="176" spans="2:6" x14ac:dyDescent="0.25">
      <c r="B176" s="65">
        <v>44467</v>
      </c>
      <c r="C176" s="65" t="s">
        <v>98</v>
      </c>
      <c r="D176" s="65">
        <v>195000</v>
      </c>
      <c r="E176" s="65" t="s">
        <v>106</v>
      </c>
      <c r="F176" s="65" t="s">
        <v>109</v>
      </c>
    </row>
    <row r="177" spans="2:6" x14ac:dyDescent="0.25">
      <c r="B177" s="65">
        <v>44468</v>
      </c>
      <c r="C177" s="65" t="s">
        <v>101</v>
      </c>
      <c r="D177" s="65">
        <v>900000</v>
      </c>
      <c r="E177" s="65" t="s">
        <v>10</v>
      </c>
      <c r="F177" s="65" t="s">
        <v>108</v>
      </c>
    </row>
    <row r="178" spans="2:6" x14ac:dyDescent="0.25">
      <c r="B178" s="65">
        <v>44469</v>
      </c>
      <c r="C178" s="65" t="s">
        <v>101</v>
      </c>
      <c r="D178" s="65">
        <v>900000</v>
      </c>
      <c r="E178" s="65" t="s">
        <v>104</v>
      </c>
      <c r="F178" s="65" t="s">
        <v>110</v>
      </c>
    </row>
    <row r="179" spans="2:6" x14ac:dyDescent="0.25">
      <c r="B179" s="65">
        <v>44470</v>
      </c>
      <c r="C179" s="65" t="s">
        <v>100</v>
      </c>
      <c r="D179" s="65">
        <v>69990</v>
      </c>
      <c r="E179" s="65" t="s">
        <v>105</v>
      </c>
      <c r="F179" s="65" t="s">
        <v>108</v>
      </c>
    </row>
    <row r="180" spans="2:6" x14ac:dyDescent="0.25">
      <c r="B180" s="65">
        <v>44473</v>
      </c>
      <c r="C180" s="65" t="s">
        <v>103</v>
      </c>
      <c r="D180" s="65">
        <v>51490</v>
      </c>
      <c r="E180" s="65" t="s">
        <v>106</v>
      </c>
      <c r="F180" s="65" t="s">
        <v>108</v>
      </c>
    </row>
    <row r="181" spans="2:6" x14ac:dyDescent="0.25">
      <c r="B181" s="65">
        <v>44476</v>
      </c>
      <c r="C181" s="65" t="s">
        <v>98</v>
      </c>
      <c r="D181" s="65">
        <v>195000</v>
      </c>
      <c r="E181" s="65" t="s">
        <v>10</v>
      </c>
      <c r="F181" s="65" t="s">
        <v>108</v>
      </c>
    </row>
    <row r="182" spans="2:6" x14ac:dyDescent="0.25">
      <c r="B182" s="65">
        <v>44478</v>
      </c>
      <c r="C182" s="65" t="s">
        <v>100</v>
      </c>
      <c r="D182" s="65">
        <v>69990</v>
      </c>
      <c r="E182" s="65" t="s">
        <v>104</v>
      </c>
      <c r="F182" s="65" t="s">
        <v>109</v>
      </c>
    </row>
    <row r="183" spans="2:6" x14ac:dyDescent="0.25">
      <c r="B183" s="65">
        <v>44480</v>
      </c>
      <c r="C183" s="65" t="s">
        <v>101</v>
      </c>
      <c r="D183" s="65">
        <v>900000</v>
      </c>
      <c r="E183" s="65" t="s">
        <v>105</v>
      </c>
      <c r="F183" s="65" t="s">
        <v>109</v>
      </c>
    </row>
    <row r="184" spans="2:6" x14ac:dyDescent="0.25">
      <c r="B184" s="65">
        <v>44481</v>
      </c>
      <c r="C184" s="65" t="s">
        <v>102</v>
      </c>
      <c r="D184" s="65">
        <v>1200000</v>
      </c>
      <c r="E184" s="65" t="s">
        <v>106</v>
      </c>
      <c r="F184" s="65" t="s">
        <v>109</v>
      </c>
    </row>
    <row r="185" spans="2:6" x14ac:dyDescent="0.25">
      <c r="B185" s="65">
        <v>44484</v>
      </c>
      <c r="C185" s="65" t="s">
        <v>98</v>
      </c>
      <c r="D185" s="65">
        <v>195000</v>
      </c>
      <c r="E185" s="65" t="s">
        <v>10</v>
      </c>
      <c r="F185" s="65" t="s">
        <v>108</v>
      </c>
    </row>
    <row r="186" spans="2:6" x14ac:dyDescent="0.25">
      <c r="B186" s="65">
        <v>44485</v>
      </c>
      <c r="C186" s="65" t="s">
        <v>102</v>
      </c>
      <c r="D186" s="65">
        <v>1200000</v>
      </c>
      <c r="E186" s="65" t="s">
        <v>104</v>
      </c>
      <c r="F186" s="65" t="s">
        <v>110</v>
      </c>
    </row>
    <row r="187" spans="2:6" x14ac:dyDescent="0.25">
      <c r="B187" s="65">
        <v>44486</v>
      </c>
      <c r="C187" s="65" t="s">
        <v>99</v>
      </c>
      <c r="D187" s="65">
        <v>158390</v>
      </c>
      <c r="E187" s="65" t="s">
        <v>105</v>
      </c>
      <c r="F187" s="65" t="s">
        <v>108</v>
      </c>
    </row>
    <row r="188" spans="2:6" x14ac:dyDescent="0.25">
      <c r="B188" s="65">
        <v>44488</v>
      </c>
      <c r="C188" s="65" t="s">
        <v>100</v>
      </c>
      <c r="D188" s="65">
        <v>69990</v>
      </c>
      <c r="E188" s="65" t="s">
        <v>106</v>
      </c>
      <c r="F188" s="65" t="s">
        <v>108</v>
      </c>
    </row>
    <row r="189" spans="2:6" x14ac:dyDescent="0.25">
      <c r="B189" s="65">
        <v>44492</v>
      </c>
      <c r="C189" s="65" t="s">
        <v>103</v>
      </c>
      <c r="D189" s="65">
        <v>51490</v>
      </c>
      <c r="E189" s="65" t="s">
        <v>10</v>
      </c>
      <c r="F189" s="65" t="s">
        <v>108</v>
      </c>
    </row>
    <row r="190" spans="2:6" x14ac:dyDescent="0.25">
      <c r="B190" s="65">
        <v>44494</v>
      </c>
      <c r="C190" s="65" t="s">
        <v>98</v>
      </c>
      <c r="D190" s="65">
        <v>195000</v>
      </c>
      <c r="E190" s="65" t="s">
        <v>104</v>
      </c>
      <c r="F190" s="65" t="s">
        <v>109</v>
      </c>
    </row>
    <row r="191" spans="2:6" x14ac:dyDescent="0.25">
      <c r="B191" s="65">
        <v>44497</v>
      </c>
      <c r="C191" s="65" t="s">
        <v>100</v>
      </c>
      <c r="D191" s="65">
        <v>69990</v>
      </c>
      <c r="E191" s="65" t="s">
        <v>105</v>
      </c>
      <c r="F191" s="65" t="s">
        <v>109</v>
      </c>
    </row>
    <row r="192" spans="2:6" x14ac:dyDescent="0.25">
      <c r="B192" s="65">
        <v>44498</v>
      </c>
      <c r="C192" s="65" t="s">
        <v>101</v>
      </c>
      <c r="D192" s="65">
        <v>900000</v>
      </c>
      <c r="E192" s="65" t="s">
        <v>106</v>
      </c>
      <c r="F192" s="65" t="s">
        <v>109</v>
      </c>
    </row>
    <row r="193" spans="2:6" x14ac:dyDescent="0.25">
      <c r="B193" s="65">
        <v>44499</v>
      </c>
      <c r="C193" s="65" t="s">
        <v>102</v>
      </c>
      <c r="D193" s="65">
        <v>1200000</v>
      </c>
      <c r="E193" s="65" t="s">
        <v>10</v>
      </c>
      <c r="F193" s="65" t="s">
        <v>108</v>
      </c>
    </row>
    <row r="194" spans="2:6" x14ac:dyDescent="0.25">
      <c r="B194" s="65">
        <v>44500</v>
      </c>
      <c r="C194" s="65" t="s">
        <v>98</v>
      </c>
      <c r="D194" s="65">
        <v>195000</v>
      </c>
      <c r="E194" s="65" t="s">
        <v>104</v>
      </c>
      <c r="F194" s="65" t="s">
        <v>110</v>
      </c>
    </row>
    <row r="195" spans="2:6" x14ac:dyDescent="0.25">
      <c r="B195" s="65">
        <v>44501</v>
      </c>
      <c r="C195" s="65" t="s">
        <v>102</v>
      </c>
      <c r="D195" s="65">
        <v>1200000</v>
      </c>
      <c r="E195" s="65" t="s">
        <v>105</v>
      </c>
      <c r="F195" s="65" t="s">
        <v>108</v>
      </c>
    </row>
    <row r="196" spans="2:6" x14ac:dyDescent="0.25">
      <c r="B196" s="65">
        <v>44502</v>
      </c>
      <c r="C196" s="65" t="s">
        <v>99</v>
      </c>
      <c r="D196" s="65">
        <v>158390</v>
      </c>
      <c r="E196" s="65" t="s">
        <v>106</v>
      </c>
      <c r="F196" s="65" t="s">
        <v>108</v>
      </c>
    </row>
    <row r="197" spans="2:6" x14ac:dyDescent="0.25">
      <c r="B197" s="65">
        <v>44504</v>
      </c>
      <c r="C197" s="65" t="s">
        <v>100</v>
      </c>
      <c r="D197" s="65">
        <v>69990</v>
      </c>
      <c r="E197" s="65" t="s">
        <v>10</v>
      </c>
      <c r="F197" s="65" t="s">
        <v>108</v>
      </c>
    </row>
    <row r="198" spans="2:6" x14ac:dyDescent="0.25">
      <c r="B198" s="65">
        <v>44506</v>
      </c>
      <c r="C198" s="65" t="s">
        <v>103</v>
      </c>
      <c r="D198" s="65">
        <v>51490</v>
      </c>
      <c r="E198" s="65" t="s">
        <v>104</v>
      </c>
      <c r="F198" s="65" t="s">
        <v>109</v>
      </c>
    </row>
    <row r="199" spans="2:6" x14ac:dyDescent="0.25">
      <c r="B199" s="65">
        <v>44511</v>
      </c>
      <c r="C199" s="65" t="s">
        <v>98</v>
      </c>
      <c r="D199" s="65">
        <v>195000</v>
      </c>
      <c r="E199" s="65" t="s">
        <v>105</v>
      </c>
      <c r="F199" s="65" t="s">
        <v>109</v>
      </c>
    </row>
    <row r="200" spans="2:6" x14ac:dyDescent="0.25">
      <c r="B200" s="65">
        <v>44513</v>
      </c>
      <c r="C200" s="65" t="s">
        <v>100</v>
      </c>
      <c r="D200" s="65">
        <v>69990</v>
      </c>
      <c r="E200" s="65" t="s">
        <v>106</v>
      </c>
      <c r="F200" s="65" t="s">
        <v>109</v>
      </c>
    </row>
    <row r="201" spans="2:6" x14ac:dyDescent="0.25">
      <c r="B201" s="65">
        <v>44516</v>
      </c>
      <c r="C201" s="65" t="s">
        <v>101</v>
      </c>
      <c r="D201" s="65">
        <v>900000</v>
      </c>
      <c r="E201" s="65" t="s">
        <v>10</v>
      </c>
      <c r="F201" s="65" t="s">
        <v>108</v>
      </c>
    </row>
    <row r="202" spans="2:6" x14ac:dyDescent="0.25">
      <c r="B202" s="65">
        <v>44517</v>
      </c>
      <c r="C202" s="65" t="s">
        <v>102</v>
      </c>
      <c r="D202" s="65">
        <v>1200000</v>
      </c>
      <c r="E202" s="65" t="s">
        <v>104</v>
      </c>
      <c r="F202" s="65" t="s">
        <v>110</v>
      </c>
    </row>
    <row r="203" spans="2:6" x14ac:dyDescent="0.25">
      <c r="B203" s="65">
        <v>44519</v>
      </c>
      <c r="C203" s="65" t="s">
        <v>98</v>
      </c>
      <c r="D203" s="65">
        <v>195000</v>
      </c>
      <c r="E203" s="65" t="s">
        <v>105</v>
      </c>
      <c r="F203" s="65" t="s">
        <v>108</v>
      </c>
    </row>
    <row r="204" spans="2:6" x14ac:dyDescent="0.25">
      <c r="B204" s="65">
        <v>44520</v>
      </c>
      <c r="C204" s="65" t="s">
        <v>102</v>
      </c>
      <c r="D204" s="65">
        <v>1200000</v>
      </c>
      <c r="E204" s="65" t="s">
        <v>106</v>
      </c>
      <c r="F204" s="65" t="s">
        <v>108</v>
      </c>
    </row>
    <row r="205" spans="2:6" x14ac:dyDescent="0.25">
      <c r="B205" s="65">
        <v>44522</v>
      </c>
      <c r="C205" s="65" t="s">
        <v>99</v>
      </c>
      <c r="D205" s="65">
        <v>158390</v>
      </c>
      <c r="E205" s="65" t="s">
        <v>10</v>
      </c>
      <c r="F205" s="65" t="s">
        <v>108</v>
      </c>
    </row>
    <row r="206" spans="2:6" x14ac:dyDescent="0.25">
      <c r="B206" s="65">
        <v>44524</v>
      </c>
      <c r="C206" s="65" t="s">
        <v>102</v>
      </c>
      <c r="D206" s="65">
        <v>1200000</v>
      </c>
      <c r="E206" s="65" t="s">
        <v>104</v>
      </c>
      <c r="F206" s="65" t="s">
        <v>108</v>
      </c>
    </row>
    <row r="207" spans="2:6" x14ac:dyDescent="0.25">
      <c r="B207" s="65">
        <v>44527</v>
      </c>
      <c r="C207" s="65" t="s">
        <v>102</v>
      </c>
      <c r="D207" s="65">
        <v>1200000</v>
      </c>
      <c r="E207" s="65" t="s">
        <v>105</v>
      </c>
      <c r="F207" s="65" t="s">
        <v>108</v>
      </c>
    </row>
    <row r="208" spans="2:6" x14ac:dyDescent="0.25">
      <c r="B208" s="65">
        <v>44528</v>
      </c>
      <c r="C208" s="65" t="s">
        <v>102</v>
      </c>
      <c r="D208" s="65">
        <v>1200000</v>
      </c>
      <c r="E208" s="65" t="s">
        <v>106</v>
      </c>
      <c r="F208" s="65" t="s">
        <v>108</v>
      </c>
    </row>
    <row r="209" spans="2:6" x14ac:dyDescent="0.25">
      <c r="B209" s="65">
        <v>44530</v>
      </c>
      <c r="C209" s="65" t="s">
        <v>102</v>
      </c>
      <c r="D209" s="65">
        <v>1200000</v>
      </c>
      <c r="E209" s="65" t="s">
        <v>10</v>
      </c>
      <c r="F209" s="65" t="s">
        <v>108</v>
      </c>
    </row>
    <row r="210" spans="2:6" x14ac:dyDescent="0.25">
      <c r="B210" s="65">
        <v>44531</v>
      </c>
      <c r="C210" s="65" t="s">
        <v>99</v>
      </c>
      <c r="D210" s="65">
        <v>158390</v>
      </c>
      <c r="E210" s="65" t="s">
        <v>104</v>
      </c>
      <c r="F210" s="65" t="s">
        <v>110</v>
      </c>
    </row>
    <row r="211" spans="2:6" x14ac:dyDescent="0.25">
      <c r="B211" s="65">
        <v>44533</v>
      </c>
      <c r="C211" s="65" t="s">
        <v>98</v>
      </c>
      <c r="D211" s="65">
        <v>195000</v>
      </c>
      <c r="E211" s="65" t="s">
        <v>105</v>
      </c>
      <c r="F211" s="65" t="s">
        <v>108</v>
      </c>
    </row>
    <row r="212" spans="2:6" x14ac:dyDescent="0.25">
      <c r="B212" s="65">
        <v>44534</v>
      </c>
      <c r="C212" s="65" t="s">
        <v>97</v>
      </c>
      <c r="D212" s="65">
        <v>57990</v>
      </c>
      <c r="E212" s="65" t="s">
        <v>106</v>
      </c>
      <c r="F212" s="65" t="s">
        <v>108</v>
      </c>
    </row>
    <row r="213" spans="2:6" x14ac:dyDescent="0.25">
      <c r="B213" s="65">
        <v>44535</v>
      </c>
      <c r="C213" s="65" t="s">
        <v>97</v>
      </c>
      <c r="D213" s="65">
        <v>57990</v>
      </c>
      <c r="E213" s="65" t="s">
        <v>10</v>
      </c>
      <c r="F213" s="65" t="s">
        <v>108</v>
      </c>
    </row>
    <row r="214" spans="2:6" x14ac:dyDescent="0.25">
      <c r="B214" s="65">
        <v>44537</v>
      </c>
      <c r="C214" s="65" t="s">
        <v>96</v>
      </c>
      <c r="D214" s="65">
        <v>57990</v>
      </c>
      <c r="E214" s="65" t="s">
        <v>104</v>
      </c>
      <c r="F214" s="65" t="s">
        <v>109</v>
      </c>
    </row>
    <row r="215" spans="2:6" x14ac:dyDescent="0.25">
      <c r="B215" s="65">
        <v>44538</v>
      </c>
      <c r="C215" s="65" t="s">
        <v>99</v>
      </c>
      <c r="D215" s="65">
        <v>158390</v>
      </c>
      <c r="E215" s="65" t="s">
        <v>105</v>
      </c>
      <c r="F215" s="65" t="s">
        <v>109</v>
      </c>
    </row>
    <row r="216" spans="2:6" x14ac:dyDescent="0.25">
      <c r="B216" s="65">
        <v>44541</v>
      </c>
      <c r="C216" s="65" t="s">
        <v>100</v>
      </c>
      <c r="D216" s="65">
        <v>69990</v>
      </c>
      <c r="E216" s="65" t="s">
        <v>106</v>
      </c>
      <c r="F216" s="65" t="s">
        <v>109</v>
      </c>
    </row>
    <row r="217" spans="2:6" x14ac:dyDescent="0.25">
      <c r="B217" s="65">
        <v>44542</v>
      </c>
      <c r="C217" s="65" t="s">
        <v>103</v>
      </c>
      <c r="D217" s="65">
        <v>51490</v>
      </c>
      <c r="E217" s="65" t="s">
        <v>10</v>
      </c>
      <c r="F217" s="65" t="s">
        <v>108</v>
      </c>
    </row>
    <row r="218" spans="2:6" x14ac:dyDescent="0.25">
      <c r="B218" s="65">
        <v>44545</v>
      </c>
      <c r="C218" s="65" t="s">
        <v>102</v>
      </c>
      <c r="D218" s="65">
        <v>1200000</v>
      </c>
      <c r="E218" s="65" t="s">
        <v>104</v>
      </c>
      <c r="F218" s="65" t="s">
        <v>110</v>
      </c>
    </row>
    <row r="219" spans="2:6" x14ac:dyDescent="0.25">
      <c r="B219" s="65">
        <v>44546</v>
      </c>
      <c r="C219" s="65" t="s">
        <v>101</v>
      </c>
      <c r="D219" s="65">
        <v>900000</v>
      </c>
      <c r="E219" s="65" t="s">
        <v>105</v>
      </c>
      <c r="F219" s="65" t="s">
        <v>110</v>
      </c>
    </row>
    <row r="220" spans="2:6" x14ac:dyDescent="0.25">
      <c r="B220" s="65">
        <v>44547</v>
      </c>
      <c r="C220" s="65" t="s">
        <v>100</v>
      </c>
      <c r="D220" s="65">
        <v>69990</v>
      </c>
      <c r="E220" s="65" t="s">
        <v>106</v>
      </c>
      <c r="F220" s="65" t="s">
        <v>109</v>
      </c>
    </row>
    <row r="221" spans="2:6" x14ac:dyDescent="0.25">
      <c r="B221" s="65">
        <v>44548</v>
      </c>
      <c r="C221" s="65" t="s">
        <v>101</v>
      </c>
      <c r="D221" s="65">
        <v>900000</v>
      </c>
      <c r="E221" s="65" t="s">
        <v>10</v>
      </c>
      <c r="F221" s="65" t="s">
        <v>108</v>
      </c>
    </row>
    <row r="222" spans="2:6" x14ac:dyDescent="0.25">
      <c r="B222" s="65">
        <v>44551</v>
      </c>
      <c r="C222" s="65" t="s">
        <v>101</v>
      </c>
      <c r="D222" s="65">
        <v>900000</v>
      </c>
      <c r="E222" s="65" t="s">
        <v>104</v>
      </c>
      <c r="F222" s="65" t="s">
        <v>108</v>
      </c>
    </row>
    <row r="223" spans="2:6" x14ac:dyDescent="0.25">
      <c r="B223" s="65">
        <v>44552</v>
      </c>
      <c r="C223" s="65" t="s">
        <v>98</v>
      </c>
      <c r="D223" s="65">
        <v>195000</v>
      </c>
      <c r="E223" s="65" t="s">
        <v>105</v>
      </c>
      <c r="F223" s="65" t="s">
        <v>108</v>
      </c>
    </row>
    <row r="224" spans="2:6" x14ac:dyDescent="0.25">
      <c r="B224" s="65">
        <v>44554</v>
      </c>
      <c r="C224" s="65" t="s">
        <v>98</v>
      </c>
      <c r="D224" s="65">
        <v>195000</v>
      </c>
      <c r="E224" s="65" t="s">
        <v>106</v>
      </c>
      <c r="F224" s="65" t="s">
        <v>109</v>
      </c>
    </row>
    <row r="225" spans="2:6" x14ac:dyDescent="0.25">
      <c r="B225" s="65">
        <v>44557</v>
      </c>
      <c r="C225" s="65" t="s">
        <v>98</v>
      </c>
      <c r="D225" s="65">
        <v>195000</v>
      </c>
      <c r="E225" s="65" t="s">
        <v>10</v>
      </c>
      <c r="F225" s="65" t="s">
        <v>109</v>
      </c>
    </row>
    <row r="226" spans="2:6" x14ac:dyDescent="0.25">
      <c r="B226" s="65">
        <v>44558</v>
      </c>
      <c r="C226" s="65" t="s">
        <v>99</v>
      </c>
      <c r="D226" s="65">
        <v>158390</v>
      </c>
      <c r="E226" s="65" t="s">
        <v>104</v>
      </c>
      <c r="F226" s="65" t="s">
        <v>109</v>
      </c>
    </row>
    <row r="227" spans="2:6" x14ac:dyDescent="0.25">
      <c r="B227" s="65">
        <v>44559</v>
      </c>
      <c r="C227" s="65" t="s">
        <v>99</v>
      </c>
      <c r="D227" s="65">
        <v>158390</v>
      </c>
      <c r="E227" s="65" t="s">
        <v>105</v>
      </c>
      <c r="F227" s="65" t="s">
        <v>108</v>
      </c>
    </row>
    <row r="228" spans="2:6" x14ac:dyDescent="0.25">
      <c r="B228" s="65">
        <v>44561</v>
      </c>
      <c r="C228" s="65" t="s">
        <v>103</v>
      </c>
      <c r="D228" s="65">
        <v>51490</v>
      </c>
      <c r="E228" s="65" t="s">
        <v>106</v>
      </c>
      <c r="F228" s="65" t="s">
        <v>110</v>
      </c>
    </row>
    <row r="229" spans="2:6" x14ac:dyDescent="0.25">
      <c r="B229" s="69"/>
      <c r="C229" s="70"/>
      <c r="D229" s="71"/>
      <c r="E229" s="70"/>
      <c r="F229" s="70"/>
    </row>
    <row r="230" spans="2:6" x14ac:dyDescent="0.25">
      <c r="B230" s="69"/>
      <c r="C230" s="70"/>
      <c r="D230" s="71"/>
      <c r="E230" s="70"/>
      <c r="F230" s="70"/>
    </row>
    <row r="231" spans="2:6" x14ac:dyDescent="0.25">
      <c r="B231" s="69"/>
      <c r="C231" s="70"/>
      <c r="D231" s="71"/>
      <c r="E231" s="70"/>
      <c r="F231" s="70"/>
    </row>
    <row r="232" spans="2:6" x14ac:dyDescent="0.25">
      <c r="B232" s="69"/>
      <c r="C232" s="70"/>
      <c r="D232" s="71"/>
      <c r="E232" s="70"/>
      <c r="F232" s="70"/>
    </row>
    <row r="233" spans="2:6" x14ac:dyDescent="0.25">
      <c r="B233" s="69"/>
      <c r="C233" s="70"/>
      <c r="D233" s="71"/>
      <c r="E233" s="70"/>
      <c r="F233" s="70"/>
    </row>
    <row r="234" spans="2:6" x14ac:dyDescent="0.25">
      <c r="B234" s="69"/>
      <c r="C234" s="70"/>
      <c r="D234" s="71"/>
      <c r="E234" s="70"/>
      <c r="F234" s="70"/>
    </row>
    <row r="235" spans="2:6" x14ac:dyDescent="0.25">
      <c r="B235" s="69"/>
      <c r="C235" s="70"/>
      <c r="D235" s="71"/>
      <c r="E235" s="70"/>
      <c r="F235" s="70"/>
    </row>
    <row r="236" spans="2:6" x14ac:dyDescent="0.25">
      <c r="B236" s="69"/>
      <c r="C236" s="70"/>
      <c r="D236" s="71"/>
      <c r="E236" s="70"/>
      <c r="F236" s="70"/>
    </row>
    <row r="237" spans="2:6" x14ac:dyDescent="0.25">
      <c r="B237" s="69"/>
      <c r="C237" s="70"/>
      <c r="D237" s="71"/>
      <c r="E237" s="70"/>
      <c r="F237" s="70"/>
    </row>
    <row r="238" spans="2:6" x14ac:dyDescent="0.25">
      <c r="B238" s="69"/>
      <c r="C238" s="70"/>
      <c r="D238" s="71"/>
      <c r="E238" s="70"/>
      <c r="F238" s="70"/>
    </row>
    <row r="239" spans="2:6" x14ac:dyDescent="0.25">
      <c r="B239" s="69"/>
      <c r="C239" s="70"/>
      <c r="D239" s="71"/>
      <c r="E239" s="70"/>
      <c r="F239" s="70"/>
    </row>
    <row r="240" spans="2:6" x14ac:dyDescent="0.25">
      <c r="B240" s="69"/>
      <c r="C240" s="70"/>
      <c r="D240" s="71"/>
      <c r="E240" s="70"/>
      <c r="F240" s="70"/>
    </row>
    <row r="241" spans="2:6" x14ac:dyDescent="0.25">
      <c r="B241" s="69"/>
      <c r="C241" s="70"/>
      <c r="D241" s="71"/>
      <c r="E241" s="70"/>
      <c r="F241" s="70"/>
    </row>
    <row r="242" spans="2:6" x14ac:dyDescent="0.25">
      <c r="B242" s="69"/>
      <c r="C242" s="70"/>
      <c r="D242" s="71"/>
      <c r="E242" s="70"/>
      <c r="F242" s="70"/>
    </row>
    <row r="246" spans="2:6" x14ac:dyDescent="0.25">
      <c r="B246" s="73"/>
    </row>
    <row r="247" spans="2:6" x14ac:dyDescent="0.25">
      <c r="B247" s="73"/>
    </row>
    <row r="287" spans="2:2" x14ac:dyDescent="0.25">
      <c r="B287" s="73"/>
    </row>
    <row r="290" spans="2:2" x14ac:dyDescent="0.25">
      <c r="B290" s="73"/>
    </row>
    <row r="292" spans="2:2" x14ac:dyDescent="0.25">
      <c r="B292" s="73"/>
    </row>
    <row r="293" spans="2:2" x14ac:dyDescent="0.25">
      <c r="B293" s="73"/>
    </row>
    <row r="297" spans="2:2" x14ac:dyDescent="0.25">
      <c r="B297" s="73"/>
    </row>
  </sheetData>
  <mergeCells count="1">
    <mergeCell ref="B2:F4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8:E22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96BFE7-857A-40B4-8711-415AB62A8A8E}">
          <x14:formula1>
            <xm:f>DADOS_NISSAN_SATISFAÇÃO_UNIVERS!$C$4:$C$11</xm:f>
          </x14:formula1>
          <xm:sqref>D6:D242</xm:sqref>
        </x14:dataValidation>
        <x14:dataValidation type="list" allowBlank="1" showInputMessage="1" showErrorMessage="1" xr:uid="{506C1773-90CB-43AB-A20F-2E8DE641C4CF}">
          <x14:formula1>
            <xm:f>DADOS_NISSAN_SATISFAÇÃO_UNIVERS!$A$4:$A$8</xm:f>
          </x14:formula1>
          <xm:sqref>F6:F242</xm:sqref>
        </x14:dataValidation>
        <x14:dataValidation type="list" allowBlank="1" showInputMessage="1" showErrorMessage="1" xr:uid="{9D97430B-8405-44C2-AB07-52A8D25D494F}">
          <x14:formula1>
            <xm:f>DADOS_NISSAN_SATISFAÇÃO_UNIVERS!$D$4:$D$7</xm:f>
          </x14:formula1>
          <xm:sqref>E6:E242</xm:sqref>
        </x14:dataValidation>
        <x14:dataValidation type="list" allowBlank="1" showInputMessage="1" showErrorMessage="1" xr:uid="{80AB60A0-7631-4E86-84FF-C1BE653246B6}">
          <x14:formula1>
            <xm:f>DADOS_NISSAN_SATISFAÇÃO_UNIVERS!$B$4:$B$11</xm:f>
          </x14:formula1>
          <xm:sqref>C6:C242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B43-B65E-4F46-8A7F-B04ECE31A019}">
  <dimension ref="A1:AD39"/>
  <sheetViews>
    <sheetView workbookViewId="0">
      <selection activeCell="N35" sqref="M35:N35"/>
    </sheetView>
  </sheetViews>
  <sheetFormatPr defaultRowHeight="15" x14ac:dyDescent="0.25"/>
  <sheetData>
    <row r="1" spans="1:30" x14ac:dyDescent="0.25">
      <c r="A1" s="86" t="s">
        <v>146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74"/>
    </row>
    <row r="2" spans="1:30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74"/>
    </row>
    <row r="3" spans="1:30" x14ac:dyDescent="0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74"/>
    </row>
    <row r="4" spans="1:30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74"/>
    </row>
    <row r="5" spans="1:30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74"/>
    </row>
    <row r="6" spans="1:30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74"/>
    </row>
    <row r="7" spans="1:30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74"/>
    </row>
    <row r="8" spans="1:30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</row>
    <row r="9" spans="1:30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</row>
    <row r="10" spans="1:30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</row>
    <row r="11" spans="1:30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</row>
    <row r="12" spans="1:30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</row>
    <row r="13" spans="1:30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</row>
    <row r="14" spans="1:30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1:30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0" x14ac:dyDescent="0.2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1:30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</row>
    <row r="19" spans="1:30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</row>
    <row r="20" spans="1:30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</row>
    <row r="21" spans="1:30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</row>
    <row r="22" spans="1:30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</row>
    <row r="23" spans="1:30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</row>
    <row r="24" spans="1:30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</row>
    <row r="25" spans="1:3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</row>
    <row r="26" spans="1:30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</row>
    <row r="27" spans="1:30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</row>
    <row r="28" spans="1:30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</row>
    <row r="29" spans="1:30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 spans="1:30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</row>
    <row r="32" spans="1:30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</row>
    <row r="33" spans="1:30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 spans="1:30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 spans="1:30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</row>
    <row r="36" spans="1:30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</row>
    <row r="37" spans="1:30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</row>
    <row r="38" spans="1:30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 spans="1:30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</row>
  </sheetData>
  <mergeCells count="1">
    <mergeCell ref="A1:AC7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D817-9FD7-4E78-8352-BDC524CDBEEF}">
  <dimension ref="B3:O41"/>
  <sheetViews>
    <sheetView workbookViewId="0">
      <selection sqref="A1:A1048576"/>
    </sheetView>
  </sheetViews>
  <sheetFormatPr defaultRowHeight="15" x14ac:dyDescent="0.25"/>
  <cols>
    <col min="2" max="2" width="18" bestFit="1" customWidth="1"/>
    <col min="3" max="3" width="19.85546875" bestFit="1" customWidth="1"/>
    <col min="4" max="6" width="15.85546875" bestFit="1" customWidth="1"/>
    <col min="7" max="9" width="16.85546875" bestFit="1" customWidth="1"/>
    <col min="10" max="12" width="15.85546875" bestFit="1" customWidth="1"/>
    <col min="13" max="13" width="16.85546875" bestFit="1" customWidth="1"/>
    <col min="14" max="14" width="15.85546875" bestFit="1" customWidth="1"/>
    <col min="15" max="15" width="18" bestFit="1" customWidth="1"/>
    <col min="16" max="19" width="6.7109375" bestFit="1" customWidth="1"/>
    <col min="20" max="20" width="8.7109375" bestFit="1" customWidth="1"/>
    <col min="21" max="39" width="7.28515625" bestFit="1" customWidth="1"/>
    <col min="40" max="40" width="9.28515625" bestFit="1" customWidth="1"/>
    <col min="41" max="52" width="6.7109375" bestFit="1" customWidth="1"/>
    <col min="53" max="53" width="8.7109375" bestFit="1" customWidth="1"/>
    <col min="54" max="84" width="7.140625" bestFit="1" customWidth="1"/>
    <col min="85" max="85" width="9.140625" bestFit="1" customWidth="1"/>
    <col min="86" max="115" width="6.7109375" bestFit="1" customWidth="1"/>
    <col min="116" max="116" width="8.7109375" bestFit="1" customWidth="1"/>
    <col min="117" max="147" width="6.140625" bestFit="1" customWidth="1"/>
    <col min="148" max="148" width="8.140625" bestFit="1" customWidth="1"/>
    <col min="149" max="165" width="7" bestFit="1" customWidth="1"/>
    <col min="166" max="166" width="9" bestFit="1" customWidth="1"/>
    <col min="167" max="182" width="6.5703125" bestFit="1" customWidth="1"/>
    <col min="183" max="183" width="8.5703125" bestFit="1" customWidth="1"/>
    <col min="184" max="199" width="6.85546875" bestFit="1" customWidth="1"/>
    <col min="200" max="200" width="8.85546875" bestFit="1" customWidth="1"/>
    <col min="201" max="215" width="7.140625" bestFit="1" customWidth="1"/>
    <col min="216" max="216" width="9.140625" bestFit="1" customWidth="1"/>
    <col min="217" max="235" width="7" bestFit="1" customWidth="1"/>
    <col min="236" max="236" width="9" bestFit="1" customWidth="1"/>
    <col min="237" max="237" width="10.7109375" bestFit="1" customWidth="1"/>
  </cols>
  <sheetData>
    <row r="3" spans="2:15" x14ac:dyDescent="0.25">
      <c r="C3" s="24" t="s">
        <v>93</v>
      </c>
    </row>
    <row r="4" spans="2:15" x14ac:dyDescent="0.25">
      <c r="C4" t="s">
        <v>127</v>
      </c>
      <c r="D4" t="s">
        <v>128</v>
      </c>
      <c r="E4" t="s">
        <v>129</v>
      </c>
      <c r="F4" t="s">
        <v>130</v>
      </c>
      <c r="G4" t="s">
        <v>137</v>
      </c>
      <c r="H4" t="s">
        <v>138</v>
      </c>
      <c r="I4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89</v>
      </c>
    </row>
    <row r="6" spans="2:15" x14ac:dyDescent="0.25">
      <c r="B6" t="s">
        <v>145</v>
      </c>
      <c r="C6" s="20">
        <v>771730</v>
      </c>
      <c r="D6" s="20">
        <v>4148660</v>
      </c>
      <c r="E6" s="20">
        <v>6671700</v>
      </c>
      <c r="F6" s="20">
        <v>5199840</v>
      </c>
      <c r="G6" s="20">
        <v>12792820</v>
      </c>
      <c r="H6" s="20">
        <v>25518560</v>
      </c>
      <c r="I6" s="20">
        <v>10866730</v>
      </c>
      <c r="J6" s="20">
        <v>4265370</v>
      </c>
      <c r="K6" s="20">
        <v>8706350</v>
      </c>
      <c r="L6" s="20">
        <v>6721330</v>
      </c>
      <c r="M6" s="20">
        <v>10198250</v>
      </c>
      <c r="N6" s="20">
        <v>5730490</v>
      </c>
      <c r="O6" s="20">
        <v>101591830</v>
      </c>
    </row>
    <row r="12" spans="2:15" x14ac:dyDescent="0.25">
      <c r="B12" s="24" t="s">
        <v>90</v>
      </c>
      <c r="C12" t="s">
        <v>145</v>
      </c>
    </row>
    <row r="13" spans="2:15" x14ac:dyDescent="0.25">
      <c r="B13" s="25" t="s">
        <v>106</v>
      </c>
      <c r="C13" s="20">
        <v>17474280</v>
      </c>
    </row>
    <row r="14" spans="2:15" x14ac:dyDescent="0.25">
      <c r="B14" s="25" t="s">
        <v>104</v>
      </c>
      <c r="C14" s="20">
        <v>27282160</v>
      </c>
    </row>
    <row r="15" spans="2:15" x14ac:dyDescent="0.25">
      <c r="B15" s="25" t="s">
        <v>10</v>
      </c>
      <c r="C15" s="20">
        <v>26277510</v>
      </c>
    </row>
    <row r="16" spans="2:15" x14ac:dyDescent="0.25">
      <c r="B16" s="25" t="s">
        <v>105</v>
      </c>
      <c r="C16" s="20">
        <v>30557880</v>
      </c>
    </row>
    <row r="17" spans="2:3" x14ac:dyDescent="0.25">
      <c r="B17" s="25" t="s">
        <v>89</v>
      </c>
      <c r="C17" s="20">
        <v>101591830</v>
      </c>
    </row>
    <row r="22" spans="2:3" x14ac:dyDescent="0.25">
      <c r="B22" s="24" t="s">
        <v>90</v>
      </c>
      <c r="C22" t="s">
        <v>145</v>
      </c>
    </row>
    <row r="23" spans="2:3" x14ac:dyDescent="0.25">
      <c r="B23" s="25" t="s">
        <v>110</v>
      </c>
      <c r="C23" s="20">
        <v>10991060</v>
      </c>
    </row>
    <row r="24" spans="2:3" x14ac:dyDescent="0.25">
      <c r="B24" s="25" t="s">
        <v>108</v>
      </c>
      <c r="C24" s="20">
        <v>74180870</v>
      </c>
    </row>
    <row r="25" spans="2:3" x14ac:dyDescent="0.25">
      <c r="B25" s="25" t="s">
        <v>109</v>
      </c>
      <c r="C25" s="20">
        <v>16419900</v>
      </c>
    </row>
    <row r="26" spans="2:3" x14ac:dyDescent="0.25">
      <c r="B26" s="25" t="s">
        <v>89</v>
      </c>
      <c r="C26" s="20">
        <v>101591830</v>
      </c>
    </row>
    <row r="30" spans="2:3" x14ac:dyDescent="0.25">
      <c r="B30" s="24" t="s">
        <v>90</v>
      </c>
      <c r="C30" t="s">
        <v>145</v>
      </c>
    </row>
    <row r="31" spans="2:3" x14ac:dyDescent="0.25">
      <c r="B31" s="25" t="s">
        <v>99</v>
      </c>
      <c r="C31" s="20">
        <v>4276530</v>
      </c>
    </row>
    <row r="32" spans="2:3" x14ac:dyDescent="0.25">
      <c r="B32" s="25" t="s">
        <v>101</v>
      </c>
      <c r="C32" s="20">
        <v>33300000</v>
      </c>
    </row>
    <row r="33" spans="2:3" x14ac:dyDescent="0.25">
      <c r="B33" s="25" t="s">
        <v>102</v>
      </c>
      <c r="C33" s="20">
        <v>49200000</v>
      </c>
    </row>
    <row r="34" spans="2:3" x14ac:dyDescent="0.25">
      <c r="B34" s="25" t="s">
        <v>135</v>
      </c>
      <c r="C34" s="20">
        <v>1200000</v>
      </c>
    </row>
    <row r="35" spans="2:3" x14ac:dyDescent="0.25">
      <c r="B35" s="25" t="s">
        <v>136</v>
      </c>
      <c r="C35" s="20">
        <v>1200000</v>
      </c>
    </row>
    <row r="36" spans="2:3" x14ac:dyDescent="0.25">
      <c r="B36" s="25" t="s">
        <v>100</v>
      </c>
      <c r="C36" s="20">
        <v>1539780</v>
      </c>
    </row>
    <row r="37" spans="2:3" x14ac:dyDescent="0.25">
      <c r="B37" s="25" t="s">
        <v>98</v>
      </c>
      <c r="C37" s="20">
        <v>7178390</v>
      </c>
    </row>
    <row r="38" spans="2:3" x14ac:dyDescent="0.25">
      <c r="B38" s="25" t="s">
        <v>103</v>
      </c>
      <c r="C38" s="20">
        <v>1081290</v>
      </c>
    </row>
    <row r="39" spans="2:3" x14ac:dyDescent="0.25">
      <c r="B39" s="25" t="s">
        <v>96</v>
      </c>
      <c r="C39" s="20">
        <v>1745990</v>
      </c>
    </row>
    <row r="40" spans="2:3" x14ac:dyDescent="0.25">
      <c r="B40" s="25" t="s">
        <v>97</v>
      </c>
      <c r="C40" s="20">
        <v>869850</v>
      </c>
    </row>
    <row r="41" spans="2:3" x14ac:dyDescent="0.25">
      <c r="B41" s="25" t="s">
        <v>89</v>
      </c>
      <c r="C41" s="20">
        <v>101591830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0E5E-62B7-490D-A80B-162C0F5588CF}">
  <dimension ref="B1:AG4"/>
  <sheetViews>
    <sheetView zoomScale="85" zoomScaleNormal="85" workbookViewId="0">
      <selection activeCell="I31" sqref="I31:J31"/>
    </sheetView>
  </sheetViews>
  <sheetFormatPr defaultRowHeight="15" x14ac:dyDescent="0.25"/>
  <cols>
    <col min="1" max="1" width="0.85546875" style="74" customWidth="1"/>
    <col min="2" max="2" width="30.7109375" style="74" customWidth="1"/>
    <col min="3" max="16384" width="9.140625" style="74"/>
  </cols>
  <sheetData>
    <row r="1" spans="2:33" ht="39.75" customHeight="1" x14ac:dyDescent="0.25">
      <c r="B1" s="87" t="s">
        <v>157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2:33" ht="6.75" customHeight="1" x14ac:dyDescent="0.25"/>
    <row r="3" spans="2:33" ht="50.25" customHeight="1" x14ac:dyDescent="0.25">
      <c r="B3" s="76" t="s">
        <v>131</v>
      </c>
    </row>
    <row r="4" spans="2:33" ht="59.25" customHeight="1" x14ac:dyDescent="0.25">
      <c r="B4" s="75">
        <f>GETPIVOTDATA("PREÇO-2021",TABELA_AUXILIAR_NISSAN_2021!$B$3)</f>
        <v>101591830</v>
      </c>
    </row>
  </sheetData>
  <mergeCells count="1">
    <mergeCell ref="B1:AG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A0D-AB57-4CD2-9CF3-898706185339}">
  <dimension ref="B1:H17"/>
  <sheetViews>
    <sheetView zoomScale="150" zoomScaleNormal="150" workbookViewId="0">
      <selection activeCell="C16" sqref="C16"/>
    </sheetView>
  </sheetViews>
  <sheetFormatPr defaultRowHeight="15" x14ac:dyDescent="0.25"/>
  <cols>
    <col min="3" max="3" width="18.5703125" customWidth="1"/>
    <col min="4" max="7" width="18.140625" customWidth="1"/>
    <col min="8" max="8" width="16.28515625" customWidth="1"/>
  </cols>
  <sheetData>
    <row r="1" spans="2:8" ht="15" customHeight="1" x14ac:dyDescent="0.25"/>
    <row r="2" spans="2:8" ht="29.25" customHeight="1" x14ac:dyDescent="0.25">
      <c r="B2" s="79" t="s">
        <v>149</v>
      </c>
      <c r="C2" s="79"/>
      <c r="D2" s="79"/>
      <c r="E2" s="79"/>
      <c r="F2" s="79"/>
      <c r="G2" s="79"/>
      <c r="H2" s="79"/>
    </row>
    <row r="3" spans="2:8" ht="15" customHeight="1" x14ac:dyDescent="0.25"/>
    <row r="4" spans="2:8" x14ac:dyDescent="0.25">
      <c r="D4" s="45" t="s">
        <v>29</v>
      </c>
      <c r="E4" s="45" t="s">
        <v>30</v>
      </c>
      <c r="F4" s="45" t="s">
        <v>31</v>
      </c>
      <c r="G4" s="45" t="s">
        <v>32</v>
      </c>
      <c r="H4" s="45" t="s">
        <v>22</v>
      </c>
    </row>
    <row r="5" spans="2:8" x14ac:dyDescent="0.25">
      <c r="B5" s="46"/>
      <c r="C5" s="47" t="s">
        <v>23</v>
      </c>
      <c r="D5" s="48">
        <v>357825</v>
      </c>
      <c r="E5" s="48">
        <v>451290</v>
      </c>
      <c r="F5" s="48">
        <v>378174</v>
      </c>
      <c r="G5" s="48">
        <v>322574</v>
      </c>
      <c r="H5" s="2">
        <f>SUM(D5:G5)</f>
        <v>1509863</v>
      </c>
    </row>
    <row r="6" spans="2:8" x14ac:dyDescent="0.25">
      <c r="B6" s="46"/>
      <c r="C6" s="47" t="s">
        <v>38</v>
      </c>
      <c r="D6" s="48">
        <v>289560</v>
      </c>
      <c r="E6" s="48">
        <v>344774</v>
      </c>
      <c r="F6" s="48">
        <v>287939</v>
      </c>
      <c r="G6" s="48">
        <v>280277</v>
      </c>
      <c r="H6" s="2">
        <f>SUM(D6:G6)</f>
        <v>1202550</v>
      </c>
    </row>
    <row r="7" spans="2:8" x14ac:dyDescent="0.25">
      <c r="B7" s="46"/>
      <c r="C7" s="47" t="s">
        <v>24</v>
      </c>
      <c r="D7" s="48">
        <v>318550</v>
      </c>
      <c r="E7" s="48">
        <v>362304</v>
      </c>
      <c r="F7" s="48">
        <v>293856</v>
      </c>
      <c r="G7" s="48">
        <v>296056</v>
      </c>
      <c r="H7" s="2">
        <f>SUM(D7:G7)</f>
        <v>1270766</v>
      </c>
    </row>
    <row r="8" spans="2:8" x14ac:dyDescent="0.25">
      <c r="B8" s="46"/>
      <c r="C8" s="47" t="s">
        <v>25</v>
      </c>
      <c r="D8" s="48">
        <v>259975</v>
      </c>
      <c r="E8" s="48">
        <v>315614</v>
      </c>
      <c r="F8" s="48">
        <v>420886</v>
      </c>
      <c r="G8" s="48">
        <v>399911</v>
      </c>
      <c r="H8" s="2">
        <f t="shared" ref="H8:H15" si="0">SUM(D8:G8)</f>
        <v>1396386</v>
      </c>
    </row>
    <row r="9" spans="2:8" x14ac:dyDescent="0.25">
      <c r="B9" s="46"/>
      <c r="C9" s="47" t="s">
        <v>36</v>
      </c>
      <c r="D9" s="48">
        <v>337461</v>
      </c>
      <c r="E9" s="48">
        <v>444208</v>
      </c>
      <c r="F9" s="48">
        <v>436233</v>
      </c>
      <c r="G9" s="48">
        <v>445295</v>
      </c>
      <c r="H9" s="2">
        <f>SUM(D9:G9)</f>
        <v>1663197</v>
      </c>
    </row>
    <row r="10" spans="2:8" x14ac:dyDescent="0.25">
      <c r="B10" s="46" t="s">
        <v>21</v>
      </c>
      <c r="C10" s="47" t="s">
        <v>35</v>
      </c>
      <c r="D10" s="48">
        <v>380725</v>
      </c>
      <c r="E10" s="48">
        <v>370600</v>
      </c>
      <c r="F10" s="48">
        <v>330702</v>
      </c>
      <c r="G10" s="48">
        <v>387144</v>
      </c>
      <c r="H10" s="2">
        <f t="shared" si="0"/>
        <v>1469171</v>
      </c>
    </row>
    <row r="11" spans="2:8" x14ac:dyDescent="0.25">
      <c r="B11" s="46"/>
      <c r="C11" s="47" t="s">
        <v>37</v>
      </c>
      <c r="D11" s="48">
        <v>345497</v>
      </c>
      <c r="E11" s="48">
        <v>350220</v>
      </c>
      <c r="F11" s="48">
        <v>259535</v>
      </c>
      <c r="G11" s="48">
        <v>418127</v>
      </c>
      <c r="H11" s="2">
        <f t="shared" si="0"/>
        <v>1373379</v>
      </c>
    </row>
    <row r="12" spans="2:8" x14ac:dyDescent="0.25">
      <c r="B12" s="46"/>
      <c r="C12" s="47" t="s">
        <v>26</v>
      </c>
      <c r="D12" s="48">
        <v>373703</v>
      </c>
      <c r="E12" s="48">
        <v>261607</v>
      </c>
      <c r="F12" s="48">
        <v>276242</v>
      </c>
      <c r="G12" s="48">
        <v>272627</v>
      </c>
      <c r="H12" s="2">
        <f t="shared" si="0"/>
        <v>1184179</v>
      </c>
    </row>
    <row r="13" spans="2:8" x14ac:dyDescent="0.25">
      <c r="B13" s="46"/>
      <c r="C13" s="47" t="s">
        <v>39</v>
      </c>
      <c r="D13" s="48">
        <v>441329</v>
      </c>
      <c r="E13" s="48">
        <v>473327</v>
      </c>
      <c r="F13" s="48">
        <v>434176</v>
      </c>
      <c r="G13" s="48">
        <v>403205</v>
      </c>
      <c r="H13" s="2">
        <f t="shared" si="0"/>
        <v>1752037</v>
      </c>
    </row>
    <row r="14" spans="2:8" x14ac:dyDescent="0.25">
      <c r="B14" s="46"/>
      <c r="C14" s="47" t="s">
        <v>28</v>
      </c>
      <c r="D14" s="48">
        <v>320808</v>
      </c>
      <c r="E14" s="48">
        <v>373085</v>
      </c>
      <c r="F14" s="48">
        <v>439513</v>
      </c>
      <c r="G14" s="48">
        <v>409104</v>
      </c>
      <c r="H14" s="2">
        <f t="shared" si="0"/>
        <v>1542510</v>
      </c>
    </row>
    <row r="15" spans="2:8" x14ac:dyDescent="0.25">
      <c r="B15" s="49"/>
      <c r="C15" s="47" t="s">
        <v>27</v>
      </c>
      <c r="D15" s="48">
        <v>295990</v>
      </c>
      <c r="E15" s="48">
        <v>353756</v>
      </c>
      <c r="F15" s="48">
        <v>420341</v>
      </c>
      <c r="G15" s="48">
        <v>454173</v>
      </c>
      <c r="H15" s="2">
        <f t="shared" si="0"/>
        <v>1524260</v>
      </c>
    </row>
    <row r="16" spans="2:8" x14ac:dyDescent="0.25">
      <c r="B16" s="50"/>
      <c r="C16" s="51" t="s">
        <v>22</v>
      </c>
      <c r="D16" s="2">
        <f>SUM(D5:D15)</f>
        <v>3721423</v>
      </c>
      <c r="E16" s="2">
        <f>SUM(E5:E15)</f>
        <v>4100785</v>
      </c>
      <c r="F16" s="2">
        <f>SUM(F5:F15)</f>
        <v>3977597</v>
      </c>
      <c r="G16" s="2">
        <f>SUM(G5:G15)</f>
        <v>4088493</v>
      </c>
      <c r="H16" s="52"/>
    </row>
    <row r="17" spans="2:8" x14ac:dyDescent="0.25">
      <c r="B17" s="53" t="s">
        <v>33</v>
      </c>
      <c r="C17" s="54">
        <v>1500000</v>
      </c>
      <c r="D17" s="55"/>
      <c r="E17" s="55"/>
      <c r="F17" s="55"/>
      <c r="G17" s="55"/>
      <c r="H17" s="55"/>
    </row>
  </sheetData>
  <mergeCells count="1">
    <mergeCell ref="B2:H2"/>
  </mergeCells>
  <conditionalFormatting sqref="D16:G1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5:H15">
    <cfRule type="iconSet" priority="1">
      <iconSet iconSet="3Symbols2">
        <cfvo type="percent" val="0"/>
        <cfvo type="num" val="950000"/>
        <cfvo type="num" val="$C$1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BA5-70B7-4EE7-92FD-92A311A08557}">
  <dimension ref="B1:I17"/>
  <sheetViews>
    <sheetView zoomScale="170" zoomScaleNormal="170" workbookViewId="0">
      <selection activeCell="H17" sqref="H17"/>
    </sheetView>
  </sheetViews>
  <sheetFormatPr defaultRowHeight="15" x14ac:dyDescent="0.25"/>
  <cols>
    <col min="3" max="3" width="18.5703125" customWidth="1"/>
    <col min="4" max="7" width="18.140625" customWidth="1"/>
    <col min="8" max="8" width="16.28515625" customWidth="1"/>
  </cols>
  <sheetData>
    <row r="1" spans="2:9" ht="15" customHeight="1" x14ac:dyDescent="0.25"/>
    <row r="2" spans="2:9" ht="29.25" customHeight="1" x14ac:dyDescent="0.25">
      <c r="B2" s="79" t="s">
        <v>34</v>
      </c>
      <c r="C2" s="79"/>
      <c r="D2" s="79"/>
      <c r="E2" s="79"/>
      <c r="F2" s="79"/>
      <c r="G2" s="79"/>
      <c r="H2" s="79"/>
    </row>
    <row r="3" spans="2:9" ht="15" customHeight="1" x14ac:dyDescent="0.25"/>
    <row r="4" spans="2:9" x14ac:dyDescent="0.25">
      <c r="B4" s="55"/>
      <c r="C4" s="55"/>
      <c r="D4" s="45" t="s">
        <v>29</v>
      </c>
      <c r="E4" s="45" t="s">
        <v>30</v>
      </c>
      <c r="F4" s="45" t="s">
        <v>31</v>
      </c>
      <c r="G4" s="45" t="s">
        <v>32</v>
      </c>
      <c r="H4" s="45" t="s">
        <v>22</v>
      </c>
      <c r="I4" s="55"/>
    </row>
    <row r="5" spans="2:9" x14ac:dyDescent="0.25">
      <c r="B5" s="46"/>
      <c r="C5" s="56" t="s">
        <v>23</v>
      </c>
      <c r="D5" s="48">
        <v>357825</v>
      </c>
      <c r="E5" s="48">
        <v>451290</v>
      </c>
      <c r="F5" s="48">
        <v>378174</v>
      </c>
      <c r="G5" s="48">
        <v>322574</v>
      </c>
      <c r="H5" s="2">
        <f>SUM(D5:G5)</f>
        <v>1509863</v>
      </c>
      <c r="I5" s="55"/>
    </row>
    <row r="6" spans="2:9" x14ac:dyDescent="0.25">
      <c r="B6" s="46"/>
      <c r="C6" s="56" t="s">
        <v>38</v>
      </c>
      <c r="D6" s="48">
        <v>289560</v>
      </c>
      <c r="E6" s="48">
        <v>344774</v>
      </c>
      <c r="F6" s="48">
        <v>287939</v>
      </c>
      <c r="G6" s="48">
        <v>280277</v>
      </c>
      <c r="H6" s="2">
        <f>SUM(D6:G6)</f>
        <v>1202550</v>
      </c>
      <c r="I6" s="55"/>
    </row>
    <row r="7" spans="2:9" x14ac:dyDescent="0.25">
      <c r="B7" s="46"/>
      <c r="C7" s="56" t="s">
        <v>24</v>
      </c>
      <c r="D7" s="48">
        <v>318550</v>
      </c>
      <c r="E7" s="48">
        <v>362304</v>
      </c>
      <c r="F7" s="48">
        <v>293856</v>
      </c>
      <c r="G7" s="48">
        <v>296056</v>
      </c>
      <c r="H7" s="2">
        <f>SUM(D7:G7)</f>
        <v>1270766</v>
      </c>
      <c r="I7" s="55"/>
    </row>
    <row r="8" spans="2:9" x14ac:dyDescent="0.25">
      <c r="B8" s="46"/>
      <c r="C8" s="56" t="s">
        <v>25</v>
      </c>
      <c r="D8" s="48">
        <v>259975</v>
      </c>
      <c r="E8" s="48">
        <v>315614</v>
      </c>
      <c r="F8" s="48">
        <v>420886</v>
      </c>
      <c r="G8" s="48">
        <v>399911</v>
      </c>
      <c r="H8" s="2">
        <f t="shared" ref="H8:H15" si="0">SUM(D8:G8)</f>
        <v>1396386</v>
      </c>
      <c r="I8" s="55"/>
    </row>
    <row r="9" spans="2:9" x14ac:dyDescent="0.25">
      <c r="B9" s="46"/>
      <c r="C9" s="56" t="s">
        <v>36</v>
      </c>
      <c r="D9" s="48">
        <v>337461</v>
      </c>
      <c r="E9" s="48">
        <v>444208</v>
      </c>
      <c r="F9" s="48">
        <v>436233</v>
      </c>
      <c r="G9" s="48">
        <v>445295</v>
      </c>
      <c r="H9" s="2">
        <f>SUM(D9:G9)</f>
        <v>1663197</v>
      </c>
      <c r="I9" s="55"/>
    </row>
    <row r="10" spans="2:9" x14ac:dyDescent="0.25">
      <c r="B10" s="46" t="s">
        <v>21</v>
      </c>
      <c r="C10" s="56" t="s">
        <v>35</v>
      </c>
      <c r="D10" s="48">
        <v>380725</v>
      </c>
      <c r="E10" s="48">
        <v>370600</v>
      </c>
      <c r="F10" s="48">
        <v>330702</v>
      </c>
      <c r="G10" s="48">
        <v>387144</v>
      </c>
      <c r="H10" s="2">
        <f t="shared" si="0"/>
        <v>1469171</v>
      </c>
      <c r="I10" s="55"/>
    </row>
    <row r="11" spans="2:9" x14ac:dyDescent="0.25">
      <c r="B11" s="46"/>
      <c r="C11" s="56" t="s">
        <v>37</v>
      </c>
      <c r="D11" s="48">
        <v>345497</v>
      </c>
      <c r="E11" s="48">
        <v>350220</v>
      </c>
      <c r="F11" s="48">
        <v>259535</v>
      </c>
      <c r="G11" s="48">
        <v>418127</v>
      </c>
      <c r="H11" s="2">
        <f t="shared" si="0"/>
        <v>1373379</v>
      </c>
      <c r="I11" s="55"/>
    </row>
    <row r="12" spans="2:9" x14ac:dyDescent="0.25">
      <c r="B12" s="46"/>
      <c r="C12" s="56" t="s">
        <v>26</v>
      </c>
      <c r="D12" s="48">
        <v>373703</v>
      </c>
      <c r="E12" s="48">
        <v>261607</v>
      </c>
      <c r="F12" s="48">
        <v>276242</v>
      </c>
      <c r="G12" s="48">
        <v>272627</v>
      </c>
      <c r="H12" s="2">
        <f t="shared" si="0"/>
        <v>1184179</v>
      </c>
      <c r="I12" s="55"/>
    </row>
    <row r="13" spans="2:9" x14ac:dyDescent="0.25">
      <c r="B13" s="46"/>
      <c r="C13" s="56" t="s">
        <v>39</v>
      </c>
      <c r="D13" s="48">
        <v>441329</v>
      </c>
      <c r="E13" s="48">
        <v>473327</v>
      </c>
      <c r="F13" s="48">
        <v>434176</v>
      </c>
      <c r="G13" s="48">
        <v>403205</v>
      </c>
      <c r="H13" s="2">
        <f t="shared" si="0"/>
        <v>1752037</v>
      </c>
      <c r="I13" s="55"/>
    </row>
    <row r="14" spans="2:9" x14ac:dyDescent="0.25">
      <c r="B14" s="46"/>
      <c r="C14" s="56" t="s">
        <v>28</v>
      </c>
      <c r="D14" s="48">
        <v>320808</v>
      </c>
      <c r="E14" s="48">
        <v>373085</v>
      </c>
      <c r="F14" s="48">
        <v>439513</v>
      </c>
      <c r="G14" s="48">
        <v>409104</v>
      </c>
      <c r="H14" s="2">
        <f t="shared" si="0"/>
        <v>1542510</v>
      </c>
      <c r="I14" s="55"/>
    </row>
    <row r="15" spans="2:9" x14ac:dyDescent="0.25">
      <c r="B15" s="49"/>
      <c r="C15" s="56" t="s">
        <v>27</v>
      </c>
      <c r="D15" s="48">
        <v>295990</v>
      </c>
      <c r="E15" s="48">
        <v>353756</v>
      </c>
      <c r="F15" s="48">
        <v>420341</v>
      </c>
      <c r="G15" s="48">
        <v>454173</v>
      </c>
      <c r="H15" s="2">
        <f t="shared" si="0"/>
        <v>1524260</v>
      </c>
      <c r="I15" s="55"/>
    </row>
    <row r="16" spans="2:9" x14ac:dyDescent="0.25">
      <c r="B16" s="50"/>
      <c r="C16" s="51" t="s">
        <v>22</v>
      </c>
      <c r="D16" s="58">
        <f>SUM(D5:D15)</f>
        <v>3721423</v>
      </c>
      <c r="E16" s="58">
        <f>SUM(E5:E15)</f>
        <v>4100785</v>
      </c>
      <c r="F16" s="58">
        <f>SUM(F5:F15)</f>
        <v>3977597</v>
      </c>
      <c r="G16" s="58">
        <f>SUM(G5:G15)</f>
        <v>4088493</v>
      </c>
      <c r="I16" s="55"/>
    </row>
    <row r="17" spans="2:9" x14ac:dyDescent="0.25">
      <c r="B17" s="53" t="s">
        <v>33</v>
      </c>
      <c r="C17" s="57">
        <v>1500000</v>
      </c>
      <c r="D17" s="55"/>
      <c r="E17" s="55"/>
      <c r="F17" s="55"/>
      <c r="G17" s="55"/>
      <c r="H17" s="55"/>
      <c r="I17" s="55"/>
    </row>
  </sheetData>
  <mergeCells count="1">
    <mergeCell ref="B2:H2"/>
  </mergeCells>
  <conditionalFormatting sqref="H5:H15">
    <cfRule type="iconSet" priority="3">
      <iconSet iconSet="3Symbols2">
        <cfvo type="percent" val="0"/>
        <cfvo type="num" val="1499999"/>
        <cfvo type="num" val="$C$17"/>
      </iconSet>
    </cfRule>
  </conditionalFormatting>
  <conditionalFormatting sqref="D16:G16">
    <cfRule type="dataBar" priority="1">
      <dataBar>
        <cfvo type="num" val="3000000"/>
        <cfvo type="num" val="5000000"/>
        <color rgb="FF638EC6"/>
      </dataBar>
      <extLst>
        <ext xmlns:x14="http://schemas.microsoft.com/office/spreadsheetml/2009/9/main" uri="{B025F937-C7B1-47D3-B67F-A62EFF666E3E}">
          <x14:id>{8F288574-1A30-4B0E-A341-7E502AEBEE08}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88574-1A30-4B0E-A341-7E502AEBEE08}">
            <x14:dataBar minLength="0" maxLength="100" border="1" negativeBarBorderColorSameAsPositive="0">
              <x14:cfvo type="num">
                <xm:f>3000000</xm:f>
              </x14:cfvo>
              <x14:cfvo type="num">
                <xm:f>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797F-D154-448A-8411-421165A6AD78}">
  <dimension ref="B2:G47"/>
  <sheetViews>
    <sheetView zoomScale="130" zoomScaleNormal="130" workbookViewId="0">
      <selection activeCell="E27" sqref="E27"/>
    </sheetView>
  </sheetViews>
  <sheetFormatPr defaultRowHeight="15" x14ac:dyDescent="0.25"/>
  <cols>
    <col min="2" max="6" width="27.42578125" customWidth="1"/>
    <col min="7" max="7" width="16.140625" customWidth="1"/>
    <col min="8" max="8" width="18.28515625" customWidth="1"/>
    <col min="9" max="9" width="18.140625" customWidth="1"/>
  </cols>
  <sheetData>
    <row r="2" spans="2:7" ht="15" customHeight="1" x14ac:dyDescent="0.25">
      <c r="B2" s="80" t="s">
        <v>92</v>
      </c>
      <c r="C2" s="80"/>
      <c r="D2" s="80"/>
      <c r="E2" s="80"/>
      <c r="F2" s="80"/>
      <c r="G2" s="80"/>
    </row>
    <row r="3" spans="2:7" ht="15" customHeight="1" x14ac:dyDescent="0.25">
      <c r="B3" s="80"/>
      <c r="C3" s="80"/>
      <c r="D3" s="80"/>
      <c r="E3" s="80"/>
      <c r="F3" s="80"/>
      <c r="G3" s="80"/>
    </row>
    <row r="4" spans="2:7" ht="15" customHeight="1" x14ac:dyDescent="0.25">
      <c r="B4" s="80"/>
      <c r="C4" s="80"/>
      <c r="D4" s="80"/>
      <c r="E4" s="80"/>
      <c r="F4" s="80"/>
      <c r="G4" s="80"/>
    </row>
    <row r="5" spans="2:7" ht="15" customHeight="1" x14ac:dyDescent="0.25">
      <c r="B5" s="80"/>
      <c r="C5" s="80"/>
      <c r="D5" s="80"/>
      <c r="E5" s="80"/>
      <c r="F5" s="80"/>
      <c r="G5" s="80"/>
    </row>
    <row r="6" spans="2:7" x14ac:dyDescent="0.25"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94</v>
      </c>
    </row>
    <row r="7" spans="2:7" x14ac:dyDescent="0.25">
      <c r="B7" s="5" t="s">
        <v>47</v>
      </c>
      <c r="C7" s="8">
        <v>44228</v>
      </c>
      <c r="D7" s="6" t="s">
        <v>66</v>
      </c>
      <c r="E7" s="9">
        <v>10000</v>
      </c>
      <c r="F7" s="6" t="s">
        <v>87</v>
      </c>
      <c r="G7" s="6">
        <v>17</v>
      </c>
    </row>
    <row r="8" spans="2:7" x14ac:dyDescent="0.25">
      <c r="B8" s="5" t="s">
        <v>46</v>
      </c>
      <c r="C8" s="8">
        <v>44229</v>
      </c>
      <c r="D8" s="6" t="s">
        <v>67</v>
      </c>
      <c r="E8" s="9">
        <v>3500</v>
      </c>
      <c r="F8" s="6" t="s">
        <v>88</v>
      </c>
      <c r="G8" s="6">
        <v>10</v>
      </c>
    </row>
    <row r="9" spans="2:7" x14ac:dyDescent="0.25">
      <c r="B9" s="5" t="s">
        <v>48</v>
      </c>
      <c r="C9" s="8">
        <v>44230</v>
      </c>
      <c r="D9" s="6" t="s">
        <v>68</v>
      </c>
      <c r="E9" s="9">
        <v>3000</v>
      </c>
      <c r="F9" s="6" t="s">
        <v>88</v>
      </c>
      <c r="G9" s="6">
        <v>7</v>
      </c>
    </row>
    <row r="10" spans="2:7" x14ac:dyDescent="0.25">
      <c r="B10" s="5" t="s">
        <v>49</v>
      </c>
      <c r="C10" s="8">
        <v>44231</v>
      </c>
      <c r="D10" s="6" t="s">
        <v>69</v>
      </c>
      <c r="E10" s="9">
        <v>2500</v>
      </c>
      <c r="F10" s="6" t="s">
        <v>87</v>
      </c>
      <c r="G10" s="6">
        <v>8</v>
      </c>
    </row>
    <row r="11" spans="2:7" x14ac:dyDescent="0.25">
      <c r="B11" s="5" t="s">
        <v>50</v>
      </c>
      <c r="C11" s="8">
        <v>44232</v>
      </c>
      <c r="D11" s="6" t="s">
        <v>70</v>
      </c>
      <c r="E11" s="9">
        <v>5000</v>
      </c>
      <c r="F11" s="6" t="s">
        <v>87</v>
      </c>
      <c r="G11" s="6">
        <v>5</v>
      </c>
    </row>
    <row r="12" spans="2:7" x14ac:dyDescent="0.25">
      <c r="B12" s="5" t="s">
        <v>51</v>
      </c>
      <c r="C12" s="8">
        <v>44233</v>
      </c>
      <c r="D12" s="6" t="s">
        <v>71</v>
      </c>
      <c r="E12" s="9">
        <v>3500</v>
      </c>
      <c r="F12" s="6" t="s">
        <v>87</v>
      </c>
      <c r="G12" s="6">
        <v>20</v>
      </c>
    </row>
    <row r="13" spans="2:7" x14ac:dyDescent="0.25">
      <c r="B13" s="5" t="s">
        <v>52</v>
      </c>
      <c r="C13" s="8">
        <v>44234</v>
      </c>
      <c r="D13" s="6" t="s">
        <v>72</v>
      </c>
      <c r="E13" s="9">
        <v>2500</v>
      </c>
      <c r="F13" s="6" t="s">
        <v>88</v>
      </c>
      <c r="G13" s="6">
        <v>15</v>
      </c>
    </row>
    <row r="14" spans="2:7" x14ac:dyDescent="0.25">
      <c r="B14" s="5" t="s">
        <v>53</v>
      </c>
      <c r="C14" s="8">
        <v>44235</v>
      </c>
      <c r="D14" s="6" t="s">
        <v>73</v>
      </c>
      <c r="E14" s="9">
        <v>2000</v>
      </c>
      <c r="F14" s="6" t="s">
        <v>87</v>
      </c>
      <c r="G14" s="6">
        <v>30</v>
      </c>
    </row>
    <row r="15" spans="2:7" x14ac:dyDescent="0.25">
      <c r="B15" s="5" t="s">
        <v>54</v>
      </c>
      <c r="C15" s="8">
        <v>44236</v>
      </c>
      <c r="D15" s="6" t="s">
        <v>74</v>
      </c>
      <c r="E15" s="9">
        <v>1500</v>
      </c>
      <c r="F15" s="6" t="s">
        <v>87</v>
      </c>
      <c r="G15" s="6">
        <v>10</v>
      </c>
    </row>
    <row r="16" spans="2:7" x14ac:dyDescent="0.25">
      <c r="B16" s="5" t="s">
        <v>55</v>
      </c>
      <c r="C16" s="8">
        <v>44237</v>
      </c>
      <c r="D16" s="6" t="s">
        <v>75</v>
      </c>
      <c r="E16" s="9">
        <v>576</v>
      </c>
      <c r="F16" s="6" t="s">
        <v>87</v>
      </c>
      <c r="G16" s="6">
        <v>6</v>
      </c>
    </row>
    <row r="17" spans="2:7" x14ac:dyDescent="0.25">
      <c r="B17" s="5" t="s">
        <v>56</v>
      </c>
      <c r="C17" s="8">
        <v>44238</v>
      </c>
      <c r="D17" s="6" t="s">
        <v>76</v>
      </c>
      <c r="E17" s="9">
        <v>379</v>
      </c>
      <c r="F17" s="6" t="s">
        <v>88</v>
      </c>
      <c r="G17" s="6">
        <v>9</v>
      </c>
    </row>
    <row r="18" spans="2:7" x14ac:dyDescent="0.25">
      <c r="B18" s="5" t="s">
        <v>57</v>
      </c>
      <c r="C18" s="8">
        <v>44239</v>
      </c>
      <c r="D18" s="6" t="s">
        <v>77</v>
      </c>
      <c r="E18" s="9">
        <v>467</v>
      </c>
      <c r="F18" s="6" t="s">
        <v>87</v>
      </c>
      <c r="G18" s="6">
        <v>12</v>
      </c>
    </row>
    <row r="19" spans="2:7" x14ac:dyDescent="0.25">
      <c r="B19" s="5" t="s">
        <v>58</v>
      </c>
      <c r="C19" s="8">
        <v>44240</v>
      </c>
      <c r="D19" s="6" t="s">
        <v>78</v>
      </c>
      <c r="E19" s="9">
        <v>600</v>
      </c>
      <c r="F19" s="6" t="s">
        <v>88</v>
      </c>
      <c r="G19" s="6">
        <v>14</v>
      </c>
    </row>
    <row r="20" spans="2:7" x14ac:dyDescent="0.25">
      <c r="B20" s="5" t="s">
        <v>59</v>
      </c>
      <c r="C20" s="8">
        <v>44241</v>
      </c>
      <c r="D20" s="6" t="s">
        <v>79</v>
      </c>
      <c r="E20" s="9">
        <v>482</v>
      </c>
      <c r="F20" s="6" t="s">
        <v>87</v>
      </c>
      <c r="G20" s="6">
        <v>4</v>
      </c>
    </row>
    <row r="21" spans="2:7" x14ac:dyDescent="0.25">
      <c r="B21" s="5" t="s">
        <v>60</v>
      </c>
      <c r="C21" s="8">
        <v>44242</v>
      </c>
      <c r="D21" s="6" t="s">
        <v>80</v>
      </c>
      <c r="E21" s="9">
        <v>270</v>
      </c>
      <c r="F21" s="6" t="s">
        <v>87</v>
      </c>
      <c r="G21" s="6">
        <v>9</v>
      </c>
    </row>
    <row r="22" spans="2:7" x14ac:dyDescent="0.25">
      <c r="B22" s="5" t="s">
        <v>61</v>
      </c>
      <c r="C22" s="8">
        <v>44243</v>
      </c>
      <c r="D22" s="6" t="s">
        <v>81</v>
      </c>
      <c r="E22" s="9">
        <v>1200</v>
      </c>
      <c r="F22" s="6" t="s">
        <v>87</v>
      </c>
      <c r="G22" s="6">
        <v>3</v>
      </c>
    </row>
    <row r="23" spans="2:7" x14ac:dyDescent="0.25">
      <c r="B23" s="5" t="s">
        <v>62</v>
      </c>
      <c r="C23" s="8">
        <v>44244</v>
      </c>
      <c r="D23" s="6" t="s">
        <v>82</v>
      </c>
      <c r="E23" s="9">
        <v>1500</v>
      </c>
      <c r="F23" s="6" t="s">
        <v>87</v>
      </c>
      <c r="G23" s="6">
        <v>2</v>
      </c>
    </row>
    <row r="24" spans="2:7" x14ac:dyDescent="0.25">
      <c r="B24" s="5" t="s">
        <v>63</v>
      </c>
      <c r="C24" s="8">
        <v>44245</v>
      </c>
      <c r="D24" s="6" t="s">
        <v>83</v>
      </c>
      <c r="E24" s="9">
        <v>1000</v>
      </c>
      <c r="F24" s="6" t="s">
        <v>87</v>
      </c>
      <c r="G24" s="6">
        <v>5</v>
      </c>
    </row>
    <row r="25" spans="2:7" x14ac:dyDescent="0.25">
      <c r="B25" s="5" t="s">
        <v>64</v>
      </c>
      <c r="C25" s="8">
        <v>44246</v>
      </c>
      <c r="D25" s="6" t="s">
        <v>84</v>
      </c>
      <c r="E25" s="9">
        <v>2000</v>
      </c>
      <c r="F25" s="6" t="s">
        <v>88</v>
      </c>
      <c r="G25" s="6">
        <v>3</v>
      </c>
    </row>
    <row r="26" spans="2:7" x14ac:dyDescent="0.25">
      <c r="B26" s="10" t="s">
        <v>65</v>
      </c>
      <c r="C26" s="11">
        <v>44247</v>
      </c>
      <c r="D26" s="12" t="s">
        <v>85</v>
      </c>
      <c r="E26" s="13">
        <v>200</v>
      </c>
      <c r="F26" s="12" t="s">
        <v>87</v>
      </c>
      <c r="G26" s="12">
        <v>8</v>
      </c>
    </row>
    <row r="27" spans="2:7" x14ac:dyDescent="0.25">
      <c r="B27" s="5" t="s">
        <v>95</v>
      </c>
      <c r="C27" s="17"/>
      <c r="D27" s="18"/>
      <c r="E27" s="9">
        <f>SUBTOTAL(109,E7:E26)</f>
        <v>42174</v>
      </c>
      <c r="F27" s="18"/>
      <c r="G27" s="6">
        <f>SUBTOTAL(109,G7:G26)</f>
        <v>197</v>
      </c>
    </row>
    <row r="28" spans="2:7" x14ac:dyDescent="0.25">
      <c r="B28" s="4"/>
    </row>
    <row r="29" spans="2:7" x14ac:dyDescent="0.25">
      <c r="B29" s="4"/>
    </row>
    <row r="30" spans="2:7" x14ac:dyDescent="0.25">
      <c r="B30" s="4"/>
    </row>
    <row r="31" spans="2:7" x14ac:dyDescent="0.25">
      <c r="B31" s="4"/>
    </row>
    <row r="32" spans="2:7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</sheetData>
  <mergeCells count="1">
    <mergeCell ref="B2:G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B7:G27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C94E0-F36C-4896-BBF8-6C990911E233}">
          <x14:formula1>
            <xm:f>'DADOS DA CLEAN GAMING'!$A$4:$A$5</xm:f>
          </x14:formula1>
          <xm:sqref>F7:F26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A7FF-7300-42E9-8A02-D9E1B34D5354}">
  <dimension ref="A1:X65"/>
  <sheetViews>
    <sheetView zoomScaleNormal="100" workbookViewId="0">
      <selection activeCell="K28" sqref="K28"/>
    </sheetView>
  </sheetViews>
  <sheetFormatPr defaultRowHeight="15" x14ac:dyDescent="0.25"/>
  <cols>
    <col min="1" max="1" width="20.28515625" style="14" bestFit="1" customWidth="1"/>
    <col min="2" max="2" width="15" style="14" bestFit="1" customWidth="1"/>
    <col min="3" max="4" width="11.7109375" style="14" bestFit="1" customWidth="1"/>
    <col min="5" max="5" width="33.5703125" style="14" bestFit="1" customWidth="1"/>
    <col min="6" max="6" width="20" style="14" bestFit="1" customWidth="1"/>
    <col min="7" max="7" width="38.7109375" style="14" bestFit="1" customWidth="1"/>
    <col min="8" max="9" width="11.7109375" style="14" bestFit="1" customWidth="1"/>
    <col min="10" max="14" width="10.7109375" style="14" bestFit="1" customWidth="1"/>
    <col min="15" max="18" width="9.140625" style="14" bestFit="1" customWidth="1"/>
    <col min="19" max="21" width="10.7109375" style="14" bestFit="1" customWidth="1"/>
    <col min="22" max="22" width="9.140625" style="14" bestFit="1" customWidth="1"/>
    <col min="23" max="24" width="11.7109375" style="14" bestFit="1" customWidth="1"/>
    <col min="25" max="16384" width="9.140625" style="14"/>
  </cols>
  <sheetData>
    <row r="1" spans="1:24" x14ac:dyDescent="0.25">
      <c r="A1"/>
      <c r="B1"/>
    </row>
    <row r="3" spans="1:24" x14ac:dyDescent="0.25">
      <c r="A3" s="61" t="s">
        <v>90</v>
      </c>
      <c r="B3" s="59" t="s">
        <v>91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s="15">
        <v>44228</v>
      </c>
      <c r="B4" s="60">
        <v>10000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 s="15">
        <v>44229</v>
      </c>
      <c r="B5" s="60">
        <v>3500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 s="15">
        <v>44230</v>
      </c>
      <c r="B6" s="60">
        <v>3000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5">
      <c r="A7" s="15">
        <v>44231</v>
      </c>
      <c r="B7" s="60">
        <v>2500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25">
      <c r="A8" s="15">
        <v>44232</v>
      </c>
      <c r="B8" s="60">
        <v>5000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5">
      <c r="A9" s="15">
        <v>44233</v>
      </c>
      <c r="B9" s="60">
        <v>3500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 s="15">
        <v>44234</v>
      </c>
      <c r="B10" s="60">
        <v>2500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 s="15">
        <v>44235</v>
      </c>
      <c r="B11" s="60">
        <v>2000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 s="15">
        <v>44236</v>
      </c>
      <c r="B12" s="60">
        <v>1500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 s="15">
        <v>44237</v>
      </c>
      <c r="B13" s="60">
        <v>576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 s="15">
        <v>44238</v>
      </c>
      <c r="B14" s="60">
        <v>379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 s="15">
        <v>44239</v>
      </c>
      <c r="B15" s="60">
        <v>467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 s="15">
        <v>44240</v>
      </c>
      <c r="B16" s="60">
        <v>600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 s="15">
        <v>44241</v>
      </c>
      <c r="B17" s="60">
        <v>482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 s="15">
        <v>44242</v>
      </c>
      <c r="B18" s="60">
        <v>270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15">
        <v>44243</v>
      </c>
      <c r="B19" s="60">
        <v>1200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15">
        <v>44244</v>
      </c>
      <c r="B20" s="60">
        <v>1500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15">
        <v>44245</v>
      </c>
      <c r="B21" s="60">
        <v>1000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 s="15">
        <v>44246</v>
      </c>
      <c r="B22" s="60">
        <v>2000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 s="15">
        <v>44247</v>
      </c>
      <c r="B23" s="60">
        <v>200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 s="16" t="s">
        <v>89</v>
      </c>
      <c r="B24" s="60">
        <v>42174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</row>
    <row r="48" spans="1:2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750-94BF-4E50-9E48-38B0D3F3ADDB}">
  <dimension ref="A1:D5"/>
  <sheetViews>
    <sheetView zoomScale="175" zoomScaleNormal="175" workbookViewId="0">
      <selection activeCell="A9" sqref="A9"/>
    </sheetView>
  </sheetViews>
  <sheetFormatPr defaultRowHeight="15" x14ac:dyDescent="0.25"/>
  <cols>
    <col min="1" max="4" width="18.140625" customWidth="1"/>
  </cols>
  <sheetData>
    <row r="1" spans="1:4" x14ac:dyDescent="0.25">
      <c r="A1" s="81" t="s">
        <v>86</v>
      </c>
      <c r="B1" s="81"/>
      <c r="C1" s="81"/>
      <c r="D1" s="81"/>
    </row>
    <row r="2" spans="1:4" x14ac:dyDescent="0.25">
      <c r="A2" s="81"/>
      <c r="B2" s="81"/>
      <c r="C2" s="81"/>
      <c r="D2" s="81"/>
    </row>
    <row r="3" spans="1:4" x14ac:dyDescent="0.25">
      <c r="A3" s="7" t="s">
        <v>45</v>
      </c>
      <c r="B3" s="7"/>
      <c r="C3" s="7"/>
      <c r="D3" s="7"/>
    </row>
    <row r="4" spans="1:4" x14ac:dyDescent="0.25">
      <c r="A4" s="62" t="s">
        <v>87</v>
      </c>
    </row>
    <row r="5" spans="1:4" x14ac:dyDescent="0.25">
      <c r="A5" s="62" t="s">
        <v>88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2262-2571-4ADD-8EF0-91AD1DA6539E}">
  <dimension ref="A1:D11"/>
  <sheetViews>
    <sheetView zoomScale="175" zoomScaleNormal="175" workbookViewId="0">
      <selection activeCell="D12" sqref="D12"/>
    </sheetView>
  </sheetViews>
  <sheetFormatPr defaultRowHeight="15" x14ac:dyDescent="0.25"/>
  <cols>
    <col min="1" max="2" width="36.7109375" customWidth="1"/>
    <col min="3" max="4" width="32.42578125" customWidth="1"/>
  </cols>
  <sheetData>
    <row r="1" spans="1:4" ht="15" customHeight="1" x14ac:dyDescent="0.25">
      <c r="A1" s="82" t="s">
        <v>86</v>
      </c>
      <c r="B1" s="82"/>
      <c r="C1" s="82"/>
      <c r="D1" s="82"/>
    </row>
    <row r="2" spans="1:4" ht="15" customHeight="1" x14ac:dyDescent="0.25">
      <c r="A2" s="82"/>
      <c r="B2" s="82"/>
      <c r="C2" s="82"/>
      <c r="D2" s="82"/>
    </row>
    <row r="3" spans="1:4" x14ac:dyDescent="0.25">
      <c r="A3" s="21" t="s">
        <v>107</v>
      </c>
      <c r="B3" s="21" t="s">
        <v>114</v>
      </c>
      <c r="C3" s="22" t="s">
        <v>115</v>
      </c>
      <c r="D3" s="22" t="s">
        <v>134</v>
      </c>
    </row>
    <row r="4" spans="1:4" x14ac:dyDescent="0.25">
      <c r="A4" s="26" t="s">
        <v>108</v>
      </c>
      <c r="B4" s="27" t="s">
        <v>96</v>
      </c>
      <c r="C4" s="28">
        <v>85790</v>
      </c>
      <c r="D4" s="26" t="s">
        <v>105</v>
      </c>
    </row>
    <row r="5" spans="1:4" x14ac:dyDescent="0.25">
      <c r="A5" s="26" t="s">
        <v>109</v>
      </c>
      <c r="B5" s="27" t="s">
        <v>97</v>
      </c>
      <c r="C5" s="28">
        <v>57990</v>
      </c>
      <c r="D5" s="26" t="s">
        <v>106</v>
      </c>
    </row>
    <row r="6" spans="1:4" x14ac:dyDescent="0.25">
      <c r="A6" s="26" t="s">
        <v>110</v>
      </c>
      <c r="B6" s="27" t="s">
        <v>98</v>
      </c>
      <c r="C6" s="28">
        <v>195000</v>
      </c>
      <c r="D6" s="26" t="s">
        <v>10</v>
      </c>
    </row>
    <row r="7" spans="1:4" x14ac:dyDescent="0.25">
      <c r="A7" s="26" t="s">
        <v>111</v>
      </c>
      <c r="B7" s="27" t="s">
        <v>99</v>
      </c>
      <c r="C7" s="28">
        <v>158390</v>
      </c>
      <c r="D7" s="26" t="s">
        <v>150</v>
      </c>
    </row>
    <row r="8" spans="1:4" x14ac:dyDescent="0.25">
      <c r="A8" s="26" t="s">
        <v>112</v>
      </c>
      <c r="B8" s="27" t="s">
        <v>100</v>
      </c>
      <c r="C8" s="28">
        <v>69990</v>
      </c>
      <c r="D8" s="26" t="s">
        <v>152</v>
      </c>
    </row>
    <row r="9" spans="1:4" x14ac:dyDescent="0.25">
      <c r="A9" s="26"/>
      <c r="B9" s="27" t="s">
        <v>101</v>
      </c>
      <c r="C9" s="28">
        <v>900000</v>
      </c>
      <c r="D9" s="26" t="s">
        <v>153</v>
      </c>
    </row>
    <row r="10" spans="1:4" x14ac:dyDescent="0.25">
      <c r="A10" s="26"/>
      <c r="B10" s="27" t="s">
        <v>102</v>
      </c>
      <c r="C10" s="28">
        <v>1200000</v>
      </c>
      <c r="D10" s="26" t="s">
        <v>154</v>
      </c>
    </row>
    <row r="11" spans="1:4" x14ac:dyDescent="0.25">
      <c r="A11" s="26"/>
      <c r="B11" s="27" t="s">
        <v>103</v>
      </c>
      <c r="C11" s="28">
        <v>51490</v>
      </c>
      <c r="D11" s="26" t="s">
        <v>12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215-C7D0-4629-AD22-70FAA306A2D0}">
  <dimension ref="B2:H1051"/>
  <sheetViews>
    <sheetView topLeftCell="A5" zoomScale="115" zoomScaleNormal="115" workbookViewId="0">
      <selection activeCell="B6" sqref="B6"/>
    </sheetView>
  </sheetViews>
  <sheetFormatPr defaultRowHeight="15" x14ac:dyDescent="0.25"/>
  <cols>
    <col min="2" max="3" width="20.5703125" customWidth="1"/>
    <col min="4" max="4" width="20.5703125" style="20" customWidth="1"/>
    <col min="5" max="5" width="25.140625" bestFit="1" customWidth="1"/>
    <col min="6" max="6" width="37.85546875" bestFit="1" customWidth="1"/>
    <col min="7" max="7" width="18.42578125" customWidth="1"/>
    <col min="8" max="8" width="20.5703125" customWidth="1"/>
    <col min="9" max="9" width="23.42578125" customWidth="1"/>
    <col min="10" max="10" width="24.7109375" customWidth="1"/>
    <col min="11" max="11" width="36.28515625" customWidth="1"/>
  </cols>
  <sheetData>
    <row r="2" spans="2:8" ht="15" customHeight="1" x14ac:dyDescent="0.25">
      <c r="B2" s="83" t="s">
        <v>132</v>
      </c>
      <c r="C2" s="83"/>
      <c r="D2" s="83"/>
      <c r="E2" s="83"/>
      <c r="F2" s="83"/>
    </row>
    <row r="3" spans="2:8" ht="15" customHeight="1" x14ac:dyDescent="0.25">
      <c r="B3" s="83"/>
      <c r="C3" s="83"/>
      <c r="D3" s="83"/>
      <c r="E3" s="83"/>
      <c r="F3" s="83"/>
    </row>
    <row r="4" spans="2:8" ht="15" customHeight="1" x14ac:dyDescent="0.25">
      <c r="B4" s="83"/>
      <c r="C4" s="83"/>
      <c r="D4" s="83"/>
      <c r="E4" s="83"/>
      <c r="F4" s="83"/>
    </row>
    <row r="5" spans="2:8" x14ac:dyDescent="0.25">
      <c r="B5" s="63" t="s">
        <v>116</v>
      </c>
      <c r="C5" s="63" t="s">
        <v>118</v>
      </c>
      <c r="D5" s="64" t="s">
        <v>119</v>
      </c>
      <c r="E5" s="63" t="s">
        <v>120</v>
      </c>
      <c r="F5" s="63" t="s">
        <v>121</v>
      </c>
    </row>
    <row r="6" spans="2:8" x14ac:dyDescent="0.25">
      <c r="B6" s="65">
        <v>43831</v>
      </c>
      <c r="C6" s="65" t="s">
        <v>96</v>
      </c>
      <c r="D6" s="65">
        <v>85790</v>
      </c>
      <c r="E6" s="65" t="s">
        <v>104</v>
      </c>
      <c r="F6" s="65" t="s">
        <v>109</v>
      </c>
    </row>
    <row r="7" spans="2:8" x14ac:dyDescent="0.25">
      <c r="B7" s="65">
        <v>43835</v>
      </c>
      <c r="C7" s="65" t="s">
        <v>97</v>
      </c>
      <c r="D7" s="65">
        <v>57990</v>
      </c>
      <c r="E7" s="65" t="s">
        <v>10</v>
      </c>
      <c r="F7" s="65" t="s">
        <v>108</v>
      </c>
    </row>
    <row r="8" spans="2:8" x14ac:dyDescent="0.25">
      <c r="B8" s="65">
        <v>43840</v>
      </c>
      <c r="C8" s="65" t="s">
        <v>98</v>
      </c>
      <c r="D8" s="65">
        <v>195000</v>
      </c>
      <c r="E8" s="65" t="s">
        <v>10</v>
      </c>
      <c r="F8" s="65" t="s">
        <v>108</v>
      </c>
    </row>
    <row r="9" spans="2:8" x14ac:dyDescent="0.25">
      <c r="B9" s="65">
        <v>43842</v>
      </c>
      <c r="C9" s="65" t="s">
        <v>99</v>
      </c>
      <c r="D9" s="65">
        <v>158390</v>
      </c>
      <c r="E9" s="65" t="s">
        <v>104</v>
      </c>
      <c r="F9" s="65" t="s">
        <v>108</v>
      </c>
    </row>
    <row r="10" spans="2:8" x14ac:dyDescent="0.25">
      <c r="B10" s="65">
        <v>43850</v>
      </c>
      <c r="C10" s="65" t="s">
        <v>100</v>
      </c>
      <c r="D10" s="65">
        <v>69990</v>
      </c>
      <c r="E10" s="65" t="s">
        <v>105</v>
      </c>
      <c r="F10" s="65" t="s">
        <v>110</v>
      </c>
    </row>
    <row r="11" spans="2:8" x14ac:dyDescent="0.25">
      <c r="B11" s="65">
        <v>43858</v>
      </c>
      <c r="C11" s="65" t="s">
        <v>101</v>
      </c>
      <c r="D11" s="65">
        <v>900000</v>
      </c>
      <c r="E11" s="65" t="s">
        <v>106</v>
      </c>
      <c r="F11" s="65" t="s">
        <v>108</v>
      </c>
    </row>
    <row r="12" spans="2:8" x14ac:dyDescent="0.25">
      <c r="B12" s="65">
        <v>43859</v>
      </c>
      <c r="C12" s="65" t="s">
        <v>102</v>
      </c>
      <c r="D12" s="65">
        <v>1200000</v>
      </c>
      <c r="E12" s="65" t="s">
        <v>104</v>
      </c>
      <c r="F12" s="65" t="s">
        <v>108</v>
      </c>
    </row>
    <row r="13" spans="2:8" x14ac:dyDescent="0.25">
      <c r="B13" s="65">
        <v>43861</v>
      </c>
      <c r="C13" s="65" t="s">
        <v>103</v>
      </c>
      <c r="D13" s="65">
        <v>51490</v>
      </c>
      <c r="E13" s="65" t="s">
        <v>106</v>
      </c>
      <c r="F13" s="65" t="s">
        <v>110</v>
      </c>
    </row>
    <row r="14" spans="2:8" x14ac:dyDescent="0.25">
      <c r="B14" s="66">
        <v>43862</v>
      </c>
      <c r="C14" s="65" t="s">
        <v>99</v>
      </c>
      <c r="D14" s="65">
        <v>158390</v>
      </c>
      <c r="E14" s="65" t="s">
        <v>104</v>
      </c>
      <c r="F14" s="65" t="s">
        <v>108</v>
      </c>
    </row>
    <row r="15" spans="2:8" x14ac:dyDescent="0.25">
      <c r="B15" s="66">
        <v>43864</v>
      </c>
      <c r="C15" s="65" t="s">
        <v>97</v>
      </c>
      <c r="D15" s="65">
        <v>85790</v>
      </c>
      <c r="E15" s="65" t="s">
        <v>10</v>
      </c>
      <c r="F15" s="65" t="s">
        <v>109</v>
      </c>
      <c r="H15" t="s">
        <v>155</v>
      </c>
    </row>
    <row r="16" spans="2:8" x14ac:dyDescent="0.25">
      <c r="B16" s="66">
        <v>43866</v>
      </c>
      <c r="C16" s="65" t="s">
        <v>101</v>
      </c>
      <c r="D16" s="65">
        <v>900000</v>
      </c>
      <c r="E16" s="65" t="s">
        <v>10</v>
      </c>
      <c r="F16" s="65" t="s">
        <v>108</v>
      </c>
    </row>
    <row r="17" spans="2:6" x14ac:dyDescent="0.25">
      <c r="B17" s="66">
        <v>43867</v>
      </c>
      <c r="C17" s="65" t="s">
        <v>103</v>
      </c>
      <c r="D17" s="65">
        <v>51490</v>
      </c>
      <c r="E17" s="65" t="s">
        <v>104</v>
      </c>
      <c r="F17" s="65" t="s">
        <v>110</v>
      </c>
    </row>
    <row r="18" spans="2:6" x14ac:dyDescent="0.25">
      <c r="B18" s="66">
        <v>43869</v>
      </c>
      <c r="C18" s="65" t="s">
        <v>103</v>
      </c>
      <c r="D18" s="65">
        <v>51490</v>
      </c>
      <c r="E18" s="65" t="s">
        <v>105</v>
      </c>
      <c r="F18" s="65" t="s">
        <v>109</v>
      </c>
    </row>
    <row r="19" spans="2:6" x14ac:dyDescent="0.25">
      <c r="B19" s="66">
        <v>43871</v>
      </c>
      <c r="C19" s="65" t="s">
        <v>103</v>
      </c>
      <c r="D19" s="65">
        <v>51490</v>
      </c>
      <c r="E19" s="65" t="s">
        <v>106</v>
      </c>
      <c r="F19" s="65" t="s">
        <v>109</v>
      </c>
    </row>
    <row r="20" spans="2:6" x14ac:dyDescent="0.25">
      <c r="B20" s="66">
        <v>43874</v>
      </c>
      <c r="C20" s="65" t="s">
        <v>103</v>
      </c>
      <c r="D20" s="65">
        <v>51490</v>
      </c>
      <c r="E20" s="65" t="s">
        <v>104</v>
      </c>
      <c r="F20" s="65" t="s">
        <v>110</v>
      </c>
    </row>
    <row r="21" spans="2:6" x14ac:dyDescent="0.25">
      <c r="B21" s="66">
        <v>43877</v>
      </c>
      <c r="C21" s="65" t="s">
        <v>98</v>
      </c>
      <c r="D21" s="65">
        <v>195000</v>
      </c>
      <c r="E21" s="65" t="s">
        <v>106</v>
      </c>
      <c r="F21" s="65" t="s">
        <v>108</v>
      </c>
    </row>
    <row r="22" spans="2:6" x14ac:dyDescent="0.25">
      <c r="B22" s="66">
        <v>43879</v>
      </c>
      <c r="C22" s="65" t="s">
        <v>98</v>
      </c>
      <c r="D22" s="65">
        <v>195000</v>
      </c>
      <c r="E22" s="65" t="s">
        <v>104</v>
      </c>
      <c r="F22" s="65" t="s">
        <v>108</v>
      </c>
    </row>
    <row r="23" spans="2:6" x14ac:dyDescent="0.25">
      <c r="B23" s="66">
        <v>43880</v>
      </c>
      <c r="C23" s="65" t="s">
        <v>102</v>
      </c>
      <c r="D23" s="65">
        <v>1200000</v>
      </c>
      <c r="E23" s="65" t="s">
        <v>10</v>
      </c>
      <c r="F23" s="65" t="s">
        <v>108</v>
      </c>
    </row>
    <row r="24" spans="2:6" x14ac:dyDescent="0.25">
      <c r="B24" s="66">
        <v>43882</v>
      </c>
      <c r="C24" s="65" t="s">
        <v>101</v>
      </c>
      <c r="D24" s="65">
        <v>900000</v>
      </c>
      <c r="E24" s="65" t="s">
        <v>10</v>
      </c>
      <c r="F24" s="65" t="s">
        <v>108</v>
      </c>
    </row>
    <row r="25" spans="2:6" x14ac:dyDescent="0.25">
      <c r="B25" s="66">
        <v>43883</v>
      </c>
      <c r="C25" s="65" t="s">
        <v>96</v>
      </c>
      <c r="D25" s="65">
        <v>57990</v>
      </c>
      <c r="E25" s="65" t="s">
        <v>104</v>
      </c>
      <c r="F25" s="65" t="s">
        <v>108</v>
      </c>
    </row>
    <row r="26" spans="2:6" x14ac:dyDescent="0.25">
      <c r="B26" s="66">
        <v>43884</v>
      </c>
      <c r="C26" s="65" t="s">
        <v>96</v>
      </c>
      <c r="D26" s="65">
        <v>57990</v>
      </c>
      <c r="E26" s="65" t="s">
        <v>105</v>
      </c>
      <c r="F26" s="65" t="s">
        <v>109</v>
      </c>
    </row>
    <row r="27" spans="2:6" x14ac:dyDescent="0.25">
      <c r="B27" s="66">
        <v>43886</v>
      </c>
      <c r="C27" s="65" t="s">
        <v>100</v>
      </c>
      <c r="D27" s="65">
        <v>69990</v>
      </c>
      <c r="E27" s="65" t="s">
        <v>106</v>
      </c>
      <c r="F27" s="65" t="s">
        <v>109</v>
      </c>
    </row>
    <row r="28" spans="2:6" x14ac:dyDescent="0.25">
      <c r="B28" s="66">
        <v>43888</v>
      </c>
      <c r="C28" s="65" t="s">
        <v>99</v>
      </c>
      <c r="D28" s="65">
        <v>158390</v>
      </c>
      <c r="E28" s="65" t="s">
        <v>104</v>
      </c>
      <c r="F28" s="65" t="s">
        <v>108</v>
      </c>
    </row>
    <row r="29" spans="2:6" x14ac:dyDescent="0.25">
      <c r="B29" s="66">
        <v>43890</v>
      </c>
      <c r="C29" s="65" t="s">
        <v>103</v>
      </c>
      <c r="D29" s="65">
        <v>51490</v>
      </c>
      <c r="E29" s="65" t="s">
        <v>106</v>
      </c>
      <c r="F29" s="65" t="s">
        <v>110</v>
      </c>
    </row>
    <row r="30" spans="2:6" x14ac:dyDescent="0.25">
      <c r="B30" s="66">
        <v>43891</v>
      </c>
      <c r="C30" s="65" t="s">
        <v>101</v>
      </c>
      <c r="D30" s="65">
        <v>900000</v>
      </c>
      <c r="E30" s="65" t="s">
        <v>106</v>
      </c>
      <c r="F30" s="65" t="s">
        <v>108</v>
      </c>
    </row>
    <row r="31" spans="2:6" x14ac:dyDescent="0.25">
      <c r="B31" s="66">
        <v>43892</v>
      </c>
      <c r="C31" s="65" t="s">
        <v>101</v>
      </c>
      <c r="D31" s="65">
        <v>900000</v>
      </c>
      <c r="E31" s="65" t="s">
        <v>104</v>
      </c>
      <c r="F31" s="65" t="s">
        <v>108</v>
      </c>
    </row>
    <row r="32" spans="2:6" x14ac:dyDescent="0.25">
      <c r="B32" s="66">
        <v>43894</v>
      </c>
      <c r="C32" s="65" t="s">
        <v>101</v>
      </c>
      <c r="D32" s="65">
        <v>900000</v>
      </c>
      <c r="E32" s="65" t="s">
        <v>106</v>
      </c>
      <c r="F32" s="65" t="s">
        <v>108</v>
      </c>
    </row>
    <row r="33" spans="2:6" x14ac:dyDescent="0.25">
      <c r="B33" s="66">
        <v>43896</v>
      </c>
      <c r="C33" s="65" t="s">
        <v>103</v>
      </c>
      <c r="D33" s="65">
        <v>51490</v>
      </c>
      <c r="E33" s="65" t="s">
        <v>106</v>
      </c>
      <c r="F33" s="65" t="s">
        <v>108</v>
      </c>
    </row>
    <row r="34" spans="2:6" x14ac:dyDescent="0.25">
      <c r="B34" s="66">
        <v>43898</v>
      </c>
      <c r="C34" s="65" t="s">
        <v>103</v>
      </c>
      <c r="D34" s="65">
        <v>51490</v>
      </c>
      <c r="E34" s="65" t="s">
        <v>104</v>
      </c>
      <c r="F34" s="65" t="s">
        <v>110</v>
      </c>
    </row>
    <row r="35" spans="2:6" x14ac:dyDescent="0.25">
      <c r="B35" s="66">
        <v>43900</v>
      </c>
      <c r="C35" s="65" t="s">
        <v>103</v>
      </c>
      <c r="D35" s="65">
        <v>51490</v>
      </c>
      <c r="E35" s="65" t="s">
        <v>106</v>
      </c>
      <c r="F35" s="65" t="s">
        <v>109</v>
      </c>
    </row>
    <row r="36" spans="2:6" x14ac:dyDescent="0.25">
      <c r="B36" s="66">
        <v>43905</v>
      </c>
      <c r="C36" s="65" t="s">
        <v>96</v>
      </c>
      <c r="D36" s="65">
        <v>85790</v>
      </c>
      <c r="E36" s="65" t="s">
        <v>105</v>
      </c>
      <c r="F36" s="65" t="s">
        <v>109</v>
      </c>
    </row>
    <row r="37" spans="2:6" x14ac:dyDescent="0.25">
      <c r="B37" s="66">
        <v>43907</v>
      </c>
      <c r="C37" s="65" t="s">
        <v>97</v>
      </c>
      <c r="D37" s="65">
        <v>57990</v>
      </c>
      <c r="E37" s="65" t="s">
        <v>10</v>
      </c>
      <c r="F37" s="65" t="s">
        <v>110</v>
      </c>
    </row>
    <row r="38" spans="2:6" x14ac:dyDescent="0.25">
      <c r="B38" s="66">
        <v>43908</v>
      </c>
      <c r="C38" s="65" t="s">
        <v>98</v>
      </c>
      <c r="D38" s="65">
        <v>195000</v>
      </c>
      <c r="E38" s="65" t="s">
        <v>104</v>
      </c>
      <c r="F38" s="65" t="s">
        <v>109</v>
      </c>
    </row>
    <row r="39" spans="2:6" x14ac:dyDescent="0.25">
      <c r="B39" s="66">
        <v>43914</v>
      </c>
      <c r="C39" s="65" t="s">
        <v>99</v>
      </c>
      <c r="D39" s="65">
        <v>158390</v>
      </c>
      <c r="E39" s="65" t="s">
        <v>106</v>
      </c>
      <c r="F39" s="65" t="s">
        <v>108</v>
      </c>
    </row>
    <row r="40" spans="2:6" x14ac:dyDescent="0.25">
      <c r="B40" s="66">
        <v>43915</v>
      </c>
      <c r="C40" s="65" t="s">
        <v>100</v>
      </c>
      <c r="D40" s="65">
        <v>69990</v>
      </c>
      <c r="E40" s="65" t="s">
        <v>105</v>
      </c>
      <c r="F40" s="65" t="s">
        <v>110</v>
      </c>
    </row>
    <row r="41" spans="2:6" x14ac:dyDescent="0.25">
      <c r="B41" s="66">
        <v>43922</v>
      </c>
      <c r="C41" s="65" t="s">
        <v>101</v>
      </c>
      <c r="D41" s="65">
        <v>900000</v>
      </c>
      <c r="E41" s="65" t="s">
        <v>10</v>
      </c>
      <c r="F41" s="65" t="s">
        <v>108</v>
      </c>
    </row>
    <row r="42" spans="2:6" x14ac:dyDescent="0.25">
      <c r="B42" s="66">
        <v>43924</v>
      </c>
      <c r="C42" s="65" t="s">
        <v>102</v>
      </c>
      <c r="D42" s="65">
        <v>1200000</v>
      </c>
      <c r="E42" s="65" t="s">
        <v>104</v>
      </c>
      <c r="F42" s="65" t="s">
        <v>108</v>
      </c>
    </row>
    <row r="43" spans="2:6" x14ac:dyDescent="0.25">
      <c r="B43" s="66">
        <v>43926</v>
      </c>
      <c r="C43" s="65" t="s">
        <v>102</v>
      </c>
      <c r="D43" s="65">
        <v>1200000</v>
      </c>
      <c r="E43" s="65" t="s">
        <v>106</v>
      </c>
      <c r="F43" s="65" t="s">
        <v>108</v>
      </c>
    </row>
    <row r="44" spans="2:6" x14ac:dyDescent="0.25">
      <c r="B44" s="66">
        <v>43928</v>
      </c>
      <c r="C44" s="65" t="s">
        <v>98</v>
      </c>
      <c r="D44" s="65">
        <v>195000</v>
      </c>
      <c r="E44" s="65" t="s">
        <v>105</v>
      </c>
      <c r="F44" s="65" t="s">
        <v>108</v>
      </c>
    </row>
    <row r="45" spans="2:6" x14ac:dyDescent="0.25">
      <c r="B45" s="66">
        <v>43932</v>
      </c>
      <c r="C45" s="65" t="s">
        <v>98</v>
      </c>
      <c r="D45" s="65">
        <v>195000</v>
      </c>
      <c r="E45" s="65" t="s">
        <v>10</v>
      </c>
      <c r="F45" s="65" t="s">
        <v>110</v>
      </c>
    </row>
    <row r="46" spans="2:6" x14ac:dyDescent="0.25">
      <c r="B46" s="66">
        <v>43939</v>
      </c>
      <c r="C46" s="65" t="s">
        <v>96</v>
      </c>
      <c r="D46" s="65">
        <v>85790</v>
      </c>
      <c r="E46" s="65" t="s">
        <v>104</v>
      </c>
      <c r="F46" s="65" t="s">
        <v>109</v>
      </c>
    </row>
    <row r="47" spans="2:6" x14ac:dyDescent="0.25">
      <c r="B47" s="66">
        <v>43941</v>
      </c>
      <c r="C47" s="65" t="s">
        <v>97</v>
      </c>
      <c r="D47" s="65">
        <v>57990</v>
      </c>
      <c r="E47" s="65" t="s">
        <v>106</v>
      </c>
      <c r="F47" s="65" t="s">
        <v>109</v>
      </c>
    </row>
    <row r="100" spans="2:6" x14ac:dyDescent="0.25">
      <c r="B100" s="23"/>
      <c r="C100" s="6"/>
      <c r="D100" s="9"/>
      <c r="E100" s="6"/>
      <c r="F100" s="6"/>
    </row>
    <row r="101" spans="2:6" x14ac:dyDescent="0.25">
      <c r="B101" s="6"/>
      <c r="C101" s="6"/>
      <c r="D101" s="9"/>
      <c r="E101" s="6"/>
      <c r="F101" s="6"/>
    </row>
    <row r="102" spans="2:6" x14ac:dyDescent="0.25">
      <c r="B102" s="23"/>
      <c r="C102" s="6"/>
      <c r="D102" s="9"/>
      <c r="E102" s="6"/>
      <c r="F102" s="6"/>
    </row>
    <row r="103" spans="2:6" x14ac:dyDescent="0.25">
      <c r="B103" s="6"/>
      <c r="C103" s="6"/>
      <c r="D103" s="9"/>
      <c r="E103" s="6"/>
      <c r="F103" s="6"/>
    </row>
    <row r="104" spans="2:6" x14ac:dyDescent="0.25">
      <c r="B104" s="6"/>
      <c r="C104" s="6"/>
      <c r="D104" s="9"/>
      <c r="E104" s="6"/>
      <c r="F104" s="6"/>
    </row>
    <row r="105" spans="2:6" x14ac:dyDescent="0.25">
      <c r="B105" s="23"/>
      <c r="C105" s="6"/>
      <c r="D105" s="9"/>
      <c r="E105" s="6"/>
      <c r="F105" s="6"/>
    </row>
    <row r="106" spans="2:6" x14ac:dyDescent="0.25">
      <c r="B106" s="23"/>
      <c r="C106" s="6"/>
      <c r="D106" s="9"/>
      <c r="E106" s="6"/>
      <c r="F106" s="6"/>
    </row>
    <row r="107" spans="2:6" x14ac:dyDescent="0.25">
      <c r="B107" s="6"/>
      <c r="C107" s="6"/>
      <c r="D107" s="9"/>
      <c r="E107" s="6"/>
      <c r="F107" s="6"/>
    </row>
    <row r="108" spans="2:6" x14ac:dyDescent="0.25">
      <c r="B108" s="6"/>
      <c r="C108" s="6"/>
      <c r="D108" s="9"/>
      <c r="E108" s="6"/>
      <c r="F108" s="6"/>
    </row>
    <row r="109" spans="2:6" x14ac:dyDescent="0.25">
      <c r="B109" s="6"/>
      <c r="C109" s="6"/>
      <c r="D109" s="9"/>
      <c r="E109" s="6"/>
      <c r="F109" s="6"/>
    </row>
    <row r="110" spans="2:6" x14ac:dyDescent="0.25">
      <c r="B110" s="6"/>
      <c r="C110" s="6"/>
      <c r="D110" s="9"/>
      <c r="E110" s="6"/>
      <c r="F110" s="6"/>
    </row>
    <row r="111" spans="2:6" x14ac:dyDescent="0.25">
      <c r="B111" s="6"/>
      <c r="C111" s="6"/>
      <c r="D111" s="9"/>
      <c r="E111" s="6"/>
      <c r="F111" s="6"/>
    </row>
    <row r="112" spans="2:6" x14ac:dyDescent="0.25">
      <c r="B112" s="6"/>
      <c r="C112" s="6"/>
      <c r="D112" s="9"/>
      <c r="E112" s="6"/>
      <c r="F112" s="6"/>
    </row>
    <row r="113" spans="2:6" x14ac:dyDescent="0.25">
      <c r="B113" s="6"/>
      <c r="C113" s="6"/>
      <c r="D113" s="9"/>
      <c r="E113" s="6"/>
      <c r="F113" s="6"/>
    </row>
    <row r="114" spans="2:6" x14ac:dyDescent="0.25">
      <c r="B114" s="6"/>
      <c r="C114" s="6"/>
      <c r="D114" s="9"/>
      <c r="E114" s="6"/>
      <c r="F114" s="6"/>
    </row>
    <row r="115" spans="2:6" x14ac:dyDescent="0.25">
      <c r="B115" s="6"/>
      <c r="C115" s="6"/>
      <c r="D115" s="9"/>
      <c r="E115" s="6"/>
      <c r="F115" s="6"/>
    </row>
    <row r="116" spans="2:6" x14ac:dyDescent="0.25">
      <c r="B116" s="6"/>
      <c r="C116" s="6"/>
      <c r="D116" s="9"/>
      <c r="E116" s="6"/>
      <c r="F116" s="6"/>
    </row>
    <row r="117" spans="2:6" x14ac:dyDescent="0.25">
      <c r="B117" s="6"/>
      <c r="C117" s="6"/>
      <c r="D117" s="9"/>
      <c r="E117" s="6"/>
      <c r="F117" s="6"/>
    </row>
    <row r="118" spans="2:6" x14ac:dyDescent="0.25">
      <c r="B118" s="6"/>
      <c r="C118" s="6"/>
      <c r="D118" s="9"/>
      <c r="E118" s="6"/>
      <c r="F118" s="6"/>
    </row>
    <row r="119" spans="2:6" x14ac:dyDescent="0.25">
      <c r="B119" s="6"/>
      <c r="C119" s="6"/>
      <c r="D119" s="9"/>
      <c r="E119" s="6"/>
      <c r="F119" s="6"/>
    </row>
    <row r="120" spans="2:6" x14ac:dyDescent="0.25">
      <c r="B120" s="6"/>
      <c r="C120" s="6"/>
      <c r="D120" s="9"/>
      <c r="E120" s="6"/>
      <c r="F120" s="6"/>
    </row>
    <row r="121" spans="2:6" x14ac:dyDescent="0.25">
      <c r="B121" s="6"/>
      <c r="C121" s="6"/>
      <c r="D121" s="9"/>
      <c r="E121" s="6"/>
      <c r="F121" s="6"/>
    </row>
    <row r="122" spans="2:6" x14ac:dyDescent="0.25">
      <c r="B122" s="6"/>
      <c r="C122" s="6"/>
      <c r="D122" s="9"/>
      <c r="E122" s="6"/>
      <c r="F122" s="6"/>
    </row>
    <row r="123" spans="2:6" x14ac:dyDescent="0.25">
      <c r="B123" s="6"/>
      <c r="C123" s="6"/>
      <c r="D123" s="9"/>
      <c r="E123" s="6"/>
      <c r="F123" s="6"/>
    </row>
    <row r="124" spans="2:6" x14ac:dyDescent="0.25">
      <c r="B124" s="6"/>
      <c r="C124" s="6"/>
      <c r="D124" s="9"/>
      <c r="E124" s="6"/>
      <c r="F124" s="6"/>
    </row>
    <row r="125" spans="2:6" x14ac:dyDescent="0.25">
      <c r="B125" s="6"/>
      <c r="C125" s="6"/>
      <c r="D125" s="9"/>
      <c r="E125" s="6"/>
      <c r="F125" s="6"/>
    </row>
    <row r="126" spans="2:6" x14ac:dyDescent="0.25">
      <c r="B126" s="6"/>
      <c r="C126" s="6"/>
      <c r="D126" s="9"/>
      <c r="E126" s="6"/>
      <c r="F126" s="6"/>
    </row>
    <row r="127" spans="2:6" x14ac:dyDescent="0.25">
      <c r="B127" s="6"/>
      <c r="C127" s="6"/>
      <c r="D127" s="9"/>
      <c r="E127" s="6"/>
      <c r="F127" s="6"/>
    </row>
    <row r="128" spans="2:6" x14ac:dyDescent="0.25">
      <c r="B128" s="6"/>
      <c r="C128" s="6"/>
      <c r="D128" s="9"/>
      <c r="E128" s="6"/>
      <c r="F128" s="6"/>
    </row>
    <row r="129" spans="2:6" x14ac:dyDescent="0.25">
      <c r="B129" s="6"/>
      <c r="C129" s="6"/>
      <c r="D129" s="9"/>
      <c r="E129" s="6"/>
      <c r="F129" s="6"/>
    </row>
    <row r="130" spans="2:6" x14ac:dyDescent="0.25">
      <c r="B130" s="6"/>
      <c r="C130" s="6"/>
      <c r="D130" s="9"/>
      <c r="E130" s="6"/>
      <c r="F130" s="6"/>
    </row>
    <row r="131" spans="2:6" x14ac:dyDescent="0.25">
      <c r="B131" s="6"/>
      <c r="C131" s="6"/>
      <c r="D131" s="9"/>
      <c r="E131" s="6"/>
      <c r="F131" s="6"/>
    </row>
    <row r="132" spans="2:6" x14ac:dyDescent="0.25">
      <c r="B132" s="6"/>
      <c r="C132" s="6"/>
      <c r="D132" s="9"/>
      <c r="E132" s="6"/>
      <c r="F132" s="6"/>
    </row>
    <row r="133" spans="2:6" x14ac:dyDescent="0.25">
      <c r="B133" s="6"/>
      <c r="C133" s="6"/>
      <c r="D133" s="9"/>
      <c r="E133" s="6"/>
      <c r="F133" s="6"/>
    </row>
    <row r="134" spans="2:6" x14ac:dyDescent="0.25">
      <c r="B134" s="6"/>
      <c r="C134" s="6"/>
      <c r="D134" s="9"/>
      <c r="E134" s="6"/>
      <c r="F134" s="6"/>
    </row>
    <row r="135" spans="2:6" x14ac:dyDescent="0.25">
      <c r="B135" s="6"/>
      <c r="C135" s="6"/>
      <c r="D135" s="9"/>
      <c r="E135" s="6"/>
      <c r="F135" s="6"/>
    </row>
    <row r="136" spans="2:6" x14ac:dyDescent="0.25">
      <c r="B136" s="6"/>
      <c r="C136" s="6"/>
      <c r="D136" s="9"/>
      <c r="E136" s="6"/>
      <c r="F136" s="6"/>
    </row>
    <row r="137" spans="2:6" x14ac:dyDescent="0.25">
      <c r="B137" s="6"/>
      <c r="C137" s="6"/>
      <c r="D137" s="9"/>
      <c r="E137" s="6"/>
      <c r="F137" s="6"/>
    </row>
    <row r="138" spans="2:6" x14ac:dyDescent="0.25">
      <c r="B138" s="6"/>
      <c r="C138" s="6"/>
      <c r="D138" s="9"/>
      <c r="E138" s="6"/>
      <c r="F138" s="6"/>
    </row>
    <row r="139" spans="2:6" x14ac:dyDescent="0.25">
      <c r="B139" s="6"/>
      <c r="C139" s="6"/>
      <c r="D139" s="9"/>
      <c r="E139" s="6"/>
      <c r="F139" s="6"/>
    </row>
    <row r="140" spans="2:6" x14ac:dyDescent="0.25">
      <c r="B140" s="6"/>
      <c r="C140" s="6"/>
      <c r="D140" s="9"/>
      <c r="E140" s="6"/>
      <c r="F140" s="6"/>
    </row>
    <row r="141" spans="2:6" x14ac:dyDescent="0.25">
      <c r="B141" s="6"/>
      <c r="C141" s="6"/>
      <c r="D141" s="9"/>
      <c r="E141" s="6"/>
      <c r="F141" s="6"/>
    </row>
    <row r="142" spans="2:6" x14ac:dyDescent="0.25">
      <c r="B142" s="6"/>
      <c r="C142" s="6"/>
      <c r="D142" s="9"/>
      <c r="E142" s="6"/>
      <c r="F142" s="6"/>
    </row>
    <row r="143" spans="2:6" x14ac:dyDescent="0.25">
      <c r="B143" s="6"/>
      <c r="C143" s="6"/>
      <c r="D143" s="9"/>
      <c r="E143" s="6"/>
      <c r="F143" s="6"/>
    </row>
    <row r="144" spans="2:6" x14ac:dyDescent="0.25">
      <c r="B144" s="6"/>
      <c r="C144" s="6"/>
      <c r="D144" s="9"/>
      <c r="E144" s="6"/>
      <c r="F144" s="6"/>
    </row>
    <row r="145" spans="2:6" x14ac:dyDescent="0.25">
      <c r="B145" s="6"/>
      <c r="C145" s="6"/>
      <c r="D145" s="9"/>
      <c r="E145" s="6"/>
      <c r="F145" s="6"/>
    </row>
    <row r="146" spans="2:6" x14ac:dyDescent="0.25">
      <c r="B146" s="6"/>
      <c r="C146" s="6"/>
      <c r="D146" s="9"/>
      <c r="E146" s="6"/>
      <c r="F146" s="6"/>
    </row>
    <row r="147" spans="2:6" x14ac:dyDescent="0.25">
      <c r="B147" s="6"/>
      <c r="C147" s="6"/>
      <c r="D147" s="9"/>
      <c r="E147" s="6"/>
      <c r="F147" s="6"/>
    </row>
    <row r="148" spans="2:6" x14ac:dyDescent="0.25">
      <c r="B148" s="6"/>
      <c r="C148" s="6"/>
      <c r="D148" s="9"/>
      <c r="E148" s="6"/>
      <c r="F148" s="6"/>
    </row>
    <row r="149" spans="2:6" x14ac:dyDescent="0.25">
      <c r="B149" s="6"/>
      <c r="C149" s="6"/>
      <c r="D149" s="9"/>
      <c r="E149" s="6"/>
      <c r="F149" s="6"/>
    </row>
    <row r="150" spans="2:6" x14ac:dyDescent="0.25">
      <c r="B150" s="6"/>
      <c r="C150" s="6"/>
      <c r="D150" s="9"/>
      <c r="E150" s="6"/>
      <c r="F150" s="6"/>
    </row>
    <row r="151" spans="2:6" x14ac:dyDescent="0.25">
      <c r="B151" s="6"/>
      <c r="C151" s="6"/>
      <c r="D151" s="9"/>
      <c r="E151" s="6"/>
      <c r="F151" s="6"/>
    </row>
    <row r="152" spans="2:6" x14ac:dyDescent="0.25">
      <c r="B152" s="6"/>
      <c r="C152" s="6"/>
      <c r="D152" s="9"/>
      <c r="E152" s="6"/>
      <c r="F152" s="6"/>
    </row>
    <row r="153" spans="2:6" x14ac:dyDescent="0.25">
      <c r="B153" s="6"/>
      <c r="C153" s="6"/>
      <c r="D153" s="9"/>
      <c r="E153" s="6"/>
      <c r="F153" s="6"/>
    </row>
    <row r="154" spans="2:6" x14ac:dyDescent="0.25">
      <c r="B154" s="6"/>
      <c r="C154" s="6"/>
      <c r="D154" s="9"/>
      <c r="E154" s="6"/>
      <c r="F154" s="6"/>
    </row>
    <row r="155" spans="2:6" x14ac:dyDescent="0.25">
      <c r="B155" s="6"/>
      <c r="C155" s="6"/>
      <c r="D155" s="9"/>
      <c r="E155" s="6"/>
      <c r="F155" s="6"/>
    </row>
    <row r="156" spans="2:6" x14ac:dyDescent="0.25">
      <c r="B156" s="6"/>
      <c r="C156" s="6"/>
      <c r="D156" s="9"/>
      <c r="E156" s="6"/>
      <c r="F156" s="6"/>
    </row>
    <row r="157" spans="2:6" x14ac:dyDescent="0.25">
      <c r="B157" s="6"/>
      <c r="C157" s="6"/>
      <c r="D157" s="9"/>
      <c r="E157" s="6"/>
      <c r="F157" s="6"/>
    </row>
    <row r="158" spans="2:6" x14ac:dyDescent="0.25">
      <c r="B158" s="6"/>
      <c r="C158" s="6"/>
      <c r="D158" s="9"/>
      <c r="E158" s="6"/>
      <c r="F158" s="6"/>
    </row>
    <row r="159" spans="2:6" x14ac:dyDescent="0.25">
      <c r="B159" s="6"/>
      <c r="C159" s="6"/>
      <c r="D159" s="9"/>
      <c r="E159" s="6"/>
      <c r="F159" s="6"/>
    </row>
    <row r="160" spans="2:6" x14ac:dyDescent="0.25">
      <c r="B160" s="6"/>
      <c r="C160" s="6"/>
      <c r="D160" s="9"/>
      <c r="E160" s="6"/>
      <c r="F160" s="6"/>
    </row>
    <row r="161" spans="2:6" x14ac:dyDescent="0.25">
      <c r="B161" s="6"/>
      <c r="C161" s="6"/>
      <c r="D161" s="9"/>
      <c r="E161" s="6"/>
      <c r="F161" s="6"/>
    </row>
    <row r="162" spans="2:6" x14ac:dyDescent="0.25">
      <c r="B162" s="6"/>
      <c r="C162" s="6"/>
      <c r="D162" s="9"/>
      <c r="E162" s="6"/>
      <c r="F162" s="6"/>
    </row>
    <row r="163" spans="2:6" x14ac:dyDescent="0.25">
      <c r="B163" s="6"/>
      <c r="C163" s="6"/>
      <c r="D163" s="9"/>
      <c r="E163" s="6"/>
      <c r="F163" s="6"/>
    </row>
    <row r="164" spans="2:6" x14ac:dyDescent="0.25">
      <c r="B164" s="6"/>
      <c r="C164" s="6"/>
      <c r="D164" s="9"/>
      <c r="E164" s="6"/>
      <c r="F164" s="6"/>
    </row>
    <row r="165" spans="2:6" x14ac:dyDescent="0.25">
      <c r="B165" s="6"/>
      <c r="C165" s="6"/>
      <c r="D165" s="9"/>
      <c r="E165" s="6"/>
      <c r="F165" s="6"/>
    </row>
    <row r="166" spans="2:6" x14ac:dyDescent="0.25">
      <c r="B166" s="6"/>
      <c r="C166" s="6"/>
      <c r="D166" s="9"/>
      <c r="E166" s="6"/>
      <c r="F166" s="6"/>
    </row>
    <row r="167" spans="2:6" x14ac:dyDescent="0.25">
      <c r="B167" s="6"/>
      <c r="C167" s="6"/>
      <c r="D167" s="9"/>
      <c r="E167" s="6"/>
      <c r="F167" s="6"/>
    </row>
    <row r="168" spans="2:6" x14ac:dyDescent="0.25">
      <c r="B168" s="6"/>
      <c r="C168" s="6"/>
      <c r="D168" s="9"/>
      <c r="E168" s="6"/>
      <c r="F168" s="6"/>
    </row>
    <row r="169" spans="2:6" x14ac:dyDescent="0.25">
      <c r="B169" s="6"/>
      <c r="C169" s="6"/>
      <c r="D169" s="9"/>
      <c r="E169" s="6"/>
      <c r="F169" s="6"/>
    </row>
    <row r="170" spans="2:6" x14ac:dyDescent="0.25">
      <c r="B170" s="6"/>
      <c r="C170" s="6"/>
      <c r="D170" s="9"/>
      <c r="E170" s="6"/>
      <c r="F170" s="6"/>
    </row>
    <row r="171" spans="2:6" x14ac:dyDescent="0.25">
      <c r="B171" s="6"/>
      <c r="C171" s="6"/>
      <c r="D171" s="9"/>
      <c r="E171" s="6"/>
      <c r="F171" s="6"/>
    </row>
    <row r="172" spans="2:6" x14ac:dyDescent="0.25">
      <c r="B172" s="6"/>
      <c r="C172" s="6"/>
      <c r="D172" s="9"/>
      <c r="E172" s="6"/>
      <c r="F172" s="6"/>
    </row>
    <row r="173" spans="2:6" x14ac:dyDescent="0.25">
      <c r="B173" s="6"/>
      <c r="C173" s="6"/>
      <c r="D173" s="9"/>
      <c r="E173" s="6"/>
      <c r="F173" s="6"/>
    </row>
    <row r="174" spans="2:6" x14ac:dyDescent="0.25">
      <c r="B174" s="6"/>
      <c r="C174" s="6"/>
      <c r="D174" s="9"/>
      <c r="E174" s="6"/>
      <c r="F174" s="6"/>
    </row>
    <row r="175" spans="2:6" x14ac:dyDescent="0.25">
      <c r="B175" s="6"/>
      <c r="C175" s="6"/>
      <c r="D175" s="9"/>
      <c r="E175" s="6"/>
      <c r="F175" s="6"/>
    </row>
    <row r="176" spans="2:6" x14ac:dyDescent="0.25">
      <c r="B176" s="6"/>
      <c r="C176" s="6"/>
      <c r="D176" s="9"/>
      <c r="E176" s="6"/>
      <c r="F176" s="6"/>
    </row>
    <row r="177" spans="2:6" x14ac:dyDescent="0.25">
      <c r="B177" s="6"/>
      <c r="C177" s="6"/>
      <c r="D177" s="9"/>
      <c r="E177" s="6"/>
      <c r="F177" s="6"/>
    </row>
    <row r="178" spans="2:6" x14ac:dyDescent="0.25">
      <c r="B178" s="6"/>
      <c r="C178" s="6"/>
      <c r="D178" s="9"/>
      <c r="E178" s="6"/>
      <c r="F178" s="6"/>
    </row>
    <row r="179" spans="2:6" x14ac:dyDescent="0.25">
      <c r="B179" s="6"/>
      <c r="C179" s="6"/>
      <c r="D179" s="9"/>
      <c r="E179" s="6"/>
      <c r="F179" s="6"/>
    </row>
    <row r="180" spans="2:6" x14ac:dyDescent="0.25">
      <c r="B180" s="6"/>
      <c r="C180" s="6"/>
      <c r="D180" s="9"/>
      <c r="E180" s="6"/>
      <c r="F180" s="6"/>
    </row>
    <row r="181" spans="2:6" x14ac:dyDescent="0.25">
      <c r="B181" s="6"/>
      <c r="C181" s="6"/>
      <c r="D181" s="9"/>
      <c r="E181" s="6"/>
      <c r="F181" s="6"/>
    </row>
    <row r="182" spans="2:6" x14ac:dyDescent="0.25">
      <c r="B182" s="6"/>
      <c r="C182" s="6"/>
      <c r="D182" s="9"/>
      <c r="E182" s="6"/>
      <c r="F182" s="6"/>
    </row>
    <row r="183" spans="2:6" x14ac:dyDescent="0.25">
      <c r="B183" s="6"/>
      <c r="C183" s="6"/>
      <c r="D183" s="9"/>
      <c r="E183" s="6"/>
      <c r="F183" s="6"/>
    </row>
    <row r="184" spans="2:6" x14ac:dyDescent="0.25">
      <c r="B184" s="6"/>
      <c r="C184" s="6"/>
      <c r="D184" s="9"/>
      <c r="E184" s="6"/>
      <c r="F184" s="6"/>
    </row>
    <row r="185" spans="2:6" x14ac:dyDescent="0.25">
      <c r="B185" s="6"/>
      <c r="C185" s="6"/>
      <c r="D185" s="9"/>
      <c r="E185" s="6"/>
      <c r="F185" s="6"/>
    </row>
    <row r="186" spans="2:6" x14ac:dyDescent="0.25">
      <c r="B186" s="6"/>
      <c r="C186" s="6"/>
      <c r="D186" s="9"/>
      <c r="E186" s="6"/>
      <c r="F186" s="6"/>
    </row>
    <row r="187" spans="2:6" x14ac:dyDescent="0.25">
      <c r="B187" s="6"/>
      <c r="C187" s="6"/>
      <c r="D187" s="9"/>
      <c r="E187" s="6"/>
      <c r="F187" s="6"/>
    </row>
    <row r="188" spans="2:6" x14ac:dyDescent="0.25">
      <c r="B188" s="6"/>
      <c r="C188" s="6"/>
      <c r="D188" s="9"/>
      <c r="E188" s="6"/>
      <c r="F188" s="6"/>
    </row>
    <row r="189" spans="2:6" x14ac:dyDescent="0.25">
      <c r="B189" s="6"/>
      <c r="C189" s="6"/>
      <c r="D189" s="9"/>
      <c r="E189" s="6"/>
      <c r="F189" s="6"/>
    </row>
    <row r="190" spans="2:6" x14ac:dyDescent="0.25">
      <c r="B190" s="6"/>
      <c r="C190" s="6"/>
      <c r="D190" s="9"/>
      <c r="E190" s="6"/>
      <c r="F190" s="6"/>
    </row>
    <row r="191" spans="2:6" x14ac:dyDescent="0.25">
      <c r="B191" s="6"/>
      <c r="C191" s="6"/>
      <c r="D191" s="9"/>
      <c r="E191" s="6"/>
      <c r="F191" s="6"/>
    </row>
    <row r="192" spans="2:6" x14ac:dyDescent="0.25">
      <c r="B192" s="6"/>
      <c r="C192" s="6"/>
      <c r="D192" s="9"/>
      <c r="E192" s="6"/>
      <c r="F192" s="6"/>
    </row>
    <row r="193" spans="2:6" x14ac:dyDescent="0.25">
      <c r="B193" s="6"/>
      <c r="C193" s="6"/>
      <c r="D193" s="9"/>
      <c r="E193" s="6"/>
      <c r="F193" s="6"/>
    </row>
    <row r="194" spans="2:6" x14ac:dyDescent="0.25">
      <c r="B194" s="6"/>
      <c r="C194" s="6"/>
      <c r="D194" s="9"/>
      <c r="E194" s="6"/>
      <c r="F194" s="6"/>
    </row>
    <row r="195" spans="2:6" x14ac:dyDescent="0.25">
      <c r="B195" s="6"/>
      <c r="C195" s="6"/>
      <c r="D195" s="9"/>
      <c r="E195" s="6"/>
      <c r="F195" s="6"/>
    </row>
    <row r="196" spans="2:6" x14ac:dyDescent="0.25">
      <c r="B196" s="6"/>
      <c r="C196" s="6"/>
      <c r="D196" s="9"/>
      <c r="E196" s="6"/>
      <c r="F196" s="6"/>
    </row>
    <row r="197" spans="2:6" x14ac:dyDescent="0.25">
      <c r="B197" s="6"/>
      <c r="C197" s="6"/>
      <c r="D197" s="9"/>
      <c r="E197" s="6"/>
      <c r="F197" s="6"/>
    </row>
    <row r="198" spans="2:6" x14ac:dyDescent="0.25">
      <c r="B198" s="6"/>
      <c r="C198" s="6"/>
      <c r="D198" s="9"/>
      <c r="E198" s="6"/>
      <c r="F198" s="6"/>
    </row>
    <row r="199" spans="2:6" x14ac:dyDescent="0.25">
      <c r="B199" s="6"/>
      <c r="C199" s="6"/>
      <c r="D199" s="9"/>
      <c r="E199" s="6"/>
      <c r="F199" s="6"/>
    </row>
    <row r="200" spans="2:6" x14ac:dyDescent="0.25">
      <c r="B200" s="6"/>
      <c r="C200" s="6"/>
      <c r="D200" s="9"/>
      <c r="E200" s="6"/>
      <c r="F200" s="6"/>
    </row>
    <row r="201" spans="2:6" x14ac:dyDescent="0.25">
      <c r="B201" s="6"/>
      <c r="C201" s="6"/>
      <c r="D201" s="9"/>
      <c r="E201" s="6"/>
      <c r="F201" s="6"/>
    </row>
    <row r="202" spans="2:6" x14ac:dyDescent="0.25">
      <c r="B202" s="6"/>
      <c r="C202" s="6"/>
      <c r="D202" s="9"/>
      <c r="E202" s="6"/>
      <c r="F202" s="6"/>
    </row>
    <row r="203" spans="2:6" x14ac:dyDescent="0.25">
      <c r="B203" s="6"/>
      <c r="C203" s="6"/>
      <c r="D203" s="9"/>
      <c r="E203" s="6"/>
      <c r="F203" s="6"/>
    </row>
    <row r="204" spans="2:6" x14ac:dyDescent="0.25">
      <c r="B204" s="6"/>
      <c r="C204" s="6"/>
      <c r="D204" s="9"/>
      <c r="E204" s="6"/>
      <c r="F204" s="6"/>
    </row>
    <row r="205" spans="2:6" x14ac:dyDescent="0.25">
      <c r="B205" s="6"/>
      <c r="C205" s="6"/>
      <c r="D205" s="9"/>
      <c r="E205" s="6"/>
      <c r="F205" s="6"/>
    </row>
    <row r="206" spans="2:6" x14ac:dyDescent="0.25">
      <c r="B206" s="6"/>
      <c r="C206" s="6"/>
      <c r="D206" s="9"/>
      <c r="E206" s="6"/>
      <c r="F206" s="6"/>
    </row>
    <row r="207" spans="2:6" x14ac:dyDescent="0.25">
      <c r="B207" s="6"/>
      <c r="C207" s="6"/>
      <c r="D207" s="9"/>
      <c r="E207" s="6"/>
      <c r="F207" s="6"/>
    </row>
    <row r="208" spans="2:6" x14ac:dyDescent="0.25">
      <c r="B208" s="6"/>
      <c r="C208" s="6"/>
      <c r="D208" s="9"/>
      <c r="E208" s="6"/>
      <c r="F208" s="6"/>
    </row>
    <row r="209" spans="2:6" x14ac:dyDescent="0.25">
      <c r="B209" s="6"/>
      <c r="C209" s="6"/>
      <c r="D209" s="9"/>
      <c r="E209" s="6"/>
      <c r="F209" s="6"/>
    </row>
    <row r="210" spans="2:6" x14ac:dyDescent="0.25">
      <c r="B210" s="6"/>
      <c r="C210" s="6"/>
      <c r="D210" s="9"/>
      <c r="E210" s="6"/>
      <c r="F210" s="6"/>
    </row>
    <row r="211" spans="2:6" x14ac:dyDescent="0.25">
      <c r="B211" s="6"/>
      <c r="C211" s="6"/>
      <c r="D211" s="9"/>
      <c r="E211" s="6"/>
      <c r="F211" s="6"/>
    </row>
    <row r="212" spans="2:6" x14ac:dyDescent="0.25">
      <c r="B212" s="6"/>
      <c r="C212" s="6"/>
      <c r="D212" s="9"/>
      <c r="E212" s="6"/>
      <c r="F212" s="6"/>
    </row>
    <row r="213" spans="2:6" x14ac:dyDescent="0.25">
      <c r="B213" s="6"/>
      <c r="C213" s="6"/>
      <c r="D213" s="9"/>
      <c r="E213" s="6"/>
      <c r="F213" s="6"/>
    </row>
    <row r="214" spans="2:6" x14ac:dyDescent="0.25">
      <c r="B214" s="6"/>
      <c r="C214" s="6"/>
      <c r="D214" s="9"/>
      <c r="E214" s="6"/>
      <c r="F214" s="6"/>
    </row>
    <row r="215" spans="2:6" x14ac:dyDescent="0.25">
      <c r="B215" s="6"/>
      <c r="C215" s="6"/>
      <c r="D215" s="9"/>
      <c r="E215" s="6"/>
      <c r="F215" s="6"/>
    </row>
    <row r="216" spans="2:6" x14ac:dyDescent="0.25">
      <c r="B216" s="6"/>
      <c r="C216" s="6"/>
      <c r="D216" s="9"/>
      <c r="E216" s="6"/>
      <c r="F216" s="6"/>
    </row>
    <row r="217" spans="2:6" x14ac:dyDescent="0.25">
      <c r="B217" s="6"/>
      <c r="C217" s="6"/>
      <c r="D217" s="9"/>
      <c r="E217" s="6"/>
      <c r="F217" s="6"/>
    </row>
    <row r="218" spans="2:6" x14ac:dyDescent="0.25">
      <c r="B218" s="6"/>
      <c r="C218" s="6"/>
      <c r="D218" s="9"/>
      <c r="E218" s="6"/>
      <c r="F218" s="6"/>
    </row>
    <row r="219" spans="2:6" x14ac:dyDescent="0.25">
      <c r="B219" s="6"/>
      <c r="C219" s="6"/>
      <c r="D219" s="9"/>
      <c r="E219" s="6"/>
      <c r="F219" s="6"/>
    </row>
    <row r="220" spans="2:6" x14ac:dyDescent="0.25">
      <c r="B220" s="6"/>
      <c r="C220" s="6"/>
      <c r="D220" s="9"/>
      <c r="E220" s="6"/>
      <c r="F220" s="6"/>
    </row>
    <row r="221" spans="2:6" x14ac:dyDescent="0.25">
      <c r="B221" s="6"/>
      <c r="C221" s="6"/>
      <c r="D221" s="9"/>
      <c r="E221" s="6"/>
      <c r="F221" s="6"/>
    </row>
    <row r="222" spans="2:6" x14ac:dyDescent="0.25">
      <c r="B222" s="6"/>
      <c r="C222" s="6"/>
      <c r="D222" s="9"/>
      <c r="E222" s="6"/>
      <c r="F222" s="6"/>
    </row>
    <row r="223" spans="2:6" x14ac:dyDescent="0.25">
      <c r="B223" s="6"/>
      <c r="C223" s="6"/>
      <c r="D223" s="9"/>
      <c r="E223" s="6"/>
      <c r="F223" s="6"/>
    </row>
    <row r="224" spans="2:6" x14ac:dyDescent="0.25">
      <c r="B224" s="6"/>
      <c r="C224" s="6"/>
      <c r="D224" s="9"/>
      <c r="E224" s="6"/>
      <c r="F224" s="6"/>
    </row>
    <row r="225" spans="2:6" x14ac:dyDescent="0.25">
      <c r="B225" s="6"/>
      <c r="C225" s="6"/>
      <c r="D225" s="9"/>
      <c r="E225" s="6"/>
      <c r="F225" s="6"/>
    </row>
    <row r="226" spans="2:6" x14ac:dyDescent="0.25">
      <c r="B226" s="6"/>
      <c r="C226" s="6"/>
      <c r="D226" s="9"/>
      <c r="E226" s="6"/>
      <c r="F226" s="6"/>
    </row>
    <row r="227" spans="2:6" x14ac:dyDescent="0.25">
      <c r="B227" s="6"/>
      <c r="C227" s="6"/>
      <c r="D227" s="9"/>
      <c r="E227" s="6"/>
      <c r="F227" s="6"/>
    </row>
    <row r="228" spans="2:6" x14ac:dyDescent="0.25">
      <c r="B228" s="6"/>
      <c r="C228" s="6"/>
      <c r="D228" s="9"/>
      <c r="E228" s="6"/>
      <c r="F228" s="6"/>
    </row>
    <row r="229" spans="2:6" x14ac:dyDescent="0.25">
      <c r="B229" s="6"/>
      <c r="C229" s="6"/>
      <c r="D229" s="9"/>
      <c r="E229" s="6"/>
      <c r="F229" s="6"/>
    </row>
    <row r="230" spans="2:6" x14ac:dyDescent="0.25">
      <c r="B230" s="6"/>
      <c r="C230" s="6"/>
      <c r="D230" s="9"/>
      <c r="E230" s="6"/>
      <c r="F230" s="6"/>
    </row>
    <row r="231" spans="2:6" x14ac:dyDescent="0.25">
      <c r="B231" s="6"/>
      <c r="C231" s="6"/>
      <c r="D231" s="9"/>
      <c r="E231" s="6"/>
      <c r="F231" s="6"/>
    </row>
    <row r="232" spans="2:6" x14ac:dyDescent="0.25">
      <c r="B232" s="6"/>
      <c r="C232" s="6"/>
      <c r="D232" s="9"/>
      <c r="E232" s="6"/>
      <c r="F232" s="6"/>
    </row>
    <row r="233" spans="2:6" x14ac:dyDescent="0.25">
      <c r="B233" s="6"/>
      <c r="C233" s="6"/>
      <c r="D233" s="9"/>
      <c r="E233" s="6"/>
      <c r="F233" s="6"/>
    </row>
    <row r="234" spans="2:6" x14ac:dyDescent="0.25">
      <c r="B234" s="6"/>
      <c r="C234" s="6"/>
      <c r="D234" s="9"/>
      <c r="E234" s="6"/>
      <c r="F234" s="6"/>
    </row>
    <row r="235" spans="2:6" x14ac:dyDescent="0.25">
      <c r="B235" s="6"/>
      <c r="C235" s="6"/>
      <c r="D235" s="9"/>
      <c r="E235" s="6"/>
      <c r="F235" s="6"/>
    </row>
    <row r="236" spans="2:6" x14ac:dyDescent="0.25">
      <c r="B236" s="6"/>
      <c r="C236" s="6"/>
      <c r="D236" s="9"/>
      <c r="E236" s="6"/>
      <c r="F236" s="6"/>
    </row>
    <row r="237" spans="2:6" x14ac:dyDescent="0.25">
      <c r="B237" s="6"/>
      <c r="C237" s="6"/>
      <c r="D237" s="9"/>
      <c r="E237" s="6"/>
      <c r="F237" s="6"/>
    </row>
    <row r="238" spans="2:6" x14ac:dyDescent="0.25">
      <c r="B238" s="6"/>
      <c r="C238" s="6"/>
      <c r="D238" s="9"/>
      <c r="E238" s="6"/>
      <c r="F238" s="6"/>
    </row>
    <row r="239" spans="2:6" x14ac:dyDescent="0.25">
      <c r="B239" s="6"/>
      <c r="C239" s="6"/>
      <c r="D239" s="9"/>
      <c r="E239" s="6"/>
      <c r="F239" s="6"/>
    </row>
    <row r="240" spans="2:6" x14ac:dyDescent="0.25">
      <c r="B240" s="6"/>
      <c r="C240" s="6"/>
      <c r="D240" s="9"/>
      <c r="E240" s="6"/>
      <c r="F240" s="6"/>
    </row>
    <row r="241" spans="2:6" x14ac:dyDescent="0.25">
      <c r="B241" s="6"/>
      <c r="C241" s="6"/>
      <c r="D241" s="9"/>
      <c r="E241" s="6"/>
      <c r="F241" s="6"/>
    </row>
    <row r="242" spans="2:6" x14ac:dyDescent="0.25">
      <c r="B242" s="6"/>
      <c r="C242" s="6"/>
      <c r="D242" s="9"/>
      <c r="E242" s="6"/>
      <c r="F242" s="6"/>
    </row>
    <row r="243" spans="2:6" x14ac:dyDescent="0.25">
      <c r="B243" s="6"/>
      <c r="C243" s="6"/>
      <c r="D243" s="9"/>
      <c r="E243" s="6"/>
      <c r="F243" s="6"/>
    </row>
    <row r="244" spans="2:6" x14ac:dyDescent="0.25">
      <c r="B244" s="6"/>
      <c r="C244" s="6"/>
      <c r="D244" s="9"/>
      <c r="E244" s="6"/>
      <c r="F244" s="6"/>
    </row>
    <row r="245" spans="2:6" x14ac:dyDescent="0.25">
      <c r="B245" s="6"/>
      <c r="C245" s="6"/>
      <c r="D245" s="9"/>
      <c r="E245" s="6"/>
      <c r="F245" s="6"/>
    </row>
    <row r="246" spans="2:6" x14ac:dyDescent="0.25">
      <c r="B246" s="6"/>
      <c r="C246" s="6"/>
      <c r="D246" s="9"/>
      <c r="E246" s="6"/>
      <c r="F246" s="6"/>
    </row>
    <row r="247" spans="2:6" x14ac:dyDescent="0.25">
      <c r="B247" s="6"/>
      <c r="C247" s="6"/>
      <c r="D247" s="9"/>
      <c r="E247" s="6"/>
      <c r="F247" s="6"/>
    </row>
    <row r="248" spans="2:6" x14ac:dyDescent="0.25">
      <c r="B248" s="6"/>
      <c r="C248" s="6"/>
      <c r="D248" s="9"/>
      <c r="E248" s="6"/>
      <c r="F248" s="6"/>
    </row>
    <row r="249" spans="2:6" x14ac:dyDescent="0.25">
      <c r="B249" s="6"/>
      <c r="C249" s="6"/>
      <c r="D249" s="9"/>
      <c r="E249" s="6"/>
      <c r="F249" s="6"/>
    </row>
    <row r="250" spans="2:6" x14ac:dyDescent="0.25">
      <c r="B250" s="6"/>
      <c r="C250" s="6"/>
      <c r="D250" s="9"/>
      <c r="E250" s="6"/>
      <c r="F250" s="6"/>
    </row>
    <row r="251" spans="2:6" x14ac:dyDescent="0.25">
      <c r="B251" s="6"/>
      <c r="C251" s="6"/>
      <c r="D251" s="9"/>
      <c r="E251" s="6"/>
      <c r="F251" s="6"/>
    </row>
    <row r="252" spans="2:6" x14ac:dyDescent="0.25">
      <c r="B252" s="6"/>
      <c r="C252" s="6"/>
      <c r="D252" s="9"/>
      <c r="E252" s="6"/>
      <c r="F252" s="6"/>
    </row>
    <row r="253" spans="2:6" x14ac:dyDescent="0.25">
      <c r="B253" s="6"/>
      <c r="C253" s="6"/>
      <c r="D253" s="9"/>
      <c r="E253" s="6"/>
      <c r="F253" s="6"/>
    </row>
    <row r="254" spans="2:6" x14ac:dyDescent="0.25">
      <c r="B254" s="6"/>
      <c r="C254" s="6"/>
      <c r="D254" s="9"/>
      <c r="E254" s="6"/>
      <c r="F254" s="6"/>
    </row>
    <row r="255" spans="2:6" x14ac:dyDescent="0.25">
      <c r="B255" s="6"/>
      <c r="C255" s="6"/>
      <c r="D255" s="9"/>
      <c r="E255" s="6"/>
      <c r="F255" s="6"/>
    </row>
    <row r="256" spans="2:6" x14ac:dyDescent="0.25">
      <c r="B256" s="6"/>
      <c r="C256" s="6"/>
      <c r="D256" s="9"/>
      <c r="E256" s="6"/>
      <c r="F256" s="6"/>
    </row>
    <row r="257" spans="2:6" x14ac:dyDescent="0.25">
      <c r="B257" s="6"/>
      <c r="C257" s="6"/>
      <c r="D257" s="9"/>
      <c r="E257" s="6"/>
      <c r="F257" s="6"/>
    </row>
    <row r="258" spans="2:6" x14ac:dyDescent="0.25">
      <c r="B258" s="6"/>
      <c r="C258" s="6"/>
      <c r="D258" s="9"/>
      <c r="E258" s="6"/>
      <c r="F258" s="6"/>
    </row>
    <row r="259" spans="2:6" x14ac:dyDescent="0.25">
      <c r="B259" s="6"/>
      <c r="C259" s="6"/>
      <c r="D259" s="9"/>
      <c r="E259" s="6"/>
      <c r="F259" s="6"/>
    </row>
    <row r="260" spans="2:6" x14ac:dyDescent="0.25">
      <c r="B260" s="6"/>
      <c r="C260" s="6"/>
      <c r="D260" s="9"/>
      <c r="E260" s="6"/>
      <c r="F260" s="6"/>
    </row>
    <row r="261" spans="2:6" x14ac:dyDescent="0.25">
      <c r="B261" s="6"/>
      <c r="C261" s="6"/>
      <c r="D261" s="9"/>
      <c r="E261" s="6"/>
      <c r="F261" s="6"/>
    </row>
    <row r="262" spans="2:6" x14ac:dyDescent="0.25">
      <c r="B262" s="6"/>
      <c r="C262" s="6"/>
      <c r="D262" s="9"/>
      <c r="E262" s="6"/>
      <c r="F262" s="6"/>
    </row>
    <row r="263" spans="2:6" x14ac:dyDescent="0.25">
      <c r="B263" s="6"/>
      <c r="C263" s="6"/>
      <c r="D263" s="9"/>
      <c r="E263" s="6"/>
      <c r="F263" s="6"/>
    </row>
    <row r="264" spans="2:6" x14ac:dyDescent="0.25">
      <c r="B264" s="6"/>
      <c r="C264" s="6"/>
      <c r="D264" s="9"/>
      <c r="E264" s="6"/>
      <c r="F264" s="6"/>
    </row>
    <row r="265" spans="2:6" x14ac:dyDescent="0.25">
      <c r="B265" s="6"/>
      <c r="C265" s="6"/>
      <c r="D265" s="9"/>
      <c r="E265" s="6"/>
      <c r="F265" s="6"/>
    </row>
    <row r="266" spans="2:6" x14ac:dyDescent="0.25">
      <c r="B266" s="6"/>
      <c r="C266" s="6"/>
      <c r="D266" s="9"/>
      <c r="E266" s="6"/>
      <c r="F266" s="6"/>
    </row>
    <row r="267" spans="2:6" x14ac:dyDescent="0.25">
      <c r="B267" s="6"/>
      <c r="C267" s="6"/>
      <c r="D267" s="9"/>
      <c r="E267" s="6"/>
      <c r="F267" s="6"/>
    </row>
    <row r="268" spans="2:6" x14ac:dyDescent="0.25">
      <c r="B268" s="6"/>
      <c r="C268" s="6"/>
      <c r="D268" s="9"/>
      <c r="E268" s="6"/>
      <c r="F268" s="6"/>
    </row>
    <row r="269" spans="2:6" x14ac:dyDescent="0.25">
      <c r="B269" s="6"/>
      <c r="C269" s="6"/>
      <c r="D269" s="9"/>
      <c r="E269" s="6"/>
      <c r="F269" s="6"/>
    </row>
    <row r="270" spans="2:6" x14ac:dyDescent="0.25">
      <c r="B270" s="6"/>
      <c r="C270" s="6"/>
      <c r="D270" s="9"/>
      <c r="E270" s="6"/>
      <c r="F270" s="6"/>
    </row>
    <row r="271" spans="2:6" x14ac:dyDescent="0.25">
      <c r="B271" s="6"/>
      <c r="C271" s="6"/>
      <c r="D271" s="9"/>
      <c r="E271" s="6"/>
      <c r="F271" s="6"/>
    </row>
    <row r="272" spans="2:6" x14ac:dyDescent="0.25">
      <c r="B272" s="6"/>
      <c r="C272" s="6"/>
      <c r="D272" s="9"/>
      <c r="E272" s="6"/>
      <c r="F272" s="6"/>
    </row>
    <row r="273" spans="2:6" x14ac:dyDescent="0.25">
      <c r="B273" s="6"/>
      <c r="C273" s="6"/>
      <c r="D273" s="9"/>
      <c r="E273" s="6"/>
      <c r="F273" s="6"/>
    </row>
    <row r="274" spans="2:6" x14ac:dyDescent="0.25">
      <c r="B274" s="6"/>
      <c r="C274" s="6"/>
      <c r="D274" s="9"/>
      <c r="E274" s="6"/>
      <c r="F274" s="6"/>
    </row>
    <row r="275" spans="2:6" x14ac:dyDescent="0.25">
      <c r="B275" s="6"/>
      <c r="C275" s="6"/>
      <c r="D275" s="9"/>
      <c r="E275" s="6"/>
      <c r="F275" s="6"/>
    </row>
    <row r="276" spans="2:6" x14ac:dyDescent="0.25">
      <c r="B276" s="6"/>
      <c r="C276" s="6"/>
      <c r="D276" s="9"/>
      <c r="E276" s="6"/>
      <c r="F276" s="6"/>
    </row>
    <row r="277" spans="2:6" x14ac:dyDescent="0.25">
      <c r="B277" s="6"/>
      <c r="C277" s="6"/>
      <c r="D277" s="9"/>
      <c r="E277" s="6"/>
      <c r="F277" s="6"/>
    </row>
    <row r="278" spans="2:6" x14ac:dyDescent="0.25">
      <c r="B278" s="6"/>
      <c r="C278" s="6"/>
      <c r="D278" s="9"/>
      <c r="E278" s="6"/>
      <c r="F278" s="6"/>
    </row>
    <row r="279" spans="2:6" x14ac:dyDescent="0.25">
      <c r="B279" s="6"/>
      <c r="C279" s="6"/>
      <c r="D279" s="9"/>
      <c r="E279" s="6"/>
      <c r="F279" s="6"/>
    </row>
    <row r="280" spans="2:6" x14ac:dyDescent="0.25">
      <c r="B280" s="6"/>
      <c r="C280" s="6"/>
      <c r="D280" s="9"/>
      <c r="E280" s="6"/>
      <c r="F280" s="6"/>
    </row>
    <row r="281" spans="2:6" x14ac:dyDescent="0.25">
      <c r="B281" s="6"/>
      <c r="C281" s="6"/>
      <c r="D281" s="9"/>
      <c r="E281" s="6"/>
      <c r="F281" s="6"/>
    </row>
    <row r="282" spans="2:6" x14ac:dyDescent="0.25">
      <c r="B282" s="6"/>
      <c r="C282" s="6"/>
      <c r="D282" s="9"/>
      <c r="E282" s="6"/>
      <c r="F282" s="6"/>
    </row>
    <row r="283" spans="2:6" x14ac:dyDescent="0.25">
      <c r="B283" s="6"/>
      <c r="C283" s="6"/>
      <c r="D283" s="9"/>
      <c r="E283" s="6"/>
      <c r="F283" s="6"/>
    </row>
    <row r="284" spans="2:6" x14ac:dyDescent="0.25">
      <c r="B284" s="6"/>
      <c r="C284" s="6"/>
      <c r="D284" s="9"/>
      <c r="E284" s="6"/>
      <c r="F284" s="6"/>
    </row>
    <row r="285" spans="2:6" x14ac:dyDescent="0.25">
      <c r="B285" s="6"/>
      <c r="C285" s="6"/>
      <c r="D285" s="9"/>
      <c r="E285" s="6"/>
      <c r="F285" s="6"/>
    </row>
    <row r="286" spans="2:6" x14ac:dyDescent="0.25">
      <c r="B286" s="6"/>
      <c r="C286" s="6"/>
      <c r="D286" s="9"/>
      <c r="E286" s="6"/>
      <c r="F286" s="6"/>
    </row>
    <row r="287" spans="2:6" x14ac:dyDescent="0.25">
      <c r="B287" s="6"/>
      <c r="C287" s="6"/>
      <c r="D287" s="9"/>
      <c r="E287" s="6"/>
      <c r="F287" s="6"/>
    </row>
    <row r="288" spans="2:6" x14ac:dyDescent="0.25">
      <c r="B288" s="6"/>
      <c r="C288" s="6"/>
      <c r="D288" s="9"/>
      <c r="E288" s="6"/>
      <c r="F288" s="6"/>
    </row>
    <row r="289" spans="2:6" x14ac:dyDescent="0.25">
      <c r="B289" s="6"/>
      <c r="C289" s="6"/>
      <c r="D289" s="9"/>
      <c r="E289" s="6"/>
      <c r="F289" s="6"/>
    </row>
    <row r="290" spans="2:6" x14ac:dyDescent="0.25">
      <c r="B290" s="6"/>
      <c r="C290" s="6"/>
      <c r="D290" s="9"/>
      <c r="E290" s="6"/>
      <c r="F290" s="6"/>
    </row>
    <row r="291" spans="2:6" x14ac:dyDescent="0.25">
      <c r="B291" s="6"/>
      <c r="C291" s="6"/>
      <c r="D291" s="9"/>
      <c r="E291" s="6"/>
      <c r="F291" s="6"/>
    </row>
    <row r="292" spans="2:6" x14ac:dyDescent="0.25">
      <c r="B292" s="6"/>
      <c r="C292" s="6"/>
      <c r="D292" s="9"/>
      <c r="E292" s="6"/>
      <c r="F292" s="6"/>
    </row>
    <row r="293" spans="2:6" x14ac:dyDescent="0.25">
      <c r="B293" s="6"/>
      <c r="C293" s="6"/>
      <c r="D293" s="9"/>
      <c r="E293" s="6"/>
      <c r="F293" s="6"/>
    </row>
    <row r="294" spans="2:6" x14ac:dyDescent="0.25">
      <c r="B294" s="6"/>
      <c r="C294" s="6"/>
      <c r="D294" s="9"/>
      <c r="E294" s="6"/>
      <c r="F294" s="6"/>
    </row>
    <row r="295" spans="2:6" x14ac:dyDescent="0.25">
      <c r="B295" s="6"/>
      <c r="C295" s="6"/>
      <c r="D295" s="9"/>
      <c r="E295" s="6"/>
      <c r="F295" s="6"/>
    </row>
    <row r="296" spans="2:6" x14ac:dyDescent="0.25">
      <c r="B296" s="6"/>
      <c r="C296" s="6"/>
      <c r="D296" s="9"/>
      <c r="E296" s="6"/>
      <c r="F296" s="6"/>
    </row>
    <row r="297" spans="2:6" x14ac:dyDescent="0.25">
      <c r="B297" s="6"/>
      <c r="C297" s="6"/>
      <c r="D297" s="9"/>
      <c r="E297" s="6"/>
      <c r="F297" s="6"/>
    </row>
    <row r="298" spans="2:6" x14ac:dyDescent="0.25">
      <c r="B298" s="6"/>
      <c r="C298" s="6"/>
      <c r="D298" s="9"/>
      <c r="E298" s="6"/>
      <c r="F298" s="6"/>
    </row>
    <row r="299" spans="2:6" x14ac:dyDescent="0.25">
      <c r="B299" s="6"/>
      <c r="C299" s="6"/>
      <c r="D299" s="9"/>
      <c r="E299" s="6"/>
      <c r="F299" s="6"/>
    </row>
    <row r="300" spans="2:6" x14ac:dyDescent="0.25">
      <c r="B300" s="6"/>
      <c r="C300" s="6"/>
      <c r="D300" s="9"/>
      <c r="E300" s="6"/>
      <c r="F300" s="6"/>
    </row>
    <row r="301" spans="2:6" x14ac:dyDescent="0.25">
      <c r="B301" s="6"/>
      <c r="C301" s="6"/>
      <c r="D301" s="9"/>
      <c r="E301" s="6"/>
      <c r="F301" s="6"/>
    </row>
    <row r="302" spans="2:6" x14ac:dyDescent="0.25">
      <c r="B302" s="6"/>
      <c r="C302" s="6"/>
      <c r="D302" s="9"/>
      <c r="E302" s="6"/>
      <c r="F302" s="6"/>
    </row>
    <row r="303" spans="2:6" x14ac:dyDescent="0.25">
      <c r="B303" s="6"/>
      <c r="C303" s="6"/>
      <c r="D303" s="9"/>
      <c r="E303" s="6"/>
      <c r="F303" s="6"/>
    </row>
    <row r="304" spans="2:6" x14ac:dyDescent="0.25">
      <c r="B304" s="6"/>
      <c r="C304" s="6"/>
      <c r="D304" s="9"/>
      <c r="E304" s="6"/>
      <c r="F304" s="6"/>
    </row>
    <row r="305" spans="2:6" x14ac:dyDescent="0.25">
      <c r="B305" s="6"/>
      <c r="C305" s="6"/>
      <c r="D305" s="9"/>
      <c r="E305" s="6"/>
      <c r="F305" s="6"/>
    </row>
    <row r="306" spans="2:6" x14ac:dyDescent="0.25">
      <c r="B306" s="6"/>
      <c r="C306" s="6"/>
      <c r="D306" s="9"/>
      <c r="E306" s="6"/>
      <c r="F306" s="6"/>
    </row>
    <row r="307" spans="2:6" x14ac:dyDescent="0.25">
      <c r="B307" s="6"/>
      <c r="C307" s="6"/>
      <c r="D307" s="9"/>
      <c r="E307" s="6"/>
      <c r="F307" s="6"/>
    </row>
    <row r="308" spans="2:6" x14ac:dyDescent="0.25">
      <c r="B308" s="6"/>
      <c r="C308" s="6"/>
      <c r="D308" s="9"/>
      <c r="E308" s="6"/>
      <c r="F308" s="6"/>
    </row>
    <row r="309" spans="2:6" x14ac:dyDescent="0.25">
      <c r="B309" s="6"/>
      <c r="C309" s="6"/>
      <c r="D309" s="9"/>
      <c r="E309" s="6"/>
      <c r="F309" s="6"/>
    </row>
    <row r="310" spans="2:6" x14ac:dyDescent="0.25">
      <c r="B310" s="6"/>
      <c r="C310" s="6"/>
      <c r="D310" s="9"/>
      <c r="E310" s="6"/>
      <c r="F310" s="6"/>
    </row>
    <row r="311" spans="2:6" x14ac:dyDescent="0.25">
      <c r="B311" s="6"/>
      <c r="C311" s="6"/>
      <c r="D311" s="9"/>
      <c r="E311" s="6"/>
      <c r="F311" s="6"/>
    </row>
    <row r="312" spans="2:6" x14ac:dyDescent="0.25">
      <c r="B312" s="6"/>
      <c r="C312" s="6"/>
      <c r="D312" s="9"/>
      <c r="E312" s="6"/>
      <c r="F312" s="6"/>
    </row>
    <row r="313" spans="2:6" x14ac:dyDescent="0.25">
      <c r="B313" s="6"/>
      <c r="C313" s="6"/>
      <c r="D313" s="9"/>
      <c r="E313" s="6"/>
      <c r="F313" s="6"/>
    </row>
    <row r="314" spans="2:6" x14ac:dyDescent="0.25">
      <c r="B314" s="6"/>
      <c r="C314" s="6"/>
      <c r="D314" s="9"/>
      <c r="E314" s="6"/>
      <c r="F314" s="6"/>
    </row>
    <row r="315" spans="2:6" x14ac:dyDescent="0.25">
      <c r="B315" s="6"/>
      <c r="C315" s="6"/>
      <c r="D315" s="9"/>
      <c r="E315" s="6"/>
      <c r="F315" s="6"/>
    </row>
    <row r="316" spans="2:6" x14ac:dyDescent="0.25">
      <c r="B316" s="6"/>
      <c r="C316" s="6"/>
      <c r="D316" s="9"/>
      <c r="E316" s="6"/>
      <c r="F316" s="6"/>
    </row>
    <row r="317" spans="2:6" x14ac:dyDescent="0.25">
      <c r="B317" s="6"/>
      <c r="C317" s="6"/>
      <c r="D317" s="9"/>
      <c r="E317" s="6"/>
      <c r="F317" s="6"/>
    </row>
    <row r="318" spans="2:6" x14ac:dyDescent="0.25">
      <c r="B318" s="6"/>
      <c r="C318" s="6"/>
      <c r="D318" s="9"/>
      <c r="E318" s="6"/>
      <c r="F318" s="6"/>
    </row>
    <row r="319" spans="2:6" x14ac:dyDescent="0.25">
      <c r="B319" s="6"/>
      <c r="C319" s="6"/>
      <c r="D319" s="9"/>
      <c r="E319" s="6"/>
      <c r="F319" s="6"/>
    </row>
    <row r="320" spans="2:6" x14ac:dyDescent="0.25">
      <c r="B320" s="6"/>
      <c r="C320" s="6"/>
      <c r="D320" s="9"/>
      <c r="E320" s="6"/>
      <c r="F320" s="6"/>
    </row>
    <row r="321" spans="2:6" x14ac:dyDescent="0.25">
      <c r="B321" s="6"/>
      <c r="C321" s="6"/>
      <c r="D321" s="9"/>
      <c r="E321" s="6"/>
      <c r="F321" s="6"/>
    </row>
    <row r="322" spans="2:6" x14ac:dyDescent="0.25">
      <c r="B322" s="6"/>
      <c r="C322" s="6"/>
      <c r="D322" s="9"/>
      <c r="E322" s="6"/>
      <c r="F322" s="6"/>
    </row>
    <row r="323" spans="2:6" x14ac:dyDescent="0.25">
      <c r="B323" s="6"/>
      <c r="C323" s="6"/>
      <c r="D323" s="9"/>
      <c r="E323" s="6"/>
      <c r="F323" s="6"/>
    </row>
    <row r="324" spans="2:6" x14ac:dyDescent="0.25">
      <c r="B324" s="6"/>
      <c r="C324" s="6"/>
      <c r="D324" s="9"/>
      <c r="E324" s="6"/>
      <c r="F324" s="6"/>
    </row>
    <row r="325" spans="2:6" x14ac:dyDescent="0.25">
      <c r="B325" s="6"/>
      <c r="C325" s="6"/>
      <c r="D325" s="9"/>
      <c r="E325" s="6"/>
      <c r="F325" s="6"/>
    </row>
    <row r="326" spans="2:6" x14ac:dyDescent="0.25">
      <c r="B326" s="6"/>
      <c r="C326" s="6"/>
      <c r="D326" s="9"/>
      <c r="E326" s="6"/>
      <c r="F326" s="6"/>
    </row>
    <row r="327" spans="2:6" x14ac:dyDescent="0.25">
      <c r="B327" s="6"/>
      <c r="C327" s="6"/>
      <c r="D327" s="9"/>
      <c r="E327" s="6"/>
      <c r="F327" s="6"/>
    </row>
    <row r="328" spans="2:6" x14ac:dyDescent="0.25">
      <c r="B328" s="6"/>
      <c r="C328" s="6"/>
      <c r="D328" s="9"/>
      <c r="E328" s="6"/>
      <c r="F328" s="6"/>
    </row>
    <row r="329" spans="2:6" x14ac:dyDescent="0.25">
      <c r="B329" s="6"/>
      <c r="C329" s="6"/>
      <c r="D329" s="9"/>
      <c r="E329" s="6"/>
      <c r="F329" s="6"/>
    </row>
    <row r="330" spans="2:6" x14ac:dyDescent="0.25">
      <c r="B330" s="6"/>
      <c r="C330" s="6"/>
      <c r="D330" s="9"/>
      <c r="E330" s="6"/>
      <c r="F330" s="6"/>
    </row>
    <row r="331" spans="2:6" x14ac:dyDescent="0.25">
      <c r="B331" s="6"/>
      <c r="C331" s="6"/>
      <c r="D331" s="9"/>
      <c r="E331" s="6"/>
      <c r="F331" s="6"/>
    </row>
    <row r="332" spans="2:6" x14ac:dyDescent="0.25">
      <c r="B332" s="6"/>
      <c r="C332" s="6"/>
      <c r="D332" s="9"/>
      <c r="E332" s="6"/>
      <c r="F332" s="6"/>
    </row>
    <row r="333" spans="2:6" x14ac:dyDescent="0.25">
      <c r="B333" s="6"/>
      <c r="C333" s="6"/>
      <c r="D333" s="9"/>
      <c r="E333" s="6"/>
      <c r="F333" s="6"/>
    </row>
    <row r="334" spans="2:6" x14ac:dyDescent="0.25">
      <c r="B334" s="6"/>
      <c r="C334" s="6"/>
      <c r="D334" s="9"/>
      <c r="E334" s="6"/>
      <c r="F334" s="6"/>
    </row>
    <row r="335" spans="2:6" x14ac:dyDescent="0.25">
      <c r="B335" s="6"/>
      <c r="C335" s="6"/>
      <c r="D335" s="9"/>
      <c r="E335" s="6"/>
      <c r="F335" s="6"/>
    </row>
    <row r="336" spans="2:6" x14ac:dyDescent="0.25">
      <c r="B336" s="6"/>
      <c r="C336" s="6"/>
      <c r="D336" s="9"/>
      <c r="E336" s="6"/>
      <c r="F336" s="6"/>
    </row>
    <row r="337" spans="2:6" x14ac:dyDescent="0.25">
      <c r="B337" s="6"/>
      <c r="C337" s="6"/>
      <c r="D337" s="9"/>
      <c r="E337" s="6"/>
      <c r="F337" s="6"/>
    </row>
    <row r="338" spans="2:6" x14ac:dyDescent="0.25">
      <c r="B338" s="6"/>
      <c r="C338" s="6"/>
      <c r="D338" s="9"/>
      <c r="E338" s="6"/>
      <c r="F338" s="6"/>
    </row>
    <row r="339" spans="2:6" x14ac:dyDescent="0.25">
      <c r="B339" s="6"/>
      <c r="C339" s="6"/>
      <c r="D339" s="9"/>
      <c r="E339" s="6"/>
      <c r="F339" s="6"/>
    </row>
    <row r="340" spans="2:6" x14ac:dyDescent="0.25">
      <c r="B340" s="6"/>
      <c r="C340" s="6"/>
      <c r="D340" s="9"/>
      <c r="E340" s="6"/>
      <c r="F340" s="6"/>
    </row>
    <row r="341" spans="2:6" x14ac:dyDescent="0.25">
      <c r="B341" s="6"/>
      <c r="C341" s="6"/>
      <c r="D341" s="9"/>
      <c r="E341" s="6"/>
      <c r="F341" s="6"/>
    </row>
    <row r="342" spans="2:6" x14ac:dyDescent="0.25">
      <c r="B342" s="6"/>
      <c r="C342" s="6"/>
      <c r="D342" s="9"/>
      <c r="E342" s="6"/>
      <c r="F342" s="6"/>
    </row>
    <row r="343" spans="2:6" x14ac:dyDescent="0.25">
      <c r="B343" s="6"/>
      <c r="C343" s="6"/>
      <c r="D343" s="9"/>
      <c r="E343" s="6"/>
      <c r="F343" s="6"/>
    </row>
    <row r="344" spans="2:6" x14ac:dyDescent="0.25">
      <c r="B344" s="6"/>
      <c r="C344" s="6"/>
      <c r="D344" s="9"/>
      <c r="E344" s="6"/>
      <c r="F344" s="6"/>
    </row>
    <row r="345" spans="2:6" x14ac:dyDescent="0.25">
      <c r="B345" s="6"/>
      <c r="C345" s="6"/>
      <c r="D345" s="9"/>
      <c r="E345" s="6"/>
      <c r="F345" s="6"/>
    </row>
    <row r="346" spans="2:6" x14ac:dyDescent="0.25">
      <c r="B346" s="6"/>
      <c r="C346" s="6"/>
      <c r="D346" s="9"/>
      <c r="E346" s="6"/>
      <c r="F346" s="6"/>
    </row>
    <row r="347" spans="2:6" x14ac:dyDescent="0.25">
      <c r="B347" s="6"/>
      <c r="C347" s="6"/>
      <c r="D347" s="9"/>
      <c r="E347" s="6"/>
      <c r="F347" s="6"/>
    </row>
    <row r="348" spans="2:6" x14ac:dyDescent="0.25">
      <c r="B348" s="6"/>
      <c r="C348" s="6"/>
      <c r="D348" s="9"/>
      <c r="E348" s="6"/>
      <c r="F348" s="6"/>
    </row>
    <row r="349" spans="2:6" x14ac:dyDescent="0.25">
      <c r="B349" s="6"/>
      <c r="C349" s="6"/>
      <c r="D349" s="9"/>
      <c r="E349" s="6"/>
      <c r="F349" s="6"/>
    </row>
    <row r="350" spans="2:6" x14ac:dyDescent="0.25">
      <c r="B350" s="6"/>
      <c r="C350" s="6"/>
      <c r="D350" s="9"/>
      <c r="E350" s="6"/>
      <c r="F350" s="6"/>
    </row>
    <row r="351" spans="2:6" x14ac:dyDescent="0.25">
      <c r="B351" s="6"/>
      <c r="C351" s="6"/>
      <c r="D351" s="9"/>
      <c r="E351" s="6"/>
      <c r="F351" s="6"/>
    </row>
    <row r="352" spans="2:6" x14ac:dyDescent="0.25">
      <c r="B352" s="6"/>
      <c r="C352" s="6"/>
      <c r="D352" s="9"/>
      <c r="E352" s="6"/>
      <c r="F352" s="6"/>
    </row>
    <row r="353" spans="2:6" x14ac:dyDescent="0.25">
      <c r="B353" s="6"/>
      <c r="C353" s="6"/>
      <c r="D353" s="9"/>
      <c r="E353" s="6"/>
      <c r="F353" s="6"/>
    </row>
    <row r="354" spans="2:6" x14ac:dyDescent="0.25">
      <c r="B354" s="6"/>
      <c r="C354" s="6"/>
      <c r="D354" s="9"/>
      <c r="E354" s="6"/>
      <c r="F354" s="6"/>
    </row>
    <row r="355" spans="2:6" x14ac:dyDescent="0.25">
      <c r="B355" s="6"/>
      <c r="C355" s="6"/>
      <c r="D355" s="9"/>
      <c r="E355" s="6"/>
      <c r="F355" s="6"/>
    </row>
    <row r="356" spans="2:6" x14ac:dyDescent="0.25">
      <c r="B356" s="6"/>
      <c r="C356" s="6"/>
      <c r="D356" s="9"/>
      <c r="E356" s="6"/>
      <c r="F356" s="6"/>
    </row>
    <row r="357" spans="2:6" x14ac:dyDescent="0.25">
      <c r="B357" s="6"/>
      <c r="C357" s="6"/>
      <c r="D357" s="9"/>
      <c r="E357" s="6"/>
      <c r="F357" s="6"/>
    </row>
    <row r="358" spans="2:6" x14ac:dyDescent="0.25">
      <c r="B358" s="6"/>
      <c r="C358" s="6"/>
      <c r="D358" s="9"/>
      <c r="E358" s="6"/>
      <c r="F358" s="6"/>
    </row>
    <row r="359" spans="2:6" x14ac:dyDescent="0.25">
      <c r="B359" s="6"/>
      <c r="C359" s="6"/>
      <c r="D359" s="9"/>
      <c r="E359" s="6"/>
      <c r="F359" s="6"/>
    </row>
    <row r="360" spans="2:6" x14ac:dyDescent="0.25">
      <c r="B360" s="6"/>
      <c r="C360" s="6"/>
      <c r="D360" s="9"/>
      <c r="E360" s="6"/>
      <c r="F360" s="6"/>
    </row>
    <row r="361" spans="2:6" x14ac:dyDescent="0.25">
      <c r="B361" s="6"/>
      <c r="C361" s="6"/>
      <c r="D361" s="9"/>
      <c r="E361" s="6"/>
      <c r="F361" s="6"/>
    </row>
    <row r="362" spans="2:6" x14ac:dyDescent="0.25">
      <c r="B362" s="6"/>
      <c r="C362" s="6"/>
      <c r="D362" s="9"/>
      <c r="E362" s="6"/>
      <c r="F362" s="6"/>
    </row>
    <row r="363" spans="2:6" x14ac:dyDescent="0.25">
      <c r="B363" s="6"/>
      <c r="C363" s="6"/>
      <c r="D363" s="9"/>
      <c r="E363" s="6"/>
      <c r="F363" s="6"/>
    </row>
    <row r="364" spans="2:6" x14ac:dyDescent="0.25">
      <c r="B364" s="6"/>
      <c r="C364" s="6"/>
      <c r="D364" s="9"/>
      <c r="E364" s="6"/>
      <c r="F364" s="6"/>
    </row>
    <row r="365" spans="2:6" x14ac:dyDescent="0.25">
      <c r="B365" s="6"/>
      <c r="C365" s="6"/>
      <c r="D365" s="9"/>
      <c r="E365" s="6"/>
      <c r="F365" s="6"/>
    </row>
    <row r="366" spans="2:6" x14ac:dyDescent="0.25">
      <c r="B366" s="6"/>
      <c r="C366" s="6"/>
      <c r="D366" s="9"/>
      <c r="E366" s="6"/>
      <c r="F366" s="6"/>
    </row>
    <row r="367" spans="2:6" x14ac:dyDescent="0.25">
      <c r="B367" s="6"/>
      <c r="C367" s="6"/>
      <c r="D367" s="9"/>
      <c r="E367" s="6"/>
      <c r="F367" s="6"/>
    </row>
    <row r="368" spans="2:6" x14ac:dyDescent="0.25">
      <c r="B368" s="6"/>
      <c r="C368" s="6"/>
      <c r="D368" s="9"/>
      <c r="E368" s="6"/>
      <c r="F368" s="6"/>
    </row>
    <row r="369" spans="2:6" x14ac:dyDescent="0.25">
      <c r="B369" s="6"/>
      <c r="C369" s="6"/>
      <c r="D369" s="9"/>
      <c r="E369" s="6"/>
      <c r="F369" s="6"/>
    </row>
    <row r="370" spans="2:6" x14ac:dyDescent="0.25">
      <c r="B370" s="6"/>
      <c r="C370" s="6"/>
      <c r="D370" s="9"/>
      <c r="E370" s="6"/>
      <c r="F370" s="6"/>
    </row>
    <row r="371" spans="2:6" x14ac:dyDescent="0.25">
      <c r="B371" s="6"/>
      <c r="C371" s="6"/>
      <c r="D371" s="9"/>
      <c r="E371" s="6"/>
      <c r="F371" s="6"/>
    </row>
    <row r="372" spans="2:6" x14ac:dyDescent="0.25">
      <c r="B372" s="6"/>
      <c r="C372" s="6"/>
      <c r="D372" s="9"/>
      <c r="E372" s="6"/>
      <c r="F372" s="6"/>
    </row>
    <row r="373" spans="2:6" x14ac:dyDescent="0.25">
      <c r="B373" s="6"/>
      <c r="C373" s="6"/>
      <c r="D373" s="9"/>
      <c r="E373" s="6"/>
      <c r="F373" s="6"/>
    </row>
    <row r="374" spans="2:6" x14ac:dyDescent="0.25">
      <c r="B374" s="6"/>
      <c r="C374" s="6"/>
      <c r="D374" s="9"/>
      <c r="E374" s="6"/>
      <c r="F374" s="6"/>
    </row>
    <row r="375" spans="2:6" x14ac:dyDescent="0.25">
      <c r="B375" s="6"/>
      <c r="C375" s="6"/>
      <c r="D375" s="9"/>
      <c r="E375" s="6"/>
      <c r="F375" s="6"/>
    </row>
    <row r="376" spans="2:6" x14ac:dyDescent="0.25">
      <c r="B376" s="6"/>
      <c r="C376" s="6"/>
      <c r="D376" s="9"/>
      <c r="E376" s="6"/>
      <c r="F376" s="6"/>
    </row>
    <row r="377" spans="2:6" x14ac:dyDescent="0.25">
      <c r="B377" s="6"/>
      <c r="C377" s="6"/>
      <c r="D377" s="9"/>
      <c r="E377" s="6"/>
      <c r="F377" s="6"/>
    </row>
    <row r="378" spans="2:6" x14ac:dyDescent="0.25">
      <c r="B378" s="6"/>
      <c r="C378" s="6"/>
      <c r="D378" s="9"/>
      <c r="E378" s="6"/>
      <c r="F378" s="6"/>
    </row>
    <row r="379" spans="2:6" x14ac:dyDescent="0.25">
      <c r="B379" s="6"/>
      <c r="C379" s="6"/>
      <c r="D379" s="9"/>
      <c r="E379" s="6"/>
      <c r="F379" s="6"/>
    </row>
    <row r="380" spans="2:6" x14ac:dyDescent="0.25">
      <c r="B380" s="6"/>
      <c r="C380" s="6"/>
      <c r="D380" s="9"/>
      <c r="E380" s="6"/>
      <c r="F380" s="6"/>
    </row>
    <row r="381" spans="2:6" x14ac:dyDescent="0.25">
      <c r="B381" s="6"/>
      <c r="C381" s="6"/>
      <c r="D381" s="9"/>
      <c r="E381" s="6"/>
      <c r="F381" s="6"/>
    </row>
    <row r="382" spans="2:6" x14ac:dyDescent="0.25">
      <c r="B382" s="6"/>
      <c r="C382" s="6"/>
      <c r="D382" s="9"/>
      <c r="E382" s="6"/>
      <c r="F382" s="6"/>
    </row>
    <row r="383" spans="2:6" x14ac:dyDescent="0.25">
      <c r="B383" s="6"/>
      <c r="C383" s="6"/>
      <c r="D383" s="9"/>
      <c r="E383" s="6"/>
      <c r="F383" s="6"/>
    </row>
    <row r="384" spans="2:6" x14ac:dyDescent="0.25">
      <c r="B384" s="6"/>
      <c r="C384" s="6"/>
      <c r="D384" s="9"/>
      <c r="E384" s="6"/>
      <c r="F384" s="6"/>
    </row>
    <row r="385" spans="2:6" x14ac:dyDescent="0.25">
      <c r="B385" s="6"/>
      <c r="C385" s="6"/>
      <c r="D385" s="9"/>
      <c r="E385" s="6"/>
      <c r="F385" s="6"/>
    </row>
    <row r="386" spans="2:6" x14ac:dyDescent="0.25">
      <c r="B386" s="6"/>
      <c r="C386" s="6"/>
      <c r="D386" s="9"/>
      <c r="E386" s="6"/>
      <c r="F386" s="6"/>
    </row>
    <row r="387" spans="2:6" x14ac:dyDescent="0.25">
      <c r="B387" s="6"/>
      <c r="C387" s="6"/>
      <c r="D387" s="9"/>
      <c r="E387" s="6"/>
      <c r="F387" s="6"/>
    </row>
    <row r="388" spans="2:6" x14ac:dyDescent="0.25">
      <c r="B388" s="6"/>
      <c r="C388" s="6"/>
      <c r="D388" s="9"/>
      <c r="E388" s="6"/>
      <c r="F388" s="6"/>
    </row>
    <row r="389" spans="2:6" x14ac:dyDescent="0.25">
      <c r="B389" s="6"/>
      <c r="C389" s="6"/>
      <c r="D389" s="9"/>
      <c r="E389" s="6"/>
      <c r="F389" s="6"/>
    </row>
    <row r="390" spans="2:6" x14ac:dyDescent="0.25">
      <c r="B390" s="6"/>
      <c r="C390" s="6"/>
      <c r="D390" s="9"/>
      <c r="E390" s="6"/>
      <c r="F390" s="6"/>
    </row>
    <row r="391" spans="2:6" x14ac:dyDescent="0.25">
      <c r="B391" s="6"/>
      <c r="C391" s="6"/>
      <c r="D391" s="9"/>
      <c r="E391" s="6"/>
      <c r="F391" s="6"/>
    </row>
    <row r="392" spans="2:6" x14ac:dyDescent="0.25">
      <c r="B392" s="6"/>
      <c r="C392" s="6"/>
      <c r="D392" s="9"/>
      <c r="E392" s="6"/>
      <c r="F392" s="6"/>
    </row>
    <row r="393" spans="2:6" x14ac:dyDescent="0.25">
      <c r="B393" s="6"/>
      <c r="C393" s="6"/>
      <c r="D393" s="9"/>
      <c r="E393" s="6"/>
      <c r="F393" s="6"/>
    </row>
    <row r="394" spans="2:6" x14ac:dyDescent="0.25">
      <c r="B394" s="6"/>
      <c r="C394" s="6"/>
      <c r="D394" s="9"/>
      <c r="E394" s="6"/>
      <c r="F394" s="6"/>
    </row>
    <row r="395" spans="2:6" x14ac:dyDescent="0.25">
      <c r="B395" s="6"/>
      <c r="C395" s="6"/>
      <c r="D395" s="9"/>
      <c r="E395" s="6"/>
      <c r="F395" s="6"/>
    </row>
    <row r="396" spans="2:6" x14ac:dyDescent="0.25">
      <c r="B396" s="6"/>
      <c r="C396" s="6"/>
      <c r="D396" s="9"/>
      <c r="E396" s="6"/>
      <c r="F396" s="6"/>
    </row>
    <row r="397" spans="2:6" x14ac:dyDescent="0.25">
      <c r="B397" s="6"/>
      <c r="C397" s="6"/>
      <c r="D397" s="9"/>
      <c r="E397" s="6"/>
      <c r="F397" s="6"/>
    </row>
    <row r="398" spans="2:6" x14ac:dyDescent="0.25">
      <c r="B398" s="6"/>
      <c r="C398" s="6"/>
      <c r="D398" s="9"/>
      <c r="E398" s="6"/>
      <c r="F398" s="6"/>
    </row>
    <row r="399" spans="2:6" x14ac:dyDescent="0.25">
      <c r="B399" s="6"/>
      <c r="C399" s="6"/>
      <c r="D399" s="9"/>
      <c r="E399" s="6"/>
      <c r="F399" s="6"/>
    </row>
    <row r="400" spans="2:6" x14ac:dyDescent="0.25">
      <c r="B400" s="6"/>
      <c r="C400" s="6"/>
      <c r="D400" s="9"/>
      <c r="E400" s="6"/>
      <c r="F400" s="6"/>
    </row>
    <row r="401" spans="2:6" x14ac:dyDescent="0.25">
      <c r="B401" s="6"/>
      <c r="C401" s="6"/>
      <c r="D401" s="9"/>
      <c r="E401" s="6"/>
      <c r="F401" s="6"/>
    </row>
    <row r="402" spans="2:6" x14ac:dyDescent="0.25">
      <c r="B402" s="6"/>
      <c r="C402" s="6"/>
      <c r="D402" s="9"/>
      <c r="E402" s="6"/>
      <c r="F402" s="6"/>
    </row>
    <row r="403" spans="2:6" x14ac:dyDescent="0.25">
      <c r="B403" s="6"/>
      <c r="C403" s="6"/>
      <c r="D403" s="9"/>
      <c r="E403" s="6"/>
      <c r="F403" s="6"/>
    </row>
    <row r="404" spans="2:6" x14ac:dyDescent="0.25">
      <c r="B404" s="6"/>
      <c r="C404" s="6"/>
      <c r="D404" s="9"/>
      <c r="E404" s="6"/>
      <c r="F404" s="6"/>
    </row>
    <row r="405" spans="2:6" x14ac:dyDescent="0.25">
      <c r="B405" s="6"/>
      <c r="C405" s="6"/>
      <c r="D405" s="9"/>
      <c r="E405" s="6"/>
      <c r="F405" s="6"/>
    </row>
    <row r="406" spans="2:6" x14ac:dyDescent="0.25">
      <c r="B406" s="6"/>
      <c r="C406" s="6"/>
      <c r="D406" s="9"/>
      <c r="E406" s="6"/>
      <c r="F406" s="6"/>
    </row>
    <row r="407" spans="2:6" x14ac:dyDescent="0.25">
      <c r="B407" s="6"/>
      <c r="C407" s="6"/>
      <c r="D407" s="9"/>
      <c r="E407" s="6"/>
      <c r="F407" s="6"/>
    </row>
    <row r="408" spans="2:6" x14ac:dyDescent="0.25">
      <c r="B408" s="6"/>
      <c r="C408" s="6"/>
      <c r="D408" s="9"/>
      <c r="E408" s="6"/>
      <c r="F408" s="6"/>
    </row>
    <row r="409" spans="2:6" x14ac:dyDescent="0.25">
      <c r="B409" s="6"/>
      <c r="C409" s="6"/>
      <c r="D409" s="9"/>
      <c r="E409" s="6"/>
      <c r="F409" s="6"/>
    </row>
    <row r="410" spans="2:6" x14ac:dyDescent="0.25">
      <c r="B410" s="6"/>
      <c r="C410" s="6"/>
      <c r="D410" s="9"/>
      <c r="E410" s="6"/>
      <c r="F410" s="6"/>
    </row>
    <row r="411" spans="2:6" x14ac:dyDescent="0.25">
      <c r="B411" s="6"/>
      <c r="C411" s="6"/>
      <c r="D411" s="9"/>
      <c r="E411" s="6"/>
      <c r="F411" s="6"/>
    </row>
    <row r="412" spans="2:6" x14ac:dyDescent="0.25">
      <c r="B412" s="6"/>
      <c r="C412" s="6"/>
      <c r="D412" s="9"/>
      <c r="E412" s="6"/>
      <c r="F412" s="6"/>
    </row>
    <row r="413" spans="2:6" x14ac:dyDescent="0.25">
      <c r="B413" s="6"/>
      <c r="C413" s="6"/>
      <c r="D413" s="9"/>
      <c r="E413" s="6"/>
      <c r="F413" s="6"/>
    </row>
    <row r="414" spans="2:6" x14ac:dyDescent="0.25">
      <c r="B414" s="6"/>
      <c r="C414" s="6"/>
      <c r="D414" s="9"/>
      <c r="E414" s="6"/>
      <c r="F414" s="6"/>
    </row>
    <row r="415" spans="2:6" x14ac:dyDescent="0.25">
      <c r="B415" s="6"/>
      <c r="C415" s="6"/>
      <c r="D415" s="9"/>
      <c r="E415" s="6"/>
      <c r="F415" s="6"/>
    </row>
    <row r="416" spans="2:6" x14ac:dyDescent="0.25">
      <c r="B416" s="6"/>
      <c r="C416" s="6"/>
      <c r="D416" s="9"/>
      <c r="E416" s="6"/>
      <c r="F416" s="6"/>
    </row>
    <row r="417" spans="2:6" x14ac:dyDescent="0.25">
      <c r="B417" s="6"/>
      <c r="C417" s="6"/>
      <c r="D417" s="9"/>
      <c r="E417" s="6"/>
      <c r="F417" s="6"/>
    </row>
    <row r="418" spans="2:6" x14ac:dyDescent="0.25">
      <c r="B418" s="6"/>
      <c r="C418" s="6"/>
      <c r="D418" s="9"/>
      <c r="E418" s="6"/>
      <c r="F418" s="6"/>
    </row>
    <row r="419" spans="2:6" x14ac:dyDescent="0.25">
      <c r="B419" s="6"/>
      <c r="C419" s="6"/>
      <c r="D419" s="9"/>
      <c r="E419" s="6"/>
      <c r="F419" s="6"/>
    </row>
    <row r="420" spans="2:6" x14ac:dyDescent="0.25">
      <c r="B420" s="6"/>
      <c r="C420" s="6"/>
      <c r="D420" s="9"/>
      <c r="E420" s="6"/>
      <c r="F420" s="6"/>
    </row>
    <row r="421" spans="2:6" x14ac:dyDescent="0.25">
      <c r="B421" s="6"/>
      <c r="C421" s="6"/>
      <c r="D421" s="9"/>
      <c r="E421" s="6"/>
      <c r="F421" s="6"/>
    </row>
    <row r="422" spans="2:6" x14ac:dyDescent="0.25">
      <c r="B422" s="6"/>
      <c r="C422" s="6"/>
      <c r="D422" s="9"/>
      <c r="E422" s="6"/>
      <c r="F422" s="6"/>
    </row>
    <row r="423" spans="2:6" x14ac:dyDescent="0.25">
      <c r="B423" s="6"/>
      <c r="C423" s="6"/>
      <c r="D423" s="9"/>
      <c r="E423" s="6"/>
      <c r="F423" s="6"/>
    </row>
    <row r="424" spans="2:6" x14ac:dyDescent="0.25">
      <c r="B424" s="6"/>
      <c r="C424" s="6"/>
      <c r="D424" s="9"/>
      <c r="E424" s="6"/>
      <c r="F424" s="6"/>
    </row>
    <row r="425" spans="2:6" x14ac:dyDescent="0.25">
      <c r="B425" s="6"/>
      <c r="C425" s="6"/>
      <c r="D425" s="9"/>
      <c r="E425" s="6"/>
      <c r="F425" s="6"/>
    </row>
    <row r="426" spans="2:6" x14ac:dyDescent="0.25">
      <c r="B426" s="6"/>
      <c r="C426" s="6"/>
      <c r="D426" s="9"/>
      <c r="E426" s="6"/>
      <c r="F426" s="6"/>
    </row>
    <row r="427" spans="2:6" x14ac:dyDescent="0.25">
      <c r="B427" s="6"/>
      <c r="C427" s="6"/>
      <c r="D427" s="9"/>
      <c r="E427" s="6"/>
      <c r="F427" s="6"/>
    </row>
    <row r="428" spans="2:6" x14ac:dyDescent="0.25">
      <c r="B428" s="6"/>
      <c r="C428" s="6"/>
      <c r="D428" s="9"/>
      <c r="E428" s="6"/>
      <c r="F428" s="6"/>
    </row>
    <row r="429" spans="2:6" x14ac:dyDescent="0.25">
      <c r="B429" s="6"/>
      <c r="C429" s="6"/>
      <c r="D429" s="9"/>
      <c r="E429" s="6"/>
      <c r="F429" s="6"/>
    </row>
    <row r="430" spans="2:6" x14ac:dyDescent="0.25">
      <c r="B430" s="6"/>
      <c r="C430" s="6"/>
      <c r="D430" s="9"/>
      <c r="E430" s="6"/>
      <c r="F430" s="6"/>
    </row>
    <row r="431" spans="2:6" x14ac:dyDescent="0.25">
      <c r="B431" s="6"/>
      <c r="C431" s="6"/>
      <c r="D431" s="9"/>
      <c r="E431" s="6"/>
      <c r="F431" s="6"/>
    </row>
    <row r="432" spans="2:6" x14ac:dyDescent="0.25">
      <c r="B432" s="6"/>
      <c r="C432" s="6"/>
      <c r="D432" s="9"/>
      <c r="E432" s="6"/>
      <c r="F432" s="6"/>
    </row>
    <row r="433" spans="2:6" x14ac:dyDescent="0.25">
      <c r="B433" s="6"/>
      <c r="C433" s="6"/>
      <c r="D433" s="9"/>
      <c r="E433" s="6"/>
      <c r="F433" s="6"/>
    </row>
    <row r="434" spans="2:6" x14ac:dyDescent="0.25">
      <c r="B434" s="6"/>
      <c r="C434" s="6"/>
      <c r="D434" s="9"/>
      <c r="E434" s="6"/>
      <c r="F434" s="6"/>
    </row>
    <row r="435" spans="2:6" x14ac:dyDescent="0.25">
      <c r="B435" s="6"/>
      <c r="C435" s="6"/>
      <c r="D435" s="9"/>
      <c r="E435" s="6"/>
      <c r="F435" s="6"/>
    </row>
    <row r="436" spans="2:6" x14ac:dyDescent="0.25">
      <c r="B436" s="6"/>
      <c r="C436" s="6"/>
      <c r="D436" s="9"/>
      <c r="E436" s="6"/>
      <c r="F436" s="6"/>
    </row>
    <row r="437" spans="2:6" x14ac:dyDescent="0.25">
      <c r="B437" s="6"/>
      <c r="C437" s="6"/>
      <c r="D437" s="9"/>
      <c r="E437" s="6"/>
      <c r="F437" s="6"/>
    </row>
    <row r="438" spans="2:6" x14ac:dyDescent="0.25">
      <c r="B438" s="6"/>
      <c r="C438" s="6"/>
      <c r="D438" s="9"/>
      <c r="E438" s="6"/>
      <c r="F438" s="6"/>
    </row>
    <row r="439" spans="2:6" x14ac:dyDescent="0.25">
      <c r="B439" s="6"/>
      <c r="C439" s="6"/>
      <c r="D439" s="9"/>
      <c r="E439" s="6"/>
      <c r="F439" s="6"/>
    </row>
    <row r="440" spans="2:6" x14ac:dyDescent="0.25">
      <c r="B440" s="6"/>
      <c r="C440" s="6"/>
      <c r="D440" s="9"/>
      <c r="E440" s="6"/>
      <c r="F440" s="6"/>
    </row>
    <row r="441" spans="2:6" x14ac:dyDescent="0.25">
      <c r="B441" s="6"/>
      <c r="C441" s="6"/>
      <c r="D441" s="9"/>
      <c r="E441" s="6"/>
      <c r="F441" s="6"/>
    </row>
    <row r="442" spans="2:6" x14ac:dyDescent="0.25">
      <c r="B442" s="6"/>
      <c r="C442" s="6"/>
      <c r="D442" s="9"/>
      <c r="E442" s="6"/>
      <c r="F442" s="6"/>
    </row>
    <row r="443" spans="2:6" x14ac:dyDescent="0.25">
      <c r="B443" s="6"/>
      <c r="C443" s="6"/>
      <c r="D443" s="9"/>
      <c r="E443" s="6"/>
      <c r="F443" s="6"/>
    </row>
    <row r="444" spans="2:6" x14ac:dyDescent="0.25">
      <c r="B444" s="6"/>
      <c r="C444" s="6"/>
      <c r="D444" s="9"/>
      <c r="E444" s="6"/>
      <c r="F444" s="6"/>
    </row>
    <row r="445" spans="2:6" x14ac:dyDescent="0.25">
      <c r="B445" s="6"/>
      <c r="C445" s="6"/>
      <c r="D445" s="9"/>
      <c r="E445" s="6"/>
      <c r="F445" s="6"/>
    </row>
    <row r="446" spans="2:6" x14ac:dyDescent="0.25">
      <c r="B446" s="6"/>
      <c r="C446" s="6"/>
      <c r="D446" s="9"/>
      <c r="E446" s="6"/>
      <c r="F446" s="6"/>
    </row>
    <row r="447" spans="2:6" x14ac:dyDescent="0.25">
      <c r="B447" s="6"/>
      <c r="C447" s="6"/>
      <c r="D447" s="9"/>
      <c r="E447" s="6"/>
      <c r="F447" s="6"/>
    </row>
    <row r="448" spans="2:6" x14ac:dyDescent="0.25">
      <c r="B448" s="6"/>
      <c r="C448" s="6"/>
      <c r="D448" s="9"/>
      <c r="E448" s="6"/>
      <c r="F448" s="6"/>
    </row>
    <row r="449" spans="2:6" x14ac:dyDescent="0.25">
      <c r="B449" s="6"/>
      <c r="C449" s="6"/>
      <c r="D449" s="9"/>
      <c r="E449" s="6"/>
      <c r="F449" s="6"/>
    </row>
    <row r="450" spans="2:6" x14ac:dyDescent="0.25">
      <c r="B450" s="6"/>
      <c r="C450" s="6"/>
      <c r="D450" s="9"/>
      <c r="E450" s="6"/>
      <c r="F450" s="6"/>
    </row>
    <row r="451" spans="2:6" x14ac:dyDescent="0.25">
      <c r="B451" s="6"/>
      <c r="C451" s="6"/>
      <c r="D451" s="9"/>
      <c r="E451" s="6"/>
      <c r="F451" s="6"/>
    </row>
    <row r="452" spans="2:6" x14ac:dyDescent="0.25">
      <c r="B452" s="6"/>
      <c r="C452" s="6"/>
      <c r="D452" s="9"/>
      <c r="E452" s="6"/>
      <c r="F452" s="6"/>
    </row>
    <row r="453" spans="2:6" x14ac:dyDescent="0.25">
      <c r="B453" s="6"/>
      <c r="C453" s="6"/>
      <c r="D453" s="9"/>
      <c r="E453" s="6"/>
      <c r="F453" s="6"/>
    </row>
    <row r="454" spans="2:6" x14ac:dyDescent="0.25">
      <c r="B454" s="6"/>
      <c r="C454" s="6"/>
      <c r="D454" s="9"/>
      <c r="E454" s="6"/>
      <c r="F454" s="6"/>
    </row>
    <row r="455" spans="2:6" x14ac:dyDescent="0.25">
      <c r="B455" s="6"/>
      <c r="C455" s="6"/>
      <c r="D455" s="9"/>
      <c r="E455" s="6"/>
      <c r="F455" s="6"/>
    </row>
    <row r="456" spans="2:6" x14ac:dyDescent="0.25">
      <c r="B456" s="6"/>
      <c r="C456" s="6"/>
      <c r="D456" s="9"/>
      <c r="E456" s="6"/>
      <c r="F456" s="6"/>
    </row>
    <row r="457" spans="2:6" x14ac:dyDescent="0.25">
      <c r="B457" s="6"/>
      <c r="C457" s="6"/>
      <c r="D457" s="9"/>
      <c r="E457" s="6"/>
      <c r="F457" s="6"/>
    </row>
    <row r="458" spans="2:6" x14ac:dyDescent="0.25">
      <c r="B458" s="6"/>
      <c r="C458" s="6"/>
      <c r="D458" s="9"/>
      <c r="E458" s="6"/>
      <c r="F458" s="6"/>
    </row>
    <row r="459" spans="2:6" x14ac:dyDescent="0.25">
      <c r="B459" s="6"/>
      <c r="C459" s="6"/>
      <c r="D459" s="9"/>
      <c r="E459" s="6"/>
      <c r="F459" s="6"/>
    </row>
    <row r="460" spans="2:6" x14ac:dyDescent="0.25">
      <c r="B460" s="6"/>
      <c r="C460" s="6"/>
      <c r="D460" s="9"/>
      <c r="E460" s="6"/>
      <c r="F460" s="6"/>
    </row>
    <row r="461" spans="2:6" x14ac:dyDescent="0.25">
      <c r="B461" s="6"/>
      <c r="C461" s="6"/>
      <c r="D461" s="9"/>
      <c r="E461" s="6"/>
      <c r="F461" s="6"/>
    </row>
    <row r="462" spans="2:6" x14ac:dyDescent="0.25">
      <c r="B462" s="6"/>
      <c r="C462" s="6"/>
      <c r="D462" s="9"/>
      <c r="E462" s="6"/>
      <c r="F462" s="6"/>
    </row>
    <row r="463" spans="2:6" x14ac:dyDescent="0.25">
      <c r="B463" s="6"/>
      <c r="C463" s="6"/>
      <c r="D463" s="9"/>
      <c r="E463" s="6"/>
      <c r="F463" s="6"/>
    </row>
    <row r="464" spans="2:6" x14ac:dyDescent="0.25">
      <c r="B464" s="6"/>
      <c r="C464" s="6"/>
      <c r="D464" s="9"/>
      <c r="E464" s="6"/>
      <c r="F464" s="6"/>
    </row>
    <row r="465" spans="2:6" x14ac:dyDescent="0.25">
      <c r="B465" s="6"/>
      <c r="C465" s="6"/>
      <c r="D465" s="9"/>
      <c r="E465" s="6"/>
      <c r="F465" s="6"/>
    </row>
    <row r="466" spans="2:6" x14ac:dyDescent="0.25">
      <c r="B466" s="6"/>
      <c r="C466" s="6"/>
      <c r="D466" s="9"/>
      <c r="E466" s="6"/>
      <c r="F466" s="6"/>
    </row>
    <row r="467" spans="2:6" x14ac:dyDescent="0.25">
      <c r="B467" s="6"/>
      <c r="C467" s="6"/>
      <c r="D467" s="9"/>
      <c r="E467" s="6"/>
      <c r="F467" s="6"/>
    </row>
    <row r="468" spans="2:6" x14ac:dyDescent="0.25">
      <c r="B468" s="6"/>
      <c r="C468" s="6"/>
      <c r="D468" s="9"/>
      <c r="E468" s="6"/>
      <c r="F468" s="6"/>
    </row>
    <row r="469" spans="2:6" x14ac:dyDescent="0.25">
      <c r="B469" s="6"/>
      <c r="C469" s="6"/>
      <c r="D469" s="9"/>
      <c r="E469" s="6"/>
      <c r="F469" s="6"/>
    </row>
    <row r="470" spans="2:6" x14ac:dyDescent="0.25">
      <c r="B470" s="6"/>
      <c r="C470" s="6"/>
      <c r="D470" s="9"/>
      <c r="E470" s="6"/>
      <c r="F470" s="6"/>
    </row>
    <row r="471" spans="2:6" x14ac:dyDescent="0.25">
      <c r="B471" s="6"/>
      <c r="C471" s="6"/>
      <c r="D471" s="9"/>
      <c r="E471" s="6"/>
      <c r="F471" s="6"/>
    </row>
    <row r="472" spans="2:6" x14ac:dyDescent="0.25">
      <c r="B472" s="6"/>
      <c r="C472" s="6"/>
      <c r="D472" s="9"/>
      <c r="E472" s="6"/>
      <c r="F472" s="6"/>
    </row>
    <row r="473" spans="2:6" x14ac:dyDescent="0.25">
      <c r="B473" s="6"/>
      <c r="C473" s="6"/>
      <c r="D473" s="9"/>
      <c r="E473" s="6"/>
      <c r="F473" s="6"/>
    </row>
    <row r="474" spans="2:6" x14ac:dyDescent="0.25">
      <c r="B474" s="6"/>
      <c r="C474" s="6"/>
      <c r="D474" s="9"/>
      <c r="E474" s="6"/>
      <c r="F474" s="6"/>
    </row>
    <row r="475" spans="2:6" x14ac:dyDescent="0.25">
      <c r="B475" s="6"/>
      <c r="C475" s="6"/>
      <c r="D475" s="9"/>
      <c r="E475" s="6"/>
      <c r="F475" s="6"/>
    </row>
    <row r="476" spans="2:6" x14ac:dyDescent="0.25">
      <c r="B476" s="6"/>
      <c r="C476" s="6"/>
      <c r="D476" s="9"/>
      <c r="E476" s="6"/>
      <c r="F476" s="6"/>
    </row>
    <row r="477" spans="2:6" x14ac:dyDescent="0.25">
      <c r="B477" s="6"/>
      <c r="C477" s="6"/>
      <c r="D477" s="9"/>
      <c r="E477" s="6"/>
      <c r="F477" s="6"/>
    </row>
    <row r="478" spans="2:6" x14ac:dyDescent="0.25">
      <c r="B478" s="6"/>
      <c r="C478" s="6"/>
      <c r="D478" s="9"/>
      <c r="E478" s="6"/>
      <c r="F478" s="6"/>
    </row>
    <row r="479" spans="2:6" x14ac:dyDescent="0.25">
      <c r="B479" s="6"/>
      <c r="C479" s="6"/>
      <c r="D479" s="9"/>
      <c r="E479" s="6"/>
      <c r="F479" s="6"/>
    </row>
    <row r="480" spans="2:6" x14ac:dyDescent="0.25">
      <c r="B480" s="6"/>
      <c r="C480" s="6"/>
      <c r="D480" s="9"/>
      <c r="E480" s="6"/>
      <c r="F480" s="6"/>
    </row>
    <row r="481" spans="2:6" x14ac:dyDescent="0.25">
      <c r="B481" s="6"/>
      <c r="C481" s="6"/>
      <c r="D481" s="9"/>
      <c r="E481" s="6"/>
      <c r="F481" s="6"/>
    </row>
    <row r="482" spans="2:6" x14ac:dyDescent="0.25">
      <c r="B482" s="6"/>
      <c r="C482" s="6"/>
      <c r="D482" s="9"/>
      <c r="E482" s="6"/>
      <c r="F482" s="6"/>
    </row>
    <row r="483" spans="2:6" x14ac:dyDescent="0.25">
      <c r="B483" s="6"/>
      <c r="C483" s="6"/>
      <c r="D483" s="9"/>
      <c r="E483" s="6"/>
      <c r="F483" s="6"/>
    </row>
    <row r="484" spans="2:6" x14ac:dyDescent="0.25">
      <c r="B484" s="6"/>
      <c r="C484" s="6"/>
      <c r="D484" s="9"/>
      <c r="E484" s="6"/>
      <c r="F484" s="6"/>
    </row>
    <row r="485" spans="2:6" x14ac:dyDescent="0.25">
      <c r="B485" s="6"/>
      <c r="C485" s="6"/>
      <c r="D485" s="9"/>
      <c r="E485" s="6"/>
      <c r="F485" s="6"/>
    </row>
    <row r="486" spans="2:6" x14ac:dyDescent="0.25">
      <c r="B486" s="6"/>
      <c r="C486" s="6"/>
      <c r="D486" s="9"/>
      <c r="E486" s="6"/>
      <c r="F486" s="6"/>
    </row>
    <row r="487" spans="2:6" x14ac:dyDescent="0.25">
      <c r="B487" s="6"/>
      <c r="C487" s="6"/>
      <c r="D487" s="9"/>
      <c r="E487" s="6"/>
      <c r="F487" s="6"/>
    </row>
    <row r="488" spans="2:6" x14ac:dyDescent="0.25">
      <c r="B488" s="6"/>
      <c r="C488" s="6"/>
      <c r="D488" s="9"/>
      <c r="E488" s="6"/>
      <c r="F488" s="6"/>
    </row>
    <row r="489" spans="2:6" x14ac:dyDescent="0.25">
      <c r="B489" s="6"/>
      <c r="C489" s="6"/>
      <c r="D489" s="9"/>
      <c r="E489" s="6"/>
      <c r="F489" s="6"/>
    </row>
    <row r="490" spans="2:6" x14ac:dyDescent="0.25">
      <c r="B490" s="6"/>
      <c r="C490" s="6"/>
      <c r="D490" s="9"/>
      <c r="E490" s="6"/>
      <c r="F490" s="6"/>
    </row>
    <row r="491" spans="2:6" x14ac:dyDescent="0.25">
      <c r="B491" s="6"/>
      <c r="C491" s="6"/>
      <c r="D491" s="9"/>
      <c r="E491" s="6"/>
      <c r="F491" s="6"/>
    </row>
    <row r="492" spans="2:6" x14ac:dyDescent="0.25">
      <c r="B492" s="6"/>
      <c r="C492" s="6"/>
      <c r="D492" s="9"/>
      <c r="E492" s="6"/>
      <c r="F492" s="6"/>
    </row>
    <row r="493" spans="2:6" x14ac:dyDescent="0.25">
      <c r="B493" s="6"/>
      <c r="C493" s="6"/>
      <c r="D493" s="9"/>
      <c r="E493" s="6"/>
      <c r="F493" s="6"/>
    </row>
    <row r="494" spans="2:6" x14ac:dyDescent="0.25">
      <c r="B494" s="6"/>
      <c r="C494" s="6"/>
      <c r="D494" s="9"/>
      <c r="E494" s="6"/>
      <c r="F494" s="6"/>
    </row>
    <row r="495" spans="2:6" x14ac:dyDescent="0.25">
      <c r="B495" s="6"/>
      <c r="C495" s="6"/>
      <c r="D495" s="9"/>
      <c r="E495" s="6"/>
      <c r="F495" s="6"/>
    </row>
    <row r="496" spans="2:6" x14ac:dyDescent="0.25">
      <c r="B496" s="6"/>
      <c r="C496" s="6"/>
      <c r="D496" s="9"/>
      <c r="E496" s="6"/>
      <c r="F496" s="6"/>
    </row>
    <row r="497" spans="2:6" x14ac:dyDescent="0.25">
      <c r="B497" s="6"/>
      <c r="C497" s="6"/>
      <c r="D497" s="9"/>
      <c r="E497" s="6"/>
      <c r="F497" s="6"/>
    </row>
    <row r="498" spans="2:6" x14ac:dyDescent="0.25">
      <c r="B498" s="6"/>
      <c r="C498" s="6"/>
      <c r="D498" s="9"/>
      <c r="E498" s="6"/>
      <c r="F498" s="6"/>
    </row>
    <row r="499" spans="2:6" x14ac:dyDescent="0.25">
      <c r="B499" s="6"/>
      <c r="C499" s="6"/>
      <c r="D499" s="9"/>
      <c r="E499" s="6"/>
      <c r="F499" s="6"/>
    </row>
    <row r="500" spans="2:6" x14ac:dyDescent="0.25">
      <c r="B500" s="6"/>
      <c r="C500" s="6"/>
      <c r="D500" s="9"/>
      <c r="E500" s="6"/>
      <c r="F500" s="6"/>
    </row>
    <row r="501" spans="2:6" x14ac:dyDescent="0.25">
      <c r="B501" s="6"/>
      <c r="C501" s="6"/>
      <c r="D501" s="9"/>
      <c r="E501" s="6"/>
      <c r="F501" s="6"/>
    </row>
    <row r="502" spans="2:6" x14ac:dyDescent="0.25">
      <c r="B502" s="6"/>
      <c r="C502" s="6"/>
      <c r="D502" s="9"/>
      <c r="E502" s="6"/>
      <c r="F502" s="6"/>
    </row>
    <row r="503" spans="2:6" x14ac:dyDescent="0.25">
      <c r="B503" s="6"/>
      <c r="C503" s="6"/>
      <c r="D503" s="9"/>
      <c r="E503" s="6"/>
      <c r="F503" s="6"/>
    </row>
    <row r="504" spans="2:6" x14ac:dyDescent="0.25">
      <c r="B504" s="6"/>
      <c r="C504" s="6"/>
      <c r="D504" s="9"/>
      <c r="E504" s="6"/>
      <c r="F504" s="6"/>
    </row>
    <row r="505" spans="2:6" x14ac:dyDescent="0.25">
      <c r="B505" s="6"/>
      <c r="C505" s="6"/>
      <c r="D505" s="9"/>
      <c r="E505" s="6"/>
      <c r="F505" s="6"/>
    </row>
    <row r="506" spans="2:6" x14ac:dyDescent="0.25">
      <c r="B506" s="6"/>
      <c r="C506" s="6"/>
      <c r="D506" s="9"/>
      <c r="E506" s="6"/>
      <c r="F506" s="6"/>
    </row>
    <row r="507" spans="2:6" x14ac:dyDescent="0.25">
      <c r="B507" s="6"/>
      <c r="C507" s="6"/>
      <c r="D507" s="9"/>
      <c r="E507" s="6"/>
      <c r="F507" s="6"/>
    </row>
    <row r="508" spans="2:6" x14ac:dyDescent="0.25">
      <c r="B508" s="6"/>
      <c r="C508" s="6"/>
      <c r="D508" s="9"/>
      <c r="E508" s="6"/>
      <c r="F508" s="6"/>
    </row>
    <row r="509" spans="2:6" x14ac:dyDescent="0.25">
      <c r="B509" s="6"/>
      <c r="C509" s="6"/>
      <c r="D509" s="9"/>
      <c r="E509" s="6"/>
      <c r="F509" s="6"/>
    </row>
    <row r="510" spans="2:6" x14ac:dyDescent="0.25">
      <c r="B510" s="6"/>
      <c r="C510" s="6"/>
      <c r="D510" s="9"/>
      <c r="E510" s="6"/>
      <c r="F510" s="6"/>
    </row>
    <row r="511" spans="2:6" x14ac:dyDescent="0.25">
      <c r="B511" s="6"/>
      <c r="C511" s="6"/>
      <c r="D511" s="9"/>
      <c r="E511" s="6"/>
      <c r="F511" s="6"/>
    </row>
    <row r="512" spans="2:6" x14ac:dyDescent="0.25">
      <c r="B512" s="6"/>
      <c r="C512" s="6"/>
      <c r="D512" s="9"/>
      <c r="E512" s="6"/>
      <c r="F512" s="6"/>
    </row>
    <row r="513" spans="2:6" x14ac:dyDescent="0.25">
      <c r="B513" s="6"/>
      <c r="C513" s="6"/>
      <c r="D513" s="9"/>
      <c r="E513" s="6"/>
      <c r="F513" s="6"/>
    </row>
    <row r="514" spans="2:6" x14ac:dyDescent="0.25">
      <c r="B514" s="6"/>
      <c r="C514" s="6"/>
      <c r="D514" s="9"/>
      <c r="E514" s="6"/>
      <c r="F514" s="6"/>
    </row>
    <row r="515" spans="2:6" x14ac:dyDescent="0.25">
      <c r="B515" s="6"/>
      <c r="C515" s="6"/>
      <c r="D515" s="9"/>
      <c r="E515" s="6"/>
      <c r="F515" s="6"/>
    </row>
    <row r="516" spans="2:6" x14ac:dyDescent="0.25">
      <c r="B516" s="6"/>
      <c r="C516" s="6"/>
      <c r="D516" s="9"/>
      <c r="E516" s="6"/>
      <c r="F516" s="6"/>
    </row>
    <row r="517" spans="2:6" x14ac:dyDescent="0.25">
      <c r="B517" s="6"/>
      <c r="C517" s="6"/>
      <c r="D517" s="9"/>
      <c r="E517" s="6"/>
      <c r="F517" s="6"/>
    </row>
    <row r="518" spans="2:6" x14ac:dyDescent="0.25">
      <c r="B518" s="6"/>
      <c r="C518" s="6"/>
      <c r="D518" s="9"/>
      <c r="E518" s="6"/>
      <c r="F518" s="6"/>
    </row>
    <row r="519" spans="2:6" x14ac:dyDescent="0.25">
      <c r="B519" s="6"/>
      <c r="C519" s="6"/>
      <c r="D519" s="9"/>
      <c r="E519" s="6"/>
      <c r="F519" s="6"/>
    </row>
    <row r="520" spans="2:6" x14ac:dyDescent="0.25">
      <c r="B520" s="6"/>
      <c r="C520" s="6"/>
      <c r="D520" s="9"/>
      <c r="E520" s="6"/>
      <c r="F520" s="6"/>
    </row>
    <row r="521" spans="2:6" x14ac:dyDescent="0.25">
      <c r="B521" s="6"/>
      <c r="C521" s="6"/>
      <c r="D521" s="9"/>
      <c r="E521" s="6"/>
      <c r="F521" s="6"/>
    </row>
    <row r="522" spans="2:6" x14ac:dyDescent="0.25">
      <c r="B522" s="6"/>
      <c r="C522" s="6"/>
      <c r="D522" s="9"/>
      <c r="E522" s="6"/>
      <c r="F522" s="6"/>
    </row>
    <row r="523" spans="2:6" x14ac:dyDescent="0.25">
      <c r="B523" s="6"/>
      <c r="C523" s="6"/>
      <c r="D523" s="9"/>
      <c r="E523" s="6"/>
      <c r="F523" s="6"/>
    </row>
    <row r="524" spans="2:6" x14ac:dyDescent="0.25">
      <c r="B524" s="6"/>
      <c r="C524" s="6"/>
      <c r="D524" s="9"/>
      <c r="E524" s="6"/>
      <c r="F524" s="6"/>
    </row>
    <row r="525" spans="2:6" x14ac:dyDescent="0.25">
      <c r="B525" s="6"/>
      <c r="C525" s="6"/>
      <c r="D525" s="9"/>
      <c r="E525" s="6"/>
      <c r="F525" s="6"/>
    </row>
    <row r="526" spans="2:6" x14ac:dyDescent="0.25">
      <c r="B526" s="6"/>
      <c r="C526" s="6"/>
      <c r="D526" s="9"/>
      <c r="E526" s="6"/>
      <c r="F526" s="6"/>
    </row>
    <row r="527" spans="2:6" x14ac:dyDescent="0.25">
      <c r="B527" s="6"/>
      <c r="C527" s="6"/>
      <c r="D527" s="9"/>
      <c r="E527" s="6"/>
      <c r="F527" s="6"/>
    </row>
    <row r="528" spans="2:6" x14ac:dyDescent="0.25">
      <c r="B528" s="6"/>
      <c r="C528" s="6"/>
      <c r="D528" s="9"/>
      <c r="E528" s="6"/>
      <c r="F528" s="6"/>
    </row>
    <row r="529" spans="2:6" x14ac:dyDescent="0.25">
      <c r="B529" s="6"/>
      <c r="C529" s="6"/>
      <c r="D529" s="9"/>
      <c r="E529" s="6"/>
      <c r="F529" s="6"/>
    </row>
    <row r="530" spans="2:6" x14ac:dyDescent="0.25">
      <c r="B530" s="6"/>
      <c r="C530" s="6"/>
      <c r="D530" s="9"/>
      <c r="E530" s="6"/>
      <c r="F530" s="6"/>
    </row>
    <row r="531" spans="2:6" x14ac:dyDescent="0.25">
      <c r="B531" s="6"/>
      <c r="C531" s="6"/>
      <c r="D531" s="9"/>
      <c r="E531" s="6"/>
      <c r="F531" s="6"/>
    </row>
    <row r="532" spans="2:6" x14ac:dyDescent="0.25">
      <c r="B532" s="6"/>
      <c r="C532" s="6"/>
      <c r="D532" s="9"/>
      <c r="E532" s="6"/>
      <c r="F532" s="6"/>
    </row>
    <row r="533" spans="2:6" x14ac:dyDescent="0.25">
      <c r="B533" s="6"/>
      <c r="C533" s="6"/>
      <c r="D533" s="9"/>
      <c r="E533" s="6"/>
      <c r="F533" s="6"/>
    </row>
    <row r="534" spans="2:6" x14ac:dyDescent="0.25">
      <c r="B534" s="6"/>
      <c r="C534" s="6"/>
      <c r="D534" s="9"/>
      <c r="E534" s="6"/>
      <c r="F534" s="6"/>
    </row>
    <row r="535" spans="2:6" x14ac:dyDescent="0.25">
      <c r="B535" s="6"/>
      <c r="C535" s="6"/>
      <c r="D535" s="9"/>
      <c r="E535" s="6"/>
      <c r="F535" s="6"/>
    </row>
    <row r="536" spans="2:6" x14ac:dyDescent="0.25">
      <c r="B536" s="6"/>
      <c r="C536" s="6"/>
      <c r="D536" s="9"/>
      <c r="E536" s="6"/>
      <c r="F536" s="6"/>
    </row>
    <row r="537" spans="2:6" x14ac:dyDescent="0.25">
      <c r="B537" s="6"/>
      <c r="C537" s="6"/>
      <c r="D537" s="9"/>
      <c r="E537" s="6"/>
      <c r="F537" s="6"/>
    </row>
    <row r="538" spans="2:6" x14ac:dyDescent="0.25">
      <c r="B538" s="6"/>
      <c r="C538" s="6"/>
      <c r="D538" s="9"/>
      <c r="E538" s="6"/>
      <c r="F538" s="6"/>
    </row>
    <row r="539" spans="2:6" x14ac:dyDescent="0.25">
      <c r="B539" s="6"/>
      <c r="C539" s="6"/>
      <c r="D539" s="9"/>
      <c r="E539" s="6"/>
      <c r="F539" s="6"/>
    </row>
    <row r="540" spans="2:6" x14ac:dyDescent="0.25">
      <c r="B540" s="6"/>
      <c r="C540" s="6"/>
      <c r="D540" s="9"/>
      <c r="E540" s="6"/>
      <c r="F540" s="6"/>
    </row>
    <row r="541" spans="2:6" x14ac:dyDescent="0.25">
      <c r="B541" s="6"/>
      <c r="C541" s="6"/>
      <c r="D541" s="9"/>
      <c r="E541" s="6"/>
      <c r="F541" s="6"/>
    </row>
    <row r="542" spans="2:6" x14ac:dyDescent="0.25">
      <c r="B542" s="6"/>
      <c r="C542" s="6"/>
      <c r="D542" s="9"/>
      <c r="E542" s="6"/>
      <c r="F542" s="6"/>
    </row>
    <row r="543" spans="2:6" x14ac:dyDescent="0.25">
      <c r="B543" s="6"/>
      <c r="C543" s="6"/>
      <c r="D543" s="9"/>
      <c r="E543" s="6"/>
      <c r="F543" s="6"/>
    </row>
    <row r="544" spans="2:6" x14ac:dyDescent="0.25">
      <c r="B544" s="6"/>
      <c r="C544" s="6"/>
      <c r="D544" s="9"/>
      <c r="E544" s="6"/>
      <c r="F544" s="6"/>
    </row>
    <row r="545" spans="2:6" x14ac:dyDescent="0.25">
      <c r="B545" s="6"/>
      <c r="C545" s="6"/>
      <c r="D545" s="9"/>
      <c r="E545" s="6"/>
      <c r="F545" s="6"/>
    </row>
    <row r="546" spans="2:6" x14ac:dyDescent="0.25">
      <c r="B546" s="6"/>
      <c r="C546" s="6"/>
      <c r="D546" s="9"/>
      <c r="E546" s="6"/>
      <c r="F546" s="6"/>
    </row>
    <row r="547" spans="2:6" x14ac:dyDescent="0.25">
      <c r="B547" s="6"/>
      <c r="C547" s="6"/>
      <c r="D547" s="9"/>
      <c r="E547" s="6"/>
      <c r="F547" s="6"/>
    </row>
    <row r="548" spans="2:6" x14ac:dyDescent="0.25">
      <c r="B548" s="6"/>
      <c r="C548" s="6"/>
      <c r="D548" s="9"/>
      <c r="E548" s="6"/>
      <c r="F548" s="6"/>
    </row>
    <row r="549" spans="2:6" x14ac:dyDescent="0.25">
      <c r="B549" s="6"/>
      <c r="C549" s="6"/>
      <c r="D549" s="9"/>
      <c r="E549" s="6"/>
      <c r="F549" s="6"/>
    </row>
    <row r="550" spans="2:6" x14ac:dyDescent="0.25">
      <c r="B550" s="6"/>
      <c r="C550" s="6"/>
      <c r="D550" s="9"/>
      <c r="E550" s="6"/>
      <c r="F550" s="6"/>
    </row>
    <row r="551" spans="2:6" x14ac:dyDescent="0.25">
      <c r="B551" s="6"/>
      <c r="C551" s="6"/>
      <c r="D551" s="9"/>
      <c r="E551" s="6"/>
      <c r="F551" s="6"/>
    </row>
    <row r="552" spans="2:6" x14ac:dyDescent="0.25">
      <c r="B552" s="6"/>
      <c r="C552" s="6"/>
      <c r="D552" s="9"/>
      <c r="E552" s="6"/>
      <c r="F552" s="6"/>
    </row>
    <row r="553" spans="2:6" x14ac:dyDescent="0.25">
      <c r="B553" s="6"/>
      <c r="C553" s="6"/>
      <c r="D553" s="9"/>
      <c r="E553" s="6"/>
      <c r="F553" s="6"/>
    </row>
    <row r="554" spans="2:6" x14ac:dyDescent="0.25">
      <c r="B554" s="6"/>
      <c r="C554" s="6"/>
      <c r="D554" s="9"/>
      <c r="E554" s="6"/>
      <c r="F554" s="6"/>
    </row>
    <row r="555" spans="2:6" x14ac:dyDescent="0.25">
      <c r="B555" s="6"/>
      <c r="C555" s="6"/>
      <c r="D555" s="9"/>
      <c r="E555" s="6"/>
      <c r="F555" s="6"/>
    </row>
    <row r="556" spans="2:6" x14ac:dyDescent="0.25">
      <c r="B556" s="6"/>
      <c r="C556" s="6"/>
      <c r="D556" s="9"/>
      <c r="E556" s="6"/>
      <c r="F556" s="6"/>
    </row>
    <row r="557" spans="2:6" x14ac:dyDescent="0.25">
      <c r="B557" s="6"/>
      <c r="C557" s="6"/>
      <c r="D557" s="9"/>
      <c r="E557" s="6"/>
      <c r="F557" s="6"/>
    </row>
    <row r="558" spans="2:6" x14ac:dyDescent="0.25">
      <c r="B558" s="6"/>
      <c r="C558" s="6"/>
      <c r="D558" s="9"/>
      <c r="E558" s="6"/>
      <c r="F558" s="6"/>
    </row>
    <row r="559" spans="2:6" x14ac:dyDescent="0.25">
      <c r="B559" s="6"/>
      <c r="C559" s="6"/>
      <c r="D559" s="9"/>
      <c r="E559" s="6"/>
      <c r="F559" s="6"/>
    </row>
    <row r="560" spans="2:6" x14ac:dyDescent="0.25">
      <c r="B560" s="6"/>
      <c r="C560" s="6"/>
      <c r="D560" s="9"/>
      <c r="E560" s="6"/>
      <c r="F560" s="6"/>
    </row>
    <row r="561" spans="2:6" x14ac:dyDescent="0.25">
      <c r="B561" s="6"/>
      <c r="C561" s="6"/>
      <c r="D561" s="9"/>
      <c r="E561" s="6"/>
      <c r="F561" s="6"/>
    </row>
    <row r="562" spans="2:6" x14ac:dyDescent="0.25">
      <c r="B562" s="6"/>
      <c r="C562" s="6"/>
      <c r="D562" s="9"/>
      <c r="E562" s="6"/>
      <c r="F562" s="6"/>
    </row>
    <row r="563" spans="2:6" x14ac:dyDescent="0.25">
      <c r="B563" s="6"/>
      <c r="C563" s="6"/>
      <c r="D563" s="9"/>
      <c r="E563" s="6"/>
      <c r="F563" s="6"/>
    </row>
    <row r="564" spans="2:6" x14ac:dyDescent="0.25">
      <c r="B564" s="6"/>
      <c r="C564" s="6"/>
      <c r="D564" s="9"/>
      <c r="E564" s="6"/>
      <c r="F564" s="6"/>
    </row>
    <row r="565" spans="2:6" x14ac:dyDescent="0.25">
      <c r="B565" s="6"/>
      <c r="C565" s="6"/>
      <c r="D565" s="9"/>
      <c r="E565" s="6"/>
      <c r="F565" s="6"/>
    </row>
    <row r="566" spans="2:6" x14ac:dyDescent="0.25">
      <c r="B566" s="6"/>
      <c r="C566" s="6"/>
      <c r="D566" s="9"/>
      <c r="E566" s="6"/>
      <c r="F566" s="6"/>
    </row>
    <row r="567" spans="2:6" x14ac:dyDescent="0.25">
      <c r="B567" s="6"/>
      <c r="C567" s="6"/>
      <c r="D567" s="9"/>
      <c r="E567" s="6"/>
      <c r="F567" s="6"/>
    </row>
    <row r="568" spans="2:6" x14ac:dyDescent="0.25">
      <c r="B568" s="6"/>
      <c r="C568" s="6"/>
      <c r="D568" s="9"/>
      <c r="E568" s="6"/>
      <c r="F568" s="6"/>
    </row>
    <row r="569" spans="2:6" x14ac:dyDescent="0.25">
      <c r="B569" s="6"/>
      <c r="C569" s="6"/>
      <c r="D569" s="9"/>
      <c r="E569" s="6"/>
      <c r="F569" s="6"/>
    </row>
    <row r="570" spans="2:6" x14ac:dyDescent="0.25">
      <c r="B570" s="6"/>
      <c r="C570" s="6"/>
      <c r="D570" s="9"/>
      <c r="E570" s="6"/>
      <c r="F570" s="6"/>
    </row>
    <row r="571" spans="2:6" x14ac:dyDescent="0.25">
      <c r="B571" s="6"/>
      <c r="C571" s="6"/>
      <c r="D571" s="9"/>
      <c r="E571" s="6"/>
      <c r="F571" s="6"/>
    </row>
    <row r="572" spans="2:6" x14ac:dyDescent="0.25">
      <c r="B572" s="6"/>
      <c r="C572" s="6"/>
      <c r="D572" s="9"/>
      <c r="E572" s="6"/>
      <c r="F572" s="6"/>
    </row>
    <row r="573" spans="2:6" x14ac:dyDescent="0.25">
      <c r="B573" s="6"/>
      <c r="C573" s="6"/>
      <c r="D573" s="9"/>
      <c r="E573" s="6"/>
      <c r="F573" s="6"/>
    </row>
    <row r="574" spans="2:6" x14ac:dyDescent="0.25">
      <c r="B574" s="6"/>
      <c r="C574" s="6"/>
      <c r="D574" s="9"/>
      <c r="E574" s="6"/>
      <c r="F574" s="6"/>
    </row>
    <row r="575" spans="2:6" x14ac:dyDescent="0.25">
      <c r="B575" s="6"/>
      <c r="C575" s="6"/>
      <c r="D575" s="9"/>
      <c r="E575" s="6"/>
      <c r="F575" s="6"/>
    </row>
    <row r="576" spans="2:6" x14ac:dyDescent="0.25">
      <c r="B576" s="6"/>
      <c r="C576" s="6"/>
      <c r="D576" s="9"/>
      <c r="E576" s="6"/>
      <c r="F576" s="6"/>
    </row>
    <row r="577" spans="2:6" x14ac:dyDescent="0.25">
      <c r="B577" s="6"/>
      <c r="C577" s="6"/>
      <c r="D577" s="9"/>
      <c r="E577" s="6"/>
      <c r="F577" s="6"/>
    </row>
    <row r="578" spans="2:6" x14ac:dyDescent="0.25">
      <c r="B578" s="6"/>
      <c r="C578" s="6"/>
      <c r="D578" s="9"/>
      <c r="E578" s="6"/>
      <c r="F578" s="6"/>
    </row>
    <row r="579" spans="2:6" x14ac:dyDescent="0.25">
      <c r="B579" s="6"/>
      <c r="C579" s="6"/>
      <c r="D579" s="9"/>
      <c r="E579" s="6"/>
      <c r="F579" s="6"/>
    </row>
    <row r="580" spans="2:6" x14ac:dyDescent="0.25">
      <c r="B580" s="6"/>
      <c r="C580" s="6"/>
      <c r="D580" s="9"/>
      <c r="E580" s="6"/>
      <c r="F580" s="6"/>
    </row>
    <row r="581" spans="2:6" x14ac:dyDescent="0.25">
      <c r="B581" s="6"/>
      <c r="C581" s="6"/>
      <c r="D581" s="9"/>
      <c r="E581" s="6"/>
      <c r="F581" s="6"/>
    </row>
    <row r="582" spans="2:6" x14ac:dyDescent="0.25">
      <c r="B582" s="6"/>
      <c r="C582" s="6"/>
      <c r="D582" s="9"/>
      <c r="E582" s="6"/>
      <c r="F582" s="6"/>
    </row>
    <row r="583" spans="2:6" x14ac:dyDescent="0.25">
      <c r="B583" s="6"/>
      <c r="C583" s="6"/>
      <c r="D583" s="9"/>
      <c r="E583" s="6"/>
      <c r="F583" s="6"/>
    </row>
    <row r="584" spans="2:6" x14ac:dyDescent="0.25">
      <c r="B584" s="6"/>
      <c r="C584" s="6"/>
      <c r="D584" s="9"/>
      <c r="E584" s="6"/>
      <c r="F584" s="6"/>
    </row>
    <row r="585" spans="2:6" x14ac:dyDescent="0.25">
      <c r="B585" s="6"/>
      <c r="C585" s="6"/>
      <c r="D585" s="9"/>
      <c r="E585" s="6"/>
      <c r="F585" s="6"/>
    </row>
    <row r="586" spans="2:6" x14ac:dyDescent="0.25">
      <c r="B586" s="6"/>
      <c r="C586" s="6"/>
      <c r="D586" s="9"/>
      <c r="E586" s="6"/>
      <c r="F586" s="6"/>
    </row>
    <row r="587" spans="2:6" x14ac:dyDescent="0.25">
      <c r="B587" s="6"/>
      <c r="C587" s="6"/>
      <c r="D587" s="9"/>
      <c r="E587" s="6"/>
      <c r="F587" s="6"/>
    </row>
    <row r="588" spans="2:6" x14ac:dyDescent="0.25">
      <c r="B588" s="6"/>
      <c r="C588" s="6"/>
      <c r="D588" s="9"/>
      <c r="E588" s="6"/>
      <c r="F588" s="6"/>
    </row>
    <row r="589" spans="2:6" x14ac:dyDescent="0.25">
      <c r="B589" s="6"/>
      <c r="C589" s="6"/>
      <c r="D589" s="9"/>
      <c r="E589" s="6"/>
      <c r="F589" s="6"/>
    </row>
    <row r="590" spans="2:6" x14ac:dyDescent="0.25">
      <c r="B590" s="6"/>
      <c r="C590" s="6"/>
      <c r="D590" s="9"/>
      <c r="E590" s="6"/>
      <c r="F590" s="6"/>
    </row>
    <row r="591" spans="2:6" x14ac:dyDescent="0.25">
      <c r="B591" s="6"/>
      <c r="C591" s="6"/>
      <c r="D591" s="9"/>
      <c r="E591" s="6"/>
      <c r="F591" s="6"/>
    </row>
    <row r="592" spans="2:6" x14ac:dyDescent="0.25">
      <c r="B592" s="6"/>
      <c r="C592" s="6"/>
      <c r="D592" s="9"/>
      <c r="E592" s="6"/>
      <c r="F592" s="6"/>
    </row>
    <row r="593" spans="2:6" x14ac:dyDescent="0.25">
      <c r="B593" s="6"/>
      <c r="C593" s="6"/>
      <c r="D593" s="9"/>
      <c r="E593" s="6"/>
      <c r="F593" s="6"/>
    </row>
    <row r="594" spans="2:6" x14ac:dyDescent="0.25">
      <c r="B594" s="6"/>
      <c r="C594" s="6"/>
      <c r="D594" s="9"/>
      <c r="E594" s="6"/>
      <c r="F594" s="6"/>
    </row>
    <row r="595" spans="2:6" x14ac:dyDescent="0.25">
      <c r="B595" s="6"/>
      <c r="C595" s="6"/>
      <c r="D595" s="9"/>
      <c r="E595" s="6"/>
      <c r="F595" s="6"/>
    </row>
    <row r="596" spans="2:6" x14ac:dyDescent="0.25">
      <c r="B596" s="6"/>
      <c r="C596" s="6"/>
      <c r="D596" s="9"/>
      <c r="E596" s="6"/>
      <c r="F596" s="6"/>
    </row>
    <row r="597" spans="2:6" x14ac:dyDescent="0.25">
      <c r="B597" s="6"/>
      <c r="C597" s="6"/>
      <c r="D597" s="9"/>
      <c r="E597" s="6"/>
      <c r="F597" s="6"/>
    </row>
    <row r="598" spans="2:6" x14ac:dyDescent="0.25">
      <c r="B598" s="6"/>
      <c r="C598" s="6"/>
      <c r="D598" s="9"/>
      <c r="E598" s="6"/>
      <c r="F598" s="6"/>
    </row>
    <row r="599" spans="2:6" x14ac:dyDescent="0.25">
      <c r="B599" s="6"/>
      <c r="C599" s="6"/>
      <c r="D599" s="9"/>
      <c r="E599" s="6"/>
      <c r="F599" s="6"/>
    </row>
    <row r="600" spans="2:6" x14ac:dyDescent="0.25">
      <c r="B600" s="6"/>
      <c r="C600" s="6"/>
      <c r="D600" s="9"/>
      <c r="E600" s="6"/>
      <c r="F600" s="6"/>
    </row>
    <row r="601" spans="2:6" x14ac:dyDescent="0.25">
      <c r="B601" s="6"/>
      <c r="C601" s="6"/>
      <c r="D601" s="9"/>
      <c r="E601" s="6"/>
      <c r="F601" s="6"/>
    </row>
    <row r="602" spans="2:6" x14ac:dyDescent="0.25">
      <c r="B602" s="6"/>
      <c r="C602" s="6"/>
      <c r="D602" s="9"/>
      <c r="E602" s="6"/>
      <c r="F602" s="6"/>
    </row>
    <row r="603" spans="2:6" x14ac:dyDescent="0.25">
      <c r="B603" s="6"/>
      <c r="C603" s="6"/>
      <c r="D603" s="9"/>
      <c r="E603" s="6"/>
      <c r="F603" s="6"/>
    </row>
    <row r="604" spans="2:6" x14ac:dyDescent="0.25">
      <c r="B604" s="6"/>
      <c r="C604" s="6"/>
      <c r="D604" s="9"/>
      <c r="E604" s="6"/>
      <c r="F604" s="6"/>
    </row>
    <row r="605" spans="2:6" x14ac:dyDescent="0.25">
      <c r="B605" s="6"/>
      <c r="C605" s="6"/>
      <c r="D605" s="9"/>
      <c r="E605" s="6"/>
      <c r="F605" s="6"/>
    </row>
    <row r="606" spans="2:6" x14ac:dyDescent="0.25">
      <c r="B606" s="6"/>
      <c r="C606" s="6"/>
      <c r="D606" s="9"/>
      <c r="E606" s="6"/>
      <c r="F606" s="6"/>
    </row>
    <row r="607" spans="2:6" x14ac:dyDescent="0.25">
      <c r="B607" s="6"/>
      <c r="C607" s="6"/>
      <c r="D607" s="9"/>
      <c r="E607" s="6"/>
      <c r="F607" s="6"/>
    </row>
    <row r="608" spans="2:6" x14ac:dyDescent="0.25">
      <c r="B608" s="6"/>
      <c r="C608" s="6"/>
      <c r="D608" s="9"/>
      <c r="E608" s="6"/>
      <c r="F608" s="6"/>
    </row>
    <row r="609" spans="2:6" x14ac:dyDescent="0.25">
      <c r="B609" s="6"/>
      <c r="C609" s="6"/>
      <c r="D609" s="9"/>
      <c r="E609" s="6"/>
      <c r="F609" s="6"/>
    </row>
    <row r="610" spans="2:6" x14ac:dyDescent="0.25">
      <c r="B610" s="6"/>
      <c r="C610" s="6"/>
      <c r="D610" s="9"/>
      <c r="E610" s="6"/>
      <c r="F610" s="6"/>
    </row>
    <row r="611" spans="2:6" x14ac:dyDescent="0.25">
      <c r="B611" s="6"/>
      <c r="C611" s="6"/>
      <c r="D611" s="9"/>
      <c r="E611" s="6"/>
      <c r="F611" s="6"/>
    </row>
    <row r="612" spans="2:6" x14ac:dyDescent="0.25">
      <c r="B612" s="6"/>
      <c r="C612" s="6"/>
      <c r="D612" s="9"/>
      <c r="E612" s="6"/>
      <c r="F612" s="6"/>
    </row>
    <row r="613" spans="2:6" x14ac:dyDescent="0.25">
      <c r="B613" s="6"/>
      <c r="C613" s="6"/>
      <c r="D613" s="9"/>
      <c r="E613" s="6"/>
      <c r="F613" s="6"/>
    </row>
    <row r="614" spans="2:6" x14ac:dyDescent="0.25">
      <c r="B614" s="6"/>
      <c r="C614" s="6"/>
      <c r="D614" s="9"/>
      <c r="E614" s="6"/>
      <c r="F614" s="6"/>
    </row>
    <row r="615" spans="2:6" x14ac:dyDescent="0.25">
      <c r="B615" s="6"/>
      <c r="C615" s="6"/>
      <c r="D615" s="9"/>
      <c r="E615" s="6"/>
      <c r="F615" s="6"/>
    </row>
    <row r="616" spans="2:6" x14ac:dyDescent="0.25">
      <c r="B616" s="6"/>
      <c r="C616" s="6"/>
      <c r="D616" s="9"/>
      <c r="E616" s="6"/>
      <c r="F616" s="6"/>
    </row>
    <row r="617" spans="2:6" x14ac:dyDescent="0.25">
      <c r="B617" s="6"/>
      <c r="C617" s="6"/>
      <c r="D617" s="9"/>
      <c r="E617" s="6"/>
      <c r="F617" s="6"/>
    </row>
    <row r="618" spans="2:6" x14ac:dyDescent="0.25">
      <c r="B618" s="6"/>
      <c r="C618" s="6"/>
      <c r="D618" s="9"/>
      <c r="E618" s="6"/>
      <c r="F618" s="6"/>
    </row>
    <row r="619" spans="2:6" x14ac:dyDescent="0.25">
      <c r="B619" s="6"/>
      <c r="C619" s="6"/>
      <c r="D619" s="9"/>
      <c r="E619" s="6"/>
      <c r="F619" s="6"/>
    </row>
    <row r="620" spans="2:6" x14ac:dyDescent="0.25">
      <c r="B620" s="6"/>
      <c r="C620" s="6"/>
      <c r="D620" s="9"/>
      <c r="E620" s="6"/>
      <c r="F620" s="6"/>
    </row>
    <row r="621" spans="2:6" x14ac:dyDescent="0.25">
      <c r="B621" s="6"/>
      <c r="C621" s="6"/>
      <c r="D621" s="9"/>
      <c r="E621" s="6"/>
      <c r="F621" s="6"/>
    </row>
    <row r="622" spans="2:6" x14ac:dyDescent="0.25">
      <c r="B622" s="6"/>
      <c r="C622" s="6"/>
      <c r="D622" s="9"/>
      <c r="E622" s="6"/>
      <c r="F622" s="6"/>
    </row>
    <row r="623" spans="2:6" x14ac:dyDescent="0.25">
      <c r="B623" s="6"/>
      <c r="C623" s="6"/>
      <c r="D623" s="9"/>
      <c r="E623" s="6"/>
      <c r="F623" s="6"/>
    </row>
    <row r="624" spans="2:6" x14ac:dyDescent="0.25">
      <c r="B624" s="6"/>
      <c r="C624" s="6"/>
      <c r="D624" s="9"/>
      <c r="E624" s="6"/>
      <c r="F624" s="6"/>
    </row>
    <row r="625" spans="2:6" x14ac:dyDescent="0.25">
      <c r="B625" s="6"/>
      <c r="C625" s="6"/>
      <c r="D625" s="9"/>
      <c r="E625" s="6"/>
      <c r="F625" s="6"/>
    </row>
    <row r="626" spans="2:6" x14ac:dyDescent="0.25">
      <c r="B626" s="6"/>
      <c r="C626" s="6"/>
      <c r="D626" s="9"/>
      <c r="E626" s="6"/>
      <c r="F626" s="6"/>
    </row>
    <row r="627" spans="2:6" x14ac:dyDescent="0.25">
      <c r="B627" s="6"/>
      <c r="C627" s="6"/>
      <c r="D627" s="9"/>
      <c r="E627" s="6"/>
      <c r="F627" s="6"/>
    </row>
    <row r="628" spans="2:6" x14ac:dyDescent="0.25">
      <c r="B628" s="6"/>
      <c r="C628" s="6"/>
      <c r="D628" s="9"/>
      <c r="E628" s="6"/>
      <c r="F628" s="6"/>
    </row>
    <row r="629" spans="2:6" x14ac:dyDescent="0.25">
      <c r="B629" s="6"/>
      <c r="C629" s="6"/>
      <c r="D629" s="9"/>
      <c r="E629" s="6"/>
      <c r="F629" s="6"/>
    </row>
    <row r="630" spans="2:6" x14ac:dyDescent="0.25">
      <c r="B630" s="6"/>
      <c r="C630" s="6"/>
      <c r="D630" s="9"/>
      <c r="E630" s="6"/>
      <c r="F630" s="6"/>
    </row>
    <row r="631" spans="2:6" x14ac:dyDescent="0.25">
      <c r="B631" s="6"/>
      <c r="C631" s="6"/>
      <c r="D631" s="9"/>
      <c r="E631" s="6"/>
      <c r="F631" s="6"/>
    </row>
    <row r="632" spans="2:6" x14ac:dyDescent="0.25">
      <c r="B632" s="6"/>
      <c r="C632" s="6"/>
      <c r="D632" s="9"/>
      <c r="E632" s="6"/>
      <c r="F632" s="6"/>
    </row>
    <row r="633" spans="2:6" x14ac:dyDescent="0.25">
      <c r="B633" s="6"/>
      <c r="C633" s="6"/>
      <c r="D633" s="9"/>
      <c r="E633" s="6"/>
      <c r="F633" s="6"/>
    </row>
    <row r="634" spans="2:6" x14ac:dyDescent="0.25">
      <c r="B634" s="6"/>
      <c r="C634" s="6"/>
      <c r="D634" s="9"/>
      <c r="E634" s="6"/>
      <c r="F634" s="6"/>
    </row>
    <row r="635" spans="2:6" x14ac:dyDescent="0.25">
      <c r="B635" s="6"/>
      <c r="C635" s="6"/>
      <c r="D635" s="9"/>
      <c r="E635" s="6"/>
      <c r="F635" s="6"/>
    </row>
    <row r="636" spans="2:6" x14ac:dyDescent="0.25">
      <c r="B636" s="6"/>
      <c r="C636" s="6"/>
      <c r="D636" s="9"/>
      <c r="E636" s="6"/>
      <c r="F636" s="6"/>
    </row>
    <row r="637" spans="2:6" x14ac:dyDescent="0.25">
      <c r="B637" s="6"/>
      <c r="C637" s="6"/>
      <c r="D637" s="9"/>
      <c r="E637" s="6"/>
      <c r="F637" s="6"/>
    </row>
    <row r="638" spans="2:6" x14ac:dyDescent="0.25">
      <c r="B638" s="6"/>
      <c r="C638" s="6"/>
      <c r="D638" s="9"/>
      <c r="E638" s="6"/>
      <c r="F638" s="6"/>
    </row>
    <row r="639" spans="2:6" x14ac:dyDescent="0.25">
      <c r="B639" s="6"/>
      <c r="C639" s="6"/>
      <c r="D639" s="9"/>
      <c r="E639" s="6"/>
      <c r="F639" s="6"/>
    </row>
    <row r="640" spans="2:6" x14ac:dyDescent="0.25">
      <c r="B640" s="6"/>
      <c r="C640" s="6"/>
      <c r="D640" s="9"/>
      <c r="E640" s="6"/>
      <c r="F640" s="6"/>
    </row>
    <row r="641" spans="2:6" x14ac:dyDescent="0.25">
      <c r="B641" s="6"/>
      <c r="C641" s="6"/>
      <c r="D641" s="9"/>
      <c r="E641" s="6"/>
      <c r="F641" s="6"/>
    </row>
    <row r="642" spans="2:6" x14ac:dyDescent="0.25">
      <c r="B642" s="6"/>
      <c r="C642" s="6"/>
      <c r="D642" s="9"/>
      <c r="E642" s="6"/>
      <c r="F642" s="6"/>
    </row>
    <row r="643" spans="2:6" x14ac:dyDescent="0.25">
      <c r="B643" s="6"/>
      <c r="C643" s="6"/>
      <c r="D643" s="9"/>
      <c r="E643" s="6"/>
      <c r="F643" s="6"/>
    </row>
    <row r="644" spans="2:6" x14ac:dyDescent="0.25">
      <c r="B644" s="6"/>
      <c r="C644" s="6"/>
      <c r="D644" s="9"/>
      <c r="E644" s="6"/>
      <c r="F644" s="6"/>
    </row>
    <row r="645" spans="2:6" x14ac:dyDescent="0.25">
      <c r="B645" s="6"/>
      <c r="C645" s="6"/>
      <c r="D645" s="9"/>
      <c r="E645" s="6"/>
      <c r="F645" s="6"/>
    </row>
    <row r="646" spans="2:6" x14ac:dyDescent="0.25">
      <c r="B646" s="6"/>
      <c r="C646" s="6"/>
      <c r="D646" s="9"/>
      <c r="E646" s="6"/>
      <c r="F646" s="6"/>
    </row>
    <row r="647" spans="2:6" x14ac:dyDescent="0.25">
      <c r="B647" s="6"/>
      <c r="C647" s="6"/>
      <c r="D647" s="9"/>
      <c r="E647" s="6"/>
      <c r="F647" s="6"/>
    </row>
    <row r="648" spans="2:6" x14ac:dyDescent="0.25">
      <c r="B648" s="6"/>
      <c r="C648" s="6"/>
      <c r="D648" s="9"/>
      <c r="E648" s="6"/>
      <c r="F648" s="6"/>
    </row>
    <row r="649" spans="2:6" x14ac:dyDescent="0.25">
      <c r="B649" s="6"/>
      <c r="C649" s="6"/>
      <c r="D649" s="9"/>
      <c r="E649" s="6"/>
      <c r="F649" s="6"/>
    </row>
    <row r="650" spans="2:6" x14ac:dyDescent="0.25">
      <c r="B650" s="6"/>
      <c r="C650" s="6"/>
      <c r="D650" s="9"/>
      <c r="E650" s="6"/>
      <c r="F650" s="6"/>
    </row>
    <row r="651" spans="2:6" x14ac:dyDescent="0.25">
      <c r="B651" s="6"/>
      <c r="C651" s="6"/>
      <c r="D651" s="9"/>
      <c r="E651" s="6"/>
      <c r="F651" s="6"/>
    </row>
    <row r="652" spans="2:6" x14ac:dyDescent="0.25">
      <c r="B652" s="6"/>
      <c r="C652" s="6"/>
      <c r="D652" s="9"/>
      <c r="E652" s="6"/>
      <c r="F652" s="6"/>
    </row>
    <row r="653" spans="2:6" x14ac:dyDescent="0.25">
      <c r="B653" s="6"/>
      <c r="C653" s="6"/>
      <c r="D653" s="9"/>
      <c r="E653" s="6"/>
      <c r="F653" s="6"/>
    </row>
    <row r="654" spans="2:6" x14ac:dyDescent="0.25">
      <c r="B654" s="6"/>
      <c r="C654" s="6"/>
      <c r="D654" s="9"/>
      <c r="E654" s="6"/>
      <c r="F654" s="6"/>
    </row>
    <row r="655" spans="2:6" x14ac:dyDescent="0.25">
      <c r="B655" s="6"/>
      <c r="C655" s="6"/>
      <c r="D655" s="9"/>
      <c r="E655" s="6"/>
      <c r="F655" s="6"/>
    </row>
    <row r="656" spans="2:6" x14ac:dyDescent="0.25">
      <c r="B656" s="6"/>
      <c r="C656" s="6"/>
      <c r="D656" s="9"/>
      <c r="E656" s="6"/>
      <c r="F656" s="6"/>
    </row>
    <row r="657" spans="2:6" x14ac:dyDescent="0.25">
      <c r="B657" s="6"/>
      <c r="C657" s="6"/>
      <c r="D657" s="9"/>
      <c r="E657" s="6"/>
      <c r="F657" s="6"/>
    </row>
    <row r="658" spans="2:6" x14ac:dyDescent="0.25">
      <c r="B658" s="6"/>
      <c r="C658" s="6"/>
      <c r="D658" s="9"/>
      <c r="E658" s="6"/>
      <c r="F658" s="6"/>
    </row>
    <row r="659" spans="2:6" x14ac:dyDescent="0.25">
      <c r="B659" s="6"/>
      <c r="C659" s="6"/>
      <c r="D659" s="9"/>
      <c r="E659" s="6"/>
      <c r="F659" s="6"/>
    </row>
    <row r="660" spans="2:6" x14ac:dyDescent="0.25">
      <c r="B660" s="6"/>
      <c r="C660" s="6"/>
      <c r="D660" s="9"/>
      <c r="E660" s="6"/>
      <c r="F660" s="6"/>
    </row>
    <row r="661" spans="2:6" x14ac:dyDescent="0.25">
      <c r="B661" s="6"/>
      <c r="C661" s="6"/>
      <c r="D661" s="9"/>
      <c r="E661" s="6"/>
      <c r="F661" s="6"/>
    </row>
    <row r="662" spans="2:6" x14ac:dyDescent="0.25">
      <c r="B662" s="6"/>
      <c r="C662" s="6"/>
      <c r="D662" s="9"/>
      <c r="E662" s="6"/>
      <c r="F662" s="6"/>
    </row>
    <row r="663" spans="2:6" x14ac:dyDescent="0.25">
      <c r="B663" s="6"/>
      <c r="C663" s="6"/>
      <c r="D663" s="9"/>
      <c r="E663" s="6"/>
      <c r="F663" s="6"/>
    </row>
    <row r="664" spans="2:6" x14ac:dyDescent="0.25">
      <c r="B664" s="6"/>
      <c r="C664" s="6"/>
      <c r="D664" s="9"/>
      <c r="E664" s="6"/>
      <c r="F664" s="6"/>
    </row>
    <row r="665" spans="2:6" x14ac:dyDescent="0.25">
      <c r="B665" s="6"/>
      <c r="C665" s="6"/>
      <c r="D665" s="9"/>
      <c r="E665" s="6"/>
      <c r="F665" s="6"/>
    </row>
    <row r="666" spans="2:6" x14ac:dyDescent="0.25">
      <c r="B666" s="6"/>
      <c r="C666" s="6"/>
      <c r="D666" s="9"/>
      <c r="E666" s="6"/>
      <c r="F666" s="6"/>
    </row>
    <row r="667" spans="2:6" x14ac:dyDescent="0.25">
      <c r="B667" s="6"/>
      <c r="C667" s="6"/>
      <c r="D667" s="9"/>
      <c r="E667" s="6"/>
      <c r="F667" s="6"/>
    </row>
    <row r="668" spans="2:6" x14ac:dyDescent="0.25">
      <c r="B668" s="6"/>
      <c r="C668" s="6"/>
      <c r="D668" s="9"/>
      <c r="E668" s="6"/>
      <c r="F668" s="6"/>
    </row>
    <row r="669" spans="2:6" x14ac:dyDescent="0.25">
      <c r="B669" s="6"/>
      <c r="C669" s="6"/>
      <c r="D669" s="9"/>
      <c r="E669" s="6"/>
      <c r="F669" s="6"/>
    </row>
    <row r="670" spans="2:6" x14ac:dyDescent="0.25">
      <c r="B670" s="6"/>
      <c r="C670" s="6"/>
      <c r="D670" s="9"/>
      <c r="E670" s="6"/>
      <c r="F670" s="6"/>
    </row>
    <row r="671" spans="2:6" x14ac:dyDescent="0.25">
      <c r="B671" s="6"/>
      <c r="C671" s="6"/>
      <c r="D671" s="9"/>
      <c r="E671" s="6"/>
      <c r="F671" s="6"/>
    </row>
    <row r="672" spans="2:6" x14ac:dyDescent="0.25">
      <c r="B672" s="6"/>
      <c r="C672" s="6"/>
      <c r="D672" s="9"/>
      <c r="E672" s="6"/>
      <c r="F672" s="6"/>
    </row>
    <row r="673" spans="2:6" x14ac:dyDescent="0.25">
      <c r="B673" s="6"/>
      <c r="C673" s="6"/>
      <c r="D673" s="9"/>
      <c r="E673" s="6"/>
      <c r="F673" s="6"/>
    </row>
    <row r="674" spans="2:6" x14ac:dyDescent="0.25">
      <c r="B674" s="6"/>
      <c r="C674" s="6"/>
      <c r="D674" s="9"/>
      <c r="E674" s="6"/>
      <c r="F674" s="6"/>
    </row>
    <row r="675" spans="2:6" x14ac:dyDescent="0.25">
      <c r="B675" s="6"/>
      <c r="C675" s="6"/>
      <c r="D675" s="9"/>
      <c r="E675" s="6"/>
      <c r="F675" s="6"/>
    </row>
    <row r="676" spans="2:6" x14ac:dyDescent="0.25">
      <c r="B676" s="6"/>
      <c r="C676" s="6"/>
      <c r="D676" s="9"/>
      <c r="E676" s="6"/>
      <c r="F676" s="6"/>
    </row>
    <row r="677" spans="2:6" x14ac:dyDescent="0.25">
      <c r="B677" s="6"/>
      <c r="C677" s="6"/>
      <c r="D677" s="9"/>
      <c r="E677" s="6"/>
      <c r="F677" s="6"/>
    </row>
    <row r="678" spans="2:6" x14ac:dyDescent="0.25">
      <c r="B678" s="6"/>
      <c r="C678" s="6"/>
      <c r="D678" s="9"/>
      <c r="E678" s="6"/>
      <c r="F678" s="6"/>
    </row>
    <row r="679" spans="2:6" x14ac:dyDescent="0.25">
      <c r="B679" s="6"/>
      <c r="C679" s="6"/>
      <c r="D679" s="9"/>
      <c r="E679" s="6"/>
      <c r="F679" s="6"/>
    </row>
    <row r="680" spans="2:6" x14ac:dyDescent="0.25">
      <c r="B680" s="6"/>
      <c r="C680" s="6"/>
      <c r="D680" s="9"/>
      <c r="E680" s="6"/>
      <c r="F680" s="6"/>
    </row>
    <row r="681" spans="2:6" x14ac:dyDescent="0.25">
      <c r="B681" s="6"/>
      <c r="C681" s="6"/>
      <c r="D681" s="9"/>
      <c r="E681" s="6"/>
      <c r="F681" s="6"/>
    </row>
    <row r="682" spans="2:6" x14ac:dyDescent="0.25">
      <c r="B682" s="6"/>
      <c r="C682" s="6"/>
      <c r="D682" s="9"/>
      <c r="E682" s="6"/>
      <c r="F682" s="6"/>
    </row>
    <row r="683" spans="2:6" x14ac:dyDescent="0.25">
      <c r="B683" s="6"/>
      <c r="C683" s="6"/>
      <c r="D683" s="9"/>
      <c r="E683" s="6"/>
      <c r="F683" s="6"/>
    </row>
    <row r="684" spans="2:6" x14ac:dyDescent="0.25">
      <c r="B684" s="6"/>
      <c r="C684" s="6"/>
      <c r="D684" s="9"/>
      <c r="E684" s="6"/>
      <c r="F684" s="6"/>
    </row>
    <row r="685" spans="2:6" x14ac:dyDescent="0.25">
      <c r="B685" s="6"/>
      <c r="C685" s="6"/>
      <c r="D685" s="9"/>
      <c r="E685" s="6"/>
      <c r="F685" s="6"/>
    </row>
    <row r="686" spans="2:6" x14ac:dyDescent="0.25">
      <c r="B686" s="6"/>
      <c r="C686" s="6"/>
      <c r="D686" s="9"/>
      <c r="E686" s="6"/>
      <c r="F686" s="6"/>
    </row>
    <row r="687" spans="2:6" x14ac:dyDescent="0.25">
      <c r="B687" s="6"/>
      <c r="C687" s="6"/>
      <c r="D687" s="9"/>
      <c r="E687" s="6"/>
      <c r="F687" s="6"/>
    </row>
    <row r="688" spans="2:6" x14ac:dyDescent="0.25">
      <c r="B688" s="6"/>
      <c r="C688" s="6"/>
      <c r="D688" s="9"/>
      <c r="E688" s="6"/>
      <c r="F688" s="6"/>
    </row>
    <row r="689" spans="2:6" x14ac:dyDescent="0.25">
      <c r="B689" s="6"/>
      <c r="C689" s="6"/>
      <c r="D689" s="9"/>
      <c r="E689" s="6"/>
      <c r="F689" s="6"/>
    </row>
    <row r="690" spans="2:6" x14ac:dyDescent="0.25">
      <c r="B690" s="6"/>
      <c r="C690" s="6"/>
      <c r="D690" s="9"/>
      <c r="E690" s="6"/>
      <c r="F690" s="6"/>
    </row>
    <row r="691" spans="2:6" x14ac:dyDescent="0.25">
      <c r="B691" s="6"/>
      <c r="C691" s="6"/>
      <c r="D691" s="9"/>
      <c r="E691" s="6"/>
      <c r="F691" s="6"/>
    </row>
    <row r="692" spans="2:6" x14ac:dyDescent="0.25">
      <c r="B692" s="6"/>
      <c r="C692" s="6"/>
      <c r="D692" s="9"/>
      <c r="E692" s="6"/>
      <c r="F692" s="6"/>
    </row>
    <row r="693" spans="2:6" x14ac:dyDescent="0.25">
      <c r="B693" s="6"/>
      <c r="C693" s="6"/>
      <c r="D693" s="9"/>
      <c r="E693" s="6"/>
      <c r="F693" s="6"/>
    </row>
    <row r="694" spans="2:6" x14ac:dyDescent="0.25">
      <c r="B694" s="6"/>
      <c r="C694" s="6"/>
      <c r="D694" s="9"/>
      <c r="E694" s="6"/>
      <c r="F694" s="6"/>
    </row>
    <row r="695" spans="2:6" x14ac:dyDescent="0.25">
      <c r="B695" s="6"/>
      <c r="C695" s="6"/>
      <c r="D695" s="9"/>
      <c r="E695" s="6"/>
      <c r="F695" s="6"/>
    </row>
    <row r="696" spans="2:6" x14ac:dyDescent="0.25">
      <c r="B696" s="6"/>
      <c r="C696" s="6"/>
      <c r="D696" s="9"/>
      <c r="E696" s="6"/>
      <c r="F696" s="6"/>
    </row>
    <row r="697" spans="2:6" x14ac:dyDescent="0.25">
      <c r="B697" s="6"/>
      <c r="C697" s="6"/>
      <c r="D697" s="9"/>
      <c r="E697" s="6"/>
      <c r="F697" s="6"/>
    </row>
    <row r="698" spans="2:6" x14ac:dyDescent="0.25">
      <c r="B698" s="6"/>
      <c r="C698" s="6"/>
      <c r="D698" s="9"/>
      <c r="E698" s="6"/>
      <c r="F698" s="6"/>
    </row>
    <row r="699" spans="2:6" x14ac:dyDescent="0.25">
      <c r="B699" s="6"/>
      <c r="C699" s="6"/>
      <c r="D699" s="9"/>
      <c r="E699" s="6"/>
      <c r="F699" s="6"/>
    </row>
    <row r="700" spans="2:6" x14ac:dyDescent="0.25">
      <c r="B700" s="6"/>
      <c r="C700" s="6"/>
      <c r="D700" s="9"/>
      <c r="E700" s="6"/>
      <c r="F700" s="6"/>
    </row>
    <row r="701" spans="2:6" x14ac:dyDescent="0.25">
      <c r="B701" s="6"/>
      <c r="C701" s="6"/>
      <c r="D701" s="9"/>
      <c r="E701" s="6"/>
      <c r="F701" s="6"/>
    </row>
    <row r="702" spans="2:6" x14ac:dyDescent="0.25">
      <c r="B702" s="6"/>
      <c r="C702" s="6"/>
      <c r="D702" s="9"/>
      <c r="E702" s="6"/>
      <c r="F702" s="6"/>
    </row>
    <row r="703" spans="2:6" x14ac:dyDescent="0.25">
      <c r="B703" s="6"/>
      <c r="C703" s="6"/>
      <c r="D703" s="9"/>
      <c r="E703" s="6"/>
      <c r="F703" s="6"/>
    </row>
    <row r="704" spans="2:6" x14ac:dyDescent="0.25">
      <c r="B704" s="6"/>
      <c r="C704" s="6"/>
      <c r="D704" s="9"/>
      <c r="E704" s="6"/>
      <c r="F704" s="6"/>
    </row>
    <row r="705" spans="2:6" x14ac:dyDescent="0.25">
      <c r="B705" s="6"/>
      <c r="C705" s="6"/>
      <c r="D705" s="9"/>
      <c r="E705" s="6"/>
      <c r="F705" s="6"/>
    </row>
    <row r="706" spans="2:6" x14ac:dyDescent="0.25">
      <c r="B706" s="6"/>
      <c r="C706" s="6"/>
      <c r="D706" s="9"/>
      <c r="E706" s="6"/>
      <c r="F706" s="6"/>
    </row>
    <row r="707" spans="2:6" x14ac:dyDescent="0.25">
      <c r="B707" s="6"/>
      <c r="C707" s="6"/>
      <c r="D707" s="9"/>
      <c r="E707" s="6"/>
      <c r="F707" s="6"/>
    </row>
    <row r="708" spans="2:6" x14ac:dyDescent="0.25">
      <c r="B708" s="6"/>
      <c r="C708" s="6"/>
      <c r="D708" s="9"/>
      <c r="E708" s="6"/>
      <c r="F708" s="6"/>
    </row>
    <row r="709" spans="2:6" x14ac:dyDescent="0.25">
      <c r="B709" s="6"/>
      <c r="C709" s="6"/>
      <c r="D709" s="9"/>
      <c r="E709" s="6"/>
      <c r="F709" s="6"/>
    </row>
    <row r="710" spans="2:6" x14ac:dyDescent="0.25">
      <c r="B710" s="6"/>
      <c r="C710" s="6"/>
      <c r="D710" s="9"/>
      <c r="E710" s="6"/>
      <c r="F710" s="6"/>
    </row>
    <row r="711" spans="2:6" x14ac:dyDescent="0.25">
      <c r="B711" s="6"/>
      <c r="C711" s="6"/>
      <c r="D711" s="9"/>
      <c r="E711" s="6"/>
      <c r="F711" s="6"/>
    </row>
    <row r="712" spans="2:6" x14ac:dyDescent="0.25">
      <c r="B712" s="6"/>
      <c r="C712" s="6"/>
      <c r="D712" s="9"/>
      <c r="E712" s="6"/>
      <c r="F712" s="6"/>
    </row>
    <row r="713" spans="2:6" x14ac:dyDescent="0.25">
      <c r="B713" s="6"/>
      <c r="C713" s="6"/>
      <c r="D713" s="9"/>
      <c r="E713" s="6"/>
      <c r="F713" s="6"/>
    </row>
    <row r="714" spans="2:6" x14ac:dyDescent="0.25">
      <c r="B714" s="6"/>
      <c r="C714" s="6"/>
      <c r="D714" s="9"/>
      <c r="E714" s="6"/>
      <c r="F714" s="6"/>
    </row>
    <row r="715" spans="2:6" x14ac:dyDescent="0.25">
      <c r="B715" s="6"/>
      <c r="C715" s="6"/>
      <c r="D715" s="9"/>
      <c r="E715" s="6"/>
      <c r="F715" s="6"/>
    </row>
    <row r="716" spans="2:6" x14ac:dyDescent="0.25">
      <c r="B716" s="6"/>
      <c r="C716" s="6"/>
      <c r="D716" s="9"/>
      <c r="E716" s="6"/>
      <c r="F716" s="6"/>
    </row>
    <row r="717" spans="2:6" x14ac:dyDescent="0.25">
      <c r="B717" s="6"/>
      <c r="C717" s="6"/>
      <c r="D717" s="9"/>
      <c r="E717" s="6"/>
      <c r="F717" s="6"/>
    </row>
    <row r="718" spans="2:6" x14ac:dyDescent="0.25">
      <c r="B718" s="6"/>
      <c r="C718" s="6"/>
      <c r="D718" s="9"/>
      <c r="E718" s="6"/>
      <c r="F718" s="6"/>
    </row>
    <row r="719" spans="2:6" x14ac:dyDescent="0.25">
      <c r="B719" s="6"/>
      <c r="C719" s="6"/>
      <c r="D719" s="9"/>
      <c r="E719" s="6"/>
      <c r="F719" s="6"/>
    </row>
    <row r="720" spans="2:6" x14ac:dyDescent="0.25">
      <c r="B720" s="6"/>
      <c r="C720" s="6"/>
      <c r="D720" s="9"/>
      <c r="E720" s="6"/>
      <c r="F720" s="6"/>
    </row>
    <row r="721" spans="2:6" x14ac:dyDescent="0.25">
      <c r="B721" s="6"/>
      <c r="C721" s="6"/>
      <c r="D721" s="9"/>
      <c r="E721" s="6"/>
      <c r="F721" s="6"/>
    </row>
    <row r="722" spans="2:6" x14ac:dyDescent="0.25">
      <c r="B722" s="6"/>
      <c r="C722" s="6"/>
      <c r="D722" s="9"/>
      <c r="E722" s="6"/>
      <c r="F722" s="6"/>
    </row>
    <row r="723" spans="2:6" x14ac:dyDescent="0.25">
      <c r="B723" s="6"/>
      <c r="C723" s="6"/>
      <c r="D723" s="9"/>
      <c r="E723" s="6"/>
      <c r="F723" s="6"/>
    </row>
    <row r="724" spans="2:6" x14ac:dyDescent="0.25">
      <c r="B724" s="6"/>
      <c r="C724" s="6"/>
      <c r="D724" s="9"/>
      <c r="E724" s="6"/>
      <c r="F724" s="6"/>
    </row>
    <row r="725" spans="2:6" x14ac:dyDescent="0.25">
      <c r="B725" s="6"/>
      <c r="C725" s="6"/>
      <c r="D725" s="9"/>
      <c r="E725" s="6"/>
      <c r="F725" s="6"/>
    </row>
    <row r="726" spans="2:6" x14ac:dyDescent="0.25">
      <c r="B726" s="6"/>
      <c r="C726" s="6"/>
      <c r="D726" s="9"/>
      <c r="E726" s="6"/>
      <c r="F726" s="6"/>
    </row>
    <row r="727" spans="2:6" x14ac:dyDescent="0.25">
      <c r="B727" s="6"/>
      <c r="C727" s="6"/>
      <c r="D727" s="9"/>
      <c r="E727" s="6"/>
      <c r="F727" s="6"/>
    </row>
    <row r="728" spans="2:6" x14ac:dyDescent="0.25">
      <c r="B728" s="6"/>
      <c r="C728" s="6"/>
      <c r="D728" s="9"/>
      <c r="E728" s="6"/>
      <c r="F728" s="6"/>
    </row>
    <row r="729" spans="2:6" x14ac:dyDescent="0.25">
      <c r="B729" s="6"/>
      <c r="C729" s="6"/>
      <c r="D729" s="9"/>
      <c r="E729" s="6"/>
      <c r="F729" s="6"/>
    </row>
    <row r="730" spans="2:6" x14ac:dyDescent="0.25">
      <c r="B730" s="6"/>
      <c r="C730" s="6"/>
      <c r="D730" s="9"/>
      <c r="E730" s="6"/>
      <c r="F730" s="6"/>
    </row>
    <row r="731" spans="2:6" x14ac:dyDescent="0.25">
      <c r="B731" s="6"/>
      <c r="C731" s="6"/>
      <c r="D731" s="9"/>
      <c r="E731" s="6"/>
      <c r="F731" s="6"/>
    </row>
    <row r="732" spans="2:6" x14ac:dyDescent="0.25">
      <c r="B732" s="6"/>
      <c r="C732" s="6"/>
      <c r="D732" s="9"/>
      <c r="E732" s="6"/>
      <c r="F732" s="6"/>
    </row>
    <row r="733" spans="2:6" x14ac:dyDescent="0.25">
      <c r="B733" s="6"/>
      <c r="C733" s="6"/>
      <c r="D733" s="9"/>
      <c r="E733" s="6"/>
      <c r="F733" s="6"/>
    </row>
    <row r="734" spans="2:6" x14ac:dyDescent="0.25">
      <c r="B734" s="6"/>
      <c r="C734" s="6"/>
      <c r="D734" s="9"/>
      <c r="E734" s="6"/>
      <c r="F734" s="6"/>
    </row>
    <row r="735" spans="2:6" x14ac:dyDescent="0.25">
      <c r="B735" s="6"/>
      <c r="C735" s="6"/>
      <c r="D735" s="9"/>
      <c r="E735" s="6"/>
      <c r="F735" s="6"/>
    </row>
    <row r="736" spans="2:6" x14ac:dyDescent="0.25">
      <c r="B736" s="6"/>
      <c r="C736" s="6"/>
      <c r="D736" s="9"/>
      <c r="E736" s="6"/>
      <c r="F736" s="6"/>
    </row>
    <row r="737" spans="2:6" x14ac:dyDescent="0.25">
      <c r="B737" s="6"/>
      <c r="C737" s="6"/>
      <c r="D737" s="9"/>
      <c r="E737" s="6"/>
      <c r="F737" s="6"/>
    </row>
    <row r="738" spans="2:6" x14ac:dyDescent="0.25">
      <c r="B738" s="6"/>
      <c r="C738" s="6"/>
      <c r="D738" s="9"/>
      <c r="E738" s="6"/>
      <c r="F738" s="6"/>
    </row>
    <row r="739" spans="2:6" x14ac:dyDescent="0.25">
      <c r="B739" s="6"/>
      <c r="C739" s="6"/>
      <c r="D739" s="9"/>
      <c r="E739" s="6"/>
      <c r="F739" s="6"/>
    </row>
    <row r="740" spans="2:6" x14ac:dyDescent="0.25">
      <c r="B740" s="6"/>
      <c r="C740" s="6"/>
      <c r="D740" s="9"/>
      <c r="E740" s="6"/>
      <c r="F740" s="6"/>
    </row>
    <row r="741" spans="2:6" x14ac:dyDescent="0.25">
      <c r="B741" s="6"/>
      <c r="C741" s="6"/>
      <c r="D741" s="9"/>
      <c r="E741" s="6"/>
      <c r="F741" s="6"/>
    </row>
    <row r="742" spans="2:6" x14ac:dyDescent="0.25">
      <c r="B742" s="6"/>
      <c r="C742" s="6"/>
      <c r="D742" s="9"/>
      <c r="E742" s="6"/>
      <c r="F742" s="6"/>
    </row>
    <row r="743" spans="2:6" x14ac:dyDescent="0.25">
      <c r="B743" s="6"/>
      <c r="C743" s="6"/>
      <c r="D743" s="9"/>
      <c r="E743" s="6"/>
      <c r="F743" s="6"/>
    </row>
    <row r="744" spans="2:6" x14ac:dyDescent="0.25">
      <c r="B744" s="6"/>
      <c r="C744" s="6"/>
      <c r="D744" s="9"/>
      <c r="E744" s="6"/>
      <c r="F744" s="6"/>
    </row>
    <row r="745" spans="2:6" x14ac:dyDescent="0.25">
      <c r="B745" s="6"/>
      <c r="C745" s="6"/>
      <c r="D745" s="9"/>
      <c r="E745" s="6"/>
      <c r="F745" s="6"/>
    </row>
    <row r="746" spans="2:6" x14ac:dyDescent="0.25">
      <c r="B746" s="6"/>
      <c r="C746" s="6"/>
      <c r="D746" s="9"/>
      <c r="E746" s="6"/>
      <c r="F746" s="6"/>
    </row>
    <row r="747" spans="2:6" x14ac:dyDescent="0.25">
      <c r="B747" s="6"/>
      <c r="C747" s="6"/>
      <c r="D747" s="9"/>
      <c r="E747" s="6"/>
      <c r="F747" s="6"/>
    </row>
    <row r="748" spans="2:6" x14ac:dyDescent="0.25">
      <c r="B748" s="6"/>
      <c r="C748" s="6"/>
      <c r="D748" s="9"/>
      <c r="E748" s="6"/>
      <c r="F748" s="6"/>
    </row>
    <row r="749" spans="2:6" x14ac:dyDescent="0.25">
      <c r="B749" s="6"/>
      <c r="C749" s="6"/>
      <c r="D749" s="9"/>
      <c r="E749" s="6"/>
      <c r="F749" s="6"/>
    </row>
    <row r="750" spans="2:6" x14ac:dyDescent="0.25">
      <c r="B750" s="6"/>
      <c r="C750" s="6"/>
      <c r="D750" s="9"/>
      <c r="E750" s="6"/>
      <c r="F750" s="6"/>
    </row>
    <row r="751" spans="2:6" x14ac:dyDescent="0.25">
      <c r="B751" s="6"/>
      <c r="C751" s="6"/>
      <c r="D751" s="9"/>
      <c r="E751" s="6"/>
      <c r="F751" s="6"/>
    </row>
    <row r="752" spans="2:6" x14ac:dyDescent="0.25">
      <c r="B752" s="6"/>
      <c r="C752" s="6"/>
      <c r="D752" s="9"/>
      <c r="E752" s="6"/>
      <c r="F752" s="6"/>
    </row>
    <row r="753" spans="2:6" x14ac:dyDescent="0.25">
      <c r="B753" s="6"/>
      <c r="C753" s="6"/>
      <c r="D753" s="9"/>
      <c r="E753" s="6"/>
      <c r="F753" s="6"/>
    </row>
    <row r="754" spans="2:6" x14ac:dyDescent="0.25">
      <c r="B754" s="6"/>
      <c r="C754" s="6"/>
      <c r="D754" s="9"/>
      <c r="E754" s="6"/>
      <c r="F754" s="6"/>
    </row>
    <row r="755" spans="2:6" x14ac:dyDescent="0.25">
      <c r="B755" s="6"/>
      <c r="C755" s="6"/>
      <c r="D755" s="9"/>
      <c r="E755" s="6"/>
      <c r="F755" s="6"/>
    </row>
    <row r="756" spans="2:6" x14ac:dyDescent="0.25">
      <c r="B756" s="6"/>
      <c r="C756" s="6"/>
      <c r="D756" s="9"/>
      <c r="E756" s="6"/>
      <c r="F756" s="6"/>
    </row>
    <row r="757" spans="2:6" x14ac:dyDescent="0.25">
      <c r="B757" s="6"/>
      <c r="C757" s="6"/>
      <c r="D757" s="9"/>
      <c r="E757" s="6"/>
      <c r="F757" s="6"/>
    </row>
    <row r="758" spans="2:6" x14ac:dyDescent="0.25">
      <c r="B758" s="6"/>
      <c r="C758" s="6"/>
      <c r="D758" s="9"/>
      <c r="E758" s="6"/>
      <c r="F758" s="6"/>
    </row>
    <row r="759" spans="2:6" x14ac:dyDescent="0.25">
      <c r="B759" s="6"/>
      <c r="C759" s="6"/>
      <c r="D759" s="9"/>
      <c r="E759" s="6"/>
      <c r="F759" s="6"/>
    </row>
    <row r="760" spans="2:6" x14ac:dyDescent="0.25">
      <c r="B760" s="6"/>
      <c r="C760" s="6"/>
      <c r="D760" s="9"/>
      <c r="E760" s="6"/>
      <c r="F760" s="6"/>
    </row>
    <row r="761" spans="2:6" x14ac:dyDescent="0.25">
      <c r="B761" s="6"/>
      <c r="C761" s="6"/>
      <c r="D761" s="9"/>
      <c r="E761" s="6"/>
      <c r="F761" s="6"/>
    </row>
    <row r="762" spans="2:6" x14ac:dyDescent="0.25">
      <c r="B762" s="6"/>
      <c r="C762" s="6"/>
      <c r="D762" s="9"/>
      <c r="E762" s="6"/>
      <c r="F762" s="6"/>
    </row>
    <row r="763" spans="2:6" x14ac:dyDescent="0.25">
      <c r="B763" s="6"/>
      <c r="C763" s="6"/>
      <c r="D763" s="9"/>
      <c r="E763" s="6"/>
      <c r="F763" s="6"/>
    </row>
    <row r="764" spans="2:6" x14ac:dyDescent="0.25">
      <c r="B764" s="6"/>
      <c r="C764" s="6"/>
      <c r="D764" s="9"/>
      <c r="E764" s="6"/>
      <c r="F764" s="6"/>
    </row>
    <row r="765" spans="2:6" x14ac:dyDescent="0.25">
      <c r="B765" s="6"/>
      <c r="C765" s="6"/>
      <c r="D765" s="9"/>
      <c r="E765" s="6"/>
      <c r="F765" s="6"/>
    </row>
    <row r="766" spans="2:6" x14ac:dyDescent="0.25">
      <c r="B766" s="6"/>
      <c r="C766" s="6"/>
      <c r="D766" s="9"/>
      <c r="E766" s="6"/>
      <c r="F766" s="6"/>
    </row>
    <row r="767" spans="2:6" x14ac:dyDescent="0.25">
      <c r="B767" s="6"/>
      <c r="C767" s="6"/>
      <c r="D767" s="9"/>
      <c r="E767" s="6"/>
      <c r="F767" s="6"/>
    </row>
    <row r="768" spans="2:6" x14ac:dyDescent="0.25">
      <c r="B768" s="6"/>
      <c r="C768" s="6"/>
      <c r="D768" s="9"/>
      <c r="E768" s="6"/>
      <c r="F768" s="6"/>
    </row>
    <row r="769" spans="2:6" x14ac:dyDescent="0.25">
      <c r="B769" s="6"/>
      <c r="C769" s="6"/>
      <c r="D769" s="9"/>
      <c r="E769" s="6"/>
      <c r="F769" s="6"/>
    </row>
    <row r="770" spans="2:6" x14ac:dyDescent="0.25">
      <c r="B770" s="6"/>
      <c r="C770" s="6"/>
      <c r="D770" s="9"/>
      <c r="E770" s="6"/>
      <c r="F770" s="6"/>
    </row>
    <row r="771" spans="2:6" x14ac:dyDescent="0.25">
      <c r="B771" s="6"/>
      <c r="C771" s="6"/>
      <c r="D771" s="9"/>
      <c r="E771" s="6"/>
      <c r="F771" s="6"/>
    </row>
    <row r="772" spans="2:6" x14ac:dyDescent="0.25">
      <c r="B772" s="6"/>
      <c r="C772" s="6"/>
      <c r="D772" s="9"/>
      <c r="E772" s="6"/>
      <c r="F772" s="6"/>
    </row>
    <row r="773" spans="2:6" x14ac:dyDescent="0.25">
      <c r="B773" s="6"/>
      <c r="C773" s="6"/>
      <c r="D773" s="9"/>
      <c r="E773" s="6"/>
      <c r="F773" s="6"/>
    </row>
    <row r="774" spans="2:6" x14ac:dyDescent="0.25">
      <c r="B774" s="6"/>
      <c r="C774" s="6"/>
      <c r="D774" s="9"/>
      <c r="E774" s="6"/>
      <c r="F774" s="6"/>
    </row>
    <row r="775" spans="2:6" x14ac:dyDescent="0.25">
      <c r="B775" s="6"/>
      <c r="C775" s="6"/>
      <c r="D775" s="9"/>
      <c r="E775" s="6"/>
      <c r="F775" s="6"/>
    </row>
    <row r="776" spans="2:6" x14ac:dyDescent="0.25">
      <c r="B776" s="6"/>
      <c r="C776" s="6"/>
      <c r="D776" s="9"/>
      <c r="E776" s="6"/>
      <c r="F776" s="6"/>
    </row>
    <row r="777" spans="2:6" x14ac:dyDescent="0.25">
      <c r="B777" s="6"/>
      <c r="C777" s="6"/>
      <c r="D777" s="9"/>
      <c r="E777" s="6"/>
      <c r="F777" s="6"/>
    </row>
    <row r="778" spans="2:6" x14ac:dyDescent="0.25">
      <c r="B778" s="6"/>
      <c r="C778" s="6"/>
      <c r="D778" s="9"/>
      <c r="E778" s="6"/>
      <c r="F778" s="6"/>
    </row>
    <row r="779" spans="2:6" x14ac:dyDescent="0.25">
      <c r="B779" s="6"/>
      <c r="C779" s="6"/>
      <c r="D779" s="9"/>
      <c r="E779" s="6"/>
      <c r="F779" s="6"/>
    </row>
    <row r="780" spans="2:6" x14ac:dyDescent="0.25">
      <c r="B780" s="6"/>
      <c r="C780" s="6"/>
      <c r="D780" s="9"/>
      <c r="E780" s="6"/>
      <c r="F780" s="6"/>
    </row>
    <row r="781" spans="2:6" x14ac:dyDescent="0.25">
      <c r="B781" s="6"/>
      <c r="C781" s="6"/>
      <c r="D781" s="9"/>
      <c r="E781" s="6"/>
      <c r="F781" s="6"/>
    </row>
    <row r="782" spans="2:6" x14ac:dyDescent="0.25">
      <c r="B782" s="6"/>
      <c r="C782" s="6"/>
      <c r="D782" s="9"/>
      <c r="E782" s="6"/>
      <c r="F782" s="6"/>
    </row>
    <row r="783" spans="2:6" x14ac:dyDescent="0.25">
      <c r="B783" s="6"/>
      <c r="C783" s="6"/>
      <c r="D783" s="9"/>
      <c r="E783" s="6"/>
      <c r="F783" s="6"/>
    </row>
    <row r="784" spans="2:6" x14ac:dyDescent="0.25">
      <c r="B784" s="6"/>
      <c r="C784" s="6"/>
      <c r="D784" s="9"/>
      <c r="E784" s="6"/>
      <c r="F784" s="6"/>
    </row>
    <row r="785" spans="2:6" x14ac:dyDescent="0.25">
      <c r="B785" s="6"/>
      <c r="C785" s="6"/>
      <c r="D785" s="9"/>
      <c r="E785" s="6"/>
      <c r="F785" s="6"/>
    </row>
    <row r="786" spans="2:6" x14ac:dyDescent="0.25">
      <c r="B786" s="6"/>
      <c r="C786" s="6"/>
      <c r="D786" s="9"/>
      <c r="E786" s="6"/>
      <c r="F786" s="6"/>
    </row>
    <row r="787" spans="2:6" x14ac:dyDescent="0.25">
      <c r="B787" s="6"/>
      <c r="C787" s="6"/>
      <c r="D787" s="9"/>
      <c r="E787" s="6"/>
      <c r="F787" s="6"/>
    </row>
    <row r="788" spans="2:6" x14ac:dyDescent="0.25">
      <c r="B788" s="6"/>
      <c r="C788" s="6"/>
      <c r="D788" s="9"/>
      <c r="E788" s="6"/>
      <c r="F788" s="6"/>
    </row>
    <row r="789" spans="2:6" x14ac:dyDescent="0.25">
      <c r="B789" s="6"/>
      <c r="C789" s="6"/>
      <c r="D789" s="9"/>
      <c r="E789" s="6"/>
      <c r="F789" s="6"/>
    </row>
    <row r="790" spans="2:6" x14ac:dyDescent="0.25">
      <c r="B790" s="6"/>
      <c r="C790" s="6"/>
      <c r="D790" s="9"/>
      <c r="E790" s="6"/>
      <c r="F790" s="6"/>
    </row>
    <row r="791" spans="2:6" x14ac:dyDescent="0.25">
      <c r="B791" s="6"/>
      <c r="C791" s="6"/>
      <c r="D791" s="9"/>
      <c r="E791" s="6"/>
      <c r="F791" s="6"/>
    </row>
    <row r="792" spans="2:6" x14ac:dyDescent="0.25">
      <c r="B792" s="6"/>
      <c r="C792" s="6"/>
      <c r="D792" s="9"/>
      <c r="E792" s="6"/>
      <c r="F792" s="6"/>
    </row>
    <row r="793" spans="2:6" x14ac:dyDescent="0.25">
      <c r="B793" s="6"/>
      <c r="C793" s="6"/>
      <c r="D793" s="9"/>
      <c r="E793" s="6"/>
      <c r="F793" s="6"/>
    </row>
    <row r="794" spans="2:6" x14ac:dyDescent="0.25">
      <c r="B794" s="6"/>
      <c r="C794" s="6"/>
      <c r="D794" s="9"/>
      <c r="E794" s="6"/>
      <c r="F794" s="6"/>
    </row>
    <row r="795" spans="2:6" x14ac:dyDescent="0.25">
      <c r="B795" s="6"/>
      <c r="C795" s="6"/>
      <c r="D795" s="9"/>
      <c r="E795" s="6"/>
      <c r="F795" s="6"/>
    </row>
    <row r="796" spans="2:6" x14ac:dyDescent="0.25">
      <c r="B796" s="6"/>
      <c r="C796" s="6"/>
      <c r="D796" s="9"/>
      <c r="E796" s="6"/>
      <c r="F796" s="6"/>
    </row>
    <row r="797" spans="2:6" x14ac:dyDescent="0.25">
      <c r="B797" s="6"/>
      <c r="C797" s="6"/>
      <c r="D797" s="9"/>
      <c r="E797" s="6"/>
      <c r="F797" s="6"/>
    </row>
    <row r="798" spans="2:6" x14ac:dyDescent="0.25">
      <c r="B798" s="6"/>
      <c r="C798" s="6"/>
      <c r="D798" s="9"/>
      <c r="E798" s="6"/>
      <c r="F798" s="6"/>
    </row>
    <row r="799" spans="2:6" x14ac:dyDescent="0.25">
      <c r="B799" s="6"/>
      <c r="C799" s="6"/>
      <c r="D799" s="9"/>
      <c r="E799" s="6"/>
      <c r="F799" s="6"/>
    </row>
    <row r="800" spans="2:6" x14ac:dyDescent="0.25">
      <c r="B800" s="6"/>
      <c r="C800" s="6"/>
      <c r="D800" s="9"/>
      <c r="E800" s="6"/>
      <c r="F800" s="6"/>
    </row>
    <row r="801" spans="2:6" x14ac:dyDescent="0.25">
      <c r="B801" s="6"/>
      <c r="C801" s="6"/>
      <c r="D801" s="9"/>
      <c r="E801" s="6"/>
      <c r="F801" s="6"/>
    </row>
    <row r="802" spans="2:6" x14ac:dyDescent="0.25">
      <c r="B802" s="6"/>
      <c r="C802" s="6"/>
      <c r="D802" s="9"/>
      <c r="E802" s="6"/>
      <c r="F802" s="6"/>
    </row>
    <row r="803" spans="2:6" x14ac:dyDescent="0.25">
      <c r="B803" s="6"/>
      <c r="C803" s="6"/>
      <c r="D803" s="9"/>
      <c r="E803" s="6"/>
      <c r="F803" s="6"/>
    </row>
    <row r="804" spans="2:6" x14ac:dyDescent="0.25">
      <c r="B804" s="6"/>
      <c r="C804" s="6"/>
      <c r="D804" s="9"/>
      <c r="E804" s="6"/>
      <c r="F804" s="6"/>
    </row>
    <row r="805" spans="2:6" x14ac:dyDescent="0.25">
      <c r="B805" s="6"/>
      <c r="C805" s="6"/>
      <c r="D805" s="9"/>
      <c r="E805" s="6"/>
      <c r="F805" s="6"/>
    </row>
    <row r="806" spans="2:6" x14ac:dyDescent="0.25">
      <c r="B806" s="6"/>
      <c r="C806" s="6"/>
      <c r="D806" s="9"/>
      <c r="E806" s="6"/>
      <c r="F806" s="6"/>
    </row>
    <row r="807" spans="2:6" x14ac:dyDescent="0.25">
      <c r="B807" s="6"/>
      <c r="C807" s="6"/>
      <c r="D807" s="9"/>
      <c r="E807" s="6"/>
      <c r="F807" s="6"/>
    </row>
    <row r="808" spans="2:6" x14ac:dyDescent="0.25">
      <c r="B808" s="6"/>
      <c r="C808" s="6"/>
      <c r="D808" s="9"/>
      <c r="E808" s="6"/>
      <c r="F808" s="6"/>
    </row>
    <row r="809" spans="2:6" x14ac:dyDescent="0.25">
      <c r="B809" s="6"/>
      <c r="C809" s="6"/>
      <c r="D809" s="9"/>
      <c r="E809" s="6"/>
      <c r="F809" s="6"/>
    </row>
    <row r="810" spans="2:6" x14ac:dyDescent="0.25">
      <c r="B810" s="6"/>
      <c r="C810" s="6"/>
      <c r="D810" s="9"/>
      <c r="E810" s="6"/>
      <c r="F810" s="6"/>
    </row>
    <row r="811" spans="2:6" x14ac:dyDescent="0.25">
      <c r="B811" s="6"/>
      <c r="C811" s="6"/>
      <c r="D811" s="9"/>
      <c r="E811" s="6"/>
      <c r="F811" s="6"/>
    </row>
    <row r="812" spans="2:6" x14ac:dyDescent="0.25">
      <c r="B812" s="6"/>
      <c r="C812" s="6"/>
      <c r="D812" s="9"/>
      <c r="E812" s="6"/>
      <c r="F812" s="6"/>
    </row>
    <row r="813" spans="2:6" x14ac:dyDescent="0.25">
      <c r="B813" s="6"/>
      <c r="C813" s="6"/>
      <c r="D813" s="9"/>
      <c r="E813" s="6"/>
      <c r="F813" s="6"/>
    </row>
    <row r="814" spans="2:6" x14ac:dyDescent="0.25">
      <c r="B814" s="6"/>
      <c r="C814" s="6"/>
      <c r="D814" s="9"/>
      <c r="E814" s="6"/>
      <c r="F814" s="6"/>
    </row>
    <row r="815" spans="2:6" x14ac:dyDescent="0.25">
      <c r="B815" s="6"/>
      <c r="C815" s="6"/>
      <c r="D815" s="9"/>
      <c r="E815" s="6"/>
      <c r="F815" s="6"/>
    </row>
    <row r="816" spans="2:6" x14ac:dyDescent="0.25">
      <c r="B816" s="6"/>
      <c r="C816" s="6"/>
      <c r="D816" s="9"/>
      <c r="E816" s="6"/>
      <c r="F816" s="6"/>
    </row>
    <row r="817" spans="2:6" x14ac:dyDescent="0.25">
      <c r="B817" s="6"/>
      <c r="C817" s="6"/>
      <c r="D817" s="9"/>
      <c r="E817" s="6"/>
      <c r="F817" s="6"/>
    </row>
    <row r="818" spans="2:6" x14ac:dyDescent="0.25">
      <c r="B818" s="6"/>
      <c r="C818" s="6"/>
      <c r="D818" s="9"/>
      <c r="E818" s="6"/>
      <c r="F818" s="6"/>
    </row>
    <row r="819" spans="2:6" x14ac:dyDescent="0.25">
      <c r="B819" s="6"/>
      <c r="C819" s="6"/>
      <c r="D819" s="9"/>
      <c r="E819" s="6"/>
      <c r="F819" s="6"/>
    </row>
    <row r="820" spans="2:6" x14ac:dyDescent="0.25">
      <c r="B820" s="6"/>
      <c r="C820" s="6"/>
      <c r="D820" s="9"/>
      <c r="E820" s="6"/>
      <c r="F820" s="6"/>
    </row>
    <row r="821" spans="2:6" x14ac:dyDescent="0.25">
      <c r="B821" s="6"/>
      <c r="C821" s="6"/>
      <c r="D821" s="9"/>
      <c r="E821" s="6"/>
      <c r="F821" s="6"/>
    </row>
    <row r="822" spans="2:6" x14ac:dyDescent="0.25">
      <c r="B822" s="6"/>
      <c r="C822" s="6"/>
      <c r="D822" s="9"/>
      <c r="E822" s="6"/>
      <c r="F822" s="6"/>
    </row>
    <row r="823" spans="2:6" x14ac:dyDescent="0.25">
      <c r="B823" s="6"/>
      <c r="C823" s="6"/>
      <c r="D823" s="9"/>
      <c r="E823" s="6"/>
      <c r="F823" s="6"/>
    </row>
    <row r="824" spans="2:6" x14ac:dyDescent="0.25">
      <c r="B824" s="6"/>
      <c r="C824" s="6"/>
      <c r="D824" s="9"/>
      <c r="E824" s="6"/>
      <c r="F824" s="6"/>
    </row>
    <row r="825" spans="2:6" x14ac:dyDescent="0.25">
      <c r="B825" s="6"/>
      <c r="C825" s="6"/>
      <c r="D825" s="9"/>
      <c r="E825" s="6"/>
      <c r="F825" s="6"/>
    </row>
    <row r="826" spans="2:6" x14ac:dyDescent="0.25">
      <c r="B826" s="6"/>
      <c r="C826" s="6"/>
      <c r="D826" s="9"/>
      <c r="E826" s="6"/>
      <c r="F826" s="6"/>
    </row>
    <row r="827" spans="2:6" x14ac:dyDescent="0.25">
      <c r="B827" s="6"/>
      <c r="C827" s="6"/>
      <c r="D827" s="9"/>
      <c r="E827" s="6"/>
      <c r="F827" s="6"/>
    </row>
    <row r="828" spans="2:6" x14ac:dyDescent="0.25">
      <c r="B828" s="6"/>
      <c r="C828" s="6"/>
      <c r="D828" s="9"/>
      <c r="E828" s="6"/>
      <c r="F828" s="6"/>
    </row>
    <row r="829" spans="2:6" x14ac:dyDescent="0.25">
      <c r="B829" s="6"/>
      <c r="C829" s="6"/>
      <c r="D829" s="9"/>
      <c r="E829" s="6"/>
      <c r="F829" s="6"/>
    </row>
    <row r="830" spans="2:6" x14ac:dyDescent="0.25">
      <c r="B830" s="6"/>
      <c r="C830" s="6"/>
      <c r="D830" s="9"/>
      <c r="E830" s="6"/>
      <c r="F830" s="6"/>
    </row>
    <row r="831" spans="2:6" x14ac:dyDescent="0.25">
      <c r="B831" s="6"/>
      <c r="C831" s="6"/>
      <c r="D831" s="9"/>
      <c r="E831" s="6"/>
      <c r="F831" s="6"/>
    </row>
    <row r="832" spans="2:6" x14ac:dyDescent="0.25">
      <c r="B832" s="6"/>
      <c r="C832" s="6"/>
      <c r="D832" s="9"/>
      <c r="E832" s="6"/>
      <c r="F832" s="6"/>
    </row>
    <row r="833" spans="2:6" x14ac:dyDescent="0.25">
      <c r="B833" s="6"/>
      <c r="C833" s="6"/>
      <c r="D833" s="9"/>
      <c r="E833" s="6"/>
      <c r="F833" s="6"/>
    </row>
    <row r="834" spans="2:6" x14ac:dyDescent="0.25">
      <c r="B834" s="6"/>
      <c r="C834" s="6"/>
      <c r="D834" s="9"/>
      <c r="E834" s="6"/>
      <c r="F834" s="6"/>
    </row>
    <row r="835" spans="2:6" x14ac:dyDescent="0.25">
      <c r="B835" s="6"/>
      <c r="C835" s="6"/>
      <c r="D835" s="9"/>
      <c r="E835" s="6"/>
      <c r="F835" s="6"/>
    </row>
    <row r="836" spans="2:6" x14ac:dyDescent="0.25">
      <c r="B836" s="6"/>
      <c r="C836" s="6"/>
      <c r="D836" s="9"/>
      <c r="E836" s="6"/>
      <c r="F836" s="6"/>
    </row>
    <row r="837" spans="2:6" x14ac:dyDescent="0.25">
      <c r="B837" s="6"/>
      <c r="C837" s="6"/>
      <c r="D837" s="9"/>
      <c r="E837" s="6"/>
      <c r="F837" s="6"/>
    </row>
    <row r="838" spans="2:6" x14ac:dyDescent="0.25">
      <c r="B838" s="6"/>
      <c r="C838" s="6"/>
      <c r="D838" s="9"/>
      <c r="E838" s="6"/>
      <c r="F838" s="6"/>
    </row>
    <row r="839" spans="2:6" x14ac:dyDescent="0.25">
      <c r="B839" s="6"/>
      <c r="C839" s="6"/>
      <c r="D839" s="9"/>
      <c r="E839" s="6"/>
      <c r="F839" s="6"/>
    </row>
    <row r="840" spans="2:6" x14ac:dyDescent="0.25">
      <c r="B840" s="6"/>
      <c r="C840" s="6"/>
      <c r="D840" s="9"/>
      <c r="E840" s="6"/>
      <c r="F840" s="6"/>
    </row>
    <row r="841" spans="2:6" x14ac:dyDescent="0.25">
      <c r="B841" s="6"/>
      <c r="C841" s="6"/>
      <c r="D841" s="9"/>
      <c r="E841" s="6"/>
      <c r="F841" s="6"/>
    </row>
    <row r="842" spans="2:6" x14ac:dyDescent="0.25">
      <c r="B842" s="6"/>
      <c r="C842" s="6"/>
      <c r="D842" s="9"/>
      <c r="E842" s="6"/>
      <c r="F842" s="6"/>
    </row>
    <row r="843" spans="2:6" x14ac:dyDescent="0.25">
      <c r="B843" s="6"/>
      <c r="C843" s="6"/>
      <c r="D843" s="9"/>
      <c r="E843" s="6"/>
      <c r="F843" s="6"/>
    </row>
    <row r="844" spans="2:6" x14ac:dyDescent="0.25">
      <c r="B844" s="6"/>
      <c r="C844" s="6"/>
      <c r="D844" s="9"/>
      <c r="E844" s="6"/>
      <c r="F844" s="6"/>
    </row>
    <row r="845" spans="2:6" x14ac:dyDescent="0.25">
      <c r="B845" s="6"/>
      <c r="C845" s="6"/>
      <c r="D845" s="9"/>
      <c r="E845" s="6"/>
      <c r="F845" s="6"/>
    </row>
    <row r="846" spans="2:6" x14ac:dyDescent="0.25">
      <c r="B846" s="6"/>
      <c r="C846" s="6"/>
      <c r="D846" s="9"/>
      <c r="E846" s="6"/>
      <c r="F846" s="6"/>
    </row>
    <row r="847" spans="2:6" x14ac:dyDescent="0.25">
      <c r="B847" s="6"/>
      <c r="C847" s="6"/>
      <c r="D847" s="9"/>
      <c r="E847" s="6"/>
      <c r="F847" s="6"/>
    </row>
    <row r="848" spans="2:6" x14ac:dyDescent="0.25">
      <c r="B848" s="6"/>
      <c r="C848" s="6"/>
      <c r="D848" s="9"/>
      <c r="E848" s="6"/>
      <c r="F848" s="6"/>
    </row>
    <row r="849" spans="2:6" x14ac:dyDescent="0.25">
      <c r="B849" s="6"/>
      <c r="C849" s="6"/>
      <c r="D849" s="9"/>
      <c r="E849" s="6"/>
      <c r="F849" s="6"/>
    </row>
    <row r="850" spans="2:6" x14ac:dyDescent="0.25">
      <c r="B850" s="6"/>
      <c r="C850" s="6"/>
      <c r="D850" s="9"/>
      <c r="E850" s="6"/>
      <c r="F850" s="6"/>
    </row>
    <row r="851" spans="2:6" x14ac:dyDescent="0.25">
      <c r="B851" s="6"/>
      <c r="C851" s="6"/>
      <c r="D851" s="9"/>
      <c r="E851" s="6"/>
      <c r="F851" s="6"/>
    </row>
    <row r="852" spans="2:6" x14ac:dyDescent="0.25">
      <c r="B852" s="6"/>
      <c r="C852" s="6"/>
      <c r="D852" s="9"/>
      <c r="E852" s="6"/>
      <c r="F852" s="6"/>
    </row>
    <row r="853" spans="2:6" x14ac:dyDescent="0.25">
      <c r="B853" s="6"/>
      <c r="C853" s="6"/>
      <c r="D853" s="9"/>
      <c r="E853" s="6"/>
      <c r="F853" s="6"/>
    </row>
    <row r="854" spans="2:6" x14ac:dyDescent="0.25">
      <c r="B854" s="6"/>
      <c r="C854" s="6"/>
      <c r="D854" s="9"/>
      <c r="E854" s="6"/>
      <c r="F854" s="6"/>
    </row>
    <row r="855" spans="2:6" x14ac:dyDescent="0.25">
      <c r="B855" s="6"/>
      <c r="C855" s="6"/>
      <c r="D855" s="9"/>
      <c r="E855" s="6"/>
      <c r="F855" s="6"/>
    </row>
    <row r="856" spans="2:6" x14ac:dyDescent="0.25">
      <c r="B856" s="6"/>
      <c r="C856" s="6"/>
      <c r="D856" s="9"/>
      <c r="E856" s="6"/>
      <c r="F856" s="6"/>
    </row>
    <row r="857" spans="2:6" x14ac:dyDescent="0.25">
      <c r="B857" s="6"/>
      <c r="C857" s="6"/>
      <c r="D857" s="9"/>
      <c r="E857" s="6"/>
      <c r="F857" s="6"/>
    </row>
    <row r="858" spans="2:6" x14ac:dyDescent="0.25">
      <c r="B858" s="6"/>
      <c r="C858" s="6"/>
      <c r="D858" s="9"/>
      <c r="E858" s="6"/>
      <c r="F858" s="6"/>
    </row>
    <row r="859" spans="2:6" x14ac:dyDescent="0.25">
      <c r="B859" s="6"/>
      <c r="C859" s="6"/>
      <c r="D859" s="9"/>
      <c r="E859" s="6"/>
      <c r="F859" s="6"/>
    </row>
    <row r="860" spans="2:6" x14ac:dyDescent="0.25">
      <c r="B860" s="6"/>
      <c r="C860" s="6"/>
      <c r="D860" s="9"/>
      <c r="E860" s="6"/>
      <c r="F860" s="6"/>
    </row>
    <row r="861" spans="2:6" x14ac:dyDescent="0.25">
      <c r="B861" s="6"/>
      <c r="C861" s="6"/>
      <c r="D861" s="9"/>
      <c r="E861" s="6"/>
      <c r="F861" s="6"/>
    </row>
    <row r="862" spans="2:6" x14ac:dyDescent="0.25">
      <c r="B862" s="6"/>
      <c r="C862" s="6"/>
      <c r="D862" s="9"/>
      <c r="E862" s="6"/>
      <c r="F862" s="6"/>
    </row>
    <row r="863" spans="2:6" x14ac:dyDescent="0.25">
      <c r="B863" s="6"/>
      <c r="C863" s="6"/>
      <c r="D863" s="9"/>
      <c r="E863" s="6"/>
      <c r="F863" s="6"/>
    </row>
    <row r="864" spans="2:6" x14ac:dyDescent="0.25">
      <c r="B864" s="6"/>
      <c r="C864" s="6"/>
      <c r="D864" s="9"/>
      <c r="E864" s="6"/>
      <c r="F864" s="6"/>
    </row>
    <row r="865" spans="2:6" x14ac:dyDescent="0.25">
      <c r="B865" s="6"/>
      <c r="C865" s="6"/>
      <c r="D865" s="9"/>
      <c r="E865" s="6"/>
      <c r="F865" s="6"/>
    </row>
    <row r="866" spans="2:6" x14ac:dyDescent="0.25">
      <c r="B866" s="6"/>
      <c r="C866" s="6"/>
      <c r="D866" s="9"/>
      <c r="E866" s="6"/>
      <c r="F866" s="6"/>
    </row>
    <row r="867" spans="2:6" x14ac:dyDescent="0.25">
      <c r="B867" s="6"/>
      <c r="C867" s="6"/>
      <c r="D867" s="9"/>
      <c r="E867" s="6"/>
      <c r="F867" s="6"/>
    </row>
    <row r="868" spans="2:6" x14ac:dyDescent="0.25">
      <c r="B868" s="6"/>
      <c r="C868" s="6"/>
      <c r="D868" s="9"/>
      <c r="E868" s="6"/>
      <c r="F868" s="6"/>
    </row>
    <row r="869" spans="2:6" x14ac:dyDescent="0.25">
      <c r="B869" s="6"/>
      <c r="C869" s="6"/>
      <c r="D869" s="9"/>
      <c r="E869" s="6"/>
      <c r="F869" s="6"/>
    </row>
    <row r="870" spans="2:6" x14ac:dyDescent="0.25">
      <c r="B870" s="6"/>
      <c r="C870" s="6"/>
      <c r="D870" s="9"/>
      <c r="E870" s="6"/>
      <c r="F870" s="6"/>
    </row>
    <row r="871" spans="2:6" x14ac:dyDescent="0.25">
      <c r="B871" s="6"/>
      <c r="C871" s="6"/>
      <c r="D871" s="9"/>
      <c r="E871" s="6"/>
      <c r="F871" s="6"/>
    </row>
    <row r="872" spans="2:6" x14ac:dyDescent="0.25">
      <c r="B872" s="6"/>
      <c r="C872" s="6"/>
      <c r="D872" s="9"/>
      <c r="E872" s="6"/>
      <c r="F872" s="6"/>
    </row>
    <row r="873" spans="2:6" x14ac:dyDescent="0.25">
      <c r="B873" s="6"/>
      <c r="C873" s="6"/>
      <c r="D873" s="9"/>
      <c r="E873" s="6"/>
      <c r="F873" s="6"/>
    </row>
    <row r="874" spans="2:6" x14ac:dyDescent="0.25">
      <c r="B874" s="6"/>
      <c r="C874" s="6"/>
      <c r="D874" s="9"/>
      <c r="E874" s="6"/>
      <c r="F874" s="6"/>
    </row>
    <row r="875" spans="2:6" x14ac:dyDescent="0.25">
      <c r="B875" s="6"/>
      <c r="C875" s="6"/>
      <c r="D875" s="9"/>
      <c r="E875" s="6"/>
      <c r="F875" s="6"/>
    </row>
    <row r="876" spans="2:6" x14ac:dyDescent="0.25">
      <c r="B876" s="6"/>
      <c r="C876" s="6"/>
      <c r="D876" s="9"/>
      <c r="E876" s="6"/>
      <c r="F876" s="6"/>
    </row>
    <row r="877" spans="2:6" x14ac:dyDescent="0.25">
      <c r="B877" s="6"/>
      <c r="C877" s="6"/>
      <c r="D877" s="9"/>
      <c r="E877" s="6"/>
      <c r="F877" s="6"/>
    </row>
    <row r="878" spans="2:6" x14ac:dyDescent="0.25">
      <c r="B878" s="6"/>
      <c r="C878" s="6"/>
      <c r="D878" s="9"/>
      <c r="E878" s="6"/>
      <c r="F878" s="6"/>
    </row>
    <row r="879" spans="2:6" x14ac:dyDescent="0.25">
      <c r="B879" s="6"/>
      <c r="C879" s="6"/>
      <c r="D879" s="9"/>
      <c r="E879" s="6"/>
      <c r="F879" s="6"/>
    </row>
    <row r="880" spans="2:6" x14ac:dyDescent="0.25">
      <c r="B880" s="6"/>
      <c r="C880" s="6"/>
      <c r="D880" s="9"/>
      <c r="E880" s="6"/>
      <c r="F880" s="6"/>
    </row>
    <row r="881" spans="2:6" x14ac:dyDescent="0.25">
      <c r="B881" s="6"/>
      <c r="C881" s="6"/>
      <c r="D881" s="9"/>
      <c r="E881" s="6"/>
      <c r="F881" s="6"/>
    </row>
    <row r="882" spans="2:6" x14ac:dyDescent="0.25">
      <c r="B882" s="6"/>
      <c r="C882" s="6"/>
      <c r="D882" s="9"/>
      <c r="E882" s="6"/>
      <c r="F882" s="6"/>
    </row>
    <row r="883" spans="2:6" x14ac:dyDescent="0.25">
      <c r="B883" s="6"/>
      <c r="C883" s="6"/>
      <c r="D883" s="9"/>
      <c r="E883" s="6"/>
      <c r="F883" s="6"/>
    </row>
    <row r="884" spans="2:6" x14ac:dyDescent="0.25">
      <c r="B884" s="6"/>
      <c r="C884" s="6"/>
      <c r="D884" s="9"/>
      <c r="E884" s="6"/>
      <c r="F884" s="6"/>
    </row>
    <row r="885" spans="2:6" x14ac:dyDescent="0.25">
      <c r="B885" s="6"/>
      <c r="C885" s="6"/>
      <c r="D885" s="9"/>
      <c r="E885" s="6"/>
      <c r="F885" s="6"/>
    </row>
    <row r="886" spans="2:6" x14ac:dyDescent="0.25">
      <c r="B886" s="6"/>
      <c r="C886" s="6"/>
      <c r="D886" s="9"/>
      <c r="E886" s="6"/>
      <c r="F886" s="6"/>
    </row>
    <row r="887" spans="2:6" x14ac:dyDescent="0.25">
      <c r="B887" s="6"/>
      <c r="C887" s="6"/>
      <c r="D887" s="9"/>
      <c r="E887" s="6"/>
      <c r="F887" s="6"/>
    </row>
    <row r="888" spans="2:6" x14ac:dyDescent="0.25">
      <c r="B888" s="6"/>
      <c r="C888" s="6"/>
      <c r="D888" s="9"/>
      <c r="E888" s="6"/>
      <c r="F888" s="6"/>
    </row>
    <row r="889" spans="2:6" x14ac:dyDescent="0.25">
      <c r="B889" s="6"/>
      <c r="C889" s="6"/>
      <c r="D889" s="9"/>
      <c r="E889" s="6"/>
      <c r="F889" s="6"/>
    </row>
    <row r="890" spans="2:6" x14ac:dyDescent="0.25">
      <c r="B890" s="6"/>
      <c r="C890" s="6"/>
      <c r="D890" s="9"/>
      <c r="E890" s="6"/>
      <c r="F890" s="6"/>
    </row>
    <row r="891" spans="2:6" x14ac:dyDescent="0.25">
      <c r="B891" s="6"/>
      <c r="C891" s="6"/>
      <c r="D891" s="9"/>
      <c r="E891" s="6"/>
      <c r="F891" s="6"/>
    </row>
    <row r="892" spans="2:6" x14ac:dyDescent="0.25">
      <c r="B892" s="6"/>
      <c r="C892" s="6"/>
      <c r="D892" s="9"/>
      <c r="E892" s="6"/>
      <c r="F892" s="6"/>
    </row>
    <row r="893" spans="2:6" x14ac:dyDescent="0.25">
      <c r="B893" s="6"/>
      <c r="C893" s="6"/>
      <c r="D893" s="9"/>
      <c r="E893" s="6"/>
      <c r="F893" s="6"/>
    </row>
    <row r="894" spans="2:6" x14ac:dyDescent="0.25">
      <c r="B894" s="6"/>
      <c r="C894" s="6"/>
      <c r="D894" s="9"/>
      <c r="E894" s="6"/>
      <c r="F894" s="6"/>
    </row>
    <row r="895" spans="2:6" x14ac:dyDescent="0.25">
      <c r="B895" s="6"/>
      <c r="C895" s="6"/>
      <c r="D895" s="9"/>
      <c r="E895" s="6"/>
      <c r="F895" s="6"/>
    </row>
    <row r="896" spans="2:6" x14ac:dyDescent="0.25">
      <c r="B896" s="6"/>
      <c r="C896" s="6"/>
      <c r="D896" s="9"/>
      <c r="E896" s="6"/>
      <c r="F896" s="6"/>
    </row>
    <row r="897" spans="2:6" x14ac:dyDescent="0.25">
      <c r="B897" s="6"/>
      <c r="C897" s="6"/>
      <c r="D897" s="9"/>
      <c r="E897" s="6"/>
      <c r="F897" s="6"/>
    </row>
    <row r="898" spans="2:6" x14ac:dyDescent="0.25">
      <c r="B898" s="6"/>
      <c r="C898" s="6"/>
      <c r="D898" s="9"/>
      <c r="E898" s="6"/>
      <c r="F898" s="6"/>
    </row>
    <row r="899" spans="2:6" x14ac:dyDescent="0.25">
      <c r="B899" s="6"/>
      <c r="C899" s="6"/>
      <c r="D899" s="9"/>
      <c r="E899" s="6"/>
      <c r="F899" s="6"/>
    </row>
    <row r="900" spans="2:6" x14ac:dyDescent="0.25">
      <c r="B900" s="6"/>
      <c r="C900" s="6"/>
      <c r="D900" s="9"/>
      <c r="E900" s="6"/>
      <c r="F900" s="6"/>
    </row>
    <row r="901" spans="2:6" x14ac:dyDescent="0.25">
      <c r="B901" s="6"/>
      <c r="C901" s="6"/>
      <c r="D901" s="9"/>
      <c r="E901" s="6"/>
      <c r="F901" s="6"/>
    </row>
    <row r="902" spans="2:6" x14ac:dyDescent="0.25">
      <c r="B902" s="6"/>
      <c r="C902" s="6"/>
      <c r="D902" s="9"/>
      <c r="E902" s="6"/>
      <c r="F902" s="6"/>
    </row>
    <row r="903" spans="2:6" x14ac:dyDescent="0.25">
      <c r="B903" s="6"/>
      <c r="C903" s="6"/>
      <c r="D903" s="9"/>
      <c r="E903" s="6"/>
      <c r="F903" s="6"/>
    </row>
    <row r="904" spans="2:6" x14ac:dyDescent="0.25">
      <c r="B904" s="6"/>
      <c r="C904" s="6"/>
      <c r="D904" s="9"/>
      <c r="E904" s="6"/>
      <c r="F904" s="6"/>
    </row>
    <row r="905" spans="2:6" x14ac:dyDescent="0.25">
      <c r="B905" s="6"/>
      <c r="C905" s="6"/>
      <c r="D905" s="9"/>
      <c r="E905" s="6"/>
      <c r="F905" s="6"/>
    </row>
    <row r="906" spans="2:6" x14ac:dyDescent="0.25">
      <c r="B906" s="6"/>
      <c r="C906" s="6"/>
      <c r="D906" s="9"/>
      <c r="E906" s="6"/>
      <c r="F906" s="6"/>
    </row>
    <row r="907" spans="2:6" x14ac:dyDescent="0.25">
      <c r="B907" s="6"/>
      <c r="C907" s="6"/>
      <c r="D907" s="9"/>
      <c r="E907" s="6"/>
      <c r="F907" s="6"/>
    </row>
    <row r="908" spans="2:6" x14ac:dyDescent="0.25">
      <c r="B908" s="6"/>
      <c r="C908" s="6"/>
      <c r="D908" s="9"/>
      <c r="E908" s="6"/>
      <c r="F908" s="6"/>
    </row>
    <row r="909" spans="2:6" x14ac:dyDescent="0.25">
      <c r="B909" s="6"/>
      <c r="C909" s="6"/>
      <c r="D909" s="9"/>
      <c r="E909" s="6"/>
      <c r="F909" s="6"/>
    </row>
    <row r="910" spans="2:6" x14ac:dyDescent="0.25">
      <c r="B910" s="6"/>
      <c r="C910" s="6"/>
      <c r="D910" s="9"/>
      <c r="E910" s="6"/>
      <c r="F910" s="6"/>
    </row>
    <row r="911" spans="2:6" x14ac:dyDescent="0.25">
      <c r="B911" s="6"/>
      <c r="C911" s="6"/>
      <c r="D911" s="9"/>
      <c r="E911" s="6"/>
      <c r="F911" s="6"/>
    </row>
    <row r="912" spans="2:6" x14ac:dyDescent="0.25">
      <c r="B912" s="6"/>
      <c r="C912" s="6"/>
      <c r="D912" s="9"/>
      <c r="E912" s="6"/>
      <c r="F912" s="6"/>
    </row>
    <row r="913" spans="2:6" x14ac:dyDescent="0.25">
      <c r="B913" s="6"/>
      <c r="C913" s="6"/>
      <c r="D913" s="9"/>
      <c r="E913" s="6"/>
      <c r="F913" s="6"/>
    </row>
    <row r="914" spans="2:6" x14ac:dyDescent="0.25">
      <c r="B914" s="6"/>
      <c r="C914" s="6"/>
      <c r="D914" s="9"/>
      <c r="E914" s="6"/>
      <c r="F914" s="6"/>
    </row>
    <row r="915" spans="2:6" x14ac:dyDescent="0.25">
      <c r="B915" s="6"/>
      <c r="C915" s="6"/>
      <c r="D915" s="9"/>
      <c r="E915" s="6"/>
      <c r="F915" s="6"/>
    </row>
    <row r="916" spans="2:6" x14ac:dyDescent="0.25">
      <c r="B916" s="6"/>
      <c r="C916" s="6"/>
      <c r="D916" s="9"/>
      <c r="E916" s="6"/>
      <c r="F916" s="6"/>
    </row>
    <row r="917" spans="2:6" x14ac:dyDescent="0.25">
      <c r="B917" s="6"/>
      <c r="C917" s="6"/>
      <c r="D917" s="9"/>
      <c r="E917" s="6"/>
      <c r="F917" s="6"/>
    </row>
    <row r="918" spans="2:6" x14ac:dyDescent="0.25">
      <c r="B918" s="6"/>
      <c r="C918" s="6"/>
      <c r="D918" s="9"/>
      <c r="E918" s="6"/>
      <c r="F918" s="6"/>
    </row>
    <row r="919" spans="2:6" x14ac:dyDescent="0.25">
      <c r="B919" s="6"/>
      <c r="C919" s="6"/>
      <c r="D919" s="9"/>
      <c r="E919" s="6"/>
      <c r="F919" s="6"/>
    </row>
    <row r="920" spans="2:6" x14ac:dyDescent="0.25">
      <c r="B920" s="6"/>
      <c r="C920" s="6"/>
      <c r="D920" s="9"/>
      <c r="E920" s="6"/>
      <c r="F920" s="6"/>
    </row>
    <row r="921" spans="2:6" x14ac:dyDescent="0.25">
      <c r="B921" s="6"/>
      <c r="C921" s="6"/>
      <c r="D921" s="9"/>
      <c r="E921" s="6"/>
      <c r="F921" s="6"/>
    </row>
    <row r="922" spans="2:6" x14ac:dyDescent="0.25">
      <c r="B922" s="6"/>
      <c r="C922" s="6"/>
      <c r="D922" s="9"/>
      <c r="E922" s="6"/>
      <c r="F922" s="6"/>
    </row>
    <row r="923" spans="2:6" x14ac:dyDescent="0.25">
      <c r="B923" s="6"/>
      <c r="C923" s="6"/>
      <c r="D923" s="9"/>
      <c r="E923" s="6"/>
      <c r="F923" s="6"/>
    </row>
    <row r="924" spans="2:6" x14ac:dyDescent="0.25">
      <c r="B924" s="6"/>
      <c r="C924" s="6"/>
      <c r="D924" s="9"/>
      <c r="E924" s="6"/>
      <c r="F924" s="6"/>
    </row>
    <row r="925" spans="2:6" x14ac:dyDescent="0.25">
      <c r="B925" s="6"/>
      <c r="C925" s="6"/>
      <c r="D925" s="9"/>
      <c r="E925" s="6"/>
      <c r="F925" s="6"/>
    </row>
    <row r="926" spans="2:6" x14ac:dyDescent="0.25">
      <c r="B926" s="6"/>
      <c r="C926" s="6"/>
      <c r="D926" s="9"/>
      <c r="E926" s="6"/>
      <c r="F926" s="6"/>
    </row>
    <row r="927" spans="2:6" x14ac:dyDescent="0.25">
      <c r="B927" s="6"/>
      <c r="C927" s="6"/>
      <c r="D927" s="9"/>
      <c r="E927" s="6"/>
      <c r="F927" s="6"/>
    </row>
    <row r="928" spans="2:6" x14ac:dyDescent="0.25">
      <c r="B928" s="6"/>
      <c r="C928" s="6"/>
      <c r="D928" s="9"/>
      <c r="E928" s="6"/>
      <c r="F928" s="6"/>
    </row>
    <row r="929" spans="2:6" x14ac:dyDescent="0.25">
      <c r="B929" s="6"/>
      <c r="C929" s="6"/>
      <c r="D929" s="9"/>
      <c r="E929" s="6"/>
      <c r="F929" s="6"/>
    </row>
    <row r="930" spans="2:6" x14ac:dyDescent="0.25">
      <c r="B930" s="6"/>
      <c r="C930" s="6"/>
      <c r="D930" s="9"/>
      <c r="E930" s="6"/>
      <c r="F930" s="6"/>
    </row>
    <row r="931" spans="2:6" x14ac:dyDescent="0.25">
      <c r="B931" s="6"/>
      <c r="C931" s="6"/>
      <c r="D931" s="9"/>
      <c r="E931" s="6"/>
      <c r="F931" s="6"/>
    </row>
    <row r="932" spans="2:6" x14ac:dyDescent="0.25">
      <c r="B932" s="6"/>
      <c r="C932" s="6"/>
      <c r="D932" s="9"/>
      <c r="E932" s="6"/>
      <c r="F932" s="6"/>
    </row>
    <row r="933" spans="2:6" x14ac:dyDescent="0.25">
      <c r="B933" s="6"/>
      <c r="C933" s="6"/>
      <c r="D933" s="9"/>
      <c r="E933" s="6"/>
      <c r="F933" s="6"/>
    </row>
    <row r="934" spans="2:6" x14ac:dyDescent="0.25">
      <c r="B934" s="6"/>
      <c r="C934" s="6"/>
      <c r="D934" s="9"/>
      <c r="E934" s="6"/>
      <c r="F934" s="6"/>
    </row>
    <row r="935" spans="2:6" x14ac:dyDescent="0.25">
      <c r="B935" s="6"/>
      <c r="C935" s="6"/>
      <c r="D935" s="9"/>
      <c r="E935" s="6"/>
      <c r="F935" s="6"/>
    </row>
    <row r="936" spans="2:6" x14ac:dyDescent="0.25">
      <c r="B936" s="6"/>
      <c r="C936" s="6"/>
      <c r="D936" s="9"/>
      <c r="E936" s="6"/>
      <c r="F936" s="6"/>
    </row>
    <row r="937" spans="2:6" x14ac:dyDescent="0.25">
      <c r="B937" s="6"/>
      <c r="C937" s="6"/>
      <c r="D937" s="9"/>
      <c r="E937" s="6"/>
      <c r="F937" s="6"/>
    </row>
    <row r="938" spans="2:6" x14ac:dyDescent="0.25">
      <c r="B938" s="6"/>
      <c r="C938" s="6"/>
      <c r="D938" s="9"/>
      <c r="E938" s="6"/>
      <c r="F938" s="6"/>
    </row>
    <row r="939" spans="2:6" x14ac:dyDescent="0.25">
      <c r="B939" s="6"/>
      <c r="C939" s="6"/>
      <c r="D939" s="9"/>
      <c r="E939" s="6"/>
      <c r="F939" s="6"/>
    </row>
    <row r="940" spans="2:6" x14ac:dyDescent="0.25">
      <c r="B940" s="6"/>
      <c r="C940" s="6"/>
      <c r="D940" s="9"/>
      <c r="E940" s="6"/>
      <c r="F940" s="6"/>
    </row>
    <row r="941" spans="2:6" x14ac:dyDescent="0.25">
      <c r="B941" s="6"/>
      <c r="C941" s="6"/>
      <c r="D941" s="9"/>
      <c r="E941" s="6"/>
      <c r="F941" s="6"/>
    </row>
    <row r="942" spans="2:6" x14ac:dyDescent="0.25">
      <c r="B942" s="6"/>
      <c r="C942" s="6"/>
      <c r="D942" s="9"/>
      <c r="E942" s="6"/>
      <c r="F942" s="6"/>
    </row>
    <row r="943" spans="2:6" x14ac:dyDescent="0.25">
      <c r="B943" s="6"/>
      <c r="C943" s="6"/>
      <c r="D943" s="9"/>
      <c r="E943" s="6"/>
      <c r="F943" s="6"/>
    </row>
    <row r="944" spans="2:6" x14ac:dyDescent="0.25">
      <c r="B944" s="6"/>
      <c r="C944" s="6"/>
      <c r="D944" s="9"/>
      <c r="E944" s="6"/>
      <c r="F944" s="6"/>
    </row>
    <row r="945" spans="2:6" x14ac:dyDescent="0.25">
      <c r="B945" s="6"/>
      <c r="C945" s="6"/>
      <c r="D945" s="9"/>
      <c r="E945" s="6"/>
      <c r="F945" s="6"/>
    </row>
    <row r="946" spans="2:6" x14ac:dyDescent="0.25">
      <c r="B946" s="6"/>
      <c r="C946" s="6"/>
      <c r="D946" s="9"/>
      <c r="E946" s="6"/>
      <c r="F946" s="6"/>
    </row>
    <row r="947" spans="2:6" x14ac:dyDescent="0.25">
      <c r="B947" s="6"/>
      <c r="C947" s="6"/>
      <c r="D947" s="9"/>
      <c r="E947" s="6"/>
      <c r="F947" s="6"/>
    </row>
    <row r="948" spans="2:6" x14ac:dyDescent="0.25">
      <c r="B948" s="6"/>
      <c r="C948" s="6"/>
      <c r="D948" s="9"/>
      <c r="E948" s="6"/>
      <c r="F948" s="6"/>
    </row>
    <row r="949" spans="2:6" x14ac:dyDescent="0.25">
      <c r="B949" s="6"/>
      <c r="C949" s="6"/>
      <c r="D949" s="9"/>
      <c r="E949" s="6"/>
      <c r="F949" s="6"/>
    </row>
    <row r="950" spans="2:6" x14ac:dyDescent="0.25">
      <c r="B950" s="6"/>
      <c r="C950" s="6"/>
      <c r="D950" s="9"/>
      <c r="E950" s="6"/>
      <c r="F950" s="6"/>
    </row>
    <row r="951" spans="2:6" x14ac:dyDescent="0.25">
      <c r="B951" s="6"/>
      <c r="C951" s="6"/>
      <c r="D951" s="9"/>
      <c r="E951" s="6"/>
      <c r="F951" s="6"/>
    </row>
    <row r="952" spans="2:6" x14ac:dyDescent="0.25">
      <c r="B952" s="6"/>
      <c r="C952" s="6"/>
      <c r="D952" s="9"/>
      <c r="E952" s="6"/>
      <c r="F952" s="6"/>
    </row>
    <row r="953" spans="2:6" x14ac:dyDescent="0.25">
      <c r="B953" s="6"/>
      <c r="C953" s="6"/>
      <c r="D953" s="9"/>
      <c r="E953" s="6"/>
      <c r="F953" s="6"/>
    </row>
    <row r="954" spans="2:6" x14ac:dyDescent="0.25">
      <c r="B954" s="6"/>
      <c r="C954" s="6"/>
      <c r="D954" s="9"/>
      <c r="E954" s="6"/>
      <c r="F954" s="6"/>
    </row>
    <row r="955" spans="2:6" x14ac:dyDescent="0.25">
      <c r="B955" s="6"/>
      <c r="C955" s="6"/>
      <c r="D955" s="9"/>
      <c r="E955" s="6"/>
      <c r="F955" s="6"/>
    </row>
    <row r="956" spans="2:6" x14ac:dyDescent="0.25">
      <c r="B956" s="6"/>
      <c r="C956" s="6"/>
      <c r="D956" s="9"/>
      <c r="E956" s="6"/>
      <c r="F956" s="6"/>
    </row>
    <row r="957" spans="2:6" x14ac:dyDescent="0.25">
      <c r="B957" s="6"/>
      <c r="C957" s="6"/>
      <c r="D957" s="9"/>
      <c r="E957" s="6"/>
      <c r="F957" s="6"/>
    </row>
    <row r="958" spans="2:6" x14ac:dyDescent="0.25">
      <c r="B958" s="6"/>
      <c r="C958" s="6"/>
      <c r="D958" s="9"/>
      <c r="E958" s="6"/>
      <c r="F958" s="6"/>
    </row>
    <row r="959" spans="2:6" x14ac:dyDescent="0.25">
      <c r="B959" s="6"/>
      <c r="C959" s="6"/>
      <c r="D959" s="9"/>
      <c r="E959" s="6"/>
      <c r="F959" s="6"/>
    </row>
    <row r="960" spans="2:6" x14ac:dyDescent="0.25">
      <c r="B960" s="6"/>
      <c r="C960" s="6"/>
      <c r="D960" s="9"/>
      <c r="E960" s="6"/>
      <c r="F960" s="6"/>
    </row>
    <row r="961" spans="2:6" x14ac:dyDescent="0.25">
      <c r="B961" s="6"/>
      <c r="C961" s="6"/>
      <c r="D961" s="9"/>
      <c r="E961" s="6"/>
      <c r="F961" s="6"/>
    </row>
    <row r="962" spans="2:6" x14ac:dyDescent="0.25">
      <c r="B962" s="6"/>
      <c r="C962" s="6"/>
      <c r="D962" s="9"/>
      <c r="E962" s="6"/>
      <c r="F962" s="6"/>
    </row>
    <row r="963" spans="2:6" x14ac:dyDescent="0.25">
      <c r="B963" s="6"/>
      <c r="C963" s="6"/>
      <c r="D963" s="9"/>
      <c r="E963" s="6"/>
      <c r="F963" s="6"/>
    </row>
    <row r="964" spans="2:6" x14ac:dyDescent="0.25">
      <c r="B964" s="6"/>
      <c r="C964" s="6"/>
      <c r="D964" s="9"/>
      <c r="E964" s="6"/>
      <c r="F964" s="6"/>
    </row>
    <row r="965" spans="2:6" x14ac:dyDescent="0.25">
      <c r="B965" s="6"/>
      <c r="C965" s="6"/>
      <c r="D965" s="9"/>
      <c r="E965" s="6"/>
      <c r="F965" s="6"/>
    </row>
    <row r="966" spans="2:6" x14ac:dyDescent="0.25">
      <c r="B966" s="6"/>
      <c r="C966" s="6"/>
      <c r="D966" s="9"/>
      <c r="E966" s="6"/>
      <c r="F966" s="6"/>
    </row>
    <row r="967" spans="2:6" x14ac:dyDescent="0.25">
      <c r="B967" s="6"/>
      <c r="C967" s="6"/>
      <c r="D967" s="9"/>
      <c r="E967" s="6"/>
      <c r="F967" s="6"/>
    </row>
    <row r="968" spans="2:6" x14ac:dyDescent="0.25">
      <c r="B968" s="6"/>
      <c r="C968" s="6"/>
      <c r="D968" s="9"/>
      <c r="E968" s="6"/>
      <c r="F968" s="6"/>
    </row>
    <row r="969" spans="2:6" x14ac:dyDescent="0.25">
      <c r="B969" s="6"/>
      <c r="C969" s="6"/>
      <c r="D969" s="9"/>
      <c r="E969" s="6"/>
      <c r="F969" s="6"/>
    </row>
    <row r="970" spans="2:6" x14ac:dyDescent="0.25">
      <c r="B970" s="6"/>
      <c r="C970" s="6"/>
      <c r="D970" s="9"/>
      <c r="E970" s="6"/>
      <c r="F970" s="6"/>
    </row>
    <row r="971" spans="2:6" x14ac:dyDescent="0.25">
      <c r="B971" s="6"/>
      <c r="C971" s="6"/>
      <c r="D971" s="9"/>
      <c r="E971" s="6"/>
      <c r="F971" s="6"/>
    </row>
    <row r="972" spans="2:6" x14ac:dyDescent="0.25">
      <c r="B972" s="6"/>
      <c r="C972" s="6"/>
      <c r="D972" s="9"/>
      <c r="E972" s="6"/>
      <c r="F972" s="6"/>
    </row>
    <row r="973" spans="2:6" x14ac:dyDescent="0.25">
      <c r="B973" s="6"/>
      <c r="C973" s="6"/>
      <c r="D973" s="9"/>
      <c r="E973" s="6"/>
      <c r="F973" s="6"/>
    </row>
    <row r="974" spans="2:6" x14ac:dyDescent="0.25">
      <c r="B974" s="6"/>
      <c r="C974" s="6"/>
      <c r="D974" s="9"/>
      <c r="E974" s="6"/>
      <c r="F974" s="6"/>
    </row>
    <row r="975" spans="2:6" x14ac:dyDescent="0.25">
      <c r="B975" s="6"/>
      <c r="C975" s="6"/>
      <c r="D975" s="9"/>
      <c r="E975" s="6"/>
      <c r="F975" s="6"/>
    </row>
    <row r="976" spans="2:6" x14ac:dyDescent="0.25">
      <c r="B976" s="6"/>
      <c r="C976" s="6"/>
      <c r="D976" s="9"/>
      <c r="E976" s="6"/>
      <c r="F976" s="6"/>
    </row>
    <row r="977" spans="2:6" x14ac:dyDescent="0.25">
      <c r="B977" s="6"/>
      <c r="C977" s="6"/>
      <c r="D977" s="9"/>
      <c r="E977" s="6"/>
      <c r="F977" s="6"/>
    </row>
    <row r="978" spans="2:6" x14ac:dyDescent="0.25">
      <c r="B978" s="6"/>
      <c r="C978" s="6"/>
      <c r="D978" s="9"/>
      <c r="E978" s="6"/>
      <c r="F978" s="6"/>
    </row>
    <row r="979" spans="2:6" x14ac:dyDescent="0.25">
      <c r="B979" s="6"/>
      <c r="C979" s="6"/>
      <c r="D979" s="9"/>
      <c r="E979" s="6"/>
      <c r="F979" s="6"/>
    </row>
    <row r="980" spans="2:6" x14ac:dyDescent="0.25">
      <c r="B980" s="6"/>
      <c r="C980" s="6"/>
      <c r="D980" s="9"/>
      <c r="E980" s="6"/>
      <c r="F980" s="6"/>
    </row>
    <row r="981" spans="2:6" x14ac:dyDescent="0.25">
      <c r="B981" s="6"/>
      <c r="C981" s="6"/>
      <c r="D981" s="9"/>
      <c r="E981" s="6"/>
      <c r="F981" s="6"/>
    </row>
    <row r="982" spans="2:6" x14ac:dyDescent="0.25">
      <c r="B982" s="6"/>
      <c r="C982" s="6"/>
      <c r="D982" s="9"/>
      <c r="E982" s="6"/>
      <c r="F982" s="6"/>
    </row>
    <row r="983" spans="2:6" x14ac:dyDescent="0.25">
      <c r="B983" s="6"/>
      <c r="C983" s="6"/>
      <c r="D983" s="9"/>
      <c r="E983" s="6"/>
      <c r="F983" s="6"/>
    </row>
    <row r="984" spans="2:6" x14ac:dyDescent="0.25">
      <c r="B984" s="6"/>
      <c r="C984" s="6"/>
      <c r="D984" s="9"/>
      <c r="E984" s="6"/>
      <c r="F984" s="6"/>
    </row>
    <row r="985" spans="2:6" x14ac:dyDescent="0.25">
      <c r="B985" s="6"/>
      <c r="C985" s="6"/>
      <c r="D985" s="9"/>
      <c r="E985" s="6"/>
      <c r="F985" s="6"/>
    </row>
    <row r="986" spans="2:6" x14ac:dyDescent="0.25">
      <c r="B986" s="6"/>
      <c r="C986" s="6"/>
      <c r="D986" s="9"/>
      <c r="E986" s="6"/>
      <c r="F986" s="6"/>
    </row>
    <row r="987" spans="2:6" x14ac:dyDescent="0.25">
      <c r="B987" s="6"/>
      <c r="C987" s="6"/>
      <c r="D987" s="9"/>
      <c r="E987" s="6"/>
      <c r="F987" s="6"/>
    </row>
    <row r="988" spans="2:6" x14ac:dyDescent="0.25">
      <c r="B988" s="6"/>
      <c r="C988" s="6"/>
      <c r="D988" s="9"/>
      <c r="E988" s="6"/>
      <c r="F988" s="6"/>
    </row>
    <row r="989" spans="2:6" x14ac:dyDescent="0.25">
      <c r="B989" s="6"/>
      <c r="C989" s="6"/>
      <c r="D989" s="9"/>
      <c r="E989" s="6"/>
      <c r="F989" s="6"/>
    </row>
    <row r="990" spans="2:6" x14ac:dyDescent="0.25">
      <c r="B990" s="6"/>
      <c r="C990" s="6"/>
      <c r="D990" s="9"/>
      <c r="E990" s="6"/>
      <c r="F990" s="6"/>
    </row>
    <row r="991" spans="2:6" x14ac:dyDescent="0.25">
      <c r="B991" s="6"/>
      <c r="C991" s="6"/>
      <c r="D991" s="9"/>
      <c r="E991" s="6"/>
      <c r="F991" s="6"/>
    </row>
    <row r="992" spans="2:6" x14ac:dyDescent="0.25">
      <c r="B992" s="6"/>
      <c r="C992" s="6"/>
      <c r="D992" s="9"/>
      <c r="E992" s="6"/>
      <c r="F992" s="6"/>
    </row>
    <row r="993" spans="2:6" x14ac:dyDescent="0.25">
      <c r="B993" s="6"/>
      <c r="C993" s="6"/>
      <c r="D993" s="9"/>
      <c r="E993" s="6"/>
      <c r="F993" s="6"/>
    </row>
    <row r="994" spans="2:6" x14ac:dyDescent="0.25">
      <c r="B994" s="6"/>
      <c r="C994" s="6"/>
      <c r="D994" s="9"/>
      <c r="E994" s="6"/>
      <c r="F994" s="6"/>
    </row>
    <row r="995" spans="2:6" x14ac:dyDescent="0.25">
      <c r="B995" s="6"/>
      <c r="C995" s="6"/>
      <c r="D995" s="9"/>
      <c r="E995" s="6"/>
      <c r="F995" s="6"/>
    </row>
    <row r="996" spans="2:6" x14ac:dyDescent="0.25">
      <c r="B996" s="6"/>
      <c r="C996" s="6"/>
      <c r="D996" s="9"/>
      <c r="E996" s="6"/>
      <c r="F996" s="6"/>
    </row>
    <row r="997" spans="2:6" x14ac:dyDescent="0.25">
      <c r="B997" s="6"/>
      <c r="C997" s="6"/>
      <c r="D997" s="9"/>
      <c r="E997" s="6"/>
      <c r="F997" s="6"/>
    </row>
    <row r="998" spans="2:6" x14ac:dyDescent="0.25">
      <c r="B998" s="6"/>
      <c r="C998" s="6"/>
      <c r="D998" s="9"/>
      <c r="E998" s="6"/>
      <c r="F998" s="6"/>
    </row>
    <row r="999" spans="2:6" x14ac:dyDescent="0.25">
      <c r="B999" s="6"/>
      <c r="C999" s="6"/>
      <c r="D999" s="9"/>
      <c r="E999" s="6"/>
      <c r="F999" s="6"/>
    </row>
    <row r="1000" spans="2:6" x14ac:dyDescent="0.25">
      <c r="B1000" s="6"/>
      <c r="C1000" s="6"/>
      <c r="D1000" s="9"/>
      <c r="E1000" s="6"/>
      <c r="F1000" s="6"/>
    </row>
    <row r="1001" spans="2:6" x14ac:dyDescent="0.25">
      <c r="B1001" s="6"/>
      <c r="C1001" s="6"/>
      <c r="D1001" s="9"/>
      <c r="E1001" s="6"/>
      <c r="F1001" s="6"/>
    </row>
    <row r="1002" spans="2:6" x14ac:dyDescent="0.25">
      <c r="B1002" s="6"/>
      <c r="C1002" s="6"/>
      <c r="D1002" s="9"/>
      <c r="E1002" s="6"/>
      <c r="F1002" s="6"/>
    </row>
    <row r="1003" spans="2:6" x14ac:dyDescent="0.25">
      <c r="B1003" s="6"/>
      <c r="C1003" s="6"/>
      <c r="D1003" s="9"/>
      <c r="E1003" s="6"/>
      <c r="F1003" s="6"/>
    </row>
    <row r="1004" spans="2:6" x14ac:dyDescent="0.25">
      <c r="B1004" s="6"/>
      <c r="C1004" s="6"/>
      <c r="D1004" s="9"/>
      <c r="E1004" s="6"/>
      <c r="F1004" s="6"/>
    </row>
    <row r="1005" spans="2:6" x14ac:dyDescent="0.25">
      <c r="B1005" s="6"/>
      <c r="C1005" s="6"/>
      <c r="D1005" s="9"/>
      <c r="E1005" s="6"/>
      <c r="F1005" s="6"/>
    </row>
    <row r="1006" spans="2:6" x14ac:dyDescent="0.25">
      <c r="B1006" s="6"/>
      <c r="C1006" s="6"/>
      <c r="D1006" s="9"/>
      <c r="E1006" s="6"/>
      <c r="F1006" s="6"/>
    </row>
    <row r="1007" spans="2:6" x14ac:dyDescent="0.25">
      <c r="B1007" s="6"/>
      <c r="C1007" s="6"/>
      <c r="D1007" s="9"/>
      <c r="E1007" s="6"/>
      <c r="F1007" s="6"/>
    </row>
    <row r="1008" spans="2:6" x14ac:dyDescent="0.25">
      <c r="B1008" s="6"/>
      <c r="C1008" s="6"/>
      <c r="D1008" s="9"/>
      <c r="E1008" s="6"/>
      <c r="F1008" s="6"/>
    </row>
    <row r="1009" spans="2:6" x14ac:dyDescent="0.25">
      <c r="B1009" s="6"/>
      <c r="C1009" s="6"/>
      <c r="D1009" s="9"/>
      <c r="E1009" s="6"/>
      <c r="F1009" s="6"/>
    </row>
    <row r="1010" spans="2:6" x14ac:dyDescent="0.25">
      <c r="B1010" s="6"/>
      <c r="C1010" s="6"/>
      <c r="D1010" s="9"/>
      <c r="E1010" s="6"/>
      <c r="F1010" s="6"/>
    </row>
    <row r="1011" spans="2:6" x14ac:dyDescent="0.25">
      <c r="B1011" s="6"/>
      <c r="C1011" s="6"/>
      <c r="D1011" s="9"/>
      <c r="E1011" s="6"/>
      <c r="F1011" s="6"/>
    </row>
    <row r="1012" spans="2:6" x14ac:dyDescent="0.25">
      <c r="B1012" s="6"/>
      <c r="C1012" s="6"/>
      <c r="D1012" s="9"/>
      <c r="E1012" s="6"/>
      <c r="F1012" s="6"/>
    </row>
    <row r="1013" spans="2:6" x14ac:dyDescent="0.25">
      <c r="B1013" s="6"/>
      <c r="C1013" s="6"/>
      <c r="D1013" s="9"/>
      <c r="E1013" s="6"/>
      <c r="F1013" s="6"/>
    </row>
    <row r="1014" spans="2:6" x14ac:dyDescent="0.25">
      <c r="B1014" s="6"/>
      <c r="C1014" s="6"/>
      <c r="D1014" s="9"/>
      <c r="E1014" s="6"/>
      <c r="F1014" s="6"/>
    </row>
    <row r="1015" spans="2:6" x14ac:dyDescent="0.25">
      <c r="B1015" s="6"/>
      <c r="C1015" s="6"/>
      <c r="D1015" s="9"/>
      <c r="E1015" s="6"/>
      <c r="F1015" s="6"/>
    </row>
    <row r="1016" spans="2:6" x14ac:dyDescent="0.25">
      <c r="B1016" s="6"/>
      <c r="C1016" s="6"/>
      <c r="D1016" s="9"/>
      <c r="E1016" s="6"/>
      <c r="F1016" s="6"/>
    </row>
    <row r="1017" spans="2:6" x14ac:dyDescent="0.25">
      <c r="B1017" s="6"/>
      <c r="C1017" s="6"/>
      <c r="D1017" s="9"/>
      <c r="E1017" s="6"/>
      <c r="F1017" s="6"/>
    </row>
    <row r="1018" spans="2:6" x14ac:dyDescent="0.25">
      <c r="B1018" s="6"/>
      <c r="C1018" s="6"/>
      <c r="D1018" s="9"/>
      <c r="E1018" s="6"/>
      <c r="F1018" s="6"/>
    </row>
    <row r="1019" spans="2:6" x14ac:dyDescent="0.25">
      <c r="B1019" s="6"/>
      <c r="C1019" s="6"/>
      <c r="D1019" s="9"/>
      <c r="E1019" s="6"/>
      <c r="F1019" s="6"/>
    </row>
    <row r="1020" spans="2:6" x14ac:dyDescent="0.25">
      <c r="B1020" s="6"/>
      <c r="C1020" s="6"/>
      <c r="D1020" s="9"/>
      <c r="E1020" s="6"/>
      <c r="F1020" s="6"/>
    </row>
    <row r="1021" spans="2:6" x14ac:dyDescent="0.25">
      <c r="B1021" s="6"/>
      <c r="C1021" s="6"/>
      <c r="D1021" s="9"/>
      <c r="E1021" s="6"/>
      <c r="F1021" s="6"/>
    </row>
    <row r="1022" spans="2:6" x14ac:dyDescent="0.25">
      <c r="B1022" s="6"/>
      <c r="C1022" s="6"/>
      <c r="D1022" s="9"/>
      <c r="E1022" s="6"/>
      <c r="F1022" s="6"/>
    </row>
    <row r="1023" spans="2:6" x14ac:dyDescent="0.25">
      <c r="B1023" s="6"/>
      <c r="C1023" s="6"/>
      <c r="D1023" s="9"/>
      <c r="E1023" s="6"/>
      <c r="F1023" s="6"/>
    </row>
    <row r="1024" spans="2:6" x14ac:dyDescent="0.25">
      <c r="B1024" s="6"/>
      <c r="C1024" s="6"/>
      <c r="D1024" s="9"/>
      <c r="E1024" s="6"/>
      <c r="F1024" s="6"/>
    </row>
    <row r="1025" spans="2:6" x14ac:dyDescent="0.25">
      <c r="B1025" s="6"/>
      <c r="C1025" s="6"/>
      <c r="D1025" s="9"/>
      <c r="E1025" s="6"/>
      <c r="F1025" s="6"/>
    </row>
    <row r="1026" spans="2:6" x14ac:dyDescent="0.25">
      <c r="B1026" s="6"/>
      <c r="C1026" s="6"/>
      <c r="D1026" s="9"/>
      <c r="E1026" s="6"/>
      <c r="F1026" s="6"/>
    </row>
    <row r="1027" spans="2:6" x14ac:dyDescent="0.25">
      <c r="B1027" s="6"/>
      <c r="C1027" s="6"/>
      <c r="D1027" s="9"/>
      <c r="E1027" s="6"/>
      <c r="F1027" s="6"/>
    </row>
    <row r="1028" spans="2:6" x14ac:dyDescent="0.25">
      <c r="B1028" s="6"/>
      <c r="C1028" s="6"/>
      <c r="D1028" s="9"/>
      <c r="E1028" s="6"/>
      <c r="F1028" s="6"/>
    </row>
    <row r="1029" spans="2:6" x14ac:dyDescent="0.25">
      <c r="B1029" s="6"/>
      <c r="C1029" s="6"/>
      <c r="D1029" s="9"/>
      <c r="E1029" s="6"/>
      <c r="F1029" s="6"/>
    </row>
    <row r="1030" spans="2:6" x14ac:dyDescent="0.25">
      <c r="B1030" s="6"/>
      <c r="C1030" s="6"/>
      <c r="D1030" s="9"/>
      <c r="E1030" s="6"/>
      <c r="F1030" s="6"/>
    </row>
    <row r="1031" spans="2:6" x14ac:dyDescent="0.25">
      <c r="B1031" s="6"/>
      <c r="C1031" s="6"/>
      <c r="D1031" s="9"/>
      <c r="E1031" s="6"/>
      <c r="F1031" s="6"/>
    </row>
    <row r="1032" spans="2:6" x14ac:dyDescent="0.25">
      <c r="B1032" s="6"/>
      <c r="C1032" s="6"/>
      <c r="D1032" s="9"/>
      <c r="E1032" s="6"/>
      <c r="F1032" s="6"/>
    </row>
    <row r="1033" spans="2:6" x14ac:dyDescent="0.25">
      <c r="B1033" s="6"/>
      <c r="C1033" s="6"/>
      <c r="D1033" s="9"/>
      <c r="E1033" s="6"/>
      <c r="F1033" s="6"/>
    </row>
    <row r="1034" spans="2:6" x14ac:dyDescent="0.25">
      <c r="B1034" s="6"/>
      <c r="C1034" s="6"/>
      <c r="D1034" s="9"/>
      <c r="E1034" s="6"/>
      <c r="F1034" s="6"/>
    </row>
    <row r="1035" spans="2:6" x14ac:dyDescent="0.25">
      <c r="B1035" s="6"/>
      <c r="C1035" s="6"/>
      <c r="D1035" s="9"/>
      <c r="E1035" s="6"/>
      <c r="F1035" s="6"/>
    </row>
    <row r="1036" spans="2:6" x14ac:dyDescent="0.25">
      <c r="B1036" s="6"/>
      <c r="C1036" s="6"/>
      <c r="D1036" s="9"/>
      <c r="E1036" s="6"/>
      <c r="F1036" s="6"/>
    </row>
    <row r="1037" spans="2:6" x14ac:dyDescent="0.25">
      <c r="B1037" s="6"/>
      <c r="C1037" s="6"/>
      <c r="D1037" s="9"/>
      <c r="E1037" s="6"/>
      <c r="F1037" s="6"/>
    </row>
    <row r="1038" spans="2:6" x14ac:dyDescent="0.25">
      <c r="B1038" s="6"/>
      <c r="C1038" s="6"/>
      <c r="D1038" s="9"/>
      <c r="E1038" s="6"/>
      <c r="F1038" s="6"/>
    </row>
    <row r="1039" spans="2:6" x14ac:dyDescent="0.25">
      <c r="B1039" s="6"/>
      <c r="C1039" s="6"/>
      <c r="D1039" s="9"/>
      <c r="E1039" s="6"/>
      <c r="F1039" s="6"/>
    </row>
    <row r="1040" spans="2:6" x14ac:dyDescent="0.25">
      <c r="B1040" s="6"/>
      <c r="C1040" s="6"/>
      <c r="D1040" s="9"/>
      <c r="E1040" s="6"/>
      <c r="F1040" s="6"/>
    </row>
    <row r="1041" spans="2:6" x14ac:dyDescent="0.25">
      <c r="B1041" s="6"/>
      <c r="C1041" s="6"/>
      <c r="D1041" s="9"/>
      <c r="E1041" s="6"/>
      <c r="F1041" s="6"/>
    </row>
    <row r="1042" spans="2:6" x14ac:dyDescent="0.25">
      <c r="B1042" s="6"/>
      <c r="C1042" s="6"/>
      <c r="D1042" s="9"/>
      <c r="E1042" s="6"/>
      <c r="F1042" s="6"/>
    </row>
    <row r="1043" spans="2:6" x14ac:dyDescent="0.25">
      <c r="B1043" s="6"/>
      <c r="C1043" s="6"/>
      <c r="D1043" s="9"/>
      <c r="E1043" s="6"/>
      <c r="F1043" s="6"/>
    </row>
    <row r="1044" spans="2:6" x14ac:dyDescent="0.25">
      <c r="B1044" s="6"/>
      <c r="C1044" s="6"/>
      <c r="D1044" s="9"/>
      <c r="E1044" s="6"/>
      <c r="F1044" s="6"/>
    </row>
    <row r="1045" spans="2:6" x14ac:dyDescent="0.25">
      <c r="B1045" s="6"/>
      <c r="C1045" s="6"/>
      <c r="D1045" s="9"/>
      <c r="E1045" s="6"/>
      <c r="F1045" s="6"/>
    </row>
    <row r="1046" spans="2:6" x14ac:dyDescent="0.25">
      <c r="B1046" s="6"/>
      <c r="C1046" s="6"/>
      <c r="D1046" s="9"/>
      <c r="E1046" s="6"/>
      <c r="F1046" s="6"/>
    </row>
    <row r="1047" spans="2:6" x14ac:dyDescent="0.25">
      <c r="B1047" s="6"/>
      <c r="C1047" s="6"/>
      <c r="D1047" s="9"/>
      <c r="E1047" s="6"/>
      <c r="F1047" s="6"/>
    </row>
    <row r="1048" spans="2:6" x14ac:dyDescent="0.25">
      <c r="B1048" s="6"/>
      <c r="C1048" s="6"/>
      <c r="D1048" s="9"/>
      <c r="E1048" s="6"/>
      <c r="F1048" s="6"/>
    </row>
    <row r="1049" spans="2:6" x14ac:dyDescent="0.25">
      <c r="B1049" s="6"/>
      <c r="C1049" s="6"/>
      <c r="D1049" s="9"/>
      <c r="E1049" s="6"/>
      <c r="F1049" s="6"/>
    </row>
    <row r="1050" spans="2:6" x14ac:dyDescent="0.25">
      <c r="B1050" s="6"/>
      <c r="C1050" s="6"/>
      <c r="D1050" s="9"/>
      <c r="E1050" s="6"/>
      <c r="F1050" s="6"/>
    </row>
    <row r="1051" spans="2:6" x14ac:dyDescent="0.25">
      <c r="B1051" s="6"/>
      <c r="C1051" s="6"/>
      <c r="D1051" s="9"/>
      <c r="E1051" s="6"/>
      <c r="F1051" s="6"/>
    </row>
  </sheetData>
  <mergeCells count="1">
    <mergeCell ref="B2:F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25E70C-7A0E-40ED-BF8F-433205F6FC0A}">
          <x14:formula1>
            <xm:f>DADOS_NISSAN_SATISFAÇÃO_UNIVERS!$A$4:$A$8</xm:f>
          </x14:formula1>
          <xm:sqref>F6:F47 F100:F1051</xm:sqref>
        </x14:dataValidation>
        <x14:dataValidation type="list" allowBlank="1" showInputMessage="1" showErrorMessage="1" xr:uid="{BE9231E2-7D4D-4296-9148-D038EEBB6B0B}">
          <x14:formula1>
            <xm:f>DADOS_NISSAN_SATISFAÇÃO_UNIVERS!$B$4:$B$11</xm:f>
          </x14:formula1>
          <xm:sqref>C6:C47 C100:C1051</xm:sqref>
        </x14:dataValidation>
        <x14:dataValidation type="list" allowBlank="1" showInputMessage="1" showErrorMessage="1" xr:uid="{AE6E0C08-2D25-4EB9-B447-E6338C554F07}">
          <x14:formula1>
            <xm:f>DADOS_NISSAN_SATISFAÇÃO_UNIVERS!$C$4:$C$11</xm:f>
          </x14:formula1>
          <xm:sqref>D6:D47 D100:D1051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924F-4272-401E-89F7-781790D7C614}">
  <dimension ref="B2:F53"/>
  <sheetViews>
    <sheetView workbookViewId="0">
      <selection activeCell="G29" sqref="G29"/>
    </sheetView>
  </sheetViews>
  <sheetFormatPr defaultRowHeight="15" x14ac:dyDescent="0.25"/>
  <cols>
    <col min="2" max="2" width="16.140625" customWidth="1"/>
    <col min="3" max="3" width="18.42578125" bestFit="1" customWidth="1"/>
    <col min="4" max="4" width="17.7109375" bestFit="1" customWidth="1"/>
    <col min="5" max="5" width="25.140625" bestFit="1" customWidth="1"/>
    <col min="6" max="6" width="37.42578125" customWidth="1"/>
    <col min="7" max="7" width="33.85546875" bestFit="1" customWidth="1"/>
  </cols>
  <sheetData>
    <row r="2" spans="2:6" ht="15" customHeight="1" x14ac:dyDescent="0.25">
      <c r="B2" s="84" t="s">
        <v>132</v>
      </c>
      <c r="C2" s="84"/>
      <c r="D2" s="84"/>
      <c r="E2" s="84"/>
      <c r="F2" s="84"/>
    </row>
    <row r="3" spans="2:6" ht="15" customHeight="1" x14ac:dyDescent="0.25">
      <c r="B3" s="84"/>
      <c r="C3" s="84"/>
      <c r="D3" s="84"/>
      <c r="E3" s="84"/>
      <c r="F3" s="84"/>
    </row>
    <row r="4" spans="2:6" ht="15" customHeight="1" x14ac:dyDescent="0.25">
      <c r="B4" s="84"/>
      <c r="C4" s="84"/>
      <c r="D4" s="84"/>
      <c r="E4" s="84"/>
      <c r="F4" s="84"/>
    </row>
    <row r="5" spans="2:6" x14ac:dyDescent="0.25">
      <c r="B5" s="63" t="s">
        <v>117</v>
      </c>
      <c r="C5" s="63" t="s">
        <v>122</v>
      </c>
      <c r="D5" s="64" t="s">
        <v>123</v>
      </c>
      <c r="E5" s="63" t="s">
        <v>124</v>
      </c>
      <c r="F5" s="63" t="s">
        <v>125</v>
      </c>
    </row>
    <row r="6" spans="2:6" x14ac:dyDescent="0.25">
      <c r="B6" s="65">
        <v>44198</v>
      </c>
      <c r="C6" s="65" t="s">
        <v>103</v>
      </c>
      <c r="D6" s="65">
        <v>51490</v>
      </c>
      <c r="E6" s="65" t="s">
        <v>105</v>
      </c>
      <c r="F6" s="65" t="s">
        <v>109</v>
      </c>
    </row>
    <row r="7" spans="2:6" x14ac:dyDescent="0.25">
      <c r="B7" s="65">
        <v>44202</v>
      </c>
      <c r="C7" s="65" t="s">
        <v>97</v>
      </c>
      <c r="D7" s="65">
        <v>57990</v>
      </c>
      <c r="E7" s="65" t="s">
        <v>10</v>
      </c>
      <c r="F7" s="65" t="s">
        <v>109</v>
      </c>
    </row>
    <row r="8" spans="2:6" x14ac:dyDescent="0.25">
      <c r="B8" s="65">
        <v>44205</v>
      </c>
      <c r="C8" s="65" t="s">
        <v>96</v>
      </c>
      <c r="D8" s="65">
        <v>85790</v>
      </c>
      <c r="E8" s="65" t="s">
        <v>104</v>
      </c>
      <c r="F8" s="65" t="s">
        <v>109</v>
      </c>
    </row>
    <row r="9" spans="2:6" x14ac:dyDescent="0.25">
      <c r="B9" s="65">
        <v>44206</v>
      </c>
      <c r="C9" s="65" t="s">
        <v>96</v>
      </c>
      <c r="D9" s="65">
        <v>85790</v>
      </c>
      <c r="E9" s="65" t="s">
        <v>106</v>
      </c>
      <c r="F9" s="65" t="s">
        <v>108</v>
      </c>
    </row>
    <row r="10" spans="2:6" x14ac:dyDescent="0.25">
      <c r="B10" s="65">
        <v>44208</v>
      </c>
      <c r="C10" s="65" t="s">
        <v>99</v>
      </c>
      <c r="D10" s="65">
        <v>158390</v>
      </c>
      <c r="E10" s="65" t="s">
        <v>106</v>
      </c>
      <c r="F10" s="65" t="s">
        <v>108</v>
      </c>
    </row>
    <row r="11" spans="2:6" x14ac:dyDescent="0.25">
      <c r="B11" s="65">
        <v>44213</v>
      </c>
      <c r="C11" s="65" t="s">
        <v>103</v>
      </c>
      <c r="D11" s="65">
        <v>51490</v>
      </c>
      <c r="E11" s="65" t="s">
        <v>10</v>
      </c>
      <c r="F11" s="65" t="s">
        <v>109</v>
      </c>
    </row>
    <row r="12" spans="2:6" x14ac:dyDescent="0.25">
      <c r="B12" s="65">
        <v>44215</v>
      </c>
      <c r="C12" s="65" t="s">
        <v>98</v>
      </c>
      <c r="D12" s="65">
        <v>195000</v>
      </c>
      <c r="E12" s="65" t="s">
        <v>104</v>
      </c>
      <c r="F12" s="65" t="s">
        <v>108</v>
      </c>
    </row>
    <row r="13" spans="2:6" x14ac:dyDescent="0.25">
      <c r="B13" s="65">
        <v>44220</v>
      </c>
      <c r="C13" s="65" t="s">
        <v>96</v>
      </c>
      <c r="D13" s="65">
        <v>85790</v>
      </c>
      <c r="E13" s="65" t="s">
        <v>106</v>
      </c>
      <c r="F13" s="65" t="s">
        <v>109</v>
      </c>
    </row>
    <row r="14" spans="2:6" x14ac:dyDescent="0.25">
      <c r="B14" s="65">
        <v>44231</v>
      </c>
      <c r="C14" s="65" t="s">
        <v>101</v>
      </c>
      <c r="D14" s="65">
        <v>900000</v>
      </c>
      <c r="E14" s="65" t="s">
        <v>105</v>
      </c>
      <c r="F14" s="65" t="s">
        <v>108</v>
      </c>
    </row>
    <row r="15" spans="2:6" x14ac:dyDescent="0.25">
      <c r="B15" s="65">
        <v>44232</v>
      </c>
      <c r="C15" s="65" t="s">
        <v>101</v>
      </c>
      <c r="D15" s="65">
        <v>900000</v>
      </c>
      <c r="E15" s="65" t="s">
        <v>10</v>
      </c>
      <c r="F15" s="65" t="s">
        <v>108</v>
      </c>
    </row>
    <row r="16" spans="2:6" x14ac:dyDescent="0.25">
      <c r="B16" s="65">
        <v>44235</v>
      </c>
      <c r="C16" s="65" t="s">
        <v>101</v>
      </c>
      <c r="D16" s="65">
        <v>900000</v>
      </c>
      <c r="E16" s="65" t="s">
        <v>104</v>
      </c>
      <c r="F16" s="65" t="s">
        <v>108</v>
      </c>
    </row>
    <row r="17" spans="2:6" x14ac:dyDescent="0.25">
      <c r="B17" s="65">
        <v>44238</v>
      </c>
      <c r="C17" s="65" t="s">
        <v>101</v>
      </c>
      <c r="D17" s="65">
        <v>900000</v>
      </c>
      <c r="E17" s="65" t="s">
        <v>106</v>
      </c>
      <c r="F17" s="65" t="s">
        <v>108</v>
      </c>
    </row>
    <row r="18" spans="2:6" x14ac:dyDescent="0.25">
      <c r="B18" s="65">
        <v>44242</v>
      </c>
      <c r="C18" s="65" t="s">
        <v>98</v>
      </c>
      <c r="D18" s="65">
        <v>195000</v>
      </c>
      <c r="E18" s="65" t="s">
        <v>105</v>
      </c>
      <c r="F18" s="65" t="s">
        <v>108</v>
      </c>
    </row>
    <row r="19" spans="2:6" x14ac:dyDescent="0.25">
      <c r="B19" s="65">
        <v>44246</v>
      </c>
      <c r="C19" s="65" t="s">
        <v>97</v>
      </c>
      <c r="D19" s="65">
        <v>57990</v>
      </c>
      <c r="E19" s="65" t="s">
        <v>10</v>
      </c>
      <c r="F19" s="65" t="s">
        <v>108</v>
      </c>
    </row>
    <row r="20" spans="2:6" x14ac:dyDescent="0.25">
      <c r="B20" s="65">
        <v>44248</v>
      </c>
      <c r="C20" s="65" t="s">
        <v>96</v>
      </c>
      <c r="D20" s="65">
        <v>85790</v>
      </c>
      <c r="E20" s="65" t="s">
        <v>104</v>
      </c>
      <c r="F20" s="65" t="s">
        <v>109</v>
      </c>
    </row>
    <row r="21" spans="2:6" x14ac:dyDescent="0.25">
      <c r="B21" s="65">
        <v>44251</v>
      </c>
      <c r="C21" s="65" t="s">
        <v>103</v>
      </c>
      <c r="D21" s="65">
        <v>51490</v>
      </c>
      <c r="E21" s="65" t="s">
        <v>106</v>
      </c>
      <c r="F21" s="65" t="s">
        <v>110</v>
      </c>
    </row>
    <row r="22" spans="2:6" x14ac:dyDescent="0.25">
      <c r="B22" s="65">
        <v>44255</v>
      </c>
      <c r="C22" s="65" t="s">
        <v>99</v>
      </c>
      <c r="D22" s="65">
        <v>158390</v>
      </c>
      <c r="E22" s="65" t="s">
        <v>105</v>
      </c>
      <c r="F22" s="65" t="s">
        <v>108</v>
      </c>
    </row>
    <row r="23" spans="2:6" x14ac:dyDescent="0.25">
      <c r="B23" s="65">
        <v>44256</v>
      </c>
      <c r="C23" s="65" t="s">
        <v>99</v>
      </c>
      <c r="D23" s="65">
        <v>158390</v>
      </c>
      <c r="E23" s="65" t="s">
        <v>10</v>
      </c>
      <c r="F23" s="65" t="s">
        <v>108</v>
      </c>
    </row>
    <row r="24" spans="2:6" x14ac:dyDescent="0.25">
      <c r="B24" s="65">
        <v>44257</v>
      </c>
      <c r="C24" s="65" t="s">
        <v>98</v>
      </c>
      <c r="D24" s="65">
        <v>195000</v>
      </c>
      <c r="E24" s="65" t="s">
        <v>104</v>
      </c>
      <c r="F24" s="65" t="s">
        <v>108</v>
      </c>
    </row>
    <row r="25" spans="2:6" x14ac:dyDescent="0.25">
      <c r="B25" s="65">
        <v>44259</v>
      </c>
      <c r="C25" s="65" t="s">
        <v>96</v>
      </c>
      <c r="D25" s="65">
        <v>57990</v>
      </c>
      <c r="E25" s="65" t="s">
        <v>106</v>
      </c>
      <c r="F25" s="65" t="s">
        <v>108</v>
      </c>
    </row>
    <row r="26" spans="2:6" x14ac:dyDescent="0.25">
      <c r="B26" s="65">
        <v>44260</v>
      </c>
      <c r="C26" s="65" t="s">
        <v>101</v>
      </c>
      <c r="D26" s="65">
        <v>900000</v>
      </c>
      <c r="E26" s="65" t="s">
        <v>105</v>
      </c>
      <c r="F26" s="65" t="s">
        <v>108</v>
      </c>
    </row>
    <row r="27" spans="2:6" x14ac:dyDescent="0.25">
      <c r="B27" s="65">
        <v>44262</v>
      </c>
      <c r="C27" s="65" t="s">
        <v>100</v>
      </c>
      <c r="D27" s="65">
        <v>69990</v>
      </c>
      <c r="E27" s="65" t="s">
        <v>10</v>
      </c>
      <c r="F27" s="65" t="s">
        <v>108</v>
      </c>
    </row>
    <row r="28" spans="2:6" x14ac:dyDescent="0.25">
      <c r="B28" s="65">
        <v>44265</v>
      </c>
      <c r="C28" s="65" t="s">
        <v>102</v>
      </c>
      <c r="D28" s="65">
        <v>1200000</v>
      </c>
      <c r="E28" s="65" t="s">
        <v>104</v>
      </c>
      <c r="F28" s="65" t="s">
        <v>108</v>
      </c>
    </row>
    <row r="29" spans="2:6" x14ac:dyDescent="0.25">
      <c r="B29" s="65">
        <v>44267</v>
      </c>
      <c r="C29" s="65" t="s">
        <v>103</v>
      </c>
      <c r="D29" s="65">
        <v>51490</v>
      </c>
      <c r="E29" s="65" t="s">
        <v>106</v>
      </c>
      <c r="F29" s="65" t="s">
        <v>109</v>
      </c>
    </row>
    <row r="30" spans="2:6" x14ac:dyDescent="0.25">
      <c r="B30" s="65">
        <v>44270</v>
      </c>
      <c r="C30" s="65" t="s">
        <v>98</v>
      </c>
      <c r="D30" s="65">
        <v>195000</v>
      </c>
      <c r="E30" s="65" t="s">
        <v>105</v>
      </c>
      <c r="F30" s="65" t="s">
        <v>110</v>
      </c>
    </row>
    <row r="31" spans="2:6" x14ac:dyDescent="0.25">
      <c r="B31" s="65">
        <v>44271</v>
      </c>
      <c r="C31" s="65" t="s">
        <v>97</v>
      </c>
      <c r="D31" s="65">
        <v>57990</v>
      </c>
      <c r="E31" s="65" t="s">
        <v>10</v>
      </c>
      <c r="F31" s="65" t="s">
        <v>109</v>
      </c>
    </row>
    <row r="32" spans="2:6" x14ac:dyDescent="0.25">
      <c r="B32" s="65">
        <v>44273</v>
      </c>
      <c r="C32" s="65" t="s">
        <v>103</v>
      </c>
      <c r="D32" s="65">
        <v>51490</v>
      </c>
      <c r="E32" s="65" t="s">
        <v>104</v>
      </c>
      <c r="F32" s="65" t="s">
        <v>108</v>
      </c>
    </row>
    <row r="33" spans="2:6" x14ac:dyDescent="0.25">
      <c r="B33" s="65">
        <v>44274</v>
      </c>
      <c r="C33" s="65" t="s">
        <v>101</v>
      </c>
      <c r="D33" s="65">
        <v>900000</v>
      </c>
      <c r="E33" s="65" t="s">
        <v>106</v>
      </c>
      <c r="F33" s="65" t="s">
        <v>109</v>
      </c>
    </row>
    <row r="34" spans="2:6" x14ac:dyDescent="0.25">
      <c r="B34" s="65">
        <v>44275</v>
      </c>
      <c r="C34" s="65" t="s">
        <v>97</v>
      </c>
      <c r="D34" s="65">
        <v>57990</v>
      </c>
      <c r="E34" s="65" t="s">
        <v>105</v>
      </c>
      <c r="F34" s="65" t="s">
        <v>110</v>
      </c>
    </row>
    <row r="35" spans="2:6" x14ac:dyDescent="0.25">
      <c r="B35" s="65">
        <v>44276</v>
      </c>
      <c r="C35" s="65" t="s">
        <v>98</v>
      </c>
      <c r="D35" s="65">
        <v>195000</v>
      </c>
      <c r="E35" s="65" t="s">
        <v>10</v>
      </c>
      <c r="F35" s="65" t="s">
        <v>108</v>
      </c>
    </row>
    <row r="36" spans="2:6" x14ac:dyDescent="0.25">
      <c r="B36" s="65">
        <v>44279</v>
      </c>
      <c r="C36" s="65" t="s">
        <v>99</v>
      </c>
      <c r="D36" s="65">
        <v>158390</v>
      </c>
      <c r="E36" s="65" t="s">
        <v>104</v>
      </c>
      <c r="F36" s="65" t="s">
        <v>108</v>
      </c>
    </row>
    <row r="37" spans="2:6" x14ac:dyDescent="0.25">
      <c r="B37" s="65">
        <v>44280</v>
      </c>
      <c r="C37" s="65" t="s">
        <v>101</v>
      </c>
      <c r="D37" s="65">
        <v>900000</v>
      </c>
      <c r="E37" s="65" t="s">
        <v>106</v>
      </c>
      <c r="F37" s="65" t="s">
        <v>109</v>
      </c>
    </row>
    <row r="38" spans="2:6" x14ac:dyDescent="0.25">
      <c r="B38" s="65">
        <v>44282</v>
      </c>
      <c r="C38" s="65" t="s">
        <v>102</v>
      </c>
      <c r="D38" s="65">
        <v>1200000</v>
      </c>
      <c r="E38" s="65" t="s">
        <v>105</v>
      </c>
      <c r="F38" s="65" t="s">
        <v>110</v>
      </c>
    </row>
    <row r="39" spans="2:6" x14ac:dyDescent="0.25">
      <c r="B39" s="65">
        <v>44283</v>
      </c>
      <c r="C39" s="65" t="s">
        <v>100</v>
      </c>
      <c r="D39" s="65">
        <v>69990</v>
      </c>
      <c r="E39" s="65" t="s">
        <v>10</v>
      </c>
      <c r="F39" s="65" t="s">
        <v>110</v>
      </c>
    </row>
    <row r="40" spans="2:6" x14ac:dyDescent="0.25">
      <c r="B40" s="65">
        <v>44285</v>
      </c>
      <c r="C40" s="65" t="s">
        <v>98</v>
      </c>
      <c r="D40" s="65">
        <v>195000</v>
      </c>
      <c r="E40" s="65" t="s">
        <v>104</v>
      </c>
      <c r="F40" s="65" t="s">
        <v>108</v>
      </c>
    </row>
    <row r="41" spans="2:6" x14ac:dyDescent="0.25">
      <c r="B41" s="65">
        <v>44286</v>
      </c>
      <c r="C41" s="65" t="s">
        <v>97</v>
      </c>
      <c r="D41" s="65">
        <v>57990</v>
      </c>
      <c r="E41" s="65" t="s">
        <v>106</v>
      </c>
      <c r="F41" s="65" t="s">
        <v>108</v>
      </c>
    </row>
    <row r="42" spans="2:6" x14ac:dyDescent="0.25">
      <c r="B42" s="65">
        <v>44287</v>
      </c>
      <c r="C42" s="65" t="s">
        <v>101</v>
      </c>
      <c r="D42" s="65">
        <v>900000</v>
      </c>
      <c r="E42" s="65" t="s">
        <v>105</v>
      </c>
      <c r="F42" s="65" t="s">
        <v>109</v>
      </c>
    </row>
    <row r="43" spans="2:6" x14ac:dyDescent="0.25">
      <c r="B43" s="65">
        <v>44289</v>
      </c>
      <c r="C43" s="65" t="s">
        <v>102</v>
      </c>
      <c r="D43" s="65">
        <v>1200000</v>
      </c>
      <c r="E43" s="65" t="s">
        <v>10</v>
      </c>
      <c r="F43" s="65" t="s">
        <v>109</v>
      </c>
    </row>
    <row r="44" spans="2:6" x14ac:dyDescent="0.25">
      <c r="B44" s="65">
        <v>44292</v>
      </c>
      <c r="C44" s="65" t="s">
        <v>98</v>
      </c>
      <c r="D44" s="65">
        <v>195000</v>
      </c>
      <c r="E44" s="65" t="s">
        <v>104</v>
      </c>
      <c r="F44" s="65" t="s">
        <v>110</v>
      </c>
    </row>
    <row r="45" spans="2:6" x14ac:dyDescent="0.25">
      <c r="B45" s="65">
        <v>44293</v>
      </c>
      <c r="C45" s="65" t="s">
        <v>96</v>
      </c>
      <c r="D45" s="65">
        <v>85790</v>
      </c>
      <c r="E45" s="65" t="s">
        <v>106</v>
      </c>
      <c r="F45" s="65" t="s">
        <v>108</v>
      </c>
    </row>
    <row r="46" spans="2:6" x14ac:dyDescent="0.25">
      <c r="B46" s="65">
        <v>44295</v>
      </c>
      <c r="C46" s="65" t="s">
        <v>99</v>
      </c>
      <c r="D46" s="65">
        <v>158390</v>
      </c>
      <c r="E46" s="65" t="s">
        <v>105</v>
      </c>
      <c r="F46" s="65" t="s">
        <v>108</v>
      </c>
    </row>
    <row r="47" spans="2:6" x14ac:dyDescent="0.25">
      <c r="B47" s="65">
        <v>44297</v>
      </c>
      <c r="C47" s="65" t="s">
        <v>103</v>
      </c>
      <c r="D47" s="65">
        <v>51490</v>
      </c>
      <c r="E47" s="65" t="s">
        <v>10</v>
      </c>
      <c r="F47" s="65" t="s">
        <v>108</v>
      </c>
    </row>
    <row r="48" spans="2:6" x14ac:dyDescent="0.25">
      <c r="B48" s="65">
        <v>44300</v>
      </c>
      <c r="C48" s="65" t="s">
        <v>98</v>
      </c>
      <c r="D48" s="65">
        <v>195000</v>
      </c>
      <c r="E48" s="65" t="s">
        <v>104</v>
      </c>
      <c r="F48" s="65" t="s">
        <v>108</v>
      </c>
    </row>
    <row r="49" spans="2:6" x14ac:dyDescent="0.25">
      <c r="B49" s="65">
        <v>44302</v>
      </c>
      <c r="C49" s="65" t="s">
        <v>101</v>
      </c>
      <c r="D49" s="65">
        <v>900000</v>
      </c>
      <c r="E49" s="65" t="s">
        <v>106</v>
      </c>
      <c r="F49" s="65" t="s">
        <v>110</v>
      </c>
    </row>
    <row r="50" spans="2:6" x14ac:dyDescent="0.25">
      <c r="B50" s="65">
        <v>44303</v>
      </c>
      <c r="C50" s="65" t="s">
        <v>102</v>
      </c>
      <c r="D50" s="65">
        <v>1200000</v>
      </c>
      <c r="E50" s="65" t="s">
        <v>105</v>
      </c>
      <c r="F50" s="65" t="s">
        <v>109</v>
      </c>
    </row>
    <row r="51" spans="2:6" x14ac:dyDescent="0.25">
      <c r="B51" s="65">
        <v>44306</v>
      </c>
      <c r="C51" s="65" t="s">
        <v>96</v>
      </c>
      <c r="D51" s="65">
        <v>85790</v>
      </c>
      <c r="E51" s="65" t="s">
        <v>10</v>
      </c>
      <c r="F51" s="65" t="s">
        <v>110</v>
      </c>
    </row>
    <row r="52" spans="2:6" x14ac:dyDescent="0.25">
      <c r="B52" s="65">
        <v>44308</v>
      </c>
      <c r="C52" s="65" t="s">
        <v>99</v>
      </c>
      <c r="D52" s="65">
        <v>158390</v>
      </c>
      <c r="E52" s="65" t="s">
        <v>104</v>
      </c>
      <c r="F52" s="65" t="s">
        <v>109</v>
      </c>
    </row>
    <row r="53" spans="2:6" x14ac:dyDescent="0.25">
      <c r="B53" s="65">
        <v>44310</v>
      </c>
      <c r="C53" s="65" t="s">
        <v>100</v>
      </c>
      <c r="D53" s="65">
        <v>69990</v>
      </c>
      <c r="E53" s="65" t="s">
        <v>106</v>
      </c>
      <c r="F53" s="65" t="s">
        <v>108</v>
      </c>
    </row>
  </sheetData>
  <mergeCells count="1">
    <mergeCell ref="B2:F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6E0C08-2D25-4EB9-B447-E6338C554F07}">
          <x14:formula1>
            <xm:f>DADOS_NISSAN_SATISFAÇÃO_UNIVERS!$C$4:$C$11</xm:f>
          </x14:formula1>
          <xm:sqref>D6:D53</xm:sqref>
        </x14:dataValidation>
        <x14:dataValidation type="list" allowBlank="1" showInputMessage="1" showErrorMessage="1" xr:uid="{BE9231E2-7D4D-4296-9148-D038EEBB6B0B}">
          <x14:formula1>
            <xm:f>DADOS_NISSAN_SATISFAÇÃO_UNIVERS!$B$4:$B$11</xm:f>
          </x14:formula1>
          <xm:sqref>C6:C53</xm:sqref>
        </x14:dataValidation>
        <x14:dataValidation type="list" allowBlank="1" showInputMessage="1" showErrorMessage="1" xr:uid="{7725E70C-7A0E-40ED-BF8F-433205F6FC0A}">
          <x14:formula1>
            <xm:f>DADOS_NISSAN_SATISFAÇÃO_UNIVERS!$A$4:$A$8</xm:f>
          </x14:formula1>
          <xm:sqref>F6:F53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TESTE1</vt:lpstr>
      <vt:lpstr>TESTE2</vt:lpstr>
      <vt:lpstr>TESTE3</vt:lpstr>
      <vt:lpstr>CLEN GAMING VENDAS</vt:lpstr>
      <vt:lpstr>TABELA DA CLEAN GAMING</vt:lpstr>
      <vt:lpstr>DADOS DA CLEAN GAMING</vt:lpstr>
      <vt:lpstr>DADOS_NISSAN_SATISFAÇÃO_UNIVERS</vt:lpstr>
      <vt:lpstr>NISSAN-2020</vt:lpstr>
      <vt:lpstr>2</vt:lpstr>
      <vt:lpstr>TABELA AUXILIAR-NISSAN-2020</vt:lpstr>
      <vt:lpstr>LAYOUT_DASHBOARD_NISSAN_2020</vt:lpstr>
      <vt:lpstr>DASHBOARD NISSAN 2020</vt:lpstr>
      <vt:lpstr>NISSAN-2021</vt:lpstr>
      <vt:lpstr>LAYOUT_DASHBOARD_NISSAN_2021</vt:lpstr>
      <vt:lpstr>TABELA_AUXILIAR_NISSAN_2021</vt:lpstr>
      <vt:lpstr>DASHBOARD NISSAN 2021</vt:lpstr>
      <vt:lpstr>porcento</vt:lpstr>
      <vt:lpstr>porcento2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cp:lastPrinted>2021-02-19T21:08:55Z</cp:lastPrinted>
  <dcterms:created xsi:type="dcterms:W3CDTF">2021-01-13T14:28:25Z</dcterms:created>
  <dcterms:modified xsi:type="dcterms:W3CDTF">2022-12-19T01:00:53Z</dcterms:modified>
</cp:coreProperties>
</file>