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IVISÃO ADMINISTRATIVA EXTERNA 2021\1. Controle de PREGÕES\PREGÕES 2022\Pregão 04.2022 - Medicamentos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G15" i="1" l="1"/>
  <c r="G16" i="1"/>
  <c r="G17" i="1"/>
  <c r="G18" i="1"/>
  <c r="G19" i="1"/>
  <c r="G20" i="1"/>
  <c r="G21" i="1"/>
  <c r="G22" i="1"/>
  <c r="G23" i="1"/>
  <c r="G24" i="1"/>
  <c r="G25" i="1"/>
  <c r="G26" i="1"/>
  <c r="G10" i="1" l="1"/>
  <c r="G11" i="1"/>
  <c r="G12" i="1"/>
  <c r="G13" i="1"/>
  <c r="G14" i="1"/>
  <c r="G3" i="1" l="1"/>
  <c r="G8" i="1"/>
  <c r="F28" i="1" l="1"/>
  <c r="F30" i="1" s="1"/>
  <c r="G9" i="1"/>
  <c r="G7" i="1"/>
  <c r="G4" i="1"/>
  <c r="G5" i="1"/>
  <c r="G6" i="1"/>
  <c r="F27" i="1" l="1"/>
  <c r="F29" i="1" l="1"/>
</calcChain>
</file>

<file path=xl/sharedStrings.xml><?xml version="1.0" encoding="utf-8"?>
<sst xmlns="http://schemas.openxmlformats.org/spreadsheetml/2006/main" count="151" uniqueCount="99">
  <si>
    <t>ITEM</t>
  </si>
  <si>
    <t>CATMAT</t>
  </si>
  <si>
    <t>DESCRIÇÃO DO ITEM</t>
  </si>
  <si>
    <t>UND MEDIDA</t>
  </si>
  <si>
    <t>QTD TOTAL</t>
  </si>
  <si>
    <t>VALOR UNITÁRIO</t>
  </si>
  <si>
    <t>VALOR TOTAL</t>
  </si>
  <si>
    <t>Valor Total Empenhado</t>
  </si>
  <si>
    <t>Auditoria dos limites (= zero)</t>
  </si>
  <si>
    <t>Faltam Empenhar X Itens</t>
  </si>
  <si>
    <t>Total Pregão:</t>
  </si>
  <si>
    <t>Total Empenhado:</t>
  </si>
  <si>
    <t xml:space="preserve">Capacidade de Empenho: </t>
  </si>
  <si>
    <t>Limite PMPV</t>
  </si>
  <si>
    <t>Empenhado PMPV</t>
  </si>
  <si>
    <t>Empenhado HGERJ</t>
  </si>
  <si>
    <t>Limite HGERJ</t>
  </si>
  <si>
    <t>Limite PMRJ</t>
  </si>
  <si>
    <t>Empenhado PMRJ</t>
  </si>
  <si>
    <t>COMPRIMIDO</t>
  </si>
  <si>
    <t>AMPOLA 10,00 ML</t>
  </si>
  <si>
    <t>AMPOLA 1,00 ML</t>
  </si>
  <si>
    <t>AMPOLA 2,00 ML</t>
  </si>
  <si>
    <t>FRASCO 1000,00 ML</t>
  </si>
  <si>
    <t>FRASCO 10,00 ML</t>
  </si>
  <si>
    <t>ITEM CANCELADO</t>
  </si>
  <si>
    <t>Porcentagem de Empenho:</t>
  </si>
  <si>
    <t>Benzocaína, composição: associada com triclosana e mentol, concentraçao: 45 mg + 5 mg + 5 mg/ml, forma farmaceutica: aerossol</t>
  </si>
  <si>
    <t xml:space="preserve">Bamifilina cloridrato, dosagem: 300 mg
</t>
  </si>
  <si>
    <t>Cetamina cloridrato, dosagem: 50 mg,ml, aplicação: solução injetável</t>
  </si>
  <si>
    <t>Ciclopentolato, concentração: 1%, aplicação: solução oftálmica</t>
  </si>
  <si>
    <t>Clorexidina digluconato, composição: associada ao cloreto de sódio, concentração: 0,05% + 0,9%, forma farmacêutica: solução aquosa</t>
  </si>
  <si>
    <t>Clorexidina digluconato, dosagem: 2%, aplicação: degermante</t>
  </si>
  <si>
    <t>Pilocarpina cloridrato, concentração: 2%, indicação: solução oftálmica</t>
  </si>
  <si>
    <t>Droperidol, concentração: 2,50 mg,ml, indicação: solução injetável</t>
  </si>
  <si>
    <t>Escopolamina butilbrometo, dosagem: 10 mg</t>
  </si>
  <si>
    <t>Fenilefrina cloridrato, concentração: 10%, indicação: solução oftálmica</t>
  </si>
  <si>
    <t>Fenilefrina cloridrato, concentração: 10mg,ml, indicação: injetável</t>
  </si>
  <si>
    <t>Formaldeído (formol), aspecto físico: líquido incolor, límpido, concentração: à 10%, caracteristica adicional: em solução aquosa tamponada. Reagente Analítico.</t>
  </si>
  <si>
    <t>Furosemida, composição: 10 mg,ml, apresentação: solução injetável</t>
  </si>
  <si>
    <t>Gluconato de cálcio, dosagem: 10%, apresentação: solução injetável</t>
  </si>
  <si>
    <t>Hipoclorito de sódio, aspecto físico: solução aquosa, concentração: teor 1% de cloro ativo. Características adicionais: Desinfetante de nível intermediário</t>
  </si>
  <si>
    <t>Indapamida, dosagem: 2,5 mg</t>
  </si>
  <si>
    <t>Isossorbida, princípio ativo: sal dinitrato, dosagem: 5 mg, tipo medicamento: sublingual</t>
  </si>
  <si>
    <t>Isossorbida, princípio ativo: sal dinitrato, dosagem: 10 mg</t>
  </si>
  <si>
    <t>Meloxicam, concentração: 10    mg/ml, apresentação: solução injetável</t>
  </si>
  <si>
    <t>Pilocarpina cloridrato, concentração: 1%, indicação: solução oftálmica</t>
  </si>
  <si>
    <t>Protamina cloridrato, concentração: 1%, apresentação: solução injetável</t>
  </si>
  <si>
    <t>Reagente para diagnóstico clínico 5, composição básica: anticorpo monoclonal anti igg humano, outros componentes: conjugado à fluoresceína (fitc)</t>
  </si>
  <si>
    <t>Teste oftalmológico, tipo: schimmer, material: papel, apresentação: tira, tipo uso: descartável, esterilidade: estéril, aplicação: procedimento medição de lágrimas</t>
  </si>
  <si>
    <t>Brometo de fenoterol, dosagem 100 mcg/dose - AEROSSOL (200 doses)</t>
  </si>
  <si>
    <t>Formol 10% V/V Tamponado - Reagente analítico</t>
  </si>
  <si>
    <t>Polivitamínico em frasco-ampola com pó liófilo para uso parenteral (intravenoso e intramuscular), contendo 9 vitaminas hidrossolúveis e 3 vitaminas lipossolúveis, uso adulto e crianças acima de 11 anos. Composição, correspondente a: Vitamina A (retinol): 3.500 UI Vitamina D3 (colecalciferol): 220 UI Vitamina E (alfatocoferol): 11,2 UI Vitamina C (ácido ascórbico): 125 mg Vitamina B1 (tiamina): 3,51 mg Vitamina B2 (riboflavina): 4,14 mg Vitamina B6 (piridoxina): 4,53 mg Vitamina B12 (cianocobalamina): 0,006 mg Vitamina B9 (ácido fólico): 0,414 mg Ácido pantotênico: 17,25 mg Biotina (vitamina H): 0,069 mg Vitamina PP: 46 mg Armazenar até 25°C. Proteger da luz.</t>
  </si>
  <si>
    <t xml:space="preserve">Cloridrato de hidroxizina 25 mg
</t>
  </si>
  <si>
    <t>Pilocarpina Cloridrato 2% Solução Oftálmica</t>
  </si>
  <si>
    <t>Sacarato de hidróxido de ferro - 20mg/ml (100mg)</t>
  </si>
  <si>
    <t>Clorpromazina, dosagem: 5 mg/ml, apresentação: solução injetável</t>
  </si>
  <si>
    <t>Dimenidrinato, apresentação: associado com piridoxina + glicose + frutose, dosagem: 3mg + 5mg + 100mg + 100mg,ml, tipo medicamento: solução injetável</t>
  </si>
  <si>
    <t>Dimenidrinato, apresentação: associado com piridoxina cloridrato, dosagem: 50mg + 50mg,ml, tipo medicamento: solução injetável (intramuscular)</t>
  </si>
  <si>
    <t>Fenobarbital sódico, dosagem: 200 mg/ml, forma farmacêutica: solução injetável</t>
  </si>
  <si>
    <t>Fenobarbital sódico, dosagem: 40 mg,ml, forma farmacêutica: solução oral – gotas</t>
  </si>
  <si>
    <t>bromidrato Fenoterol concentração: 5 mg/ml, forma farmaceutica: solução oral</t>
  </si>
  <si>
    <t>Hidróxido de alumínio, indicação: 300mg</t>
  </si>
  <si>
    <t>Ipratrópio brometo, dosagem: 0,02mg,dose, uso: aerossol + frasco dosificador. Fraco para 200 doses.</t>
  </si>
  <si>
    <t>Levofloxacino, dosagem: 5 mg,ml, forma farmacêutica: solução injetável</t>
  </si>
  <si>
    <t>Neomicina, composição: associada com bacitracina, concentração: 5mg + 250ui/g, tipo medicamento: pomada</t>
  </si>
  <si>
    <t>Nistatina, dosagem: 25.000 ui,g, apresentação: creme vaginal</t>
  </si>
  <si>
    <t>Proximetacaína cloridrato, dosagem: 0,5%, indicação: colírio</t>
  </si>
  <si>
    <t>Retinol, composição: associado com aminoácidos + metionina+ cloranfenicol, concentração: 10.000ui + 25mg + 5mg + 5mg/g, aplicação: pomada oftálmica</t>
  </si>
  <si>
    <t>Tobramicina, dosagem: 0,3%, apresentação: solução oftálmica</t>
  </si>
  <si>
    <t>Tropicamida, dosagem: 1%, apresentação: solução oftálmica</t>
  </si>
  <si>
    <t>Haloperidol, dosagem: 5 mg</t>
  </si>
  <si>
    <t>Pentoxifilina, dosagem: 400 mg</t>
  </si>
  <si>
    <t>Atropina, Sulfato - 0,25 mg</t>
  </si>
  <si>
    <t>Azul de metileno estéril – 10 mg/ml</t>
  </si>
  <si>
    <t>TUBO 43G</t>
  </si>
  <si>
    <t>DRÁGEA</t>
  </si>
  <si>
    <t>FRASCO 10,00ML</t>
  </si>
  <si>
    <t>FRASCO 5,00 ML</t>
  </si>
  <si>
    <t>FRASCO C/ 100ML</t>
  </si>
  <si>
    <t>FRACO 5,00 ML</t>
  </si>
  <si>
    <t xml:space="preserve"> AMPOLA 1,50 ML</t>
  </si>
  <si>
    <t>AMPOLA 5,00 ML</t>
  </si>
  <si>
    <t>SACHÊ 50,00 G</t>
  </si>
  <si>
    <t>CAIXA C/ 50 UND</t>
  </si>
  <si>
    <t>FRASCO 10 ML</t>
  </si>
  <si>
    <t>FRASCO 1,00 L</t>
  </si>
  <si>
    <t>FRASCO -AMPOLA</t>
  </si>
  <si>
    <t>AMPOLA 1,00 Ml</t>
  </si>
  <si>
    <t>FRASCO 20,00 ML</t>
  </si>
  <si>
    <t>BOLSA 100,00 ML</t>
  </si>
  <si>
    <t>BISNAGA 15,00 G</t>
  </si>
  <si>
    <t>60G</t>
  </si>
  <si>
    <t>5ML</t>
  </si>
  <si>
    <t>3,50G</t>
  </si>
  <si>
    <t>Reagente para diagnóstico clínico 5, tipo de análise: quantitativo de glicose, características adicionais: capilar, venoso, arterial ou neonatal, apresentação: tira</t>
  </si>
  <si>
    <t>UNIDADE</t>
  </si>
  <si>
    <t>SITUAÇÃO</t>
  </si>
  <si>
    <t>PE 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</si>
</sst>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R$&quot;\ #,##0.00;[Red]\-&quot;R$&quot;\ #,##0.00"/>
    <numFmt numFmtId="164" formatCode="_-&quot;R$ &quot;* #,##0.00_-;&quot;-R$ &quot;* #,##0.00_-;_-&quot;R$ &quot;* \-??_-;_-@_-"/>
    <numFmt numFmtId="165" formatCode="&quot;R$&quot;\ #,##0.00"/>
    <numFmt numFmtId="166" formatCode="[$R$-416]&quot; &quot;#,##0.00;[Red]&quot;-&quot;[$R$-416]&quot; &quot;#,##0.00"/>
    <numFmt numFmtId="167" formatCode="[$R$-416]\ #,##0.00;[Red]\-[$R$-416]\ #,##0.00"/>
  </numFmts>
  <fonts count="19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Arial"/>
      <family val="2"/>
      <charset val="1"/>
    </font>
    <font>
      <sz val="14"/>
      <color rgb="FF000000"/>
      <name val="Times New Roman"/>
      <family val="1"/>
    </font>
    <font>
      <sz val="14"/>
      <color rgb="FF333333"/>
      <name val="Times New Roman"/>
      <family val="1"/>
    </font>
    <font>
      <sz val="11"/>
      <color theme="1"/>
      <name val="Liberation Sans1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color rgb="FF000000"/>
      <name val="Liberation Sans1"/>
    </font>
    <font>
      <b/>
      <sz val="20"/>
      <color indexed="8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31"/>
      </patternFill>
    </fill>
    <fill>
      <patternFill patternType="solid">
        <fgColor theme="9" tint="0.59999389629810485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7" fillId="0" borderId="0"/>
  </cellStyleXfs>
  <cellXfs count="59">
    <xf numFmtId="0" fontId="0" fillId="0" borderId="0" xfId="0"/>
    <xf numFmtId="165" fontId="3" fillId="4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8" fontId="2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8" fontId="5" fillId="5" borderId="1" xfId="0" applyNumberFormat="1" applyFont="1" applyFill="1" applyBorder="1" applyAlignment="1">
      <alignment horizontal="center" vertical="center" wrapText="1"/>
    </xf>
    <xf numFmtId="8" fontId="2" fillId="8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8" fontId="2" fillId="9" borderId="2" xfId="0" applyNumberFormat="1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1" fontId="6" fillId="0" borderId="0" xfId="0" applyNumberFormat="1" applyFont="1"/>
    <xf numFmtId="0" fontId="8" fillId="0" borderId="0" xfId="0" applyFont="1"/>
    <xf numFmtId="8" fontId="2" fillId="0" borderId="0" xfId="0" applyNumberFormat="1" applyFont="1" applyFill="1" applyBorder="1" applyAlignment="1">
      <alignment vertical="center"/>
    </xf>
    <xf numFmtId="10" fontId="9" fillId="0" borderId="0" xfId="0" applyNumberFormat="1" applyFont="1" applyFill="1" applyBorder="1" applyAlignment="1"/>
    <xf numFmtId="8" fontId="7" fillId="6" borderId="1" xfId="0" applyNumberFormat="1" applyFont="1" applyFill="1" applyBorder="1" applyAlignment="1">
      <alignment horizontal="center" vertical="center"/>
    </xf>
    <xf numFmtId="10" fontId="10" fillId="6" borderId="1" xfId="0" applyNumberFormat="1" applyFont="1" applyFill="1" applyBorder="1" applyAlignment="1">
      <alignment horizontal="center"/>
    </xf>
    <xf numFmtId="1" fontId="11" fillId="11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 shrinkToFit="1"/>
    </xf>
    <xf numFmtId="0" fontId="13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 shrinkToFi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 applyProtection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/>
    </xf>
    <xf numFmtId="166" fontId="15" fillId="10" borderId="1" xfId="0" applyNumberFormat="1" applyFont="1" applyFill="1" applyBorder="1" applyAlignment="1">
      <alignment horizontal="center" vertical="center"/>
    </xf>
    <xf numFmtId="166" fontId="15" fillId="12" borderId="1" xfId="0" applyNumberFormat="1" applyFont="1" applyFill="1" applyBorder="1" applyAlignment="1">
      <alignment horizontal="center" vertical="center"/>
    </xf>
    <xf numFmtId="167" fontId="16" fillId="12" borderId="1" xfId="0" applyNumberFormat="1" applyFont="1" applyFill="1" applyBorder="1" applyAlignment="1">
      <alignment horizontal="center" vertical="center" wrapText="1"/>
    </xf>
    <xf numFmtId="1" fontId="11" fillId="11" borderId="2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top" wrapText="1" shrinkToFit="1"/>
    </xf>
    <xf numFmtId="1" fontId="11" fillId="0" borderId="2" xfId="0" applyNumberFormat="1" applyFont="1" applyBorder="1" applyAlignment="1" applyProtection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4" fontId="7" fillId="0" borderId="1" xfId="0" applyNumberFormat="1" applyFont="1" applyBorder="1"/>
    <xf numFmtId="0" fontId="8" fillId="8" borderId="1" xfId="0" applyNumberFormat="1" applyFont="1" applyFill="1" applyBorder="1" applyAlignment="1">
      <alignment horizontal="center" vertical="center" wrapText="1"/>
    </xf>
    <xf numFmtId="0" fontId="8" fillId="9" borderId="1" xfId="0" applyNumberFormat="1" applyFont="1" applyFill="1" applyBorder="1" applyAlignment="1">
      <alignment horizontal="center"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8" borderId="2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 vertical="top"/>
    </xf>
    <xf numFmtId="0" fontId="7" fillId="6" borderId="7" xfId="0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20">
    <dxf>
      <font>
        <color rgb="FFFFFFFF"/>
      </font>
      <fill>
        <patternFill patternType="solid">
          <fgColor rgb="FF808080"/>
          <bgColor rgb="FF808080"/>
        </patternFill>
      </fill>
    </dxf>
    <dxf>
      <font>
        <color rgb="FFFFFFFF"/>
      </font>
      <fill>
        <patternFill patternType="solid">
          <fgColor rgb="FF808080"/>
          <bgColor rgb="FF808080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color rgb="FFFFFFFF"/>
      </font>
      <fill>
        <patternFill patternType="solid">
          <fgColor rgb="FF808080"/>
          <bgColor rgb="FF808080"/>
        </patternFill>
      </fill>
    </dxf>
    <dxf>
      <font>
        <color rgb="FFFFFFFF"/>
      </font>
      <fill>
        <patternFill patternType="solid">
          <fgColor rgb="FF808080"/>
          <bgColor rgb="FF808080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zoomScale="70" zoomScaleNormal="7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7" bestFit="1" customWidth="1"/>
    <col min="2" max="2" width="11.5703125" customWidth="1"/>
    <col min="3" max="3" width="46" customWidth="1"/>
    <col min="4" max="4" width="20.140625" customWidth="1"/>
    <col min="5" max="5" width="22.140625" customWidth="1"/>
    <col min="6" max="6" width="29.85546875" customWidth="1"/>
    <col min="7" max="8" width="24" customWidth="1"/>
    <col min="9" max="9" width="17.85546875" customWidth="1"/>
    <col min="10" max="10" width="19.28515625" customWidth="1"/>
    <col min="11" max="11" width="19.85546875" customWidth="1"/>
    <col min="12" max="12" width="18.7109375" customWidth="1"/>
    <col min="13" max="13" width="17.85546875" customWidth="1"/>
    <col min="14" max="14" width="19.5703125" customWidth="1"/>
    <col min="15" max="15" width="14.5703125" customWidth="1"/>
    <col min="16" max="16" width="17" customWidth="1"/>
  </cols>
  <sheetData>
    <row r="1" spans="1:20" ht="46.5" customHeight="1" thickBot="1">
      <c r="A1" s="53" t="s">
        <v>98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2" spans="1:20" ht="47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6" t="s">
        <v>7</v>
      </c>
      <c r="I2" s="9" t="s">
        <v>16</v>
      </c>
      <c r="J2" s="11" t="s">
        <v>15</v>
      </c>
      <c r="K2" s="9" t="s">
        <v>13</v>
      </c>
      <c r="L2" s="11" t="s">
        <v>14</v>
      </c>
      <c r="M2" s="9" t="s">
        <v>17</v>
      </c>
      <c r="N2" s="11" t="s">
        <v>18</v>
      </c>
      <c r="O2" s="5" t="s">
        <v>8</v>
      </c>
      <c r="P2" s="5" t="s">
        <v>9</v>
      </c>
      <c r="Q2" s="7"/>
      <c r="R2" s="7"/>
      <c r="S2" s="7"/>
      <c r="T2" s="7"/>
    </row>
    <row r="3" spans="1:20" ht="52.5" customHeight="1">
      <c r="A3" s="21">
        <v>1</v>
      </c>
      <c r="B3" s="22">
        <v>405900</v>
      </c>
      <c r="C3" s="24" t="s">
        <v>27</v>
      </c>
      <c r="D3" s="22" t="s">
        <v>75</v>
      </c>
      <c r="E3" s="31">
        <v>124</v>
      </c>
      <c r="F3" s="34">
        <v>32</v>
      </c>
      <c r="G3" s="1">
        <f>F3*E3</f>
        <v>3968</v>
      </c>
      <c r="H3" s="8">
        <f>F3*(+J3+L3+N3)</f>
        <v>288</v>
      </c>
      <c r="I3" s="45">
        <v>0</v>
      </c>
      <c r="J3" s="46"/>
      <c r="K3" s="47">
        <v>24</v>
      </c>
      <c r="L3" s="46"/>
      <c r="M3" s="47">
        <v>100</v>
      </c>
      <c r="N3" s="46">
        <v>9</v>
      </c>
      <c r="O3" s="12">
        <f t="shared" ref="O3:O26" si="0">E3-I3-K3-M3</f>
        <v>0</v>
      </c>
      <c r="P3" s="13">
        <f>E3-J3-L3-N3</f>
        <v>115</v>
      </c>
      <c r="Q3" s="7"/>
      <c r="R3" s="7"/>
      <c r="S3" s="7"/>
      <c r="T3" s="7"/>
    </row>
    <row r="4" spans="1:20" ht="45.75" customHeight="1">
      <c r="A4" s="21">
        <v>2</v>
      </c>
      <c r="B4" s="22">
        <v>272028</v>
      </c>
      <c r="C4" s="25" t="s">
        <v>28</v>
      </c>
      <c r="D4" s="22" t="s">
        <v>76</v>
      </c>
      <c r="E4" s="31">
        <v>1200</v>
      </c>
      <c r="F4" s="34">
        <v>1.63</v>
      </c>
      <c r="G4" s="1">
        <f t="shared" ref="G4:G6" si="1">F4*E4</f>
        <v>1955.9999999999998</v>
      </c>
      <c r="H4" s="8">
        <f t="shared" ref="H4:H26" si="2">F4*(+J4+L4+N4)</f>
        <v>0</v>
      </c>
      <c r="I4" s="47">
        <v>1200</v>
      </c>
      <c r="J4" s="46"/>
      <c r="K4" s="45">
        <v>0</v>
      </c>
      <c r="L4" s="46"/>
      <c r="M4" s="45">
        <v>0</v>
      </c>
      <c r="N4" s="46"/>
      <c r="O4" s="12">
        <f t="shared" si="0"/>
        <v>0</v>
      </c>
      <c r="P4" s="13">
        <f t="shared" ref="P4:P26" si="3">E4-J4-L4-N4</f>
        <v>1200</v>
      </c>
      <c r="Q4" s="7"/>
      <c r="R4" s="7"/>
      <c r="S4" s="7"/>
      <c r="T4" s="7"/>
    </row>
    <row r="5" spans="1:20" ht="58.5" customHeight="1">
      <c r="A5" s="21">
        <v>3</v>
      </c>
      <c r="B5" s="22">
        <v>270114</v>
      </c>
      <c r="C5" s="24" t="s">
        <v>29</v>
      </c>
      <c r="D5" s="22" t="s">
        <v>77</v>
      </c>
      <c r="E5" s="31">
        <v>150</v>
      </c>
      <c r="F5" s="34">
        <v>110</v>
      </c>
      <c r="G5" s="1">
        <f t="shared" si="1"/>
        <v>16500</v>
      </c>
      <c r="H5" s="8">
        <f t="shared" si="2"/>
        <v>0</v>
      </c>
      <c r="I5" s="47">
        <v>150</v>
      </c>
      <c r="J5" s="46"/>
      <c r="K5" s="45">
        <v>0</v>
      </c>
      <c r="L5" s="46"/>
      <c r="M5" s="45">
        <v>0</v>
      </c>
      <c r="N5" s="46"/>
      <c r="O5" s="12">
        <f t="shared" si="0"/>
        <v>0</v>
      </c>
      <c r="P5" s="13">
        <f t="shared" si="3"/>
        <v>150</v>
      </c>
      <c r="Q5" s="7"/>
      <c r="R5" s="7"/>
      <c r="S5" s="7"/>
      <c r="T5" s="7"/>
    </row>
    <row r="6" spans="1:20" ht="51" customHeight="1">
      <c r="A6" s="21">
        <v>4</v>
      </c>
      <c r="B6" s="22">
        <v>272134</v>
      </c>
      <c r="C6" s="25" t="s">
        <v>30</v>
      </c>
      <c r="D6" s="22" t="s">
        <v>78</v>
      </c>
      <c r="E6" s="31">
        <v>62</v>
      </c>
      <c r="F6" s="34">
        <v>10.96</v>
      </c>
      <c r="G6" s="1">
        <f t="shared" si="1"/>
        <v>679.5200000000001</v>
      </c>
      <c r="H6" s="8">
        <f t="shared" si="2"/>
        <v>164.4</v>
      </c>
      <c r="I6" s="47">
        <v>20</v>
      </c>
      <c r="J6" s="46"/>
      <c r="K6" s="47">
        <v>12</v>
      </c>
      <c r="L6" s="46">
        <v>9</v>
      </c>
      <c r="M6" s="47">
        <v>30</v>
      </c>
      <c r="N6" s="46">
        <v>6</v>
      </c>
      <c r="O6" s="12">
        <f t="shared" si="0"/>
        <v>0</v>
      </c>
      <c r="P6" s="13">
        <f t="shared" si="3"/>
        <v>47</v>
      </c>
      <c r="Q6" s="7"/>
      <c r="R6" s="7"/>
      <c r="S6" s="7"/>
      <c r="T6" s="7"/>
    </row>
    <row r="7" spans="1:20" ht="42" customHeight="1">
      <c r="A7" s="21">
        <v>7</v>
      </c>
      <c r="B7" s="22">
        <v>271353</v>
      </c>
      <c r="C7" s="25" t="s">
        <v>33</v>
      </c>
      <c r="D7" s="22" t="s">
        <v>24</v>
      </c>
      <c r="E7" s="31">
        <v>30</v>
      </c>
      <c r="F7" s="34">
        <v>34</v>
      </c>
      <c r="G7" s="1">
        <f t="shared" ref="G7" si="4">F7*E7</f>
        <v>1020</v>
      </c>
      <c r="H7" s="8">
        <f t="shared" si="2"/>
        <v>0</v>
      </c>
      <c r="I7" s="45">
        <v>0</v>
      </c>
      <c r="J7" s="46"/>
      <c r="K7" s="45">
        <v>0</v>
      </c>
      <c r="L7" s="46"/>
      <c r="M7" s="47">
        <v>30</v>
      </c>
      <c r="N7" s="46"/>
      <c r="O7" s="12">
        <f t="shared" si="0"/>
        <v>0</v>
      </c>
      <c r="P7" s="13">
        <f t="shared" si="3"/>
        <v>30</v>
      </c>
    </row>
    <row r="8" spans="1:20" ht="37.5" customHeight="1">
      <c r="A8" s="21">
        <v>9</v>
      </c>
      <c r="B8" s="22">
        <v>267283</v>
      </c>
      <c r="C8" s="25" t="s">
        <v>35</v>
      </c>
      <c r="D8" s="22" t="s">
        <v>76</v>
      </c>
      <c r="E8" s="31">
        <v>630</v>
      </c>
      <c r="F8" s="34">
        <v>0.85</v>
      </c>
      <c r="G8" s="1">
        <f>F8*E8</f>
        <v>535.5</v>
      </c>
      <c r="H8" s="8">
        <f t="shared" si="2"/>
        <v>0</v>
      </c>
      <c r="I8" s="47">
        <v>600</v>
      </c>
      <c r="J8" s="46"/>
      <c r="K8" s="47">
        <v>30</v>
      </c>
      <c r="L8" s="46"/>
      <c r="M8" s="45">
        <v>0</v>
      </c>
      <c r="N8" s="46"/>
      <c r="O8" s="12">
        <f t="shared" si="0"/>
        <v>0</v>
      </c>
      <c r="P8" s="13">
        <f t="shared" si="3"/>
        <v>630</v>
      </c>
    </row>
    <row r="9" spans="1:20" ht="49.5" customHeight="1">
      <c r="A9" s="21">
        <v>13</v>
      </c>
      <c r="B9" s="22">
        <v>267666</v>
      </c>
      <c r="C9" s="25" t="s">
        <v>39</v>
      </c>
      <c r="D9" s="22" t="s">
        <v>22</v>
      </c>
      <c r="E9" s="31">
        <v>8552</v>
      </c>
      <c r="F9" s="34">
        <v>2.5</v>
      </c>
      <c r="G9" s="1">
        <f t="shared" ref="G9:G26" si="5">F9*E9</f>
        <v>21380</v>
      </c>
      <c r="H9" s="8">
        <f t="shared" si="2"/>
        <v>21000</v>
      </c>
      <c r="I9" s="47">
        <v>8000</v>
      </c>
      <c r="J9" s="46">
        <v>8000</v>
      </c>
      <c r="K9" s="47">
        <v>252</v>
      </c>
      <c r="L9" s="46"/>
      <c r="M9" s="47">
        <v>300</v>
      </c>
      <c r="N9" s="46">
        <v>400</v>
      </c>
      <c r="O9" s="12">
        <f t="shared" si="0"/>
        <v>0</v>
      </c>
      <c r="P9" s="13">
        <f t="shared" si="3"/>
        <v>152</v>
      </c>
    </row>
    <row r="10" spans="1:20" ht="39" customHeight="1">
      <c r="A10" s="21">
        <v>17</v>
      </c>
      <c r="B10" s="22">
        <v>273395</v>
      </c>
      <c r="C10" s="25" t="s">
        <v>43</v>
      </c>
      <c r="D10" s="22" t="s">
        <v>19</v>
      </c>
      <c r="E10" s="31">
        <v>736</v>
      </c>
      <c r="F10" s="34">
        <v>0.36</v>
      </c>
      <c r="G10" s="1">
        <f t="shared" si="5"/>
        <v>264.95999999999998</v>
      </c>
      <c r="H10" s="8">
        <f t="shared" si="2"/>
        <v>0</v>
      </c>
      <c r="I10" s="47">
        <v>600</v>
      </c>
      <c r="J10" s="48"/>
      <c r="K10" s="47">
        <v>36</v>
      </c>
      <c r="L10" s="49"/>
      <c r="M10" s="47">
        <v>100</v>
      </c>
      <c r="N10" s="48"/>
      <c r="O10" s="12">
        <f t="shared" si="0"/>
        <v>0</v>
      </c>
      <c r="P10" s="13">
        <f t="shared" si="3"/>
        <v>736</v>
      </c>
    </row>
    <row r="11" spans="1:20" ht="44.25" customHeight="1">
      <c r="A11" s="21">
        <v>18</v>
      </c>
      <c r="B11" s="22">
        <v>273396</v>
      </c>
      <c r="C11" s="25" t="s">
        <v>44</v>
      </c>
      <c r="D11" s="22" t="s">
        <v>19</v>
      </c>
      <c r="E11" s="31">
        <v>612</v>
      </c>
      <c r="F11" s="34">
        <v>0.33</v>
      </c>
      <c r="G11" s="1">
        <f t="shared" si="5"/>
        <v>201.96</v>
      </c>
      <c r="H11" s="8">
        <f t="shared" si="2"/>
        <v>198</v>
      </c>
      <c r="I11" s="47">
        <v>600</v>
      </c>
      <c r="J11" s="46">
        <v>600</v>
      </c>
      <c r="K11" s="47">
        <v>12</v>
      </c>
      <c r="L11" s="49"/>
      <c r="M11" s="45">
        <v>0</v>
      </c>
      <c r="N11" s="49"/>
      <c r="O11" s="12">
        <f t="shared" si="0"/>
        <v>0</v>
      </c>
      <c r="P11" s="13">
        <f t="shared" si="3"/>
        <v>12</v>
      </c>
    </row>
    <row r="12" spans="1:20" ht="36.75" customHeight="1">
      <c r="A12" s="21">
        <v>19</v>
      </c>
      <c r="B12" s="22">
        <v>273555</v>
      </c>
      <c r="C12" s="24" t="s">
        <v>45</v>
      </c>
      <c r="D12" s="22" t="s">
        <v>81</v>
      </c>
      <c r="E12" s="31">
        <v>150</v>
      </c>
      <c r="F12" s="34">
        <v>7</v>
      </c>
      <c r="G12" s="1">
        <f t="shared" si="5"/>
        <v>1050</v>
      </c>
      <c r="H12" s="8">
        <f t="shared" si="2"/>
        <v>350</v>
      </c>
      <c r="I12" s="45">
        <v>0</v>
      </c>
      <c r="J12" s="48"/>
      <c r="K12" s="47">
        <v>50</v>
      </c>
      <c r="L12" s="49"/>
      <c r="M12" s="47">
        <v>100</v>
      </c>
      <c r="N12" s="49">
        <v>50</v>
      </c>
      <c r="O12" s="12">
        <f t="shared" si="0"/>
        <v>0</v>
      </c>
      <c r="P12" s="13">
        <f t="shared" si="3"/>
        <v>100</v>
      </c>
    </row>
    <row r="13" spans="1:20" ht="39" customHeight="1">
      <c r="A13" s="21">
        <v>20</v>
      </c>
      <c r="B13" s="22">
        <v>271352</v>
      </c>
      <c r="C13" s="25" t="s">
        <v>46</v>
      </c>
      <c r="D13" s="22" t="s">
        <v>24</v>
      </c>
      <c r="E13" s="31">
        <v>6</v>
      </c>
      <c r="F13" s="34">
        <v>25.42</v>
      </c>
      <c r="G13" s="1">
        <f t="shared" si="5"/>
        <v>152.52000000000001</v>
      </c>
      <c r="H13" s="8">
        <f t="shared" si="2"/>
        <v>152.52000000000001</v>
      </c>
      <c r="I13" s="45">
        <v>0</v>
      </c>
      <c r="J13" s="48"/>
      <c r="K13" s="47">
        <v>6</v>
      </c>
      <c r="L13" s="49">
        <v>6</v>
      </c>
      <c r="M13" s="45">
        <v>0</v>
      </c>
      <c r="N13" s="49"/>
      <c r="O13" s="12">
        <f t="shared" si="0"/>
        <v>0</v>
      </c>
      <c r="P13" s="13">
        <f t="shared" si="3"/>
        <v>0</v>
      </c>
    </row>
    <row r="14" spans="1:20" ht="35.25" customHeight="1">
      <c r="A14" s="21">
        <v>21</v>
      </c>
      <c r="B14" s="22">
        <v>272362</v>
      </c>
      <c r="C14" s="25" t="s">
        <v>47</v>
      </c>
      <c r="D14" s="22" t="s">
        <v>82</v>
      </c>
      <c r="E14" s="31">
        <v>50</v>
      </c>
      <c r="F14" s="34">
        <v>6</v>
      </c>
      <c r="G14" s="1">
        <f t="shared" si="5"/>
        <v>300</v>
      </c>
      <c r="H14" s="8">
        <f t="shared" si="2"/>
        <v>0</v>
      </c>
      <c r="I14" s="47">
        <v>50</v>
      </c>
      <c r="J14" s="48"/>
      <c r="K14" s="45">
        <v>0</v>
      </c>
      <c r="L14" s="49"/>
      <c r="M14" s="45">
        <v>0</v>
      </c>
      <c r="N14" s="49"/>
      <c r="O14" s="12">
        <f t="shared" si="0"/>
        <v>0</v>
      </c>
      <c r="P14" s="13">
        <f t="shared" si="3"/>
        <v>50</v>
      </c>
    </row>
    <row r="15" spans="1:20" ht="41.25" customHeight="1">
      <c r="A15" s="21">
        <v>24</v>
      </c>
      <c r="B15" s="22">
        <v>266532</v>
      </c>
      <c r="C15" s="24" t="s">
        <v>50</v>
      </c>
      <c r="D15" s="22" t="s">
        <v>85</v>
      </c>
      <c r="E15" s="31">
        <v>60</v>
      </c>
      <c r="F15" s="34">
        <v>26</v>
      </c>
      <c r="G15" s="1">
        <f t="shared" si="5"/>
        <v>1560</v>
      </c>
      <c r="H15" s="8">
        <f t="shared" si="2"/>
        <v>0</v>
      </c>
      <c r="I15" s="45">
        <v>0</v>
      </c>
      <c r="J15" s="48"/>
      <c r="K15" s="50">
        <v>60</v>
      </c>
      <c r="L15" s="49"/>
      <c r="M15" s="45">
        <v>0</v>
      </c>
      <c r="N15" s="49"/>
      <c r="O15" s="12">
        <f t="shared" si="0"/>
        <v>0</v>
      </c>
      <c r="P15" s="13">
        <f t="shared" si="3"/>
        <v>60</v>
      </c>
    </row>
    <row r="16" spans="1:20" ht="41.25" customHeight="1">
      <c r="A16" s="21">
        <v>27</v>
      </c>
      <c r="B16" s="22">
        <v>273310</v>
      </c>
      <c r="C16" s="24" t="s">
        <v>53</v>
      </c>
      <c r="D16" s="22" t="s">
        <v>19</v>
      </c>
      <c r="E16" s="31">
        <v>300</v>
      </c>
      <c r="F16" s="34">
        <v>0.8</v>
      </c>
      <c r="G16" s="1">
        <f t="shared" si="5"/>
        <v>240</v>
      </c>
      <c r="H16" s="8">
        <f t="shared" si="2"/>
        <v>0</v>
      </c>
      <c r="I16" s="50">
        <v>300</v>
      </c>
      <c r="J16" s="48"/>
      <c r="K16" s="45">
        <v>0</v>
      </c>
      <c r="L16" s="49"/>
      <c r="M16" s="45">
        <v>0</v>
      </c>
      <c r="N16" s="49"/>
      <c r="O16" s="12">
        <f t="shared" si="0"/>
        <v>0</v>
      </c>
      <c r="P16" s="13">
        <f t="shared" si="3"/>
        <v>300</v>
      </c>
    </row>
    <row r="17" spans="1:16" ht="41.25" customHeight="1">
      <c r="A17" s="21">
        <v>32</v>
      </c>
      <c r="B17" s="23">
        <v>272334</v>
      </c>
      <c r="C17" s="27" t="s">
        <v>58</v>
      </c>
      <c r="D17" s="23" t="s">
        <v>88</v>
      </c>
      <c r="E17" s="31">
        <v>480</v>
      </c>
      <c r="F17" s="34">
        <v>3.24</v>
      </c>
      <c r="G17" s="1">
        <f t="shared" si="5"/>
        <v>1555.2</v>
      </c>
      <c r="H17" s="8">
        <f t="shared" si="2"/>
        <v>0</v>
      </c>
      <c r="I17" s="50">
        <v>300</v>
      </c>
      <c r="J17" s="48"/>
      <c r="K17" s="50">
        <v>180</v>
      </c>
      <c r="L17" s="49"/>
      <c r="M17" s="45">
        <v>0</v>
      </c>
      <c r="N17" s="49"/>
      <c r="O17" s="12">
        <f t="shared" si="0"/>
        <v>0</v>
      </c>
      <c r="P17" s="13">
        <f t="shared" si="3"/>
        <v>480</v>
      </c>
    </row>
    <row r="18" spans="1:16" ht="41.25" customHeight="1">
      <c r="A18" s="21">
        <v>34</v>
      </c>
      <c r="B18" s="23">
        <v>300723</v>
      </c>
      <c r="C18" s="27" t="s">
        <v>60</v>
      </c>
      <c r="D18" s="23" t="s">
        <v>89</v>
      </c>
      <c r="E18" s="31">
        <v>10</v>
      </c>
      <c r="F18" s="34">
        <v>9</v>
      </c>
      <c r="G18" s="1">
        <f t="shared" si="5"/>
        <v>90</v>
      </c>
      <c r="H18" s="8">
        <f t="shared" si="2"/>
        <v>0</v>
      </c>
      <c r="I18" s="50">
        <v>10</v>
      </c>
      <c r="J18" s="48"/>
      <c r="K18" s="45">
        <v>0</v>
      </c>
      <c r="L18" s="49"/>
      <c r="M18" s="45">
        <v>0</v>
      </c>
      <c r="N18" s="49"/>
      <c r="O18" s="12">
        <f t="shared" si="0"/>
        <v>0</v>
      </c>
      <c r="P18" s="13">
        <f t="shared" si="3"/>
        <v>10</v>
      </c>
    </row>
    <row r="19" spans="1:16" ht="41.25" customHeight="1">
      <c r="A19" s="21">
        <v>37</v>
      </c>
      <c r="B19" s="23">
        <v>268332</v>
      </c>
      <c r="C19" s="27" t="s">
        <v>63</v>
      </c>
      <c r="D19" s="23" t="s">
        <v>24</v>
      </c>
      <c r="E19" s="31">
        <v>60</v>
      </c>
      <c r="F19" s="34">
        <v>31.99</v>
      </c>
      <c r="G19" s="1">
        <f t="shared" si="5"/>
        <v>1919.3999999999999</v>
      </c>
      <c r="H19" s="8">
        <f t="shared" si="2"/>
        <v>1599.5</v>
      </c>
      <c r="I19" s="45">
        <v>0</v>
      </c>
      <c r="J19" s="48"/>
      <c r="K19" s="50">
        <v>60</v>
      </c>
      <c r="L19" s="49">
        <v>50</v>
      </c>
      <c r="M19" s="45">
        <v>0</v>
      </c>
      <c r="N19" s="49"/>
      <c r="O19" s="12">
        <f t="shared" si="0"/>
        <v>0</v>
      </c>
      <c r="P19" s="13">
        <f t="shared" si="3"/>
        <v>10</v>
      </c>
    </row>
    <row r="20" spans="1:16" ht="41.25" customHeight="1">
      <c r="A20" s="21">
        <v>39</v>
      </c>
      <c r="B20" s="23">
        <v>273167</v>
      </c>
      <c r="C20" s="27" t="s">
        <v>65</v>
      </c>
      <c r="D20" s="23" t="s">
        <v>91</v>
      </c>
      <c r="E20" s="31">
        <v>420</v>
      </c>
      <c r="F20" s="34">
        <v>8</v>
      </c>
      <c r="G20" s="1">
        <f t="shared" si="5"/>
        <v>3360</v>
      </c>
      <c r="H20" s="8">
        <f t="shared" si="2"/>
        <v>0</v>
      </c>
      <c r="I20" s="50">
        <v>250</v>
      </c>
      <c r="J20" s="48"/>
      <c r="K20" s="50">
        <v>120</v>
      </c>
      <c r="L20" s="49"/>
      <c r="M20" s="50">
        <v>50</v>
      </c>
      <c r="N20" s="49"/>
      <c r="O20" s="12">
        <f t="shared" si="0"/>
        <v>0</v>
      </c>
      <c r="P20" s="13">
        <f t="shared" si="3"/>
        <v>420</v>
      </c>
    </row>
    <row r="21" spans="1:16" ht="41.25" customHeight="1">
      <c r="A21" s="21">
        <v>40</v>
      </c>
      <c r="B21" s="23">
        <v>266788</v>
      </c>
      <c r="C21" s="27" t="s">
        <v>66</v>
      </c>
      <c r="D21" s="23" t="s">
        <v>92</v>
      </c>
      <c r="E21" s="31">
        <v>150</v>
      </c>
      <c r="F21" s="34">
        <v>6</v>
      </c>
      <c r="G21" s="1">
        <f t="shared" si="5"/>
        <v>900</v>
      </c>
      <c r="H21" s="8">
        <f t="shared" si="2"/>
        <v>0</v>
      </c>
      <c r="I21" s="50">
        <v>150</v>
      </c>
      <c r="J21" s="48"/>
      <c r="K21" s="45">
        <v>0</v>
      </c>
      <c r="L21" s="49"/>
      <c r="M21" s="45">
        <v>0</v>
      </c>
      <c r="N21" s="49"/>
      <c r="O21" s="12">
        <f t="shared" si="0"/>
        <v>0</v>
      </c>
      <c r="P21" s="13">
        <f t="shared" si="3"/>
        <v>150</v>
      </c>
    </row>
    <row r="22" spans="1:16" ht="41.25" customHeight="1">
      <c r="A22" s="21">
        <v>42</v>
      </c>
      <c r="B22" s="23">
        <v>274918</v>
      </c>
      <c r="C22" s="27" t="s">
        <v>68</v>
      </c>
      <c r="D22" s="23" t="s">
        <v>94</v>
      </c>
      <c r="E22" s="31">
        <v>92</v>
      </c>
      <c r="F22" s="34">
        <v>19</v>
      </c>
      <c r="G22" s="1">
        <f t="shared" si="5"/>
        <v>1748</v>
      </c>
      <c r="H22" s="8">
        <f t="shared" si="2"/>
        <v>342</v>
      </c>
      <c r="I22" s="50">
        <v>30</v>
      </c>
      <c r="J22" s="48"/>
      <c r="K22" s="50">
        <v>12</v>
      </c>
      <c r="L22" s="49">
        <v>12</v>
      </c>
      <c r="M22" s="50">
        <v>50</v>
      </c>
      <c r="N22" s="49">
        <v>6</v>
      </c>
      <c r="O22" s="12">
        <f t="shared" si="0"/>
        <v>0</v>
      </c>
      <c r="P22" s="13">
        <f t="shared" si="3"/>
        <v>74</v>
      </c>
    </row>
    <row r="23" spans="1:16" ht="41.25" customHeight="1">
      <c r="A23" s="21">
        <v>43</v>
      </c>
      <c r="B23" s="23">
        <v>271581</v>
      </c>
      <c r="C23" s="27" t="s">
        <v>69</v>
      </c>
      <c r="D23" s="23" t="s">
        <v>78</v>
      </c>
      <c r="E23" s="31">
        <v>15</v>
      </c>
      <c r="F23" s="34">
        <v>28</v>
      </c>
      <c r="G23" s="1">
        <f t="shared" si="5"/>
        <v>420</v>
      </c>
      <c r="H23" s="8">
        <f t="shared" si="2"/>
        <v>0</v>
      </c>
      <c r="I23" s="50">
        <v>15</v>
      </c>
      <c r="J23" s="48"/>
      <c r="K23" s="45">
        <v>0</v>
      </c>
      <c r="L23" s="49"/>
      <c r="M23" s="45">
        <v>0</v>
      </c>
      <c r="N23" s="49"/>
      <c r="O23" s="12">
        <f t="shared" si="0"/>
        <v>0</v>
      </c>
      <c r="P23" s="13">
        <f t="shared" si="3"/>
        <v>15</v>
      </c>
    </row>
    <row r="24" spans="1:16" ht="41.25" customHeight="1">
      <c r="A24" s="21">
        <v>44</v>
      </c>
      <c r="B24" s="23">
        <v>274561</v>
      </c>
      <c r="C24" s="27" t="s">
        <v>70</v>
      </c>
      <c r="D24" s="23" t="s">
        <v>78</v>
      </c>
      <c r="E24" s="31">
        <v>77</v>
      </c>
      <c r="F24" s="34">
        <v>17.68</v>
      </c>
      <c r="G24" s="1">
        <f t="shared" si="5"/>
        <v>1361.36</v>
      </c>
      <c r="H24" s="8">
        <f t="shared" si="2"/>
        <v>388.96</v>
      </c>
      <c r="I24" s="50">
        <v>15</v>
      </c>
      <c r="J24" s="48"/>
      <c r="K24" s="50">
        <v>12</v>
      </c>
      <c r="L24" s="49">
        <v>12</v>
      </c>
      <c r="M24" s="50">
        <v>50</v>
      </c>
      <c r="N24" s="49">
        <v>10</v>
      </c>
      <c r="O24" s="12">
        <f t="shared" si="0"/>
        <v>0</v>
      </c>
      <c r="P24" s="13">
        <f t="shared" si="3"/>
        <v>55</v>
      </c>
    </row>
    <row r="25" spans="1:16" ht="41.25" customHeight="1">
      <c r="A25" s="21">
        <v>45</v>
      </c>
      <c r="B25" s="23">
        <v>267669</v>
      </c>
      <c r="C25" s="27" t="s">
        <v>71</v>
      </c>
      <c r="D25" s="23" t="s">
        <v>19</v>
      </c>
      <c r="E25" s="31">
        <v>1000</v>
      </c>
      <c r="F25" s="34">
        <v>0.67</v>
      </c>
      <c r="G25" s="1">
        <f t="shared" si="5"/>
        <v>670</v>
      </c>
      <c r="H25" s="8">
        <f t="shared" si="2"/>
        <v>0</v>
      </c>
      <c r="I25" s="50">
        <v>800</v>
      </c>
      <c r="J25" s="48"/>
      <c r="K25" s="45">
        <v>0</v>
      </c>
      <c r="L25" s="49"/>
      <c r="M25" s="50">
        <v>200</v>
      </c>
      <c r="N25" s="49"/>
      <c r="O25" s="12">
        <f t="shared" si="0"/>
        <v>0</v>
      </c>
      <c r="P25" s="13">
        <f t="shared" si="3"/>
        <v>1000</v>
      </c>
    </row>
    <row r="26" spans="1:16" ht="41.25" customHeight="1">
      <c r="A26" s="21">
        <v>49</v>
      </c>
      <c r="B26" s="28">
        <v>381391</v>
      </c>
      <c r="C26" s="29" t="s">
        <v>95</v>
      </c>
      <c r="D26" s="28" t="s">
        <v>96</v>
      </c>
      <c r="E26" s="31">
        <v>51000</v>
      </c>
      <c r="F26" s="35">
        <v>0.38</v>
      </c>
      <c r="G26" s="1">
        <f t="shared" si="5"/>
        <v>19380</v>
      </c>
      <c r="H26" s="8">
        <f t="shared" si="2"/>
        <v>0</v>
      </c>
      <c r="I26" s="50">
        <v>50000</v>
      </c>
      <c r="J26" s="48"/>
      <c r="K26" s="45">
        <v>0</v>
      </c>
      <c r="L26" s="49"/>
      <c r="M26" s="51">
        <v>1000</v>
      </c>
      <c r="N26" s="49"/>
      <c r="O26" s="12">
        <f t="shared" si="0"/>
        <v>0</v>
      </c>
      <c r="P26" s="13">
        <f t="shared" si="3"/>
        <v>51000</v>
      </c>
    </row>
    <row r="27" spans="1:16" ht="18.75">
      <c r="A27" s="10"/>
      <c r="B27" s="10"/>
      <c r="C27" s="10"/>
      <c r="D27" s="57" t="s">
        <v>10</v>
      </c>
      <c r="E27" s="58"/>
      <c r="F27" s="19">
        <f>SUM(G3:G26)</f>
        <v>81212.42</v>
      </c>
      <c r="G27" s="17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8.75">
      <c r="A28" s="10"/>
      <c r="B28" s="10"/>
      <c r="C28" s="10"/>
      <c r="D28" s="56" t="s">
        <v>11</v>
      </c>
      <c r="E28" s="56"/>
      <c r="F28" s="19">
        <f>SUM(H3:H26)</f>
        <v>24483.38</v>
      </c>
      <c r="G28" s="17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8.75">
      <c r="A29" s="10"/>
      <c r="B29" s="10"/>
      <c r="C29" s="10"/>
      <c r="D29" s="56" t="s">
        <v>12</v>
      </c>
      <c r="E29" s="56"/>
      <c r="F29" s="19">
        <f>F27-F28</f>
        <v>56729.039999999994</v>
      </c>
      <c r="G29" s="17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8.75">
      <c r="A30" s="10"/>
      <c r="B30" s="10"/>
      <c r="C30" s="10"/>
      <c r="D30" s="52" t="s">
        <v>26</v>
      </c>
      <c r="E30" s="52"/>
      <c r="F30" s="20">
        <f>(F28/F27)</f>
        <v>0.3014733460719432</v>
      </c>
      <c r="G30" s="18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</row>
    <row r="33" spans="1:16" ht="15.75">
      <c r="A33" s="41" t="s">
        <v>0</v>
      </c>
      <c r="B33" s="41" t="s">
        <v>1</v>
      </c>
      <c r="C33" s="41" t="s">
        <v>2</v>
      </c>
      <c r="D33" s="41" t="s">
        <v>3</v>
      </c>
      <c r="E33" s="41" t="s">
        <v>4</v>
      </c>
      <c r="F33" s="42" t="s">
        <v>5</v>
      </c>
      <c r="G33" s="43" t="s">
        <v>97</v>
      </c>
      <c r="H33" s="14"/>
      <c r="I33" s="14"/>
      <c r="J33" s="14"/>
      <c r="K33" s="14"/>
      <c r="L33" s="14"/>
      <c r="M33" s="14"/>
      <c r="N33" s="14"/>
      <c r="O33" s="14"/>
      <c r="P33" s="14"/>
    </row>
    <row r="34" spans="1:16" ht="40.5" customHeight="1">
      <c r="A34" s="36">
        <v>5</v>
      </c>
      <c r="B34" s="37">
        <v>457163</v>
      </c>
      <c r="C34" s="38" t="s">
        <v>31</v>
      </c>
      <c r="D34" s="37" t="s">
        <v>79</v>
      </c>
      <c r="E34" s="39">
        <v>100</v>
      </c>
      <c r="F34" s="40">
        <v>4.57</v>
      </c>
      <c r="G34" s="44" t="s">
        <v>25</v>
      </c>
      <c r="H34" s="16"/>
      <c r="I34" s="14"/>
      <c r="J34" s="14"/>
      <c r="K34" s="14"/>
      <c r="L34" s="14"/>
      <c r="M34" s="14"/>
      <c r="N34" s="14"/>
      <c r="O34" s="14"/>
      <c r="P34" s="14"/>
    </row>
    <row r="35" spans="1:16" ht="37.5">
      <c r="A35" s="21">
        <v>6</v>
      </c>
      <c r="B35" s="22">
        <v>269876</v>
      </c>
      <c r="C35" s="25" t="s">
        <v>32</v>
      </c>
      <c r="D35" s="22" t="s">
        <v>79</v>
      </c>
      <c r="E35" s="31">
        <v>100</v>
      </c>
      <c r="F35" s="32">
        <v>4.92</v>
      </c>
      <c r="G35" s="44" t="s">
        <v>25</v>
      </c>
      <c r="H35" s="14"/>
      <c r="I35" s="14"/>
      <c r="J35" s="14"/>
      <c r="K35" s="14"/>
      <c r="L35" s="14"/>
      <c r="M35" s="14"/>
      <c r="N35" s="14"/>
      <c r="O35" s="14"/>
      <c r="P35" s="14"/>
    </row>
    <row r="36" spans="1:16" ht="37.5">
      <c r="A36" s="21">
        <v>8</v>
      </c>
      <c r="B36" s="22">
        <v>271953</v>
      </c>
      <c r="C36" s="24" t="s">
        <v>34</v>
      </c>
      <c r="D36" s="30" t="s">
        <v>21</v>
      </c>
      <c r="E36" s="31">
        <v>50</v>
      </c>
      <c r="F36" s="32">
        <v>12.55</v>
      </c>
      <c r="G36" s="44" t="s">
        <v>25</v>
      </c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37.5">
      <c r="A37" s="21">
        <v>10</v>
      </c>
      <c r="B37" s="22">
        <v>271790</v>
      </c>
      <c r="C37" s="25" t="s">
        <v>36</v>
      </c>
      <c r="D37" s="22" t="s">
        <v>80</v>
      </c>
      <c r="E37" s="31">
        <v>50</v>
      </c>
      <c r="F37" s="32">
        <v>22.73</v>
      </c>
      <c r="G37" s="44" t="s">
        <v>25</v>
      </c>
    </row>
    <row r="38" spans="1:16" ht="37.5">
      <c r="A38" s="21">
        <v>11</v>
      </c>
      <c r="B38" s="22">
        <v>274573</v>
      </c>
      <c r="C38" s="25" t="s">
        <v>37</v>
      </c>
      <c r="D38" s="22" t="s">
        <v>21</v>
      </c>
      <c r="E38" s="31">
        <v>150</v>
      </c>
      <c r="F38" s="32">
        <v>9.5299999999999994</v>
      </c>
      <c r="G38" s="44" t="s">
        <v>25</v>
      </c>
    </row>
    <row r="39" spans="1:16" ht="34.5" customHeight="1">
      <c r="A39" s="21">
        <v>12</v>
      </c>
      <c r="B39" s="22">
        <v>443871</v>
      </c>
      <c r="C39" s="26" t="s">
        <v>38</v>
      </c>
      <c r="D39" s="22" t="s">
        <v>23</v>
      </c>
      <c r="E39" s="31">
        <v>2</v>
      </c>
      <c r="F39" s="32">
        <v>34.659999999999997</v>
      </c>
      <c r="G39" s="44" t="s">
        <v>25</v>
      </c>
    </row>
    <row r="40" spans="1:16" ht="37.5">
      <c r="A40" s="21">
        <v>14</v>
      </c>
      <c r="B40" s="22">
        <v>270019</v>
      </c>
      <c r="C40" s="25" t="s">
        <v>40</v>
      </c>
      <c r="D40" s="22" t="s">
        <v>20</v>
      </c>
      <c r="E40" s="31">
        <v>1305</v>
      </c>
      <c r="F40" s="32">
        <v>4.8099999999999996</v>
      </c>
      <c r="G40" s="44" t="s">
        <v>25</v>
      </c>
    </row>
    <row r="41" spans="1:16" ht="25.5" customHeight="1">
      <c r="A41" s="21">
        <v>15</v>
      </c>
      <c r="B41" s="22">
        <v>437161</v>
      </c>
      <c r="C41" s="25" t="s">
        <v>41</v>
      </c>
      <c r="D41" s="22" t="s">
        <v>23</v>
      </c>
      <c r="E41" s="31">
        <v>26</v>
      </c>
      <c r="F41" s="32">
        <v>18.559999999999999</v>
      </c>
      <c r="G41" s="44" t="s">
        <v>25</v>
      </c>
    </row>
    <row r="42" spans="1:16" ht="18.75">
      <c r="A42" s="21">
        <v>16</v>
      </c>
      <c r="B42" s="22">
        <v>267531</v>
      </c>
      <c r="C42" s="25" t="s">
        <v>42</v>
      </c>
      <c r="D42" s="22" t="s">
        <v>19</v>
      </c>
      <c r="E42" s="31">
        <v>300</v>
      </c>
      <c r="F42" s="32">
        <v>1.49</v>
      </c>
      <c r="G42" s="44" t="s">
        <v>25</v>
      </c>
    </row>
    <row r="43" spans="1:16" ht="25.5" customHeight="1">
      <c r="A43" s="21">
        <v>22</v>
      </c>
      <c r="B43" s="22">
        <v>379972</v>
      </c>
      <c r="C43" s="25" t="s">
        <v>48</v>
      </c>
      <c r="D43" s="22" t="s">
        <v>83</v>
      </c>
      <c r="E43" s="31">
        <v>100</v>
      </c>
      <c r="F43" s="32">
        <v>12.8</v>
      </c>
      <c r="G43" s="44" t="s">
        <v>25</v>
      </c>
    </row>
    <row r="44" spans="1:16" ht="27" customHeight="1">
      <c r="A44" s="21">
        <v>23</v>
      </c>
      <c r="B44" s="22">
        <v>254416</v>
      </c>
      <c r="C44" s="25" t="s">
        <v>49</v>
      </c>
      <c r="D44" s="22" t="s">
        <v>84</v>
      </c>
      <c r="E44" s="31">
        <v>150</v>
      </c>
      <c r="F44" s="32">
        <v>186</v>
      </c>
      <c r="G44" s="44" t="s">
        <v>25</v>
      </c>
    </row>
    <row r="45" spans="1:16" ht="37.5">
      <c r="A45" s="21">
        <v>25</v>
      </c>
      <c r="B45" s="22">
        <v>443871</v>
      </c>
      <c r="C45" s="24" t="s">
        <v>51</v>
      </c>
      <c r="D45" s="22" t="s">
        <v>86</v>
      </c>
      <c r="E45" s="31">
        <v>12</v>
      </c>
      <c r="F45" s="32">
        <v>28</v>
      </c>
      <c r="G45" s="44" t="s">
        <v>25</v>
      </c>
    </row>
    <row r="46" spans="1:16" ht="36.75" customHeight="1">
      <c r="A46" s="21">
        <v>26</v>
      </c>
      <c r="B46" s="22">
        <v>449107</v>
      </c>
      <c r="C46" s="24" t="s">
        <v>52</v>
      </c>
      <c r="D46" s="22" t="s">
        <v>87</v>
      </c>
      <c r="E46" s="31">
        <v>100</v>
      </c>
      <c r="F46" s="32">
        <v>26.1</v>
      </c>
      <c r="G46" s="44" t="s">
        <v>25</v>
      </c>
    </row>
    <row r="47" spans="1:16" ht="37.5">
      <c r="A47" s="21">
        <v>28</v>
      </c>
      <c r="B47" s="22">
        <v>271353</v>
      </c>
      <c r="C47" s="24" t="s">
        <v>54</v>
      </c>
      <c r="D47" s="22" t="s">
        <v>78</v>
      </c>
      <c r="E47" s="31">
        <v>10</v>
      </c>
      <c r="F47" s="32">
        <v>29.72</v>
      </c>
      <c r="G47" s="44" t="s">
        <v>25</v>
      </c>
    </row>
    <row r="48" spans="1:16" ht="37.5">
      <c r="A48" s="21">
        <v>29</v>
      </c>
      <c r="B48" s="22">
        <v>274989</v>
      </c>
      <c r="C48" s="24" t="s">
        <v>55</v>
      </c>
      <c r="D48" s="22" t="s">
        <v>82</v>
      </c>
      <c r="E48" s="31">
        <v>100</v>
      </c>
      <c r="F48" s="32">
        <v>12.35</v>
      </c>
      <c r="G48" s="44" t="s">
        <v>25</v>
      </c>
    </row>
    <row r="49" spans="1:7" ht="37.5">
      <c r="A49" s="21">
        <v>30</v>
      </c>
      <c r="B49" s="23">
        <v>268069</v>
      </c>
      <c r="C49" s="27" t="s">
        <v>56</v>
      </c>
      <c r="D49" s="23" t="s">
        <v>82</v>
      </c>
      <c r="E49" s="31">
        <v>55</v>
      </c>
      <c r="F49" s="33">
        <v>3.42</v>
      </c>
      <c r="G49" s="44" t="s">
        <v>25</v>
      </c>
    </row>
    <row r="50" spans="1:7" ht="42" customHeight="1">
      <c r="A50" s="21">
        <v>31</v>
      </c>
      <c r="B50" s="23">
        <v>272336</v>
      </c>
      <c r="C50" s="27" t="s">
        <v>57</v>
      </c>
      <c r="D50" s="23" t="s">
        <v>20</v>
      </c>
      <c r="E50" s="31">
        <v>1300</v>
      </c>
      <c r="F50" s="32">
        <v>4.6100000000000003</v>
      </c>
      <c r="G50" s="44" t="s">
        <v>25</v>
      </c>
    </row>
    <row r="51" spans="1:7" ht="36" customHeight="1">
      <c r="A51" s="21">
        <v>33</v>
      </c>
      <c r="B51" s="23">
        <v>300722</v>
      </c>
      <c r="C51" s="27" t="s">
        <v>59</v>
      </c>
      <c r="D51" s="23" t="s">
        <v>88</v>
      </c>
      <c r="E51" s="31">
        <v>260</v>
      </c>
      <c r="F51" s="32">
        <v>3.26</v>
      </c>
      <c r="G51" s="44" t="s">
        <v>25</v>
      </c>
    </row>
    <row r="52" spans="1:7" ht="37.5">
      <c r="A52" s="21">
        <v>35</v>
      </c>
      <c r="B52" s="23">
        <v>396471</v>
      </c>
      <c r="C52" s="27" t="s">
        <v>61</v>
      </c>
      <c r="D52" s="23" t="s">
        <v>89</v>
      </c>
      <c r="E52" s="31">
        <v>420</v>
      </c>
      <c r="F52" s="32">
        <v>7.52</v>
      </c>
      <c r="G52" s="44" t="s">
        <v>25</v>
      </c>
    </row>
    <row r="53" spans="1:7" ht="37.5">
      <c r="A53" s="21">
        <v>36</v>
      </c>
      <c r="B53" s="23">
        <v>267271</v>
      </c>
      <c r="C53" s="27" t="s">
        <v>62</v>
      </c>
      <c r="D53" s="23" t="s">
        <v>19</v>
      </c>
      <c r="E53" s="31">
        <v>300</v>
      </c>
      <c r="F53" s="32">
        <v>0.56999999999999995</v>
      </c>
      <c r="G53" s="44" t="s">
        <v>25</v>
      </c>
    </row>
    <row r="54" spans="1:7" ht="37.5">
      <c r="A54" s="21">
        <v>38</v>
      </c>
      <c r="B54" s="23">
        <v>332985</v>
      </c>
      <c r="C54" s="27" t="s">
        <v>64</v>
      </c>
      <c r="D54" s="23" t="s">
        <v>90</v>
      </c>
      <c r="E54" s="31">
        <v>300</v>
      </c>
      <c r="F54" s="32">
        <v>29.47</v>
      </c>
      <c r="G54" s="44" t="s">
        <v>25</v>
      </c>
    </row>
    <row r="55" spans="1:7" ht="37.5">
      <c r="A55" s="21">
        <v>41</v>
      </c>
      <c r="B55" s="23">
        <v>269571</v>
      </c>
      <c r="C55" s="27" t="s">
        <v>67</v>
      </c>
      <c r="D55" s="23" t="s">
        <v>93</v>
      </c>
      <c r="E55" s="31">
        <v>87</v>
      </c>
      <c r="F55" s="32">
        <v>20.329999999999998</v>
      </c>
      <c r="G55" s="44" t="s">
        <v>25</v>
      </c>
    </row>
    <row r="56" spans="1:7" ht="18.75">
      <c r="A56" s="21">
        <v>46</v>
      </c>
      <c r="B56" s="23">
        <v>268159</v>
      </c>
      <c r="C56" s="27" t="s">
        <v>72</v>
      </c>
      <c r="D56" s="23" t="s">
        <v>19</v>
      </c>
      <c r="E56" s="31">
        <v>300</v>
      </c>
      <c r="F56" s="32">
        <v>1.81</v>
      </c>
      <c r="G56" s="44" t="s">
        <v>25</v>
      </c>
    </row>
    <row r="57" spans="1:7" ht="37.5">
      <c r="A57" s="21">
        <v>47</v>
      </c>
      <c r="B57" s="23">
        <v>271051</v>
      </c>
      <c r="C57" s="27" t="s">
        <v>73</v>
      </c>
      <c r="D57" s="23" t="s">
        <v>78</v>
      </c>
      <c r="E57" s="31">
        <v>10</v>
      </c>
      <c r="F57" s="32">
        <v>11.9</v>
      </c>
      <c r="G57" s="44" t="s">
        <v>25</v>
      </c>
    </row>
    <row r="58" spans="1:7" ht="37.5">
      <c r="A58" s="21">
        <v>48</v>
      </c>
      <c r="B58" s="23">
        <v>277529</v>
      </c>
      <c r="C58" s="27" t="s">
        <v>74</v>
      </c>
      <c r="D58" s="23" t="s">
        <v>82</v>
      </c>
      <c r="E58" s="31">
        <v>50</v>
      </c>
      <c r="F58" s="32">
        <v>8.82</v>
      </c>
      <c r="G58" s="44" t="s">
        <v>25</v>
      </c>
    </row>
  </sheetData>
  <mergeCells count="5">
    <mergeCell ref="D30:E30"/>
    <mergeCell ref="A1:P1"/>
    <mergeCell ref="D29:E29"/>
    <mergeCell ref="D27:E27"/>
    <mergeCell ref="D28:E28"/>
  </mergeCells>
  <conditionalFormatting sqref="M3 M9:M10 M12 M6:M7 I8 K9 I10:I11 E3:E25">
    <cfRule type="cellIs" dxfId="19" priority="2" operator="equal">
      <formula>0</formula>
    </cfRule>
  </conditionalFormatting>
  <conditionalFormatting sqref="E26">
    <cfRule type="cellIs" dxfId="18" priority="21" operator="equal">
      <formula>0</formula>
    </cfRule>
  </conditionalFormatting>
  <conditionalFormatting sqref="E34:E35">
    <cfRule type="cellIs" dxfId="17" priority="19" operator="equal">
      <formula>0</formula>
    </cfRule>
  </conditionalFormatting>
  <conditionalFormatting sqref="E36">
    <cfRule type="cellIs" dxfId="16" priority="18" operator="equal">
      <formula>0</formula>
    </cfRule>
  </conditionalFormatting>
  <conditionalFormatting sqref="E37:E39">
    <cfRule type="cellIs" dxfId="15" priority="17" operator="equal">
      <formula>0</formula>
    </cfRule>
  </conditionalFormatting>
  <conditionalFormatting sqref="E40:E42">
    <cfRule type="cellIs" dxfId="14" priority="16" operator="equal">
      <formula>0</formula>
    </cfRule>
  </conditionalFormatting>
  <conditionalFormatting sqref="E43:E44">
    <cfRule type="cellIs" dxfId="13" priority="15" operator="equal">
      <formula>0</formula>
    </cfRule>
  </conditionalFormatting>
  <conditionalFormatting sqref="E45:E46">
    <cfRule type="cellIs" dxfId="12" priority="14" operator="equal">
      <formula>0</formula>
    </cfRule>
  </conditionalFormatting>
  <conditionalFormatting sqref="E47:E50">
    <cfRule type="cellIs" dxfId="11" priority="13" operator="equal">
      <formula>0</formula>
    </cfRule>
  </conditionalFormatting>
  <conditionalFormatting sqref="E51">
    <cfRule type="cellIs" dxfId="10" priority="12" operator="equal">
      <formula>0</formula>
    </cfRule>
  </conditionalFormatting>
  <conditionalFormatting sqref="E52:E53">
    <cfRule type="cellIs" dxfId="9" priority="11" operator="equal">
      <formula>0</formula>
    </cfRule>
  </conditionalFormatting>
  <conditionalFormatting sqref="E54">
    <cfRule type="cellIs" dxfId="8" priority="10" operator="equal">
      <formula>0</formula>
    </cfRule>
  </conditionalFormatting>
  <conditionalFormatting sqref="E55">
    <cfRule type="cellIs" dxfId="7" priority="9" operator="equal">
      <formula>0</formula>
    </cfRule>
  </conditionalFormatting>
  <conditionalFormatting sqref="E56:E58">
    <cfRule type="cellIs" dxfId="6" priority="8" operator="equal">
      <formula>0</formula>
    </cfRule>
  </conditionalFormatting>
  <conditionalFormatting sqref="I4:I6 I9 I14">
    <cfRule type="cellIs" dxfId="5" priority="7" operator="equal">
      <formula>0</formula>
    </cfRule>
  </conditionalFormatting>
  <conditionalFormatting sqref="I16:I18 I20:I25 K22 M22">
    <cfRule type="cellIs" dxfId="4" priority="6" stopIfTrue="1" operator="equal">
      <formula>0</formula>
    </cfRule>
  </conditionalFormatting>
  <conditionalFormatting sqref="I26">
    <cfRule type="cellIs" dxfId="3" priority="5" stopIfTrue="1" operator="equal">
      <formula>0</formula>
    </cfRule>
  </conditionalFormatting>
  <conditionalFormatting sqref="K3 K6 K8 K10:K13">
    <cfRule type="cellIs" dxfId="2" priority="4" operator="equal">
      <formula>0</formula>
    </cfRule>
  </conditionalFormatting>
  <conditionalFormatting sqref="K15 K24 K19:K20 K17">
    <cfRule type="cellIs" dxfId="1" priority="3" stopIfTrue="1" operator="equal">
      <formula>0</formula>
    </cfRule>
  </conditionalFormatting>
  <conditionalFormatting sqref="M24:M25 M20">
    <cfRule type="cellIs" dxfId="0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Administrator</cp:lastModifiedBy>
  <dcterms:created xsi:type="dcterms:W3CDTF">2021-09-30T14:18:55Z</dcterms:created>
  <dcterms:modified xsi:type="dcterms:W3CDTF">2022-10-24T15:45:34Z</dcterms:modified>
</cp:coreProperties>
</file>