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officeDocument/2006/relationships/me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xc00115\Eastman Chemical Company\CI Solvents - Monthly Statistics (BR) - Documents\Agro C.I Update\Companies Update\Database Excel\"/>
    </mc:Choice>
  </mc:AlternateContent>
  <xr:revisionPtr revIDLastSave="2" documentId="8_{FD0A96FD-54D1-4545-A9ED-53884D87D2A0}" xr6:coauthVersionLast="45" xr6:coauthVersionMax="45" xr10:uidLastSave="{339D36A9-9F31-40AE-8C32-857824720CD1}"/>
  <bookViews>
    <workbookView minimized="1" xWindow="9600" yWindow="8100" windowWidth="9600" windowHeight="2700" xr2:uid="{00000000-000D-0000-FFFF-FFFF00000000}"/>
  </bookViews>
  <sheets>
    <sheet name="Brazil Imports Shipments" sheetId="1" r:id="rId1"/>
    <sheet name="Sheet1" sheetId="3" r:id="rId2"/>
    <sheet name="About" sheetId="2" r:id="rId3"/>
  </sheets>
  <definedNames>
    <definedName name="_xlnm._FilterDatabase" localSheetId="0" hidden="1">'Brazil Imports Shipments'!$A$1:$O$503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 i="1" l="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2" i="1"/>
  <c r="O5" i="1"/>
  <c r="O21" i="1"/>
  <c r="O22" i="1"/>
  <c r="O29" i="1"/>
  <c r="O33" i="1"/>
  <c r="O36" i="1"/>
  <c r="O41" i="1"/>
  <c r="O47" i="1"/>
  <c r="O56" i="1"/>
  <c r="O70" i="1"/>
  <c r="O72" i="1"/>
  <c r="O73" i="1"/>
  <c r="O77" i="1"/>
  <c r="O80" i="1"/>
  <c r="O89" i="1"/>
  <c r="O92" i="1"/>
  <c r="O94" i="1"/>
  <c r="O95" i="1"/>
  <c r="O100" i="1"/>
  <c r="O101" i="1"/>
  <c r="O102" i="1"/>
  <c r="O107" i="1"/>
  <c r="O112" i="1"/>
  <c r="O114" i="1"/>
  <c r="O116" i="1"/>
  <c r="O117" i="1"/>
  <c r="O118" i="1"/>
  <c r="O120" i="1"/>
  <c r="O123" i="1"/>
  <c r="O127" i="1"/>
  <c r="O129" i="1"/>
  <c r="O130" i="1"/>
  <c r="O131" i="1"/>
  <c r="O133" i="1"/>
  <c r="O134" i="1"/>
  <c r="O135" i="1"/>
  <c r="O136" i="1"/>
  <c r="O137" i="1"/>
  <c r="O139" i="1"/>
  <c r="O140" i="1"/>
  <c r="O144" i="1"/>
  <c r="O148" i="1"/>
  <c r="O149" i="1"/>
  <c r="O150" i="1"/>
  <c r="O151" i="1"/>
  <c r="O152" i="1"/>
  <c r="O153" i="1"/>
  <c r="O154" i="1"/>
  <c r="O155" i="1"/>
  <c r="O157" i="1"/>
  <c r="O158" i="1"/>
  <c r="O159" i="1"/>
  <c r="O160" i="1"/>
  <c r="O161" i="1"/>
  <c r="O162" i="1"/>
  <c r="O163" i="1"/>
  <c r="O164" i="1"/>
  <c r="O169" i="1"/>
  <c r="O170" i="1"/>
  <c r="O172" i="1"/>
  <c r="O173" i="1"/>
  <c r="O179" i="1"/>
  <c r="O180" i="1"/>
  <c r="O184" i="1"/>
  <c r="O185" i="1"/>
  <c r="O189" i="1"/>
  <c r="O196" i="1"/>
  <c r="O197" i="1"/>
  <c r="O198" i="1"/>
  <c r="O200" i="1"/>
  <c r="O201" i="1"/>
  <c r="O202" i="1"/>
  <c r="O203" i="1"/>
  <c r="O207" i="1"/>
  <c r="O208" i="1"/>
  <c r="O209" i="1"/>
  <c r="O214" i="1"/>
  <c r="O215" i="1"/>
  <c r="O216" i="1"/>
  <c r="O219" i="1"/>
  <c r="O220" i="1"/>
  <c r="O223" i="1"/>
  <c r="O225" i="1"/>
  <c r="O226" i="1"/>
  <c r="O227" i="1"/>
  <c r="O232" i="1"/>
  <c r="O233" i="1"/>
  <c r="O234" i="1"/>
  <c r="O239" i="1"/>
  <c r="O242" i="1"/>
  <c r="O243" i="1"/>
  <c r="O250" i="1"/>
  <c r="O255" i="1"/>
  <c r="O256" i="1"/>
  <c r="O265" i="1"/>
  <c r="O266" i="1"/>
  <c r="O267" i="1"/>
  <c r="O273" i="1"/>
  <c r="O274" i="1"/>
  <c r="O286" i="1"/>
  <c r="O292" i="1"/>
  <c r="O293" i="1"/>
  <c r="O296" i="1"/>
  <c r="O297" i="1"/>
  <c r="O300" i="1"/>
  <c r="O301" i="1"/>
  <c r="O302" i="1"/>
  <c r="O305" i="1"/>
  <c r="O310" i="1"/>
  <c r="O311" i="1"/>
  <c r="O319" i="1"/>
  <c r="O322" i="1"/>
  <c r="O323" i="1"/>
  <c r="O326" i="1"/>
  <c r="O329" i="1"/>
  <c r="O331" i="1"/>
  <c r="O333" i="1"/>
  <c r="O334" i="1"/>
  <c r="O336" i="1"/>
  <c r="O339" i="1"/>
  <c r="O342" i="1"/>
  <c r="O343" i="1"/>
  <c r="O344" i="1"/>
  <c r="O346" i="1"/>
  <c r="O348" i="1"/>
  <c r="O349" i="1"/>
  <c r="O350" i="1"/>
  <c r="O353" i="1"/>
  <c r="O356" i="1"/>
  <c r="O359" i="1"/>
  <c r="O361" i="1"/>
  <c r="O362" i="1"/>
  <c r="O363" i="1"/>
  <c r="O376" i="1"/>
  <c r="O378" i="1"/>
  <c r="O380" i="1"/>
  <c r="O381" i="1"/>
  <c r="O382" i="1"/>
  <c r="O383" i="1"/>
  <c r="O384" i="1"/>
  <c r="O387" i="1"/>
  <c r="O389" i="1"/>
  <c r="O393" i="1"/>
  <c r="O394" i="1"/>
  <c r="O399" i="1"/>
  <c r="O401" i="1"/>
  <c r="O404" i="1"/>
  <c r="O407" i="1"/>
  <c r="O411" i="1"/>
  <c r="O414" i="1"/>
  <c r="O416" i="1"/>
  <c r="O421" i="1"/>
  <c r="O422" i="1"/>
  <c r="O426" i="1"/>
  <c r="O429" i="1"/>
  <c r="O437" i="1"/>
  <c r="O448" i="1"/>
  <c r="O451" i="1"/>
  <c r="O453" i="1"/>
  <c r="O454" i="1"/>
  <c r="O455" i="1"/>
  <c r="O457" i="1"/>
  <c r="O458" i="1"/>
  <c r="O460" i="1"/>
  <c r="O461" i="1"/>
  <c r="O462" i="1"/>
  <c r="O463" i="1"/>
  <c r="O469" i="1"/>
  <c r="O471" i="1"/>
  <c r="O477" i="1"/>
  <c r="O479" i="1"/>
  <c r="O480" i="1"/>
  <c r="O488" i="1"/>
  <c r="O493" i="1"/>
  <c r="O497" i="1"/>
  <c r="O499" i="1"/>
  <c r="O500" i="1"/>
  <c r="O501" i="1"/>
  <c r="O502" i="1"/>
  <c r="O503" i="1"/>
  <c r="M67" i="1"/>
  <c r="N67" i="1" s="1"/>
  <c r="N5" i="1"/>
  <c r="N21" i="1"/>
  <c r="N22" i="1"/>
  <c r="N29" i="1"/>
  <c r="N33" i="1"/>
  <c r="N36" i="1"/>
  <c r="N41" i="1"/>
  <c r="N47" i="1"/>
  <c r="N56" i="1"/>
  <c r="N70" i="1"/>
  <c r="N72" i="1"/>
  <c r="N73" i="1"/>
  <c r="N77" i="1"/>
  <c r="N80" i="1"/>
  <c r="N89" i="1"/>
  <c r="N92" i="1"/>
  <c r="N94" i="1"/>
  <c r="N95" i="1"/>
  <c r="N100" i="1"/>
  <c r="N101" i="1"/>
  <c r="N102" i="1"/>
  <c r="N107" i="1"/>
  <c r="N112" i="1"/>
  <c r="N114" i="1"/>
  <c r="N116" i="1"/>
  <c r="N117" i="1"/>
  <c r="N118" i="1"/>
  <c r="N120" i="1"/>
  <c r="N123" i="1"/>
  <c r="N127" i="1"/>
  <c r="N129" i="1"/>
  <c r="N130" i="1"/>
  <c r="N131" i="1"/>
  <c r="N133" i="1"/>
  <c r="N134" i="1"/>
  <c r="N135" i="1"/>
  <c r="N136" i="1"/>
  <c r="N137" i="1"/>
  <c r="N139" i="1"/>
  <c r="N140" i="1"/>
  <c r="N144" i="1"/>
  <c r="N148" i="1"/>
  <c r="N149" i="1"/>
  <c r="N150" i="1"/>
  <c r="N151" i="1"/>
  <c r="N152" i="1"/>
  <c r="N153" i="1"/>
  <c r="N154" i="1"/>
  <c r="N155" i="1"/>
  <c r="N157" i="1"/>
  <c r="N158" i="1"/>
  <c r="N159" i="1"/>
  <c r="N160" i="1"/>
  <c r="N161" i="1"/>
  <c r="N162" i="1"/>
  <c r="N163" i="1"/>
  <c r="N164" i="1"/>
  <c r="N169" i="1"/>
  <c r="N170" i="1"/>
  <c r="N172" i="1"/>
  <c r="N173" i="1"/>
  <c r="N179" i="1"/>
  <c r="N180" i="1"/>
  <c r="N184" i="1"/>
  <c r="N185" i="1"/>
  <c r="N189" i="1"/>
  <c r="N196" i="1"/>
  <c r="N197" i="1"/>
  <c r="N198" i="1"/>
  <c r="N200" i="1"/>
  <c r="N201" i="1"/>
  <c r="N202" i="1"/>
  <c r="N203" i="1"/>
  <c r="N207" i="1"/>
  <c r="N208" i="1"/>
  <c r="N209" i="1"/>
  <c r="N214" i="1"/>
  <c r="N215" i="1"/>
  <c r="N216" i="1"/>
  <c r="N219" i="1"/>
  <c r="N220" i="1"/>
  <c r="N223" i="1"/>
  <c r="N225" i="1"/>
  <c r="N226" i="1"/>
  <c r="N227" i="1"/>
  <c r="N232" i="1"/>
  <c r="N233" i="1"/>
  <c r="N234" i="1"/>
  <c r="N239" i="1"/>
  <c r="N242" i="1"/>
  <c r="N243" i="1"/>
  <c r="N250" i="1"/>
  <c r="N255" i="1"/>
  <c r="N256" i="1"/>
  <c r="N265" i="1"/>
  <c r="N266" i="1"/>
  <c r="N267" i="1"/>
  <c r="N273" i="1"/>
  <c r="N274" i="1"/>
  <c r="N286" i="1"/>
  <c r="N292" i="1"/>
  <c r="N293" i="1"/>
  <c r="N296" i="1"/>
  <c r="N297" i="1"/>
  <c r="N300" i="1"/>
  <c r="N301" i="1"/>
  <c r="N302" i="1"/>
  <c r="N305" i="1"/>
  <c r="N310" i="1"/>
  <c r="N311" i="1"/>
  <c r="N319" i="1"/>
  <c r="N322" i="1"/>
  <c r="N323" i="1"/>
  <c r="N326" i="1"/>
  <c r="N329" i="1"/>
  <c r="N331" i="1"/>
  <c r="N333" i="1"/>
  <c r="N334" i="1"/>
  <c r="N336" i="1"/>
  <c r="N339" i="1"/>
  <c r="N342" i="1"/>
  <c r="N343" i="1"/>
  <c r="N344" i="1"/>
  <c r="N346" i="1"/>
  <c r="N348" i="1"/>
  <c r="N349" i="1"/>
  <c r="N350" i="1"/>
  <c r="N353" i="1"/>
  <c r="N356" i="1"/>
  <c r="N359" i="1"/>
  <c r="N361" i="1"/>
  <c r="N362" i="1"/>
  <c r="N363" i="1"/>
  <c r="N376" i="1"/>
  <c r="N378" i="1"/>
  <c r="N380" i="1"/>
  <c r="N381" i="1"/>
  <c r="N382" i="1"/>
  <c r="N383" i="1"/>
  <c r="N384" i="1"/>
  <c r="N387" i="1"/>
  <c r="N389" i="1"/>
  <c r="N393" i="1"/>
  <c r="N394" i="1"/>
  <c r="N399" i="1"/>
  <c r="N401" i="1"/>
  <c r="N404" i="1"/>
  <c r="N407" i="1"/>
  <c r="N411" i="1"/>
  <c r="N414" i="1"/>
  <c r="N416" i="1"/>
  <c r="N421" i="1"/>
  <c r="N422" i="1"/>
  <c r="N426" i="1"/>
  <c r="N429" i="1"/>
  <c r="N437" i="1"/>
  <c r="N448" i="1"/>
  <c r="N451" i="1"/>
  <c r="N453" i="1"/>
  <c r="N454" i="1"/>
  <c r="N455" i="1"/>
  <c r="N457" i="1"/>
  <c r="N458" i="1"/>
  <c r="N460" i="1"/>
  <c r="N461" i="1"/>
  <c r="N462" i="1"/>
  <c r="N463" i="1"/>
  <c r="N469" i="1"/>
  <c r="N471" i="1"/>
  <c r="N477" i="1"/>
  <c r="N479" i="1"/>
  <c r="N480" i="1"/>
  <c r="N488" i="1"/>
  <c r="N493" i="1"/>
  <c r="N497" i="1"/>
  <c r="N499" i="1"/>
  <c r="N500" i="1"/>
  <c r="N501" i="1"/>
  <c r="N502" i="1"/>
  <c r="N503" i="1"/>
  <c r="M211" i="1"/>
  <c r="M59" i="1"/>
  <c r="O59" i="1" s="1"/>
  <c r="M69" i="1"/>
  <c r="M468" i="1"/>
  <c r="O468" i="1" s="1"/>
  <c r="M438" i="1"/>
  <c r="O438" i="1" s="1"/>
  <c r="M436" i="1"/>
  <c r="O436" i="1" s="1"/>
  <c r="M432" i="1"/>
  <c r="O432" i="1" s="1"/>
  <c r="M428" i="1"/>
  <c r="O428" i="1" s="1"/>
  <c r="M424" i="1"/>
  <c r="O424" i="1" s="1"/>
  <c r="M419" i="1"/>
  <c r="O419" i="1" s="1"/>
  <c r="M412" i="1"/>
  <c r="O412" i="1" s="1"/>
  <c r="M388" i="1"/>
  <c r="O388" i="1" s="1"/>
  <c r="M354" i="1"/>
  <c r="M340" i="1"/>
  <c r="O340" i="1" s="1"/>
  <c r="M338" i="1"/>
  <c r="M238" i="1"/>
  <c r="M143" i="1"/>
  <c r="M111" i="1"/>
  <c r="M104" i="1"/>
  <c r="O104" i="1" s="1"/>
  <c r="M99" i="1"/>
  <c r="M93" i="1"/>
  <c r="M90" i="1"/>
  <c r="M43" i="1"/>
  <c r="M25" i="1"/>
  <c r="M397" i="1"/>
  <c r="N397" i="1" s="1"/>
  <c r="M385" i="1"/>
  <c r="M345" i="1"/>
  <c r="M332" i="1"/>
  <c r="O332" i="1" s="1"/>
  <c r="M316" i="1"/>
  <c r="O316" i="1" s="1"/>
  <c r="M279" i="1"/>
  <c r="O279" i="1" s="1"/>
  <c r="M278" i="1"/>
  <c r="M277" i="1"/>
  <c r="M276" i="1"/>
  <c r="N276" i="1" s="1"/>
  <c r="M269" i="1"/>
  <c r="M268" i="1"/>
  <c r="O268" i="1" s="1"/>
  <c r="M259" i="1"/>
  <c r="M257" i="1"/>
  <c r="M230" i="1"/>
  <c r="M224" i="1"/>
  <c r="O224" i="1" s="1"/>
  <c r="M221" i="1"/>
  <c r="M192" i="1"/>
  <c r="O192" i="1" s="1"/>
  <c r="M191" i="1"/>
  <c r="M167" i="1"/>
  <c r="M165" i="1"/>
  <c r="M142" i="1"/>
  <c r="M141" i="1"/>
  <c r="M88" i="1"/>
  <c r="O88" i="1" s="1"/>
  <c r="M87" i="1"/>
  <c r="M82" i="1"/>
  <c r="M81" i="1"/>
  <c r="M68" i="1"/>
  <c r="O68" i="1" s="1"/>
  <c r="M63" i="1"/>
  <c r="O63" i="1" s="1"/>
  <c r="M20" i="1"/>
  <c r="N20" i="1" s="1"/>
  <c r="M115" i="1"/>
  <c r="M61" i="1"/>
  <c r="M38" i="1"/>
  <c r="M498" i="1"/>
  <c r="O498" i="1" s="1"/>
  <c r="M496" i="1"/>
  <c r="O496" i="1" s="1"/>
  <c r="M492" i="1"/>
  <c r="O492" i="1" s="1"/>
  <c r="M489" i="1"/>
  <c r="O489" i="1" s="1"/>
  <c r="M487" i="1"/>
  <c r="O487" i="1" s="1"/>
  <c r="M484" i="1"/>
  <c r="O484" i="1" s="1"/>
  <c r="M483" i="1"/>
  <c r="O483" i="1" s="1"/>
  <c r="M482" i="1"/>
  <c r="O482" i="1" s="1"/>
  <c r="M467" i="1"/>
  <c r="O467" i="1" s="1"/>
  <c r="M464" i="1"/>
  <c r="O464" i="1" s="1"/>
  <c r="M459" i="1"/>
  <c r="O459" i="1" s="1"/>
  <c r="M456" i="1"/>
  <c r="O456" i="1" s="1"/>
  <c r="M450" i="1"/>
  <c r="O450" i="1" s="1"/>
  <c r="M449" i="1"/>
  <c r="O449" i="1" s="1"/>
  <c r="M446" i="1"/>
  <c r="O446" i="1" s="1"/>
  <c r="M441" i="1"/>
  <c r="O441" i="1" s="1"/>
  <c r="M439" i="1"/>
  <c r="O439" i="1" s="1"/>
  <c r="M427" i="1"/>
  <c r="O427" i="1" s="1"/>
  <c r="M425" i="1"/>
  <c r="O425" i="1" s="1"/>
  <c r="M423" i="1"/>
  <c r="O423" i="1" s="1"/>
  <c r="M420" i="1"/>
  <c r="O420" i="1" s="1"/>
  <c r="M418" i="1"/>
  <c r="O418" i="1" s="1"/>
  <c r="M417" i="1"/>
  <c r="O417" i="1" s="1"/>
  <c r="M413" i="1"/>
  <c r="O413" i="1" s="1"/>
  <c r="M408" i="1"/>
  <c r="O408" i="1" s="1"/>
  <c r="M406" i="1"/>
  <c r="O406" i="1" s="1"/>
  <c r="M405" i="1"/>
  <c r="O405" i="1" s="1"/>
  <c r="M400" i="1"/>
  <c r="O400" i="1" s="1"/>
  <c r="M398" i="1"/>
  <c r="N398" i="1" s="1"/>
  <c r="M396" i="1"/>
  <c r="O396" i="1" s="1"/>
  <c r="M395" i="1"/>
  <c r="O395" i="1" s="1"/>
  <c r="M392" i="1"/>
  <c r="O392" i="1" s="1"/>
  <c r="M391" i="1"/>
  <c r="O391" i="1" s="1"/>
  <c r="M390" i="1"/>
  <c r="N390" i="1" s="1"/>
  <c r="M379" i="1"/>
  <c r="O379" i="1" s="1"/>
  <c r="M375" i="1"/>
  <c r="O375" i="1" s="1"/>
  <c r="M374" i="1"/>
  <c r="M373" i="1"/>
  <c r="M371" i="1"/>
  <c r="O371" i="1" s="1"/>
  <c r="M370" i="1"/>
  <c r="M369" i="1"/>
  <c r="M367" i="1"/>
  <c r="O367" i="1" s="1"/>
  <c r="M366" i="1"/>
  <c r="M364" i="1"/>
  <c r="O364" i="1" s="1"/>
  <c r="M358" i="1"/>
  <c r="M357" i="1"/>
  <c r="M352" i="1"/>
  <c r="O352" i="1" s="1"/>
  <c r="M347" i="1"/>
  <c r="O347" i="1" s="1"/>
  <c r="M337" i="1"/>
  <c r="M330" i="1"/>
  <c r="M328" i="1"/>
  <c r="O328" i="1" s="1"/>
  <c r="M327" i="1"/>
  <c r="O327" i="1" s="1"/>
  <c r="M325" i="1"/>
  <c r="M318" i="1"/>
  <c r="M317" i="1"/>
  <c r="M315" i="1"/>
  <c r="O315" i="1" s="1"/>
  <c r="M314" i="1"/>
  <c r="M313" i="1"/>
  <c r="M308" i="1"/>
  <c r="O308" i="1" s="1"/>
  <c r="M307" i="1"/>
  <c r="O307" i="1" s="1"/>
  <c r="M306" i="1"/>
  <c r="M304" i="1"/>
  <c r="O304" i="1" s="1"/>
  <c r="M303" i="1"/>
  <c r="O303" i="1" s="1"/>
  <c r="M299" i="1"/>
  <c r="O299" i="1" s="1"/>
  <c r="M298" i="1"/>
  <c r="M295" i="1"/>
  <c r="O295" i="1" s="1"/>
  <c r="M294" i="1"/>
  <c r="M290" i="1"/>
  <c r="M289" i="1"/>
  <c r="M288" i="1"/>
  <c r="O288" i="1" s="1"/>
  <c r="M287" i="1"/>
  <c r="O287" i="1" s="1"/>
  <c r="M283" i="1"/>
  <c r="O283" i="1" s="1"/>
  <c r="M280" i="1"/>
  <c r="O280" i="1" s="1"/>
  <c r="M275" i="1"/>
  <c r="O275" i="1" s="1"/>
  <c r="M260" i="1"/>
  <c r="O260" i="1" s="1"/>
  <c r="M258" i="1"/>
  <c r="M251" i="1"/>
  <c r="M249" i="1"/>
  <c r="M241" i="1"/>
  <c r="M240" i="1"/>
  <c r="O240" i="1" s="1"/>
  <c r="M235" i="1"/>
  <c r="M231" i="1"/>
  <c r="M229" i="1"/>
  <c r="M228" i="1"/>
  <c r="O228" i="1" s="1"/>
  <c r="M222" i="1"/>
  <c r="M218" i="1"/>
  <c r="M217" i="1"/>
  <c r="M213" i="1"/>
  <c r="M212" i="1"/>
  <c r="O212" i="1" s="1"/>
  <c r="M210" i="1"/>
  <c r="M206" i="1"/>
  <c r="M205" i="1"/>
  <c r="M204" i="1"/>
  <c r="O204" i="1" s="1"/>
  <c r="M199" i="1"/>
  <c r="M194" i="1"/>
  <c r="M193" i="1"/>
  <c r="M190" i="1"/>
  <c r="M183" i="1"/>
  <c r="M176" i="1"/>
  <c r="O176" i="1" s="1"/>
  <c r="M171" i="1"/>
  <c r="M168" i="1"/>
  <c r="O168" i="1" s="1"/>
  <c r="M166" i="1"/>
  <c r="M156" i="1"/>
  <c r="O156" i="1" s="1"/>
  <c r="M138" i="1"/>
  <c r="M128" i="1"/>
  <c r="O128" i="1" s="1"/>
  <c r="M122" i="1"/>
  <c r="M113" i="1"/>
  <c r="M110" i="1"/>
  <c r="M108" i="1"/>
  <c r="O108" i="1" s="1"/>
  <c r="M106" i="1"/>
  <c r="M105" i="1"/>
  <c r="M103" i="1"/>
  <c r="M98" i="1"/>
  <c r="M97" i="1"/>
  <c r="M96" i="1"/>
  <c r="O96" i="1" s="1"/>
  <c r="M91" i="1"/>
  <c r="M84" i="1"/>
  <c r="O84" i="1" s="1"/>
  <c r="M83" i="1"/>
  <c r="M76" i="1"/>
  <c r="O76" i="1" s="1"/>
  <c r="M74" i="1"/>
  <c r="M62" i="1"/>
  <c r="M60" i="1"/>
  <c r="N60" i="1" s="1"/>
  <c r="M58" i="1"/>
  <c r="M57" i="1"/>
  <c r="M55" i="1"/>
  <c r="O55" i="1" s="1"/>
  <c r="M46" i="1"/>
  <c r="M45" i="1"/>
  <c r="M42" i="1"/>
  <c r="M40" i="1"/>
  <c r="O40" i="1" s="1"/>
  <c r="M39" i="1"/>
  <c r="M35" i="1"/>
  <c r="O35" i="1" s="1"/>
  <c r="M34" i="1"/>
  <c r="M31" i="1"/>
  <c r="O31" i="1" s="1"/>
  <c r="M30" i="1"/>
  <c r="M28" i="1"/>
  <c r="N28" i="1" s="1"/>
  <c r="M24" i="1"/>
  <c r="M19" i="1"/>
  <c r="M14" i="1"/>
  <c r="M13" i="1"/>
  <c r="M8" i="1"/>
  <c r="M3" i="1"/>
  <c r="O3" i="1" s="1"/>
  <c r="M4" i="1"/>
  <c r="M6" i="1"/>
  <c r="M7" i="1"/>
  <c r="O7" i="1" s="1"/>
  <c r="M9" i="1"/>
  <c r="M10" i="1"/>
  <c r="M11" i="1"/>
  <c r="M12" i="1"/>
  <c r="O12" i="1" s="1"/>
  <c r="M15" i="1"/>
  <c r="M16" i="1"/>
  <c r="M17" i="1"/>
  <c r="M18" i="1"/>
  <c r="O18" i="1" s="1"/>
  <c r="M23" i="1"/>
  <c r="M26" i="1"/>
  <c r="M27" i="1"/>
  <c r="O27" i="1" s="1"/>
  <c r="M32" i="1"/>
  <c r="M37" i="1"/>
  <c r="M44" i="1"/>
  <c r="O44" i="1" s="1"/>
  <c r="M48" i="1"/>
  <c r="M49" i="1"/>
  <c r="M50" i="1"/>
  <c r="O50" i="1" s="1"/>
  <c r="M51" i="1"/>
  <c r="M52" i="1"/>
  <c r="M53" i="1"/>
  <c r="M54" i="1"/>
  <c r="M64" i="1"/>
  <c r="M65" i="1"/>
  <c r="M66" i="1"/>
  <c r="M71" i="1"/>
  <c r="M75" i="1"/>
  <c r="M78" i="1"/>
  <c r="M79" i="1"/>
  <c r="M85" i="1"/>
  <c r="M86" i="1"/>
  <c r="M109" i="1"/>
  <c r="M119" i="1"/>
  <c r="M121" i="1"/>
  <c r="M124" i="1"/>
  <c r="O124" i="1" s="1"/>
  <c r="M125" i="1"/>
  <c r="M126" i="1"/>
  <c r="M132" i="1"/>
  <c r="O132" i="1" s="1"/>
  <c r="M145" i="1"/>
  <c r="M146" i="1"/>
  <c r="M147" i="1"/>
  <c r="M174" i="1"/>
  <c r="M175" i="1"/>
  <c r="M177" i="1"/>
  <c r="M178" i="1"/>
  <c r="M181" i="1"/>
  <c r="M182" i="1"/>
  <c r="M186" i="1"/>
  <c r="M187" i="1"/>
  <c r="M188" i="1"/>
  <c r="O188" i="1" s="1"/>
  <c r="M195" i="1"/>
  <c r="M236" i="1"/>
  <c r="O236" i="1" s="1"/>
  <c r="M237" i="1"/>
  <c r="M244" i="1"/>
  <c r="O244" i="1" s="1"/>
  <c r="M245" i="1"/>
  <c r="M246" i="1"/>
  <c r="M247" i="1"/>
  <c r="M248" i="1"/>
  <c r="O248" i="1" s="1"/>
  <c r="M252" i="1"/>
  <c r="O252" i="1" s="1"/>
  <c r="M253" i="1"/>
  <c r="M254" i="1"/>
  <c r="M261" i="1"/>
  <c r="M262" i="1"/>
  <c r="M263" i="1"/>
  <c r="M264" i="1"/>
  <c r="O264" i="1" s="1"/>
  <c r="M270" i="1"/>
  <c r="M271" i="1"/>
  <c r="O271" i="1" s="1"/>
  <c r="M272" i="1"/>
  <c r="O272" i="1" s="1"/>
  <c r="M281" i="1"/>
  <c r="M282" i="1"/>
  <c r="M284" i="1"/>
  <c r="O284" i="1" s="1"/>
  <c r="M285" i="1"/>
  <c r="M291" i="1"/>
  <c r="O291" i="1" s="1"/>
  <c r="M309" i="1"/>
  <c r="M312" i="1"/>
  <c r="O312" i="1" s="1"/>
  <c r="M320" i="1"/>
  <c r="N320" i="1" s="1"/>
  <c r="M321" i="1"/>
  <c r="M324" i="1"/>
  <c r="O324" i="1" s="1"/>
  <c r="M335" i="1"/>
  <c r="O335" i="1" s="1"/>
  <c r="M341" i="1"/>
  <c r="M351" i="1"/>
  <c r="O351" i="1" s="1"/>
  <c r="M355" i="1"/>
  <c r="O355" i="1" s="1"/>
  <c r="M360" i="1"/>
  <c r="O360" i="1" s="1"/>
  <c r="M365" i="1"/>
  <c r="M368" i="1"/>
  <c r="O368" i="1" s="1"/>
  <c r="M372" i="1"/>
  <c r="O372" i="1" s="1"/>
  <c r="M377" i="1"/>
  <c r="M386" i="1"/>
  <c r="M402" i="1"/>
  <c r="O402" i="1" s="1"/>
  <c r="M403" i="1"/>
  <c r="M409" i="1"/>
  <c r="O409" i="1" s="1"/>
  <c r="M410" i="1"/>
  <c r="O410" i="1" s="1"/>
  <c r="M415" i="1"/>
  <c r="N415" i="1" s="1"/>
  <c r="M430" i="1"/>
  <c r="O430" i="1" s="1"/>
  <c r="M431" i="1"/>
  <c r="O431" i="1" s="1"/>
  <c r="M433" i="1"/>
  <c r="O433" i="1" s="1"/>
  <c r="M434" i="1"/>
  <c r="O434" i="1" s="1"/>
  <c r="M435" i="1"/>
  <c r="O435" i="1" s="1"/>
  <c r="M440" i="1"/>
  <c r="O440" i="1" s="1"/>
  <c r="M442" i="1"/>
  <c r="O442" i="1" s="1"/>
  <c r="M443" i="1"/>
  <c r="O443" i="1" s="1"/>
  <c r="M444" i="1"/>
  <c r="O444" i="1" s="1"/>
  <c r="M445" i="1"/>
  <c r="O445" i="1" s="1"/>
  <c r="M447" i="1"/>
  <c r="O447" i="1" s="1"/>
  <c r="M452" i="1"/>
  <c r="O452" i="1" s="1"/>
  <c r="M465" i="1"/>
  <c r="O465" i="1" s="1"/>
  <c r="M466" i="1"/>
  <c r="O466" i="1" s="1"/>
  <c r="M470" i="1"/>
  <c r="O470" i="1" s="1"/>
  <c r="M472" i="1"/>
  <c r="O472" i="1" s="1"/>
  <c r="M473" i="1"/>
  <c r="O473" i="1" s="1"/>
  <c r="M474" i="1"/>
  <c r="O474" i="1" s="1"/>
  <c r="M475" i="1"/>
  <c r="O475" i="1" s="1"/>
  <c r="M476" i="1"/>
  <c r="O476" i="1" s="1"/>
  <c r="M478" i="1"/>
  <c r="O478" i="1" s="1"/>
  <c r="M481" i="1"/>
  <c r="O481" i="1" s="1"/>
  <c r="M485" i="1"/>
  <c r="O485" i="1" s="1"/>
  <c r="M486" i="1"/>
  <c r="O486" i="1" s="1"/>
  <c r="M490" i="1"/>
  <c r="O490" i="1" s="1"/>
  <c r="M491" i="1"/>
  <c r="O491" i="1" s="1"/>
  <c r="M494" i="1"/>
  <c r="O494" i="1" s="1"/>
  <c r="M495" i="1"/>
  <c r="O495" i="1" s="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2" i="1"/>
  <c r="O20" i="1" l="1"/>
  <c r="N438" i="1"/>
  <c r="N413" i="1"/>
  <c r="N63" i="1"/>
  <c r="O276" i="1"/>
  <c r="N364" i="1"/>
  <c r="N316" i="1"/>
  <c r="N498" i="1"/>
  <c r="N482" i="1"/>
  <c r="N450" i="1"/>
  <c r="N192" i="1"/>
  <c r="O186" i="1"/>
  <c r="N186" i="1"/>
  <c r="O177" i="1"/>
  <c r="N177" i="1"/>
  <c r="O125" i="1"/>
  <c r="N125" i="1"/>
  <c r="O65" i="1"/>
  <c r="N65" i="1"/>
  <c r="O48" i="1"/>
  <c r="N48" i="1"/>
  <c r="O17" i="1"/>
  <c r="N17" i="1"/>
  <c r="O45" i="1"/>
  <c r="N45" i="1"/>
  <c r="O377" i="1"/>
  <c r="N377" i="1"/>
  <c r="O245" i="1"/>
  <c r="N245" i="1"/>
  <c r="O30" i="1"/>
  <c r="N30" i="1"/>
  <c r="O122" i="1"/>
  <c r="N122" i="1"/>
  <c r="O183" i="1"/>
  <c r="N183" i="1"/>
  <c r="O218" i="1"/>
  <c r="N218" i="1"/>
  <c r="O231" i="1"/>
  <c r="N231" i="1"/>
  <c r="O249" i="1"/>
  <c r="N249" i="1"/>
  <c r="O318" i="1"/>
  <c r="N318" i="1"/>
  <c r="O330" i="1"/>
  <c r="N330" i="1"/>
  <c r="O373" i="1"/>
  <c r="N373" i="1"/>
  <c r="O115" i="1"/>
  <c r="N115" i="1"/>
  <c r="O81" i="1"/>
  <c r="N81" i="1"/>
  <c r="O141" i="1"/>
  <c r="N141" i="1"/>
  <c r="O191" i="1"/>
  <c r="N191" i="1"/>
  <c r="O230" i="1"/>
  <c r="N230" i="1"/>
  <c r="O269" i="1"/>
  <c r="N269" i="1"/>
  <c r="O385" i="1"/>
  <c r="N385" i="1"/>
  <c r="O90" i="1"/>
  <c r="N90" i="1"/>
  <c r="O111" i="1"/>
  <c r="N111" i="1"/>
  <c r="N494" i="1"/>
  <c r="N490" i="1"/>
  <c r="N486" i="1"/>
  <c r="N478" i="1"/>
  <c r="N474" i="1"/>
  <c r="N470" i="1"/>
  <c r="N466" i="1"/>
  <c r="N446" i="1"/>
  <c r="N442" i="1"/>
  <c r="N434" i="1"/>
  <c r="N430" i="1"/>
  <c r="N418" i="1"/>
  <c r="N409" i="1"/>
  <c r="N405" i="1"/>
  <c r="N379" i="1"/>
  <c r="N372" i="1"/>
  <c r="N360" i="1"/>
  <c r="N328" i="1"/>
  <c r="N304" i="1"/>
  <c r="N295" i="1"/>
  <c r="N288" i="1"/>
  <c r="N283" i="1"/>
  <c r="N275" i="1"/>
  <c r="N271" i="1"/>
  <c r="N244" i="1"/>
  <c r="N212" i="1"/>
  <c r="N204" i="1"/>
  <c r="N168" i="1"/>
  <c r="N124" i="1"/>
  <c r="N108" i="1"/>
  <c r="N84" i="1"/>
  <c r="N50" i="1"/>
  <c r="N40" i="1"/>
  <c r="N31" i="1"/>
  <c r="O386" i="1"/>
  <c r="N386" i="1"/>
  <c r="O365" i="1"/>
  <c r="N365" i="1"/>
  <c r="O285" i="1"/>
  <c r="N285" i="1"/>
  <c r="O246" i="1"/>
  <c r="N246" i="1"/>
  <c r="O146" i="1"/>
  <c r="N146" i="1"/>
  <c r="O78" i="1"/>
  <c r="N78" i="1"/>
  <c r="O52" i="1"/>
  <c r="N52" i="1"/>
  <c r="O11" i="1"/>
  <c r="N11" i="1"/>
  <c r="O6" i="1"/>
  <c r="N6" i="1"/>
  <c r="O262" i="1"/>
  <c r="N262" i="1"/>
  <c r="O75" i="1"/>
  <c r="N75" i="1"/>
  <c r="O51" i="1"/>
  <c r="N51" i="1"/>
  <c r="O26" i="1"/>
  <c r="N26" i="1"/>
  <c r="O16" i="1"/>
  <c r="N16" i="1"/>
  <c r="O46" i="1"/>
  <c r="N46" i="1"/>
  <c r="O83" i="1"/>
  <c r="N83" i="1"/>
  <c r="O97" i="1"/>
  <c r="N97" i="1"/>
  <c r="O166" i="1"/>
  <c r="N166" i="1"/>
  <c r="O210" i="1"/>
  <c r="N210" i="1"/>
  <c r="O357" i="1"/>
  <c r="N357" i="1"/>
  <c r="N403" i="1"/>
  <c r="O403" i="1"/>
  <c r="O309" i="1"/>
  <c r="N309" i="1"/>
  <c r="O282" i="1"/>
  <c r="N282" i="1"/>
  <c r="O270" i="1"/>
  <c r="N270" i="1"/>
  <c r="O261" i="1"/>
  <c r="N261" i="1"/>
  <c r="O181" i="1"/>
  <c r="N181" i="1"/>
  <c r="O174" i="1"/>
  <c r="N174" i="1"/>
  <c r="O121" i="1"/>
  <c r="N121" i="1"/>
  <c r="O85" i="1"/>
  <c r="N85" i="1"/>
  <c r="O71" i="1"/>
  <c r="N71" i="1"/>
  <c r="O54" i="1"/>
  <c r="N54" i="1"/>
  <c r="O37" i="1"/>
  <c r="N37" i="1"/>
  <c r="O23" i="1"/>
  <c r="N23" i="1"/>
  <c r="O15" i="1"/>
  <c r="N15" i="1"/>
  <c r="O9" i="1"/>
  <c r="N9" i="1"/>
  <c r="O19" i="1"/>
  <c r="N19" i="1"/>
  <c r="O62" i="1"/>
  <c r="N62" i="1"/>
  <c r="O98" i="1"/>
  <c r="N98" i="1"/>
  <c r="O190" i="1"/>
  <c r="N190" i="1"/>
  <c r="O222" i="1"/>
  <c r="N222" i="1"/>
  <c r="O235" i="1"/>
  <c r="N235" i="1"/>
  <c r="O251" i="1"/>
  <c r="N251" i="1"/>
  <c r="O289" i="1"/>
  <c r="N289" i="1"/>
  <c r="O298" i="1"/>
  <c r="N298" i="1"/>
  <c r="O306" i="1"/>
  <c r="N306" i="1"/>
  <c r="O314" i="1"/>
  <c r="N314" i="1"/>
  <c r="O325" i="1"/>
  <c r="N325" i="1"/>
  <c r="O337" i="1"/>
  <c r="N337" i="1"/>
  <c r="O358" i="1"/>
  <c r="N358" i="1"/>
  <c r="O369" i="1"/>
  <c r="N369" i="1"/>
  <c r="O374" i="1"/>
  <c r="N374" i="1"/>
  <c r="O82" i="1"/>
  <c r="N82" i="1"/>
  <c r="O142" i="1"/>
  <c r="N142" i="1"/>
  <c r="O257" i="1"/>
  <c r="N257" i="1"/>
  <c r="O93" i="1"/>
  <c r="N93" i="1"/>
  <c r="O143" i="1"/>
  <c r="N143" i="1"/>
  <c r="O354" i="1"/>
  <c r="N354" i="1"/>
  <c r="O211" i="1"/>
  <c r="N211" i="1"/>
  <c r="N489" i="1"/>
  <c r="N485" i="1"/>
  <c r="N481" i="1"/>
  <c r="N473" i="1"/>
  <c r="N465" i="1"/>
  <c r="N449" i="1"/>
  <c r="N445" i="1"/>
  <c r="N441" i="1"/>
  <c r="N433" i="1"/>
  <c r="N425" i="1"/>
  <c r="N417" i="1"/>
  <c r="N412" i="1"/>
  <c r="N408" i="1"/>
  <c r="N396" i="1"/>
  <c r="N388" i="1"/>
  <c r="N371" i="1"/>
  <c r="N352" i="1"/>
  <c r="N332" i="1"/>
  <c r="N327" i="1"/>
  <c r="N315" i="1"/>
  <c r="N308" i="1"/>
  <c r="N303" i="1"/>
  <c r="N299" i="1"/>
  <c r="N287" i="1"/>
  <c r="N280" i="1"/>
  <c r="N268" i="1"/>
  <c r="N264" i="1"/>
  <c r="N252" i="1"/>
  <c r="N236" i="1"/>
  <c r="N228" i="1"/>
  <c r="N224" i="1"/>
  <c r="N156" i="1"/>
  <c r="N59" i="1"/>
  <c r="N18" i="1"/>
  <c r="N3" i="1"/>
  <c r="O397" i="1"/>
  <c r="O320" i="1"/>
  <c r="O28" i="1"/>
  <c r="O13" i="1"/>
  <c r="N13" i="1"/>
  <c r="O195" i="1"/>
  <c r="N195" i="1"/>
  <c r="O182" i="1"/>
  <c r="N182" i="1"/>
  <c r="O175" i="1"/>
  <c r="N175" i="1"/>
  <c r="O145" i="1"/>
  <c r="N145" i="1"/>
  <c r="O86" i="1"/>
  <c r="N86" i="1"/>
  <c r="O64" i="1"/>
  <c r="N64" i="1"/>
  <c r="O10" i="1"/>
  <c r="N10" i="1"/>
  <c r="N4" i="1"/>
  <c r="O4" i="1"/>
  <c r="O14" i="1"/>
  <c r="N14" i="1"/>
  <c r="O39" i="1"/>
  <c r="N39" i="1"/>
  <c r="O106" i="1"/>
  <c r="N106" i="1"/>
  <c r="O199" i="1"/>
  <c r="N199" i="1"/>
  <c r="O313" i="1"/>
  <c r="N313" i="1"/>
  <c r="O321" i="1"/>
  <c r="N321" i="1"/>
  <c r="O281" i="1"/>
  <c r="N281" i="1"/>
  <c r="O254" i="1"/>
  <c r="N254" i="1"/>
  <c r="O247" i="1"/>
  <c r="N247" i="1"/>
  <c r="O237" i="1"/>
  <c r="N237" i="1"/>
  <c r="O187" i="1"/>
  <c r="N187" i="1"/>
  <c r="O178" i="1"/>
  <c r="N178" i="1"/>
  <c r="O147" i="1"/>
  <c r="N147" i="1"/>
  <c r="O126" i="1"/>
  <c r="N126" i="1"/>
  <c r="O119" i="1"/>
  <c r="N119" i="1"/>
  <c r="O79" i="1"/>
  <c r="N79" i="1"/>
  <c r="O66" i="1"/>
  <c r="N66" i="1"/>
  <c r="O53" i="1"/>
  <c r="N53" i="1"/>
  <c r="O49" i="1"/>
  <c r="N49" i="1"/>
  <c r="N32" i="1"/>
  <c r="O32" i="1"/>
  <c r="O8" i="1"/>
  <c r="N8" i="1"/>
  <c r="N24" i="1"/>
  <c r="O24" i="1"/>
  <c r="O34" i="1"/>
  <c r="N34" i="1"/>
  <c r="O42" i="1"/>
  <c r="N42" i="1"/>
  <c r="O57" i="1"/>
  <c r="N57" i="1"/>
  <c r="O74" i="1"/>
  <c r="N74" i="1"/>
  <c r="O91" i="1"/>
  <c r="N91" i="1"/>
  <c r="O103" i="1"/>
  <c r="N103" i="1"/>
  <c r="O110" i="1"/>
  <c r="N110" i="1"/>
  <c r="O138" i="1"/>
  <c r="N138" i="1"/>
  <c r="O171" i="1"/>
  <c r="N171" i="1"/>
  <c r="O193" i="1"/>
  <c r="N193" i="1"/>
  <c r="O205" i="1"/>
  <c r="N205" i="1"/>
  <c r="O213" i="1"/>
  <c r="N213" i="1"/>
  <c r="O258" i="1"/>
  <c r="N258" i="1"/>
  <c r="O290" i="1"/>
  <c r="N290" i="1"/>
  <c r="O370" i="1"/>
  <c r="N370" i="1"/>
  <c r="O38" i="1"/>
  <c r="N38" i="1"/>
  <c r="O87" i="1"/>
  <c r="N87" i="1"/>
  <c r="O165" i="1"/>
  <c r="N165" i="1"/>
  <c r="O221" i="1"/>
  <c r="N221" i="1"/>
  <c r="O259" i="1"/>
  <c r="N259" i="1"/>
  <c r="O277" i="1"/>
  <c r="N277" i="1"/>
  <c r="O25" i="1"/>
  <c r="N25" i="1"/>
  <c r="O99" i="1"/>
  <c r="N99" i="1"/>
  <c r="O238" i="1"/>
  <c r="N238" i="1"/>
  <c r="N2" i="1"/>
  <c r="O2" i="1"/>
  <c r="N496" i="1"/>
  <c r="N492" i="1"/>
  <c r="N484" i="1"/>
  <c r="N476" i="1"/>
  <c r="N472" i="1"/>
  <c r="N468" i="1"/>
  <c r="N464" i="1"/>
  <c r="N456" i="1"/>
  <c r="N452" i="1"/>
  <c r="N444" i="1"/>
  <c r="N440" i="1"/>
  <c r="N436" i="1"/>
  <c r="N432" i="1"/>
  <c r="N428" i="1"/>
  <c r="N424" i="1"/>
  <c r="N420" i="1"/>
  <c r="N402" i="1"/>
  <c r="N368" i="1"/>
  <c r="N351" i="1"/>
  <c r="N347" i="1"/>
  <c r="N335" i="1"/>
  <c r="N312" i="1"/>
  <c r="N307" i="1"/>
  <c r="N279" i="1"/>
  <c r="N260" i="1"/>
  <c r="N188" i="1"/>
  <c r="N132" i="1"/>
  <c r="N128" i="1"/>
  <c r="N104" i="1"/>
  <c r="N96" i="1"/>
  <c r="N44" i="1"/>
  <c r="N35" i="1"/>
  <c r="N27" i="1"/>
  <c r="N12" i="1"/>
  <c r="O415" i="1"/>
  <c r="O60" i="1"/>
  <c r="O341" i="1"/>
  <c r="N341" i="1"/>
  <c r="O263" i="1"/>
  <c r="N263" i="1"/>
  <c r="O253" i="1"/>
  <c r="N253" i="1"/>
  <c r="O109" i="1"/>
  <c r="N109" i="1"/>
  <c r="O58" i="1"/>
  <c r="N58" i="1"/>
  <c r="O105" i="1"/>
  <c r="N105" i="1"/>
  <c r="O113" i="1"/>
  <c r="N113" i="1"/>
  <c r="O194" i="1"/>
  <c r="N194" i="1"/>
  <c r="O206" i="1"/>
  <c r="N206" i="1"/>
  <c r="O217" i="1"/>
  <c r="N217" i="1"/>
  <c r="O229" i="1"/>
  <c r="N229" i="1"/>
  <c r="O241" i="1"/>
  <c r="N241" i="1"/>
  <c r="O294" i="1"/>
  <c r="N294" i="1"/>
  <c r="O317" i="1"/>
  <c r="N317" i="1"/>
  <c r="O366" i="1"/>
  <c r="N366" i="1"/>
  <c r="O61" i="1"/>
  <c r="N61" i="1"/>
  <c r="O167" i="1"/>
  <c r="N167" i="1"/>
  <c r="O278" i="1"/>
  <c r="N278" i="1"/>
  <c r="O345" i="1"/>
  <c r="N345" i="1"/>
  <c r="O43" i="1"/>
  <c r="N43" i="1"/>
  <c r="O338" i="1"/>
  <c r="N338" i="1"/>
  <c r="O69" i="1"/>
  <c r="N69" i="1"/>
  <c r="N495" i="1"/>
  <c r="N491" i="1"/>
  <c r="N487" i="1"/>
  <c r="N483" i="1"/>
  <c r="N475" i="1"/>
  <c r="N467" i="1"/>
  <c r="N459" i="1"/>
  <c r="N447" i="1"/>
  <c r="N443" i="1"/>
  <c r="N439" i="1"/>
  <c r="N435" i="1"/>
  <c r="N431" i="1"/>
  <c r="N427" i="1"/>
  <c r="N423" i="1"/>
  <c r="N419" i="1"/>
  <c r="N410" i="1"/>
  <c r="N406" i="1"/>
  <c r="N375" i="1"/>
  <c r="N367" i="1"/>
  <c r="N355" i="1"/>
  <c r="N340" i="1"/>
  <c r="N324" i="1"/>
  <c r="N291" i="1"/>
  <c r="N284" i="1"/>
  <c r="N272" i="1"/>
  <c r="N248" i="1"/>
  <c r="N240" i="1"/>
  <c r="N176" i="1"/>
  <c r="N88" i="1"/>
  <c r="N76" i="1"/>
  <c r="N68" i="1"/>
  <c r="N55" i="1"/>
  <c r="N7" i="1"/>
  <c r="O67" i="1"/>
  <c r="N395" i="1"/>
  <c r="N391" i="1"/>
  <c r="O398" i="1"/>
  <c r="O390" i="1"/>
  <c r="N392" i="1"/>
  <c r="N400" i="1"/>
</calcChain>
</file>

<file path=xl/sharedStrings.xml><?xml version="1.0" encoding="utf-8"?>
<sst xmlns="http://schemas.openxmlformats.org/spreadsheetml/2006/main" count="3387" uniqueCount="681">
  <si>
    <t>Shipment Date</t>
  </si>
  <si>
    <t>Consignee</t>
  </si>
  <si>
    <t>Shipper</t>
  </si>
  <si>
    <t>Shipment Origin</t>
  </si>
  <si>
    <t>Shipment Destination</t>
  </si>
  <si>
    <t>HS Code</t>
  </si>
  <si>
    <t>Goods Shipped</t>
  </si>
  <si>
    <t>Gross Weight (kg)</t>
  </si>
  <si>
    <t>Gross Weight (t)</t>
  </si>
  <si>
    <t>Value of Goods (USD)</t>
  </si>
  <si>
    <t>Lamberti Brasil Produtos Quimicos Ltda</t>
  </si>
  <si>
    <t>Deosen Biochemical Ltd.</t>
  </si>
  <si>
    <t>TIANJINXINGANG</t>
  </si>
  <si>
    <t>SANTOS</t>
  </si>
  <si>
    <t>39130000</t>
  </si>
  <si>
    <t>1 X 20 CONTAINERS CONTAINING 640 BAGS OF XANTHAN GUM ZIBOXAN XANTHAN GUM ZIBOXAN</t>
  </si>
  <si>
    <t>Jintung Petrochemical Corp. Ltd.</t>
  </si>
  <si>
    <t>NANJING</t>
  </si>
  <si>
    <t>34021140</t>
  </si>
  <si>
    <t>2 X 20 CONTAINERS CONTAINING 160 DRUMS OF LINEAR ALKYLBENZENE SULPHONIC ACID 96%</t>
  </si>
  <si>
    <t>Anastacio Overseas Inc.</t>
  </si>
  <si>
    <t>QINGDAO</t>
  </si>
  <si>
    <t>29163110</t>
  </si>
  <si>
    <t>1 X 40 CONTAINERS CONTAINING 40 BAGS OF BENZOIC ACID TECH GRADE</t>
  </si>
  <si>
    <t>Polaquimia Sa De Cv</t>
  </si>
  <si>
    <t>VERACRUZ</t>
  </si>
  <si>
    <t>34021300</t>
  </si>
  <si>
    <t>1 X 20 CONTAINERS CONTAINING 20 PALLET OF BRIMOPOL S-6030 ETHOXYLATED TRISTYRYLPHENOL HDPE ENVIRONMENTALLY HAZARDOUS SUBSTANCES, LIQUID ETHOXYLATED TRISTYRYLPHENOL BRIMOPOL S-6030</t>
  </si>
  <si>
    <t>Utc International Logistics</t>
  </si>
  <si>
    <t>GENOA</t>
  </si>
  <si>
    <t>PECEM</t>
  </si>
  <si>
    <t>39139020</t>
  </si>
  <si>
    <t>1 X 20 CONTAINERS CONTAINING 640 BAGS OF XANTHAN GUM ZIBOXAN F80</t>
  </si>
  <si>
    <t>Meghmani Organics Ltd.</t>
  </si>
  <si>
    <t>ANKLESHWAR</t>
  </si>
  <si>
    <t>32041700</t>
  </si>
  <si>
    <t>1 X 20 CONTAINERS CONTAINING 20 BOXES OF INDIAN ORIGIN ORGANIC PIGMENTS MEGHAFAST BLUE BNG 810 PIGMENT BLUE</t>
  </si>
  <si>
    <t>Velsicol Chemical Llc</t>
  </si>
  <si>
    <t>WUHAN</t>
  </si>
  <si>
    <t>1 X 40 CONTAINERS CONTAINING 40 BAGS OF BENZOIC ACID</t>
  </si>
  <si>
    <t>2 X 20 CONTAINERS CONTAINING 160 DRUMS OF LINEAR ALKYLBENZENE SULPHONIC ACID</t>
  </si>
  <si>
    <t>SANAND</t>
  </si>
  <si>
    <t>1 X 20 CONTAINERS CONTAINING 20 BOXES OF INDIAN ORIGIN ORGANIC PIGMENTS MEGHAFAST GREEN GN 787 PIGMENT GREEN</t>
  </si>
  <si>
    <t>Basf Group</t>
  </si>
  <si>
    <t>LUDWIGSHAFEN</t>
  </si>
  <si>
    <t>00330000</t>
  </si>
  <si>
    <t>1 X 20 CONTAINERS CONTAINING 80 DRUMS OF HTBUTYL TRIGLYCOL PRODUTO QUIMICO</t>
  </si>
  <si>
    <t/>
  </si>
  <si>
    <t>Central China Co Sinopec Chemical Comer Holding Ltd.</t>
  </si>
  <si>
    <t>CHONGQING</t>
  </si>
  <si>
    <t>39053000</t>
  </si>
  <si>
    <t>1 X 20 CONTAINERS CONTAINING 20 PALLET OF POLYVINYL ALCOHOL</t>
  </si>
  <si>
    <t>Changzhou Koye Chemical</t>
  </si>
  <si>
    <t>SHANGHAI</t>
  </si>
  <si>
    <t>29313999</t>
  </si>
  <si>
    <t>1 X 20 CONTAINERS CONTAINING 720 BAGS OF HEDP NA4</t>
  </si>
  <si>
    <t>Bdp</t>
  </si>
  <si>
    <t>COLUMBUS (OH)</t>
  </si>
  <si>
    <t>38249921</t>
  </si>
  <si>
    <t>3 X 20 CONTAINERS CONTAINING 240 DRUMS OF UNIDYME 18, DTL 410LB UNIDYME18 ACIDOS GRAXOS DIMERIZADOS INDICE GARDNER 8MAX NUMERO ACIDO VISCOSIDADE CPS A 25DEGC QUALIDADE INDUSTRIAL UTILIZADO NA FABRICACAODE RESINAS UNIDYME 18 DTL 410LB</t>
  </si>
  <si>
    <t>1 X 20 CONTAINERS CONTAINING 80 DRUMS OF UNIDYME 18, DTL 410 LB BATCH UNIDYME 18 - ACIDOS GRAXOS DIMERIZADOS INDICE GARDNER NUMERO ACIDO</t>
  </si>
  <si>
    <t>1 X 20 CONTAINERS CONTAINING 80 DRUMS OF WOOD,CP3 HTBUTYL TRIGLYCOL PRODUTO QUIMICO</t>
  </si>
  <si>
    <t>Getti Quimica Ltda</t>
  </si>
  <si>
    <t>Lamberti Sp A</t>
  </si>
  <si>
    <t>RIO GRANDE</t>
  </si>
  <si>
    <t>1 X 20 CONTAINERS CONTAINING 20 PACKAGES OF ROLFLEX 570 Y ROLFLEX BGT ROLPOUND 2018 CONC ADIWAX H 05 F</t>
  </si>
  <si>
    <t>1 X 40 CONTAINERS CONTAINING 30 PALLET OF POLYVINYL ALCOHOL 088 20 G-AF</t>
  </si>
  <si>
    <t>2 X 20 CONTAINERS CONTAINING 160 DRUMS OF LINEAR ALKYLBENZENE SULPHONIC   ACID 96%</t>
  </si>
  <si>
    <t>Dow Group</t>
  </si>
  <si>
    <t>HOUSTON (TX)</t>
  </si>
  <si>
    <t>29210000</t>
  </si>
  <si>
    <t>1 X 20 CONTAINERS CONTAINING 78 DRUMS OF DIETHYLENETRIAMINE THYLENETRIAMINEDIETHYLENET RIAMINESTOWAGE CATEGORYA ALKALIS</t>
  </si>
  <si>
    <t>Cns Intertrans Co.</t>
  </si>
  <si>
    <t>KEELUNG (CHILUNG)</t>
  </si>
  <si>
    <t>1 X 40 CONTAINERS CONTAINING 20 PALLET OF PIGMENT YELLOW 515 PRESS CAKE</t>
  </si>
  <si>
    <t>Snowhite Chemical Co., Ltd.</t>
  </si>
  <si>
    <t>DALIAN</t>
  </si>
  <si>
    <t>3 X 40 CONTAINERS CONTAINING 153 BAGS OF BENZOIC ACID</t>
  </si>
  <si>
    <t>Golden Agri Resources Europe B.V.</t>
  </si>
  <si>
    <t>BELAWAN  SUMATRA</t>
  </si>
  <si>
    <t>38231900</t>
  </si>
  <si>
    <t>1 X 20 CONTAINERS CONTAINING 80 DRUMS OF OLIFAC K8-18 DISTILLED COCONUT FATTY ACID</t>
  </si>
  <si>
    <t>Jbs Sa</t>
  </si>
  <si>
    <t>TRISSINO</t>
  </si>
  <si>
    <t>1 X 20 CONTAINERS CONTAINING 78 DRUMS OF DIETHYLENETRIAMINE</t>
  </si>
  <si>
    <t>1 X 20 CONTAINERS CONTAINING 20 PALLET OF HARMLESS CHEMICALPRODUCTS</t>
  </si>
  <si>
    <t>39139000</t>
  </si>
  <si>
    <t>1 X 20 CONTAINERS CONTAINING 640 BAGS OF XANTHAN GUM</t>
  </si>
  <si>
    <t>Tennants Distribution Ltd.</t>
  </si>
  <si>
    <t>29262000</t>
  </si>
  <si>
    <t>1 X 20 CONTAINERS CONTAINING 720 BAGS OF DICYANDIAMIDE</t>
  </si>
  <si>
    <t>Unique Chemical Ltd.</t>
  </si>
  <si>
    <t>1 X 20 CONTAINERS CONTAINING 20 PALLET OF PIGMENT RED 112</t>
  </si>
  <si>
    <t>1 X 20 CONTAINERS CONTAINING 80 DRUMS OF BUTYL TRIGLYCOL PRODUTO QUIMICO</t>
  </si>
  <si>
    <t>Lamberti</t>
  </si>
  <si>
    <t>HUANGPU</t>
  </si>
  <si>
    <t>38249900</t>
  </si>
  <si>
    <t>1 X 20 CONTAINERS CONTAINING 20 PACKAGES OF NANO A</t>
  </si>
  <si>
    <t>Nouryon</t>
  </si>
  <si>
    <t>GOTEBORG</t>
  </si>
  <si>
    <t>29212910</t>
  </si>
  <si>
    <t>1 X 20 CONTAINERS CONTAINING 80 DRUMS OF DIETHYLENETRIAMINE DETA</t>
  </si>
  <si>
    <t>Tolsa S.A.</t>
  </si>
  <si>
    <t>MADRID</t>
  </si>
  <si>
    <t>38020000</t>
  </si>
  <si>
    <t>1 X 40 CONTAINERS CONTAINING 50 PACKAGES OF PANGEL S15 15K PANGEL B20 15K</t>
  </si>
  <si>
    <t>1 X 40 CONTAINERS CONTAINING 54 BAGS OF BENZOIC ACID TECH GRADE</t>
  </si>
  <si>
    <t>29221100</t>
  </si>
  <si>
    <t>1 X 20 CONTAINERS CONTAINING 80 DRUMS OF MONOETHANOLAMINE MEA ETHANOLAMINE</t>
  </si>
  <si>
    <t>1 X 20 CONTAINERS CONTAINING 20 BOXES OF ORGANIC PIGMENTS MEGHAFAST BLUE BNG PIGMENT BLUE MEGHAFAST GREEN PIGMENT GREEN</t>
  </si>
  <si>
    <t>1 X 20 CONTAINERS CONTAINING 20 PALLET OF HARMLESS CHEMICAL PRODUCTS</t>
  </si>
  <si>
    <t>Velsicol Chemical</t>
  </si>
  <si>
    <t>1 X 40 CONTAINERS CONTAINING 40 BAGS OF BENZOIC ACID-TECHNICAL GRADE BAGS ASSAY MUST BE 99. 5%</t>
  </si>
  <si>
    <t>1 X 40 CONTAINERS CONTAINING 40 BAGS OF BENZOIC ACID-TECHNICAL GRADE BAGS ASSAY MUST BE 99.5%</t>
  </si>
  <si>
    <t>1 X 40 CONTAINERS CONTAINING 40 BAGS OF BENZOIC ACID-TECHNICAL GRADE</t>
  </si>
  <si>
    <t>1 X 40 CONTAINERS CONTAINING 51 BAGS OF BENZOIC ACID TECH. GRADE</t>
  </si>
  <si>
    <t>1 X 40 CONTAINERS CONTAINING 51 BAGS OF BENZOIC ACID TECH GRADE</t>
  </si>
  <si>
    <t>1 X 40 CONTAINERS CONTAINING 51 BAGS OF BENZOIC ACID TECH</t>
  </si>
  <si>
    <t>1 X 40 CONTAINERS CONTAINING 30 PALLET OF POLYVINYL ALCOHOL088</t>
  </si>
  <si>
    <t>39095012</t>
  </si>
  <si>
    <t>1 X 20 CONTAINERS CONTAINING 20 TANK OF ROLPOUND 2018 CONC ROLFLEX BGT ROLFLEX OP 80</t>
  </si>
  <si>
    <t>1 X 20 CONTAINERS CONTAINING 20 BOXES OF INDIAN ORIGIN ORGANIC PIGMENTS MEGHAFAST BLUE BNG PIGMENT BLUE</t>
  </si>
  <si>
    <t>Ventana Serra</t>
  </si>
  <si>
    <t>2 X 20 CONTAINERS CONTAINING 40 PALLET OF PIGMENT YELLOW 74 TR PIGMENT YELLOW 74 2GX-70 PIGMENT YELLOW 1 PIGMENT YELLOW 12 G-02 PIGMENT YELLOW 83 PIGMENT ORANGE 13 LAMBERTI 19007</t>
  </si>
  <si>
    <t>1 X 20 CONTAINERS CONTAINING 20 TANK OF ADIWAX H 05 F ROLFLEX BGT</t>
  </si>
  <si>
    <t>Utc International Ag</t>
  </si>
  <si>
    <t>1 X 20 CONTAINERS CONTAINING 20 BOXES OF ORGANIC PIGMENTS MEGHAFAST BLUE BNG 810</t>
  </si>
  <si>
    <t>1 X 20 CONTAINERS CONTAINING 720 BAGS OF  DICYANDIAMIDE</t>
  </si>
  <si>
    <t>1 X 20 CONTAINERS CONTAINING 20 BOXES OF ORGANIC PIGMENTS MEGHAFAST BLUE BNG 810 MEGHAFAST GREEN GN 787</t>
  </si>
  <si>
    <t>Changzhou Koye Chemical Co., Ltd.</t>
  </si>
  <si>
    <t>29313900</t>
  </si>
  <si>
    <t>1 X 20 CONTAINERS CONTAINING 812 BAGS OF HEDP NA2 HEDP NA4</t>
  </si>
  <si>
    <t>1 X 40 CONTAINERS CONTAINING 50 BAGS OF BENZOIC ACID</t>
  </si>
  <si>
    <t>Nouryon Functional Chemicals Ab</t>
  </si>
  <si>
    <t>1 X 20 CONTAINERS CONTAINING 80 DRUMS OF MONOETHANOLAMINE MEA</t>
  </si>
  <si>
    <t>Retana Transamerica Sa</t>
  </si>
  <si>
    <t>LAEM CHABANG</t>
  </si>
  <si>
    <t>29053100</t>
  </si>
  <si>
    <t>1 X 20 CONTAINERS CONTAINING 1 BAGS OF MONOETHYLENE GLYCOL MEG</t>
  </si>
  <si>
    <t>1 X 20 CONTAINERS CONTAINING 20 PALLET OF BRIMOPOL S-F-30 ETHOXYLATED PHENOLTO 30 MOLES</t>
  </si>
  <si>
    <t>Calica Exp.</t>
  </si>
  <si>
    <t>AHMEDABAD</t>
  </si>
  <si>
    <t>13023990</t>
  </si>
  <si>
    <t>1 X 20 CONTAINERS CONTAINING 720 BAGS OF CALFIX CMT</t>
  </si>
  <si>
    <t>TAIZHOU</t>
  </si>
  <si>
    <t>2 X 40 CONTAINERS CONTAINING 40 PACKAGES OF BENZOIC ACID TECH GRADE</t>
  </si>
  <si>
    <t>Grow Chemical Group Sa</t>
  </si>
  <si>
    <t>CARTAGENA +CO</t>
  </si>
  <si>
    <t>29041000</t>
  </si>
  <si>
    <t>1 X 20 CONTAINERS CONTAINING 20 PALLET OF KAPOLGEN SCL 70T LT SC70 190804 KAPOLGEN SCL 70T LT SC70 190805 KAPOLGEN SCL 70T LT SC70 190806</t>
  </si>
  <si>
    <t>1 X 45 CONTAINERS CONTAINING 40 BAGS OF BENZOIC ACID</t>
  </si>
  <si>
    <t>1 X 20 CONTAINERS CONTAINING 80 DRUMS OF BUTYL TRIGLYCOL</t>
  </si>
  <si>
    <t>Grow Logistic Sa</t>
  </si>
  <si>
    <t>1 X 20 CONTAINERS CONTAINING 20 PALLET OF KAPOLGEN SCL-70T</t>
  </si>
  <si>
    <t>2 X 20 CONTAINERS CONTAINING 2 BAGS OF MONOETHYLENE GLYC OL</t>
  </si>
  <si>
    <t>29313913</t>
  </si>
  <si>
    <t>1 X 20 CONTAINERS CONTAINING 252 BAGS OF HEDP NA2</t>
  </si>
  <si>
    <t>560 BAGS OF HEDP NA4</t>
  </si>
  <si>
    <t>1 X 20 CONTAINERS CONTAINING 80 DRUMS OF HTBUTYL TRIGLYCOL</t>
  </si>
  <si>
    <t>1 X 20 CONTAINERS CONTAINING 20 BOXES OF ORGANIC PIGMENTS MEGHAFAST BLUE</t>
  </si>
  <si>
    <t>1 X 20 CONTAINERS CONTAINING 640 BAGS OF XANTHAN GUM ZIBOXAN</t>
  </si>
  <si>
    <t>2 X 40 CONTAINERS CONTAINING 40 PACK OF  BENZOIC ACID TECH. GRADE</t>
  </si>
  <si>
    <t>720 BAGS OF HEDP NA4</t>
  </si>
  <si>
    <t>1 X 20 CONTAINERS CONTAINING 84 BAGS OF HEDP NA2</t>
  </si>
  <si>
    <t>1 X 20 CONTAINERS CONTAINING 18 PACKAGES OF HARMLESS CHEMICALS EX LAMBERTI</t>
  </si>
  <si>
    <t>1 X 20 CONTAINERS CONTAINING 20 PALLET OF BRIMOPOL S F 30 ETHOXYLATED PHENOL TO 30 MOLES</t>
  </si>
  <si>
    <t>Chemours Group</t>
  </si>
  <si>
    <t>LA PORTE (TX)</t>
  </si>
  <si>
    <t>Expeditors International</t>
  </si>
  <si>
    <t>SAVANNAH (GA)</t>
  </si>
  <si>
    <t>38231300</t>
  </si>
  <si>
    <t>2 X 20 CONTAINERS CONTAINING 2 IBCS OF  CHEMICALS NON-HAZARDOUS NOS FLEXIBAG EACH SYLFAT FA1 -ACIDOS GRAXOS DOTALL OIL, SYLFATFA1 - ACIDO GRAXODO TALL OIL, ACINTOL FA1 - QUALIDADE INDUSTRIAL, UTILIZADO NA FABRICACAO DE RESINAS</t>
  </si>
  <si>
    <t>1 X 20 CONTAINERS CONTAINING 20 PALLET OF BRIMOPOLS-F-30 ETHOXYLATED PHENOLTO 30 MOLES</t>
  </si>
  <si>
    <t>DOVER (OH)</t>
  </si>
  <si>
    <t>1 X 22 CONTAINERS CONTAINING 80 DRUMS OF CHEMICALS, NON-HAZARDOUS NOS UNIDYME 18 ACIDOS GRAXOS DIMERIZADOS INDICE GARDNER</t>
  </si>
  <si>
    <t>3 X 20 CONTAINERS CONTAINING 3 IBCS OF  SYLFAT FA1 ACIDOS GRAXOS DO TALLOIL SYLFAT FA1 ACIDO GRAXO DOTALL OIL ACINTOLFA1 QUALIDADEINDUSTRIAL UTILIZADO NA FABRICACAO DE RESINASSYLFAT FA1 ACIDOS GRAXOS DO TALL  OIL</t>
  </si>
  <si>
    <t>1 X 20 CONTAINERS CONTAINING 20 BOXES OF PIGMENTS  MEGHAFAST BLUE BNG 810  PIGMENT BLUE</t>
  </si>
  <si>
    <t>1 X 22 CONTAINERS CONTAINING 80 DRUMS OF BUTYL TRIGLYCOL</t>
  </si>
  <si>
    <t>Dow</t>
  </si>
  <si>
    <t>1 X 20 CONTAINERS CONTAINING 78 DRUMS OF DIETHYLENETRIAMINE 438 LB</t>
  </si>
  <si>
    <t>1 X 20 CONTAINERS CONTAINING 20 PALLET OF BRIMOPOLS ETHOXYLATED PHENOLTO 30 MOLES</t>
  </si>
  <si>
    <t>1 X 20 CONTAINERS CONTAINING 20 PALLET OF BRIMOPOLS</t>
  </si>
  <si>
    <t>1 X 22 CONTAINERS CONTAINING 80 DRUMS OF CHEMICALS, NON HAZARDOUS, NOS UNIDYME 18 ACIDOS GRAXOS DIMERIZADOS INDICE GARDNER NUMERO ACIDO</t>
  </si>
  <si>
    <t>2 X 20 CONTAINERS CONTAINING 2 BAGS OF  SYLFATFA1 ACIDOS GRAXOS DO TALL OIL SYLFAT ACIDO GRAXO DO TALL OIL ACINTOL FA1 QUALIDADE UTILIZADO NA FABRICACAO DE RESINAS</t>
  </si>
  <si>
    <t>Huntsman Ethyleneamimes Ltd.</t>
  </si>
  <si>
    <t>1 X 22 CONTAINERS CONTAINING 80 DRUMS OF DIETHYLENETRIAMINE DR5E1</t>
  </si>
  <si>
    <t>1 X 40 CONTAINERS CONTAINING 22 PACKAGES OF  PANGEL FF 25K AND PANGEL S15 EU 15K</t>
  </si>
  <si>
    <t>Akzo Nobel International Group</t>
  </si>
  <si>
    <t>1 X 22 CONTAINERS CONTAINING 80 DRUMS OF MONOETHANOLAMINE MEA</t>
  </si>
  <si>
    <t>2 X 20 CONTAINERS CONTAINING 2 IBCS OF  SYLFATFA1 - ACIDOS GRAXOS DO TALL OIL SYLFAT FA1 - ACIDO GRAXO DO TALL OIL ACINTOL FA1 -QUALIDADE INDUSTRIAL UTILIZADO NA FABRICACAO DE RESINAS 2 FLEXIBAG</t>
  </si>
  <si>
    <t>1 X 22 CONTAINERS CONTAINING 78 DRUMS OF  DIETHYLENETRIAMINE</t>
  </si>
  <si>
    <t>XINGANG</t>
  </si>
  <si>
    <t>1 X 22 CONTAINERS CONTAINING 640 BAGS OF XANTHAN GUM ZIBOXAN</t>
  </si>
  <si>
    <t>1 X 22 CONTAINERS CONTAINING 80 DRUMS OF BUTYL TRIGLYCOL PRODUTO QUIMICO</t>
  </si>
  <si>
    <t>1 X 20 CONTAINERS CONTAINING 20 PALLET OF   BRIMOPOL ETHOXYLATED PHENOLTO 30 MOLES</t>
  </si>
  <si>
    <t>1 X 20 CONTAINERS CONTAINING 20 OF  HARMLESS CHEMICAL PRODUCTS</t>
  </si>
  <si>
    <t>2 X 20 CONTAINERS CONTAINING 2 BAGS OF  CHEMICALS, NON-HAZARDOUS, NOS SYLFAT FA1- ACIDOS GRAXOSDO TALL OIL SYLFAT FA1 - ACIDO GRAXO DO TALL OIL ACINTOL FA1</t>
  </si>
  <si>
    <t>1 X 20 CONTAINERS CONTAINING 720 BAGS OF DICYANDIAMIDE 99.5% MIN</t>
  </si>
  <si>
    <t>2 X 20 CONTAINERS CONTAINING 2 BAGS OF CHEMICALS NON HAZARDOUS NOS SYLFAT FA1 ACIDOS GRAXOSDO TALL OIL SYLFAT FA1 ACIDO GRAXO DO TALL OIL ACINTOL FA1 QUALIDADE INDUSTRIAL UTILIZADO NA FABRICACAO DE RESINAS</t>
  </si>
  <si>
    <t>1 X 20 CONTAINERS CONTAINING 20 PALLET OF BRIMOPOLS F 30</t>
  </si>
  <si>
    <t>Hoyer Group</t>
  </si>
  <si>
    <t>CHARLESTON (SC)</t>
  </si>
  <si>
    <t>38070000</t>
  </si>
  <si>
    <t>1 X 20 CONTAINERS CONTAINING 1 PACK OF   TALL OIL PITCH ALTAPYNE PITCH</t>
  </si>
  <si>
    <t>1 X 40 HIGH CUBE DRY CONTAINERS CONTAINING 40 BAGS OF  BENZOIC ACID TECHNICAL GRADE</t>
  </si>
  <si>
    <t>2 X 20 CONTAINERS CONTAINING 2 IBCS OF SYLFAT FA1 ACIDOS GRAXOS DO TALLOIL ACINTOLFA1 FABRICACAO DE RESINAS</t>
  </si>
  <si>
    <t>1 X 20 CONTAINERS CONTAINING 78 DRUMS OF  DIETHYLENETRIAMINE</t>
  </si>
  <si>
    <t>2 X 20 DRY CONTAINERS CONTAINING 2 PACKAGES OF  SYLFAT FA1 ACIDOS GRAXOSDO TALL OIL</t>
  </si>
  <si>
    <t>1 X 40 HIGH CUBE DRY CONTAINERS CONTAINING 40 BAGS OF BENZOIC ACID TECHNICAL GRADE</t>
  </si>
  <si>
    <t>MUNDRA</t>
  </si>
  <si>
    <t>13023200</t>
  </si>
  <si>
    <t>1 X 20 CONTAINERS CONTAINING 740 BAGS OF  CALIFIX CMT</t>
  </si>
  <si>
    <t>1 X 20 DRY CONTAINERS CONTAINING 20 BOXES OF  INDIAN ORIGIN ORGANIC PIGMENTS MEGHAFAST BLUE</t>
  </si>
  <si>
    <t>1 X 20 DRY CONTAINERS CONTAINING 1 IBCS OF  SYLFAT FA1 ACIDOS GRAXOSDO TALL OIL</t>
  </si>
  <si>
    <t>1 X 20 DRY CONTAINERS CONTAINING 1 BAGS OF  SYLFAT FA1 ACIDOS GRAXOSDO TALL OIL SYLFAT ACIDO GRAXO DO TALL OIL</t>
  </si>
  <si>
    <t>2 X 20 DRY CONTAINERS CONTAINING 2 BAGS OF  SYLFATFA1 ACIDOS GRAXOS DO TALL OIL SYLFAT FA1</t>
  </si>
  <si>
    <t>1 X 20 DRY CONTAINERS CONTAINING 640 BAGS OF  XANTHAN GUM ZIBOXAN</t>
  </si>
  <si>
    <t>Expeditors International Of Washing</t>
  </si>
  <si>
    <t>CHEMICALS NON-HAZARDOUS NOS SYLFAT FA1 ACIDOS GRAXOSDO TALL OIL SYLFAT FA1 ACIDO GRAXO DO TALL OIL ACINTOL FA1 QUALIDADE INDUSTRIAL UTILIZADO NA FABRICACAO DE RESINAS</t>
  </si>
  <si>
    <t>1 X 20 DRY CONTAINERS CONTAINING 1 BAGS OF SYLFAT FA1 ACIDOS GRAXOS DO TALL OIL</t>
  </si>
  <si>
    <t>1 X 20 DRY CONTAINERS CONTAINING 1 BAGS OF CHEMICALS NON HAZARDOUS SYLFAT FA1 ACIDOS GRAXOS DO TALL OIL SYLFAT FA1 ACIDO GRAXO DO TALL OIL ACINTOL FA1 QUALIDADE INDUSTRIAL UTILIZADO NA FABRICACAO DE RESINAS</t>
  </si>
  <si>
    <t>80 DRUMS WITH BRIMOPOLS F 30</t>
  </si>
  <si>
    <t>1 X 20 ST CONTAINER 78 DRUM DIETHYLENETRIAMINE 438 LB STEEL DRUM</t>
  </si>
  <si>
    <t>FLEXIBAG CHEMICALS NON HAZARDOUS NOS SYLFAT ACIDOS GRAXOSDO TALL OIL</t>
  </si>
  <si>
    <t>FLEXIBAG CHEMICALS NON HAZARDOUS SYLFAT ACIDOS GRAXOSDO TALL OILGRAXO</t>
  </si>
  <si>
    <t>588 BAGS OF HEDP NA2</t>
  </si>
  <si>
    <t>1 X 20 DRY CONTAINERS CONTAINING 240 BAGS OF HEDP NA4</t>
  </si>
  <si>
    <t>80 DRUMS BRIMOPOLS-F-30 ETHOXYLATED PHENOL</t>
  </si>
  <si>
    <t>HARMLESS CHEMICAL PRODUCTS</t>
  </si>
  <si>
    <t>40PACKAGES 102BAGS 51MT BENZOIC ACID</t>
  </si>
  <si>
    <t>2 X 40 HIGH CUBE DRY CONTAINERS CONTAINING 102 BAGS OF BENZOIC ACID TECH GRADE</t>
  </si>
  <si>
    <t>Velsicol Wuhan Youji Chemical Co., Ltd.</t>
  </si>
  <si>
    <t>1 X 40 HIGH CUBE DRY CONTAINERS CONTAINING 40 BAGS OF BENZOIC ACID TECHNICAL GRADE ASSAY MUST BE 99 5%</t>
  </si>
  <si>
    <t>1X20 CONTAINING 1 FLEXIBAG SYLFAT FA1 ACIDOS GRAXOS DO TALL OIL SYLFAT FA1 ACIDO GRAXO DO TALL OIL ACINTOL FA1 ACINTOL FA1</t>
  </si>
  <si>
    <t>CHEMICALS NON-HAZARDOUS, NOS SYLFAT FA1- ACIDOS GRAXOSDO TALL OIL, SYLFAT FA1 - ACIDO GRAXO DO TALL OIL,ACINTOL FA1 - QUALIDADE INDUSTRIAL, UTILIZADO NA FABRICACAO DE RESINAS</t>
  </si>
  <si>
    <t>CHEMICALS, NON-HAZARDOUS, NOS SYLFAT FA1- ACIDOS GRAXOSDO TALL OIL, SYLFAT FA1 - ACIDO GRAXO DO TALL OIL,ACINTOL FA1 - QUALIDADE INDUSTRIAL, UTILIZADO NA FABRICACAO DE RESINAS</t>
  </si>
  <si>
    <t>80 DRUMS WITH BRIMOPOLS F-30</t>
  </si>
  <si>
    <t>1 FLEXIBAG SYLFAT FA1 ACIDOS GRAXOS DO TALL OIL</t>
  </si>
  <si>
    <t>18 TANKS CONTAINING CHEMICAL PRODUCTS</t>
  </si>
  <si>
    <t>19 PACKAGES 1 PALLET CHEMICALS UN1993 CLASS 3 EX RMG 1 PALLET CHEMICALS UN1263 CLASS 3 SOMMER HARMLESS CHEMICALS EX SAMIA CHEMICALS EX GSC CHEMICALS EX RECALAC HARMLESS CHEMICALS EX LAMBERTI 3 PALLETS HARMLESS CHEMICALS EX SVECO 1 IBC AND 1 PALLET HARMLESS CHEMICALS EX TERNA 1 CARTON SPARE PARTS EX DMS 1 PALLET SPARE PARTS EX FELTRE 1 CARTON BOX SPARE PARTS EX GER 1 BOX SPARE PARTS EX SPRAYTECH</t>
  </si>
  <si>
    <t>20 PALLET BUTYL TRIGLYCOL</t>
  </si>
  <si>
    <t>1X20  CONTAINING 1 FLEXIBAG SYLFAT FA1 ACIDOS GRAXOS DO TALL OIL ACINTOL FA1 QUALIDADE INDUSTRIAL UTILIZADO NA FABRICACAO DE RESINAS</t>
  </si>
  <si>
    <t>1X20CONTAINING 1 FLEXIBAG SYLFAT FA1 ACIDOS GRAXOS DO TALL OIL SYLFAT FA1 ACIDO GRAXO DO TALL OIL ACINTOL FA1 QUALIDADE</t>
  </si>
  <si>
    <t>1X20 CONTAINING 1 FLEXIBAG SYLFAT FA1 ACIDOSGRAXOS DO TALL OIL SYLFAT FA1 ACIDO GRAXO DO TALL OIL ACINTOL FA1 QUALIDADE INDUSTRIAL UTILIZADO NA FABRICACAO DE RESINAS</t>
  </si>
  <si>
    <t>1 FLEXIBAG CHEMICALS SYLFAT FA1 ACIDOS GRAXOSDO TALL OIL SYLFAT FA1 ACIDO GRAXO DO TALL OIL ACINTOL FA1 QUALIDADE INDUSTRIAL UTILIZADO NA FABRICACAO DE RESINAS</t>
  </si>
  <si>
    <t>1 FLEXIBAG SYLFAT FA1 ACIDOS GRAXOSDO TALL OIL SYLFAT FA1 ACIDO GRAXO DO TALL OIL ACINTOL FA1 QUALIDADE INDUSTRIAL UTILIZADO NA FABRICACAO DE RESINAS</t>
  </si>
  <si>
    <t>1X20 CONTAINING 1 FLEXIBAG SYLFAT FA1 ACIDOS GRAXOS DO TALL OIL ACINTOL FA1 QUALIDADE INDUSTRIAL UTILIZADO NA FABRICACAO DE RESINAS</t>
  </si>
  <si>
    <t>1 FLEXIBAG SYLFAT FA1 ACIDOS GRAXOS DO TALL OIL ACINTOL FA1 QUALIDADE INDUSTRIAL UTILIZADO NAFABRICACAO DE RESINAS</t>
  </si>
  <si>
    <t>1 FLEXIBAG SYLFATFA1 ACIDOS GRAXOS DO TALL OIL ACINTOL FA1 QUALIDADE INDUSTRIAL UTILIZADO NAFABRICACAO DE RESINAS</t>
  </si>
  <si>
    <t>ANTWERPEN</t>
  </si>
  <si>
    <t>Zaozhuang Kerui Chemicals Co., Ltd.</t>
  </si>
  <si>
    <t>520 BAGS ON 13 PALLETS TETRA SODIUM SALT OF 1 HYDROXY ETHYLIDENE 1 1 DIPHOSPHONIC ACID HEDP NA4 85%</t>
  </si>
  <si>
    <t>1 20´CONTAINER 78 DRUMS DIETHYLENETRIAMINE</t>
  </si>
  <si>
    <t>280 BAGS ON 7 PALLETS DISODIUM SALT OF 1 HYDROXY ETHYLIDENE 1 1 DIPHOSPHONIC ACID HEDP NA2 89 8%</t>
  </si>
  <si>
    <t>30 PAL POLYVINYL ALCOHOL 088 05 POLYVINYL ALCOHOL 088 20 POLYVINYL ALCOHOL 088 50</t>
  </si>
  <si>
    <t>ONE 20´ X 8´ X 8´6" GENERAL PU SLAC 80 DRUMS UNIDYME 18-ACIDOS GRAXOS</t>
  </si>
  <si>
    <t>ONE 20´ X 8´ X 8´6" TANK CONTA SLAC 1 TANK TALL OIL PITCH ALTAPYNE PITCH</t>
  </si>
  <si>
    <t>POLYVINYL ALCOHOL 088-05 POLYVINYL ALCOHOL 088-20 G-AF</t>
  </si>
  <si>
    <t>1 FLEXIBAG SYLFAT FA1 ACIDOS GRAXOS</t>
  </si>
  <si>
    <t>BENZOIC ACID-TECHNICAL GRADE ASSAY MUST BE 99. 5%</t>
  </si>
  <si>
    <t>1 20´CONTAINER 78 DRUMS LOADED ONTO 20 PALLETS LOADED INTO DIETHYLENETRIAMINE</t>
  </si>
  <si>
    <t>BENZOIC ACID-TECHNICAL GRADE</t>
  </si>
  <si>
    <t>BENZOIC ACID-TECHNICAL</t>
  </si>
  <si>
    <t>1 X 20 ST CONTAINER 78 DRUM DIETHYLENETRIAMINE 438</t>
  </si>
  <si>
    <t>1X20 CONTAINING 1 FLEXIBAG SYLFAT FA1 ACIDOS GRAXOS</t>
  </si>
  <si>
    <t>01 BG SYLFAT FA1 ACIDOS GRAXOSDO TALL OIL SYLFAT FA1 ACIDO GRAXO DO TALL OIL ACINTOL FA1 QUALIDADE INDUSTRIAL UTILIZADO NA FABRICACAO DE RESINAS</t>
  </si>
  <si>
    <t>120 BAGS 40 PACKAGES BENZOIC ACID TECH GRADE</t>
  </si>
  <si>
    <t>40 PACKAGES BENZOIC ACID TECH</t>
  </si>
  <si>
    <t>40 PACKAGES  BENZOIC ACID</t>
  </si>
  <si>
    <t>CHEMICALS, NON-HAZARDOUS, NOS SYLFAT FA1 ACIDOS GRAXOSDO TALL OIL ACIDO GRAXO DO TALL OIL UTILIZADO NA FABRICACAO DE RESINAS</t>
  </si>
  <si>
    <t>ONE 20´ X 8´ X 8´6" GENERAL PU SLAC 80 DRUMS 20 PALLET BUTYL TRIGLYCOL PRODUTO QUIMICO</t>
  </si>
  <si>
    <t>280 BAGS DISODIUM SALT OF 1 HYDROXY ETHYLIDENE DIPHOSPHONIC ACID HEDP.NA2 89.8%</t>
  </si>
  <si>
    <t>500 BAGS TETRA SODIUM SALT OF 1 HYDROXY ETHYLIDENE 1 1 DIPHOSPHONIC ACID HEDP.NA4 85%</t>
  </si>
  <si>
    <t>POLYVINYL ALCOHOL 088 50 G AF</t>
  </si>
  <si>
    <t>40PACKAGES 120BAGS BENZOIC ACID TECH GRADE</t>
  </si>
  <si>
    <t>ONE 20´ X 8´ X 8´6" GENERAL PU SLAC 80 DRUMS 20 PALLETS CHEMICALS NON HAZARDOUS UNIDYME ACIDOS GRAXOS DIMERIZADOS INDICE GARDNER ESPECIFICO VISCOSIDADE UTILIZADO NA FABRICACAO DE RESINAS</t>
  </si>
  <si>
    <t>SYLFAT FA1 ACIDOS GRAXOSDO TALL OIL</t>
  </si>
  <si>
    <t>Akzo Nobel</t>
  </si>
  <si>
    <t>ONE 20´ X 8´ X 8´6" GENERAL PU SLAC 80 DRUMS MONOETHANOLAMINE MEA</t>
  </si>
  <si>
    <t>Bertschi North America Inc.</t>
  </si>
  <si>
    <t>NEW ORLEANS (LA)</t>
  </si>
  <si>
    <t>ONE 20´ X 8´ X 8´6" TANK CONTA SLAC 1 TANK CYLINDRICAL TALL OIL PITCH, NOT HOT ALTAPYNE PITCH</t>
  </si>
  <si>
    <t>NON HAZARDOUS CHEMICALS FA1 ACIDOS GRAXOS DO TALL OIL FA1  QUALIDADE INDUSTRIAL UTILIZADO NA FABRICACAO DE RESINAS</t>
  </si>
  <si>
    <t>NOS SYLFAT FA1 ACIDOS GRAXOS DO TALL OIL SYLFAT FA1 ACIDO GRAXO DO TALL OIL QUALIDADE INDUSTRIAL UTILIZADO NA FABRICACAO DE RESINAS</t>
  </si>
  <si>
    <t>1 X 20 CONTAINING NON HAZARDOUS CHEMICALS FA1 ACIDOS GRAXOS DO TALL OIL FA1  QUALIDADE INDUSTRIAL UTILIZADO NA FABRICACAO DE RESINAS</t>
  </si>
  <si>
    <t>ONE 20´ X 8´ X 8´6" GENERAL PU SLAC 80 DRUMS DIETHYLENETRIAMINE DETA</t>
  </si>
  <si>
    <t>38240000</t>
  </si>
  <si>
    <t>80 STEEL DRUMS BUTYL TRIGLYCOL PRODUTO QUIMICO</t>
  </si>
  <si>
    <t>Syntrans International Logistics Co., Ltd.</t>
  </si>
  <si>
    <t>ONE 40´ X 8´ X 9´6" REEFER CON SLAC 40 PACKAGES PIGMENT ORANGE 34 PIGMENT YELLOW 74 2GX-70 PIGMENT RED 23 WT-02 PIGMENT RED 122 PIGMENT RED 8 PIGMENT RED 2</t>
  </si>
  <si>
    <t>20 PACKAGE CONTAINING 80 STEEL DRUMS WITH BRIMOPOL</t>
  </si>
  <si>
    <t>ONE 20´ X 8´ X 8´6" GENERAL PU SLAC 80 DRUMS 18-ACIDOS GRAXOS DIMERIZADOS INDICE GARDNER NUMERO ACIDO PESO ESPECIFICO A 25 DEG VISCOSIDADE CPS A 25DEG C QUALIDADE FABRICACAO DE RESINAS</t>
  </si>
  <si>
    <t>BRIMOPOL</t>
  </si>
  <si>
    <t>ONE 20´ X 8´ X 8´6" GENERAL PU SLAC 80 DRUMS 20 PALLETS DIETHYLENETRIAMINE DETA</t>
  </si>
  <si>
    <t>20 PALLET 80 STEEL DRUMS BUTYL TRIGLYCOL PRODUTO QUIMICO</t>
  </si>
  <si>
    <t>1 X20´CONTAINER 78 DRUMS DIETHYLENETRIAMINE 438 LB CLASS 8</t>
  </si>
  <si>
    <t>400BAGS OF POLYVINYL ALCOHOL 088 20 G AF</t>
  </si>
  <si>
    <t>01X20´FCL CONTAINER.SAID TO CONTAIN 680 BAGS PACKED IN 20 PALLETS CALIFIX CMT 80</t>
  </si>
  <si>
    <t>ONE 20´ X 8´ X 8´6" GENERAL PU SLAC 80 DRUMS CHEMICALS UNIDYME 18 ACIDOS GRAXOS DIMERIZADOS INDICE GARDNER VISCOSIDADE QUALIDADE INDUSTRIAL UTILIZADO FABRICACAO DE RESINAS</t>
  </si>
  <si>
    <t>CHEMICALS SYLFAT FA1- ACIDOS GRAXOS DO TALL OIL SYLFAT FA1 - ACIDO GRAXO DO TALL OIL, ACINTOL FA1 - QUALIDADE INDUSTRIAL UTILIZADO NA FABRICACAO DE RESINAS</t>
  </si>
  <si>
    <t>20 JUMBO BOXES INDIAN ORIGIN ORGANIC PIGMENTS MEGHA FAST GREEN GN 787 PIGMENT GREEN 7 MEGHAFAST BLUE BNG 810 PIGMENT BLUE</t>
  </si>
  <si>
    <t>ONE 20´ X 8´ X 8´6" GENERAL PU SLAC 80 DRUMS CHEMICALS NON HAZARDOUS, NOS CONTAINING UNIDYME 18 ACIDOS GRAXOS DIMERIZADOS</t>
  </si>
  <si>
    <t>ONE 20´ X 8´ X 8´6" GENERAL PU SLAC 80 DRUMS CHEMICALS NON HAZARDOUS UNIDYME 18 ACIDOS GRAXOS DIMERIZADOS</t>
  </si>
  <si>
    <t>Shandong Taihe Chemicals Co., Ltd.</t>
  </si>
  <si>
    <t>002 20´ X 8´ X 8´6" GENERAL PU SLAC 800 BAGS HEDP NA2 POWDER DISSODIUM OF HYDROXYETHYLIDENE DIPHOSPHONIC ACID 95.8%MIN</t>
  </si>
  <si>
    <t>Unique Logistics International</t>
  </si>
  <si>
    <t>ONE 20´ X 8´ X 8´6" GENERAL PU SLAC 20 PACKAGES PIGMENT RED 112</t>
  </si>
  <si>
    <t>ONE 20´ X 8´ X 8´6" GENERAL PU SLAC 80 DRUMS CONTAINING UNIDYME 18-ACIDOS GRAXOS DIMERIZADOS INDICE GARDNER</t>
  </si>
  <si>
    <t>ONE 20´ X 8´ X 8´6" GENERAL PU SLAC 800 BAGS HEDP NA4 POWDER HYDROXY ETHYLIDENE DIPHOSPHONIC ACID 85% MIN</t>
  </si>
  <si>
    <t>CHEMICALS NON-HAZARDOUS  NOS SYLFAT FA1- ACIDO GRAXO DOTALL AIL</t>
  </si>
  <si>
    <t>ONE 20´ X 8´ X 8´6" GENERAL PU SLAC 80 DRUMS DIETHYLENETRIAMINE DR5E1 UN2079 DIETHYLENETRIAMINE UN-NUMBER  2079 IMO-CLASS 8</t>
  </si>
  <si>
    <t>20 PALLET 80 STEEL DRUMS BUTYL TRIGLYCOL</t>
  </si>
  <si>
    <t>1X20ST CONTAINER 827 PACKAGES HEDP NA2</t>
  </si>
  <si>
    <t>SYLFAT FA1- ACIDOS GRAXOSDO TALL OIL</t>
  </si>
  <si>
    <t>CHEMICALS</t>
  </si>
  <si>
    <t>FLEXIBAG CHEMICALS NON HAZARDOUS NOS SYLFAT FA1 ACIDOS GRAXOSDO TALL OIL SYLFAT FA1</t>
  </si>
  <si>
    <t>ONE 20´ X 8´ X 8´6" GENERAL PU SLAC 80 PLASTIC DRUMS DIETHYLENETRIAMINE DR5E1</t>
  </si>
  <si>
    <t>39139090</t>
  </si>
  <si>
    <t>640 BAG XANTHAN GUM ZIBOXAN F80</t>
  </si>
  <si>
    <t>Tolsa Sa</t>
  </si>
  <si>
    <t>VALENCIA</t>
  </si>
  <si>
    <t>ONE 40´ X 8´ X 8´6" GENERAL PU SLAC 25 BUNDLES PANGEL S15 15K</t>
  </si>
  <si>
    <t>18 ACIDOS GRAXOS DIMERIZADOS</t>
  </si>
  <si>
    <t>INDIAN ORIGIN ORGANIC PIGMENTS MEGHAFAST BLUE BNG 810</t>
  </si>
  <si>
    <t>Ingevity Corporation</t>
  </si>
  <si>
    <t>TALL OIL FATTY ACIDS ALTAPYNE L-5</t>
  </si>
  <si>
    <t>1X20 CONTAINING 80 DRUMS UNIDYME 18 ACIDOS GRAXOS DIMERIZADOS INDICE GARDNER NUMERO ACIDO ESPECIFICOA 25DEG VISCOSIDADE UTILIZADO NA FABRICACAO DE RESINAS</t>
  </si>
  <si>
    <t>Eastman Specialties As</t>
  </si>
  <si>
    <t>MUUGA</t>
  </si>
  <si>
    <t>ONE 40´ X 8´ X 8´6" GENERAL PU SLAC 42 BAGS EASTMAN BENZOIC ACID TECHNICAL GRADE FLAKE</t>
  </si>
  <si>
    <t>ONE 20´ X 8´ X 8´6" GENERAL PU SLAC 80 DRUMS DIETHYLENETRIAMINE DR5E1 UN2079, ,CLASS 8,II</t>
  </si>
  <si>
    <t>TALL OIL FATTY ACIDS ALTAPYNE</t>
  </si>
  <si>
    <t>80 DRUM STEEL DRUMS BUTYL TRIGLYCOL</t>
  </si>
  <si>
    <t>BENZOIC ACID</t>
  </si>
  <si>
    <t>20 PALLETS UNIDYME 18-ACIDOS GRAXOS DIMERIZADOS,INDICE GARDNER (8MAX) NUMERO ACIDO 185-195, PESO ESPECIFICO A 25DEG.C-0,94, VISCOSIDADE (CPS A 25 DEGC),QUALIDADE INDUSTRIAL, UTILIZADO NA FABRICACAO DE RESINAS</t>
  </si>
  <si>
    <t>CONTAINING NON-HAZARDOUS TALL OIL FATTYACIDS (TOFA) ALTAPYNE L-5 (FLEXITANK) HC NON-HAZARDOUS CHEMICALS(LINER BAG LIQUID) FLEXITANK</t>
  </si>
  <si>
    <t>29319049</t>
  </si>
  <si>
    <t>480 BAGS HEDP NA4</t>
  </si>
  <si>
    <t>BARODA</t>
  </si>
  <si>
    <t>1X20 ORGANIC PIGMENTS MEGHAFAST BLUE BNG 810</t>
  </si>
  <si>
    <t>336 BAGS HEDP NA2</t>
  </si>
  <si>
    <t>STEEL DRUMS20 PALLET,WOOD,CP3,1140X1140M M,HTBUTYL TRIGLYCOL</t>
  </si>
  <si>
    <t>BENZOIC ACID TECH GRADE</t>
  </si>
  <si>
    <t>ONE 40´ X 8´ X 8´6" GENERAL PU SLAC 42 BAGS EASTMAN (TM) BENZOIC ACID TECHNICAL GRADE, FLAKE 500 KG BULK BAG</t>
  </si>
  <si>
    <t>ONE 40´ X 8´ X 8´6" GENERAL PU SLAC 42 BAGS ON 21 PALLETS EASTMAN (TM) BENZOIC ACID TECHNICAL GRADE, FLAKE</t>
  </si>
  <si>
    <t>CHEMICALS NON-HAZARDOUS NOS UNIDYME 18-ACIDOS GRAXOS DIMERIZADOS INDICE GARDNER 20 PALLETS</t>
  </si>
  <si>
    <t>20 PACKAGE STEEL DRUMS BRIMOPOL</t>
  </si>
  <si>
    <t>Arch Quimica Brasil Ltda</t>
  </si>
  <si>
    <t>13023220</t>
  </si>
  <si>
    <t>200 BAGS OFCESMETIC 200 BAGS OF ESAFLOREC HARMLESS CHEMICAL PRODCUTS</t>
  </si>
  <si>
    <t>320 BAGS HEDP NA2 POWDER DISSODIUM HYDROXYETHYLIDENE DIPHOSPHONIC ACID</t>
  </si>
  <si>
    <t>480 BAGS HEDP NA4 POWDER TETRA SODIUM SALT HYDROXY ETHYLIDENE DIPHOSPHONIC ACID 85%MIN</t>
  </si>
  <si>
    <t>ONE 40´ X 8´ X 8´6" GENERAL PU SLAC 42 BAGS EASTMAN TM BENZOIC ACID TECHNICAL GRADE FLAKE</t>
  </si>
  <si>
    <t>ONE 20´ X 8´ X 8´6" GENERAL PU SLAC 18 PALLETS 200 BAGS OF ESAFLOR EC 3 160 BAGS OF ESAFLOR EC 4 USA</t>
  </si>
  <si>
    <t>20 PACKAGE CONTAINING 80 DRUMS WITH BRIMOPOL S-F-30</t>
  </si>
  <si>
    <t>Delamine Bv</t>
  </si>
  <si>
    <t>ROTTERDAM</t>
  </si>
  <si>
    <t>DIETHYLENETRIAMINE IN DRUMS</t>
  </si>
  <si>
    <t>480 BAGS HEDP 4NA</t>
  </si>
  <si>
    <t>336BAGS HEDP N:A2</t>
  </si>
  <si>
    <t>1X20ST CONTAINER SAI IN HEDP NA4 480 BAGS</t>
  </si>
  <si>
    <t>HEDP NA2 336 BAGS</t>
  </si>
  <si>
    <t>80 DRUM STEEL DRUMS 20 PALLET,WOOD,CP3,1140X1140M M,HT BUTYL TRIGLYCOL 200KG STEEL DRUMS PRODUTO QUIMICO</t>
  </si>
  <si>
    <t>ONE 40´ X 8´ X 8´6" GENERAL PU SLAC 42 BAGS EASTMAN (TM) BENZOIC ACID TECHNICAL GRADE, FLAKE, 500 KG BULK BAG</t>
  </si>
  <si>
    <t>ONE 40´ X 8´ X 8´6" GENERAL PU SLAC 42 BAGS EASTMAN (TM) BENZOIC ACID TECHNICAL GRADE, FLAKE BULK BAG</t>
  </si>
  <si>
    <t>DIETHYLENETRIAMINE IN DRUMS ON PALLET</t>
  </si>
  <si>
    <t>Snow White Chemical Co., Ltd.</t>
  </si>
  <si>
    <t>51 BAGS 25.5MT BENZOIC ACID TECH. GRADE</t>
  </si>
  <si>
    <t>51 BAGS BENZOIC ACID 51 BAGS</t>
  </si>
  <si>
    <t>1 X 20?´ST CONTAINER TOTAL 680 BAGS ONLY TOTAL SIX HUNDRED AND EIGHTY: BAGS ONLY CALFIX</t>
  </si>
  <si>
    <t>Xiamen Long Daxin Trading Co., Ltd.</t>
  </si>
  <si>
    <t>POLYVINYL ALCOHOL 088-50(G-AF)</t>
  </si>
  <si>
    <t>TOTAL 20 JUMBO BOXES ONLY INDIAN ORIGIN ORGANIC PIGMENTS MEGHAFAST:GREEN GN 787 (PIGMENT GREEN 7) MEGHAFAST BLUE BD 909 KN (PIGMENT BLUE: 15:3)</t>
  </si>
  <si>
    <t>NHAVA SHEVA (JAWAHARLAL N</t>
  </si>
  <si>
    <t>PIGMENTS MEGHAFAST BLUE</t>
  </si>
  <si>
    <t>20 JUMBO BOXES ONLY INDIAN ORIGIN ORGANIC PIGMENTS MEGHAFAST:GREEN GN 787 (PIGMENT GREEN 7) MEGHAFAST BLUE BD 909 KN</t>
  </si>
  <si>
    <t>XANTHAN GUM ZIBOXAN F80 ON 16 PLASTICPALLETS</t>
  </si>
  <si>
    <t>39095000</t>
  </si>
  <si>
    <t>20 PALLET,WOOD,CP3,1140X1140M M,HTBUTYL TRIGLYCOL200KG STEEL DRUMSPRODUTO QUIMICO</t>
  </si>
  <si>
    <t>1X20  FCL CONTAINER ONLY TOTAL TWENTY JUMBO BOXES ONLY INDIAN OR:IGIN ORGANIC PIGMENTS MEGHAFAST GREEN GN 787 (PIGMENT GREEN 7) MEGH:AFAST BLUE BD 909 KN (PIGMENT BLUE 15:3)</t>
  </si>
  <si>
    <t>ONE 20´ X 8´ X 8´6" GENERAL PU SLAC 80 DRUMS CHEMICALS, NON-HAZARDOUS, NOS UNIDYME 18-ACIDOS GRAXOS DIMERIZADOS, NOME COMERCIAL UNIDYME 18, INDICE GARDNER (8 MAX) NUMERO ACIDO 185-195, PESO ESPECIFICO A 25DEG.C-0,94, VISCOSIDADE (CPS A 25 DEG C), QUALIDADE INDUSTRIAL, UTILIZADO NA FABRICACAO DE RESINAS. 20 PALLETS @ 4 DRUMS EACH=80 DRUMS FOREST PRODUCTS</t>
  </si>
  <si>
    <t>(FLEXIBAG ) CHEMICALS, NON-HAZARDOUS, NOS SYLFAT FA-1 - ACIDOS GRAXOS DO TALL OIL, ACINTOL FA1 - QUALIDADE INDUSTRIAL,UTILIZADO NA FABRICACAO DE RESINAS</t>
  </si>
  <si>
    <t>Dow Chemical</t>
  </si>
  <si>
    <t>29211121</t>
  </si>
  <si>
    <t>78 DRUMS LOADED INTO 1 20´CONTAINER(S) DIETHYLENETRIAMINE 438 LB STEEL DRUM</t>
  </si>
  <si>
    <t>TALL OILFATTY ACIDS ALTAPYNE L-5</t>
  </si>
  <si>
    <t>ONE 20´ X 8´ X 8´6" GENERAL PU SLAC 80 DRUMS CHEMICALS, NON-HAZARDOUS, NOS CONTAINING UNIDYME 18-ACIDOS GRAXOS DIMERIZADOS, NOME COMERCIAL UNIDYME 18, INDICE GARDNER (8 MAX NUMERO ACIDO</t>
  </si>
  <si>
    <t>ONE 20´ X 8´ X 8´6" GENERAL PU SLAC 80 DRUMS CHEMICALS, NON-HAZARDOUS, NOS UNIDYME 18-ACIDOS GRAXOS DIMERIZADOS, NOME COMERCIAL UNIDYME 18, INDICE GARDNER (8 MAX) NUMERO ACIDO</t>
  </si>
  <si>
    <t>32041200</t>
  </si>
  <si>
    <t>ONE 20´ X 8´ X 8´6" GENERAL PU SLAC 280 BAGS PIGMENT RED 112</t>
  </si>
  <si>
    <t>20 PALLET,WOOD,CP3,1140X1140M M,HT BUTYL TRIGLYCOL</t>
  </si>
  <si>
    <t>FLEXITANK) CONTAINING TALL OIL FATTY ACIDS ALTAPYNE</t>
  </si>
  <si>
    <t>1 20´CONTAINER(S) 78 DRUMS DIETHYLENETRIAMINE</t>
  </si>
  <si>
    <t>Asia Shipping</t>
  </si>
  <si>
    <t>ONE 40´ X 8´ X 9´6" REEFER CON SLAC 40 PALLET PIGMENT YELLOW 74 TR PIGMENT ORANGE 5 PIGMENT RED 23 WT-02 PIGMENT RED 8 PIGMENT VIOLET 23</t>
  </si>
  <si>
    <t>1X20 FCL CONTAINER 20 JUMBO BOXES (TOTAL TWENTY JUMBO BOXES ONLY) INDIAN ORIGIN ORGANIC PIGMENTS MEGHAFAST BLUE BNG:810 (PIGMENT BLUE 15:0)</t>
  </si>
  <si>
    <t>51MT BENZOIC ACID TECH. GRADE  PACKED IN 500KGS NET SUPER BAGS WITH  PALLETS 102 BAGS</t>
  </si>
  <si>
    <t>Ineos Chemicals Group</t>
  </si>
  <si>
    <t>29094900</t>
  </si>
  <si>
    <t>1 BULK DIPROPYLENE GLYCOL (DPG)</t>
  </si>
  <si>
    <t>ONE 40´ X 8´ X 8´6" GENERAL PU SLAC 42 BAGS EASTMAN (TM) BENZOIC ACID TECHNICAL GRADE, FLAKE</t>
  </si>
  <si>
    <t>DRUM STEEL DRUMS20 PALLET,WOOD,CP3,1140X1140M M,HTBUTYL TRIGLYCOL STEEL DRUMSPRODUTO QUIMICO</t>
  </si>
  <si>
    <t>29212990</t>
  </si>
  <si>
    <t>1 20´CONTAINER(S) 78 DRUMS DIETHYLENETRIAMINE 438</t>
  </si>
  <si>
    <t>20 JUMBO BOX INDIAN ORIGIN ORGANIC PIGMENTS MEGHAFAST BLUE BNG 810 (PI:GMENT BLUE 15:0)</t>
  </si>
  <si>
    <t>ONE 20´ X 8´ X 8´6" GENERAL PU SLAC 800 BAGS HEDP NA2 POWDER- (DISSODIUM OF 1-HYDROXYETHYLIDENE-1, 1-DIPHOSPHONIC ACID 89.9-95.8% MIN)</t>
  </si>
  <si>
    <t>20 PALLET MONOETHANOLAMINE (MEA) 80 DRUMS UN 2491 ETHANOLAMINE, 8, III,</t>
  </si>
  <si>
    <t>ONE 20´ X 8´ X 8´6" GENERAL PU SLAC 80 PLASTIC DRUM DIETHYLENETRIAMINE DR5E1 UN2079 DIETHYLENETRIAMINE ,CLASS 8,II</t>
  </si>
  <si>
    <t>20 PACKAGE CONTAINING 80 STEEL DRUMS WITH BRIMOPOL S-F30</t>
  </si>
  <si>
    <t>BENZOIC ACIDTECH. GRADE PACKED</t>
  </si>
  <si>
    <t>002 40´ X 8´ X 8´6" GENERAL PU SLAC 84 EASTMAN BENZOIC ACID</t>
  </si>
  <si>
    <t>29094931</t>
  </si>
  <si>
    <t>(002) 20´ X 8´ X 8´6" GENERAL PU SLAC 40 PACKAGES DPG 160 DRUMS</t>
  </si>
  <si>
    <t>Binley Trading Lp</t>
  </si>
  <si>
    <t>ST PETERSBURG (EX LENINGR</t>
  </si>
  <si>
    <t>39072000</t>
  </si>
  <si>
    <t>POLYETHYLENE GLYCOL PEG</t>
  </si>
  <si>
    <t>51 BAGS BENZOIC ACID TECH. GRADE PACKED IN 500KGS NET</t>
  </si>
  <si>
    <t>20 JUMBO BOXES INDIAN ORIGIN ORGANIC PIGMENTS MEGHAFAST BLU:E BD 909 KN (PIGMENT BLUE 15:3) MEGHAFAST GREEN GN 787 (PIGMENT GREEN:7)</t>
  </si>
  <si>
    <t>ONE 20´ X 8´ X 8´6" TANK CONTA SLAC 1 TANK ELEVATED TEMPERATURE LIQUID, N.O.S. (TALL OIL PITCH) ALTAPYNE PITCH HAZARDOUS CHEMICALS</t>
  </si>
  <si>
    <t>20 JUMBO BOX INDIAN ORIGIN ORGANIC PIGMENTS MEGHAFAST BLUE BNG 810 (PI:GMENT BLUE 15?:0)</t>
  </si>
  <si>
    <t>1 X 20 ST CONTAINER 20 JUMBO BOXES INDIAN ORIGIN, ORGANIC PIGMENTS MEGHAFAST BLUE BD 909 KN (PI GMENT BLUE MEGHAFAST GREEN GN 787 (PIGMENT GREEN 7) MEGHAFAST BL UE BNG 810 (PIGMENT BLUE 15 0)</t>
  </si>
  <si>
    <t>39072031</t>
  </si>
  <si>
    <t>1X20 CNTR POLYETHYLENE GLYCOL PEG 400</t>
  </si>
  <si>
    <t>20 PALLET MONOETHANOLAMINE (MEA) 80 DRUMS PL ON 20 WOODEN PALLETS UN 2491 ETHANOLAMINE, 8, III,</t>
  </si>
  <si>
    <t>60 PLT DPG DRUMS</t>
  </si>
  <si>
    <t>ONE 20´ X 8´ X 8´6" GENERAL PU SLAC 800 BAGS HEDP NA2 POWDER- (DISSODIUM OF 1- HYDROXYETHYLIDENE-1, 1-DIPHOSPHONIC ACID 89.9-95.8% MIN)</t>
  </si>
  <si>
    <t>POLYETHYLENE GLYCOL</t>
  </si>
  <si>
    <t>ONE 20´ X 8´ X 8´6" TANK CONTA SLAC 1 BULK DIPROPYLENE GLYCOL (DPG)</t>
  </si>
  <si>
    <t>BENZOIC ACIDTECH. GRADE</t>
  </si>
  <si>
    <t>ONE 20´ X 8´ X 8´6" GENERAL PU SLAC 80 PLASTIC DRUMS DIETHYLENETRIAMINE DR5E1 UN2079 DIETHYLENETRIAMINE ON 20 PALLETS</t>
  </si>
  <si>
    <t>80 DRUM 50666 BRIMOPOL S-F-30 (ETHOXYLATED PHENOL TO 30 MOLES) ON 80 STEEL DRUMS</t>
  </si>
  <si>
    <t>640 PAPER BAGS PACKED ON 20 PALLETS CALFIX CMT -80</t>
  </si>
  <si>
    <t>38021000</t>
  </si>
  <si>
    <t>ONE 40´ X 8´ X 8´6" GENERAL PU SLAC 25 BUNDLES PANGEL S15 15K PANGEL ´B40´</t>
  </si>
  <si>
    <t>0 2 40´ X 8´ X 8´6" GENERAL PU SLAC 84 BAGS EASTMAN (TM) BENZOIC ACID TECHNICAL GRADE, FLAKE</t>
  </si>
  <si>
    <t>ZANICA</t>
  </si>
  <si>
    <t>CNTG 40 BAGS OF ESAFLOR EC 4 160 BAGS OF ESAFLOR:EC 4 USA 160 BAGS OF ESAFLOR EC 3</t>
  </si>
  <si>
    <t>38249920</t>
  </si>
  <si>
    <t>ONE 20´ X 8´ X 8´6" GENERAL PU SLAC 80 DRUMS CHEMICALS, NON-HAZARDOUS, NOS UNIDYME 18-ACIDOS GRAXOS DIMERIZADOS, NOME COMERCIAL UNIDYME 18, INDICE GARDNER (8 MAX) ESPECIFICO A 25DEG.C-0,94, VISCOSIDADE (CPS A 25 DEG C), 20 PALLETS @ 4 DRUMS EACH 80 DRUMS</t>
  </si>
  <si>
    <t>640 PAPER BAGS PACKED ON 20 PALLETS CALIFIX CMT -80</t>
  </si>
  <si>
    <t>800 BAG SHIPPER´S LOAD AND C HEDP 4NA</t>
  </si>
  <si>
    <t>ONE 20´ X 8´ X 8´6" TANK CONTA SLAC 1 TANK DIPROPYLENE GLYCOL (DPG)</t>
  </si>
  <si>
    <t>ONE 20´ X 8´ X 8´6" GENERAL PU SLAC 80 PLASTIC DRUMS DIETHYLENETRIAMINE DR5E1 UN2079, ON 20 PALLETS</t>
  </si>
  <si>
    <t>DIPROPYLENE GLYCOL</t>
  </si>
  <si>
    <t>38030000</t>
  </si>
  <si>
    <t>TALL OIL, OTHER THAN CRUDE ALTAPYNE 226</t>
  </si>
  <si>
    <t>Emerald Kalama Chemical Bv</t>
  </si>
  <si>
    <t>29163100</t>
  </si>
  <si>
    <t>1 40CONTAINER(S) PUROX(R)B FLAKES PUREGRADE BENZOIC ACID</t>
  </si>
  <si>
    <t>Jiangsu Soho International Group Corp</t>
  </si>
  <si>
    <t>ONE 40´ X 8´ X 9´6" HIGH CUBE SLAC 40 PACKAGES PIGMENT ORANGE 34 PIGMENT VIOLET 23 PIGMENT ORANGE 5 PIGMENT RED 2 ORGANIC PIGMENTS</t>
  </si>
  <si>
    <t>(FLEXI TANK,LINERBAG LIQUID) TALLOIL, OTHER THANCRUDE ALTAPYNE 226</t>
  </si>
  <si>
    <t>25084000</t>
  </si>
  <si>
    <t>ONE 40´ X 8´ X 9´6" HIGH CUBE SLAC 25 BUNDLES PANGEL B20 15KG PANGEL FF PANGEL B40</t>
  </si>
  <si>
    <t>02 40´ X 8´ X 8´6" GENERAL PU SLAC 84 BAGS EASTMAN(TM) BENZOIC ACID</t>
  </si>
  <si>
    <t>Bertschi International Freight Forwarding Shanghai Co., Ltd.</t>
  </si>
  <si>
    <t>ONE 20´ X 8´ X 8´6" TANK CONTA SLAC 1 TANK STCC TALL OIL PITCH, NOT HOT ALTAPYNE PITCH</t>
  </si>
  <si>
    <t>ONE 40´ X 8´ X 8´6" GENERAL PU SLAC 40 PACKAGES PIGMENT RED 2 PIGMENT YELLOW 74 TR PIGMENT YELLOW 83 ORGANIC PIGMENTS</t>
  </si>
  <si>
    <t>1X20  FCL,FCL 20 JUMBO BOXES INDIAN ORIGIN ORGANIC PIGMENTS MEGHAFAST BLUE BNG 810 (PIGMENT BLUE 15:0)</t>
  </si>
  <si>
    <t>ONE 20´ X 8´ X 8´6" GENERAL PU SLAC 80 DRUMS POLYETHYLENE GLYCOL</t>
  </si>
  <si>
    <t>1 40 CONTAINER(S 40 PALLETS PUROX(R) B FLAKES PURE GRADE BENZOIC ACID</t>
  </si>
  <si>
    <t>(240 BAGS + 2 PLASTIC DRUMS) ESAFLOR EC 3 VISCOL AM CK1</t>
  </si>
  <si>
    <t>5 TANKS OF ROLFLEX OP 80 14 TANKS OF:ROLFLEX BGT</t>
  </si>
  <si>
    <t>Productora De Alcoholes Hidratados</t>
  </si>
  <si>
    <t>MARACAIBO</t>
  </si>
  <si>
    <t>ONE 20´ X 8´ X 8´ TANK CONTAIN SLAC 1 TANK, CYLINDRICAL 1 ISOTANQUE CON MONOETILINGLICOL</t>
  </si>
  <si>
    <t>1X20 FCL CONTAINER ONLY TOTAL TWENTY JUMBO BOX ONLY INDIAN ORIGIN ORG:ANIC PIGMENTS MEGHAFAST BLUE BNG 810 (PIGMENT BLUE 15?:0)</t>
  </si>
  <si>
    <t>60 BAGS BENZOIC ACID</t>
  </si>
  <si>
    <t>ONE 20´ X 8´ X 8´6" GENERAL PU SLAC 80 PLASTIC DRUMS DIETHYLENETRIAMINE DR5E1 UN2079, 20 PALLETS</t>
  </si>
  <si>
    <t>POLYVINYL ALCOHOL 088-50(G) 900BAGS</t>
  </si>
  <si>
    <t>003 40´ X 8´ X 8´6" GENERAL PU SLAC 126 BAGS EASTMAN(TM) BENZOIC ACID</t>
  </si>
  <si>
    <t>29090000</t>
  </si>
  <si>
    <t>20 PALLET,WOOD,CP3,1140X1140MM,HT . 80 STEEL DRUMS BUTYL TRIGLYCOL 200KG STEEL DRUMS PRODUTO QUIMICO</t>
  </si>
  <si>
    <t>1X20 FCL,FCL 20 JUMBO BOXES INDIAN ORIGIN ORGANIC PIGMENTS MEGHAFAST:GREEN GN 787 (PIGMENT GREEN 7) MEGHAFAST BLUE BD 909 KN (PIGMENT BLUE:15?:3)</t>
  </si>
  <si>
    <t>640 BAGS XANTHAN GUM ZIBOXAN F80</t>
  </si>
  <si>
    <t>1X40HC CONTAINER SAID TO CONTA IN: 40PACKAGES PIGMENT YELLOW 1 PIGMENT VIOLET 23PIGMENT RED 146 NORMAL GRADE ORGA PIGMENTS</t>
  </si>
  <si>
    <t>POLYVINYL ALCOHOL 088-20(G)</t>
  </si>
  <si>
    <t>1X20  NO. OF PACKAGES 20 JUMBO BOXES ORG:ANIC PIGMENTS MEGHAFAST BLUE BNG 810</t>
  </si>
  <si>
    <t>ONE 20´ X 8´ X 8´6" GENERAL PU SLAC 80 DRUMS FOR PEG</t>
  </si>
  <si>
    <t>60 BAGS BENZOIC ACID TECH. GRADE PACKED IN 550KGS NET SUPER BAGS WITH  PALLETS</t>
  </si>
  <si>
    <t>ONE 20´ X 8´ X 8´6" GENERAL PU SLAC 1 FLEXITANK CONTAINING TALL OIL FATTTY ACIDS (TOFA) ALTAPYNE L-5 (FLEXITANK)</t>
  </si>
  <si>
    <t>1 X 20 CONTAINER 80 DRUM DIETHYLENETRIAMINE DR5E1 ON 20 PALLETS</t>
  </si>
  <si>
    <t>Newport China Tank Containers Co., Ltd.</t>
  </si>
  <si>
    <t>29161110</t>
  </si>
  <si>
    <t>1 ISO TANK ACRYLIC ACID,GLACIAL</t>
  </si>
  <si>
    <t>5 TANKS OF ROLFLEX OP 80 14 TANKS OF ROLFLEX BGT</t>
  </si>
  <si>
    <t>ONE 20´ X 8´ X 8´6" GENERAL PU SLAC 80 DRUMS POLYETHYLENE GLYCOL PEG</t>
  </si>
  <si>
    <t>1 ISO TANK ACRYLIC ACID,GLACIAL  UN2218,CLASS:8(3)</t>
  </si>
  <si>
    <t>29310090</t>
  </si>
  <si>
    <t>HEDP NA2 POWDER(DISSODIUM OF 1-HYDROXYETHYLIDENE-1,1 DIPHOSPHONIC ACID 89.9-95.8% MIN)</t>
  </si>
  <si>
    <t>ONE 20´ X 8´ X 8´6" GENERAL PU SLAC 640 BAGS XANTHAN GUM ZIBOXAN F80 ON 16 PLASTIC PALLETS</t>
  </si>
  <si>
    <t>240 BAGS 4 PLASTIC KEG) ESAFLOR EC 4 ESAFLO:R EC 4 USA VISCOLAM AT 100 P</t>
  </si>
  <si>
    <t>38029040</t>
  </si>
  <si>
    <t>ONE 40´ X 8´ X 8´6" GENERAL PU SLAC 24 BUNDLES PANGEL S15 15K PANGEL B20 15K</t>
  </si>
  <si>
    <t>ONE 20´ X 8´ X 8´6" GENERAL PU SLAC 1 FLEXITANK CONTAINING TALL OIL FATTY ACIDS ALTAPYNE L-5</t>
  </si>
  <si>
    <t>Tdx Nantong International Co., Ltd.</t>
  </si>
  <si>
    <t>32040000</t>
  </si>
  <si>
    <t>20PALLETS PIGMENT RED 8</t>
  </si>
  <si>
    <t>POLYVINYL ALCOHOL</t>
  </si>
  <si>
    <t>ONE 20´ X 8´ X 8´6" GENERAL PU SLAC 80 DRUMS POLYETHYLENE GLYCOL PEG 400</t>
  </si>
  <si>
    <t>ONE 20´ X 8´ X 8´6" GENERAL PU SLAC 79 DRUM(S) ON 20 PLTS CONTAINING NON-HAZARDOUS TALL OIL, OTHER THAN CRUDE ALTAPYNE 226</t>
  </si>
  <si>
    <t>78 DRUMS DIETHYLENETRIAMINE</t>
  </si>
  <si>
    <t>20PALLETS PIGMENT RED 8 ORGANIC PIGMENTS</t>
  </si>
  <si>
    <t>29310000</t>
  </si>
  <si>
    <t>ONE 20´ X 8´ X 8´6" GENERAL PU SLAC 800 BAGS HEDP NA2 POWDER (DISSODIUM OF 1-HYDROXYETHYLIDENE-1,1- 95.8% MIN)-</t>
  </si>
  <si>
    <t>POLYVINYL ALCOHOL 088-50(G)POLYVINY L ALCOHOL</t>
  </si>
  <si>
    <t>Shipco Transport</t>
  </si>
  <si>
    <t>NEW YORK (NY)</t>
  </si>
  <si>
    <t>6 PIECES PALLETS SLAC 72 CARTONS CINILEX DPP ORANGE SJ1C CINILEX DPP RED SR2P</t>
  </si>
  <si>
    <t>ONE 20´ X 8´ X 8´6" TANK CONTA SLAC 1 TANK, RECTANGULAR BUTYL TRIGLYCOL</t>
  </si>
  <si>
    <t>ONE 20´ X 8´ X 8´6" GENERAL PU SLAC 20 PALLETS POLYETHYLENE GLYCOL PEG 400</t>
  </si>
  <si>
    <t>03 40 CONTAINER(S) 120 PALLETS PUROX(R)B FLAKES PURE GRADE BENZOIC ACID</t>
  </si>
  <si>
    <t>60 BAGS  BENZOIC ACID TECH</t>
  </si>
  <si>
    <t>ONE 20´ X 8´ X 8´ TANK CONTAIN SLAC 1 TANK, RECTANGULAR 1 ISOTANQUE CON MONOETILINGLICOL 1 TANK CONTAINER WITH MONOETHYLENGLYCOL</t>
  </si>
  <si>
    <t>Ceval Industry Co., Ltd.</t>
  </si>
  <si>
    <t>20PALLETS PIGMENT RED 112 PIGMENT RED 2</t>
  </si>
  <si>
    <t>29212900</t>
  </si>
  <si>
    <t>78 DRUMS DIETHYLENETRIAMINE 438 LB STEEL DRUM</t>
  </si>
  <si>
    <t>1X20´CNTR 80 DR POLYETHYLENE GLYCOL</t>
  </si>
  <si>
    <t>40PALLET(S) PIGMENT RED 2 PIGMENT ORANGE 34 PIGMENT YELLOW 74 TR PIGMENT VIOLET 23 PIGMENT ORANGE 5 PIGMENT RED 146 NORMAL GRADE</t>
  </si>
  <si>
    <t>BENZOIC ACID TECH. GRADE PACKED IN550KGS NET SUPERBAGS WITH PALLETS</t>
  </si>
  <si>
    <t>LOADED ONTO 40 PALLETS LOADED INTO1 40 CONTAINER(S) PUROX(R)B FLAKES PURE GRADE BENZOIC ACID</t>
  </si>
  <si>
    <t>10 TANKS ROLFLEX BGT</t>
  </si>
  <si>
    <t>BRIMOPOLS-F-30 (ETHOXYLATED PHENOL TO 30 MOLES) ON 80 STEELDRUMS</t>
  </si>
  <si>
    <t>Symaton World Logistics Co., Ltd.</t>
  </si>
  <si>
    <t>ONE 20´ X 8´ X 8´6" GENERAL PU SLAC 60 IRON DRUMS PIGMENT YELLOW 515 (PRESS CAKE</t>
  </si>
  <si>
    <t>1X20 CNTR 80 STEEL DRUMS OF POLYETHYLENE GLYCOL PEG</t>
  </si>
  <si>
    <t>01 X 20DC STC20 PALLET(S)PALLETS20 PALLETS CONTAINING 400BAGS ESAFLOR EC 3</t>
  </si>
  <si>
    <t>DIETHYLENE TRIAMINE,8, II, F-A, S-B,STO WAGE CATEGORYA, IMDG CODE SEGREGATION GROUP -ALKALIS 1A1/X1.2/250 CHEMICALS NOS, HAZARDOUS NLR (DIETHYLENETRIAMINE 438 LB STE) (EL DRUM 198.67 KGSTEEL DRUM H) (AZARDOUS GOODS</t>
  </si>
  <si>
    <t>Kuehne &amp; Nagel</t>
  </si>
  <si>
    <t>S.T.C.60 PACKAGES = 60 IRON DRUMS PIGMENT YELLOW 515 (PRESS CAKE)</t>
  </si>
  <si>
    <t>NO HAZARDOUS 16800 KG OF BRIMOPOLS-F-30 (ETHOXYLATED PHENOL TO 30 MOLES) ON 80 STEELDRUMS WITH 210 KG NET EACH ONE</t>
  </si>
  <si>
    <t>Lamberti Brasil Produtos Quimicos</t>
  </si>
  <si>
    <t>1X20? FCL CONTAINER ONLY TOTAL TWENTY JUMBO BOXES ONLY INDIAN ORIGIN O:RGANIC PIGMENTS MEGHAFAST BLUE BD 909 KN (PIGMENT BLUE 15?:3) MEGHAFAST: GREEN GN 787 (PIGMENT GREEN 7) MEGHAFAST BLUE BNG 810 (PIGMENT BLUE 1:5?:0)</t>
  </si>
  <si>
    <t>LIVORNO</t>
  </si>
  <si>
    <t>1 X 20DC STC20 PACKAGE(S)CONTAIN ING6 TANKS ON 6 PALLETS???+ 14 LOOS E TANKSCHEMICAL PRODUCTS</t>
  </si>
  <si>
    <t>1 X 20DC STC19 PALLET(S)CHEMICAL PRODUCTSVISCOLAM CK1 EU ESAFLOR EC 4 EU ESAFLOR EC 4 EU</t>
  </si>
  <si>
    <t>ONE 20´ X 8´ X 8´6" GENERAL PU SLAC 60 PKGS = 60 IRON DRUMS PIGMENT YELLOW 515 (PRESS CAKE)</t>
  </si>
  <si>
    <t>ALGECIRAS</t>
  </si>
  <si>
    <t>1 X 40´ GP STC: 25 PACKAGES PANGEL ´FF´ PANGEL ´B20´</t>
  </si>
  <si>
    <t>160 DR CONTAINING UN2079 DIETHYLENETRIAMINE , 8, II IMDGUN2079 DIETHYLENE TRIAMINE, 8, II, F-A, S-B, STO WAGE CATEGORY A, IMDG CODE SEG REGATION GROUP - ALKALIS 1A1/X 1.2/250CHEMICALS NOS, HAZARDOUS DIETHYLENETRIAMINE.</t>
  </si>
  <si>
    <t>Samarco Mineracao Sa</t>
  </si>
  <si>
    <t>RIO DE JANEIRO</t>
  </si>
  <si>
    <t>39123119</t>
  </si>
  <si>
    <t>06 40´ X 8´ X 9´6" HIGH CUBE SLAC 180 BAGS POLYBINDER 15 AGLOMERANTE ORGANICO</t>
  </si>
  <si>
    <t>ONE 20´ X 8´ X 8´6" GENERAL PU SLAC 80 DRUM, STEEL CONTAINING HAZARDOUS GOODS UN2079 DIETHYLENETRIAMINE , 8, II IMDG UN2079 DIETHYLENE TRIAMINE, 8, II, F-A, S-B, STO WAGE CATEGORY A, IMDG CODE SEG REGATION GROUP - ALKALIS 1A1/X 1.2/250 CHEMICALS NOS, HAZARDOUS DIETHYLENETRIAMINE.</t>
  </si>
  <si>
    <t>1X40´GP CONTAINER STC: 25 PACKAGES  PANGEL ´S 15´ 15 KG PANGEL ´FF´ 25 KG</t>
  </si>
  <si>
    <t>9 40´ X 8´ X 9´6" HIGH CUBE SLAC 270 BAGS POLYBINDER 15 AGLOMERANTE ORGANICO</t>
  </si>
  <si>
    <t>TALLINN</t>
  </si>
  <si>
    <t>168 BG EASTMAN (TM) BENZOIC ACID TECHNICAL GRADE, FLAKE</t>
  </si>
  <si>
    <t>120 BG BENZOIC ACID TECH. GRADE PACKED</t>
  </si>
  <si>
    <t>1X40´GP STC: 25 PACKAGES PANGEL ´S 15´ 15 KG</t>
  </si>
  <si>
    <t>04 X 20DC 120 BAG(S)BENZOIC ACID TECH. GRADE</t>
  </si>
  <si>
    <t>168 BULK BAG EASTMAN (TM) BENZOIC ACID TECHNICAL GRADE, FLAKE,</t>
  </si>
  <si>
    <t>84 BG EASTMAN (TM) BENZOIC ACID TECHNICAL GRADE, FLAKE, 500 KG BULK BAG</t>
  </si>
  <si>
    <t>1X40´GP STC: 25 PACKAGES PANGEL ´B20´ 15 KG PANGEL ´S15´ 15 KG PANGEL ´FF´ 25 KG</t>
  </si>
  <si>
    <t>1 X 40HC 270 BAG(S) ON 270 PLTSPOLYBINDER 15AGLOMERANTE</t>
  </si>
  <si>
    <t>1X40´GP STC: 25 PACKAGES PANGEL ´FF´ 25 KG/ PANGEL´S15´ 15 KG</t>
  </si>
  <si>
    <t>1X20ST CONTAINER(S) 20 PALLETS PIGMENT YELLOW 1 PIGMENT RED 2</t>
  </si>
  <si>
    <t>60 BG BENZOIC ACID TECH. GRADE</t>
  </si>
  <si>
    <t>78 DR CONTAINING HAZARDOUS GOODS INFO IMDG: UN2 079 DIETHYLENETRIAMINE, 8,II, F-A, S-B, STOWAGE CATEGORY A,I MDG CODE SEGREGATION GROUP -AL KALIS</t>
  </si>
  <si>
    <t>84 BG BENZOIC ACID TECHNICAL GRADE, FLAKE,</t>
  </si>
  <si>
    <t>180 BG BENZOIC ACID TECH. GRADE PACKED IN550KGS NET SUPERBAGS WITH PALLETS</t>
  </si>
  <si>
    <t>3 40CONTAINER(S)  120 BIG BAGS  LOADEDONTO  120 PALLETS PUROX(R)B FLAKES PUREGRADE BENZOIC ACID</t>
  </si>
  <si>
    <t>42 BG EASTMAN(TM) BENZOIC ACID TECHNICALGRADE, FLAKE</t>
  </si>
  <si>
    <t>1 20´CONTAINER(S) 80 DRUMS 20 PALLETS DIETHYLENETRIAMINE UN 2079 , DIETHYLENETRIAMINE , CLASS 8 , PG II , PLACARD/LABEL CORROSIVE , EMS NUMBER FA SB</t>
  </si>
  <si>
    <t>2 40CONTAINER(S) = 80 BIG BAGS 80 PALLETSPUROX(R)B FLAKES PUREGRADE BENZOIC ACID</t>
  </si>
  <si>
    <t>Yixing Yinyan Imp. &amp; Exp. Co., Ltd.</t>
  </si>
  <si>
    <t>80 DRUMS ON 20 PALLETS ACRYLIC ACID,GLACIAL CLASS 8(3), UN 2218</t>
  </si>
  <si>
    <t>1X20ST CONTAINER 1X20ST CONTAINER PIGMENT YELLOW 3 PIGMENT ORANGE 34 PIGMENT YELLOW 1 PIGMENT YELLOW 12 G-02 PIGMENT RED 8</t>
  </si>
  <si>
    <t>Savino Del Bene</t>
  </si>
  <si>
    <t>1X20ST CONTAINER 20 PALLETS PIGMENT RED 146/YELLOWISH PIGMENT YELLOW 83</t>
  </si>
  <si>
    <t>NORFOLK (VA)</t>
  </si>
  <si>
    <t>1X20´ GP CONTAINER 80 DRUMS CHEMICALS, NON-HAZARDOUS, NOS FOREST PRODUCTS UNIDYME 18, ACIDOS GRAXOS DIMERIZADOS, NOME COMERCIAL UNIDYME 18; INDICE GARDNER (8 MAX) NUMERO ACIDO 185-195; PESO ESPECIFICO A 25DEG.C-0,94; VISCOSIDADE (CPS A 25DEG C); QUALIDADE INDUSTRIAL; UTILIZADO NA FABRICACAO DE RESINAS</t>
  </si>
  <si>
    <t>60 BGS BENZOIC ACID</t>
  </si>
  <si>
    <t>80DR ON 20 PALLETS ACRYLIC ACID,GLACIAL CLASS 8(3), UN 2218  PO NO:4500453771</t>
  </si>
  <si>
    <t>1X20ST CONTAINER 80 DRUMS  ACRYLIC ACID,GLACIAL CLASS:8(3) UN:2218</t>
  </si>
  <si>
    <t>1X20´ GP CONTAINER 80 DRUMS 20 PALLETS @ 4 DRUMS CHEMICALS, NON-HAZARDOUS, NOS FOREST PRODUCTS UNIDYME 18, ACIDOS GRAXOS DIMERIZADOS, NOME COMERCIAL UNIDYME 18; INDICE GARDNER (8 MAX) NUMERO ACIDO 185-195; PESO ESPECIFICO A 25DEG.C-0,94; VISCOSIDADE (CPS A 25DEG C); QUALIDADE INDUSTRIAL; UTILIZADO NA FABRICACAO DE RESINAS.</t>
  </si>
  <si>
    <t>1X20ST CONTAINER 20 PALLETS PIGMENT ORANGE 5 PIGMENT YELLOW 1 PIGMENT VIOLET 23 PIGMENT RED 2</t>
  </si>
  <si>
    <t>1X20ST CONTAINER 80 DRUMS ON 20 PALLETS ACRYLIC ACID,GLACIAL CLASS:8 UN:2218</t>
  </si>
  <si>
    <t>1X20ST CONTAINER 80 DRUMS ACRYLIC ACID GLACIAL CLASS:8/3 UN:2218</t>
  </si>
  <si>
    <t>1X20ST CONTAINER 20 PALLETS PIGMENT YELLOW 1  PIGMENT RED 122 PIGMENT RED 2</t>
  </si>
  <si>
    <t>1X20 GP CONTAINER 80 DRUMS CHEMICALS, NON-HAZARDOUS, NOS FOREST PRODUCTS UNIDYME 18, ACIDOS GRAXOS DIMERIZADOS, NOME COMERCIAL UNIDYME 18; INDICE GARDNER (8 MAX) NUMERO ACIDO 185-195; PESO ESPECIFICO A 25DEG.C-0,94; VISCOSIDADE (CPS A 25DEG C); QUALIDADE INDUSTRIAL; UTILIZADO NA FABRICACAO DE RESINAS.</t>
  </si>
  <si>
    <t>008 X 40´CONTAINERS FCL/FCL 240 PALLETS POLYBINDER 15 AGLOMERANTE ORGANICO (CHEMICAL HARMLESS)</t>
  </si>
  <si>
    <t>007 X 40´CONTAINERS FCL/FCL 210 POLYBINDER 15 AGLOMERANTE ORGANICO</t>
  </si>
  <si>
    <t>007 X 40´CONTAINERS FCL/FCL 210 PALLETS POLYBINDER 15 AGLOMERANTE ORGANICO</t>
  </si>
  <si>
    <t>Delfin Group Co., Ltd.</t>
  </si>
  <si>
    <t>76 PACKAGES PIGMENT YELLOW 515 (PRESS CAKE)</t>
  </si>
  <si>
    <t>140 CONTAINER(S) 40 BIG BAGS LOADED ONTO 40 PALLETS PUROX (R) B FLAKESPURE GRADE BENZOIC ACID NET WEIGHT :20000.0000 KGNCM: 291631</t>
  </si>
  <si>
    <t>60 BG BENZOIC ACID TECH. GRADE PACKED IN550KGS NET SUPERBAGS WITH  PALLETS</t>
  </si>
  <si>
    <t>1X40ST CONTAINER 40 PALLETS PIGMENT YELLOW 12 G-02 PIGMENT ORANGE 5 PIGMENT VIOLET 23 PIGMENT RED 2</t>
  </si>
  <si>
    <t>25309090</t>
  </si>
  <si>
    <t>1 X 40DC 900 SACK  PANGEL FF 25 KG</t>
  </si>
  <si>
    <t>1X20´ GP CONTAINER CHEMICALS, NON-HAZARDOUS, NOS FOREST PRODUCTS UNIDYME 18, ACIDOS GRAXOS DIMERIZADOS, NOME COMERCIAL UNIDYME 18; INDICE GARDNER (8 MAX) NUMERO ACIDO 185-195; PESO ESPECIFICO A 25DEG.C-0,94; VISCOSIDADE (CPS A 25DEG C); QUALIDADE INDUSTRIAL; UTILIZADO NA FABRICACAO DE RESINAS. NCM: 3824 CAS#61788-89-4 NET WEIGHT: 14877.818 KGS PER CTNR CONTAINER TARE: 2180 KGS PER CTNR 20 PALLETS @ 4 DRUMS EACH PER CTNR AES X20141023559597</t>
  </si>
  <si>
    <t>60 BG BENZOIC ACID TECH. GRADE PACKED IN550KGS NET SUPERBAGS  WITH  PALLETS</t>
  </si>
  <si>
    <t>Marimex Srl</t>
  </si>
  <si>
    <t>1X20´ GP CONTAINER 80 DRUMS CHEMICALS, NON-HAZARDOUS, NOS FOREST PRODUCTS UNIDYME 18, ACIDOS GRAXOS DIMERIZADOS, NOME COMERCIAL UNIDYME 18; INDICE GARDNER (8 MAX) NUMERO ACIDO 185-195; PESO ESPECIFICO A 25DEG.C- 0,94; VISCOSIDADE (CPS A 25DEG C)</t>
  </si>
  <si>
    <t>60 BG BENZOIC ACID TECH. GRADE PACKED IN SUPERBAGS WITH PALLETS</t>
  </si>
  <si>
    <t>84 BG EASTMAN (TM) BENZOIC ACID TECHNICAL GRADE, FLAKE, 500KG BULK BAG</t>
  </si>
  <si>
    <t>84 BG  EASTMAN (TM) BENZOIC ACID TECHNICAL GRADE, FLAKE,</t>
  </si>
  <si>
    <t>60 SUPERBAGS BENZOIC ACID TECH. GRADE</t>
  </si>
  <si>
    <t>ALBIZZATE</t>
  </si>
  <si>
    <t>270 BG ON 270 PLTS POLYBINDER 15 AGLOMERANTE ORGANICO</t>
  </si>
  <si>
    <t>180 BG BENZOIC ACID TECH.GRADE</t>
  </si>
  <si>
    <t>1 20 CONTAINER CONTAINING 80 DRUM(S) CONTAINING RESIN BUTOXYTRIGLYCOL:208 KG LINED STEEL DRUM</t>
  </si>
  <si>
    <t>240 PLTS POLYBINDER 15 AGLOMERANTE ORGANICO</t>
  </si>
  <si>
    <t>1X20ST CONTAINER(S) 750 BAGS POLYVINYL ALCOHOL 088-20(G) POLYVINYL ALCOHOL 088-05</t>
  </si>
  <si>
    <t>Solar Organics</t>
  </si>
  <si>
    <t>20 PALLETS 400 BAGS PIGMENTS : SIMALITE BLUE CBR (PIGMENT BLUE 15: 0)  SOLAFAST BL UE BG-WBX (PIGMENT B LUE 15 : 3)</t>
  </si>
  <si>
    <t>60 BG BENZOIC ACID TECH. GRADE PACKED IN550KGS NET SUPER BAGS</t>
  </si>
  <si>
    <t>60 BG BENZOIC ACID TECH. GRADE PACKED SUPERBAGS  WITH  PALLETS</t>
  </si>
  <si>
    <t>1 STANDARD 20´ CONTAINER 76 IRON DRUMS PIGMENT YELLOW 515 (PRESS CAKE)</t>
  </si>
  <si>
    <t>Citi Chemicals</t>
  </si>
  <si>
    <t>20 PALLETS 400 BAGS PIGMENT PHTHALOCYANINE BLUE 1450 PIGMENT BLUE ALPHA (PIGMENT BLUE 15:0) CATOLITE BLUE 500</t>
  </si>
  <si>
    <t>60 BAGS BENZOIC ACID TECH. GRADE</t>
  </si>
  <si>
    <t>120BG BENZOIC ACID TECH. GRADE PACKED IN SUPERBAGS  WITH  PALLETS</t>
  </si>
  <si>
    <t>1 20 CONTAINER CONTAINING 78 DRUM(S) CONTAINING UN2079/DIETHYLENETRIAMINE 8/P GII/EMS F-A,S-B/PLACARDED:CORR OSIVE/HAZMAT STCC=4935614/ CHEMICALS NOS, HAZARDOUS DIETHYLENETRIAMINE CLASS 8 UN2079/DIETHYLENETRIAMINE 8/P OSIVE/HAZMAT STCC=4935614/ UN 2079</t>
  </si>
  <si>
    <t>78 DR CONTAINING RESINCARBOWAX(TM) POLYETHYLENE GLYC OL400 515 LB STEELDRUM TRADE</t>
  </si>
  <si>
    <t>40 BULK BAG EASTMAN (TM) BENZOIC ACID TECHNICAL GRADE, FLAKE,</t>
  </si>
  <si>
    <t>60 BG BENZOIC ACID TECH. GRADE PACKED SUPERBAGS WITH PALLETS</t>
  </si>
  <si>
    <t>1X20ST CONTAINER 20 PALLETS PIGMENT VIOLET 23 PIGMENT RED 122 PIGMENT RED 146 PIGMENT YELLOW 12 G-02 PIGMENT ORANGE 13</t>
  </si>
  <si>
    <t>007 X 40´CONTAINERS FCL/FCL 210,00 PALLETS POLYBINDER 15 AGLOMERANTE ORGANICO</t>
  </si>
  <si>
    <t>80 DRUMS ON 20 PALLETS ACRYLIC ACID,GLACIAL CALSS:8(3) UN NO.:2218</t>
  </si>
  <si>
    <t>1 20 CONTAINER CONTAINING 80 DRUM(S) CONTAINING RESIN BUTOXYTRIGLYCOL</t>
  </si>
  <si>
    <t>Lambra Produtos Quimicos Auxiliares Ltda</t>
  </si>
  <si>
    <t>39070000</t>
  </si>
  <si>
    <t>1 20 CONTAINER CONTAINING 78 DRUM(S) CONTAINING RESIN CARBOWAX(TM) POL:YETHYLENE GLYCOL 400 515 LB STEEL DRUM TRADE MARK 5CH/LAMBERTI/</t>
  </si>
  <si>
    <t>1 20 CONTAINER CONTAINING 78 DRUM(S) CONTAINING RESIN CARBOWAX(TM) POL:YETHYLENE GLYC OL 400 515 LB STEEL DRUM TRADE MARK 5CH/LAMBERTI/</t>
  </si>
  <si>
    <t>80 PACKAGES 20 PALLETS @ 4 DRUMS CHEMICALS, NON-HAZARDOUS, NOS FOREST PRODUCTS UNIDYME 18, ACIDOS GRAXOS DIMERIZADOS, NOME COMERCIAL UNIDYME 18; INDICE GARDNER (8 MAX) NUMERO ACIDO 185-195; PESO ESPECIFICO A 25DEG.C-0,94; VISCOSIDADE (CPS A 25DEG C); QUAL</t>
  </si>
  <si>
    <t>Panjiva, Inc.</t>
  </si>
  <si>
    <t>support.panjiva@spglobal.com</t>
  </si>
  <si>
    <t>https://panjiva.com</t>
  </si>
  <si>
    <t>The exported data is available on the subsequent spreadsheet tab(s).</t>
  </si>
  <si>
    <t>For assistance, please contact your Panjiva sales representative.</t>
  </si>
  <si>
    <t>This file was generated at 12:24 PM on 09/29/2020</t>
  </si>
  <si>
    <t>FOB Price (USD/Kg)</t>
  </si>
  <si>
    <t>Chemical</t>
  </si>
  <si>
    <t>Commercial Name</t>
  </si>
  <si>
    <t>Type</t>
  </si>
  <si>
    <t>Benzoic Acid</t>
  </si>
  <si>
    <t>Not Identified</t>
  </si>
  <si>
    <t>General Chemical</t>
  </si>
  <si>
    <t>Xanthan Gum</t>
  </si>
  <si>
    <t>Food Additive</t>
  </si>
  <si>
    <t>Butyl Triglycol</t>
  </si>
  <si>
    <t>Alcohol</t>
  </si>
  <si>
    <t>Polyvinyl Alcohol</t>
  </si>
  <si>
    <t>Fatty Acids</t>
  </si>
  <si>
    <t>Diethylenetriamine</t>
  </si>
  <si>
    <t>Amines</t>
  </si>
  <si>
    <t>Dicyandiamide</t>
  </si>
  <si>
    <t>Amides</t>
  </si>
  <si>
    <t>HEDP Tetrasodium Salt</t>
  </si>
  <si>
    <t>Water Treatment Chemical</t>
  </si>
  <si>
    <t>Ethylene Glycol</t>
  </si>
  <si>
    <t>Surfactant</t>
  </si>
  <si>
    <t>Carboxyl Methyl Tamarind</t>
  </si>
  <si>
    <t>Ethoxylated Phenol</t>
  </si>
  <si>
    <t>Califix</t>
  </si>
  <si>
    <t>Acrylic Acid</t>
  </si>
  <si>
    <t>Sulphonic Acid</t>
  </si>
  <si>
    <t>Dipropylene Glycol</t>
  </si>
  <si>
    <t>Polyethilene Glycol</t>
  </si>
  <si>
    <t>Polymer</t>
  </si>
  <si>
    <t>Organic Binder</t>
  </si>
  <si>
    <t>Guar hydroxypropyltrimonium chloride</t>
  </si>
  <si>
    <t>Esaflor</t>
  </si>
  <si>
    <t>Amonium Derivative</t>
  </si>
  <si>
    <t>Altapyne</t>
  </si>
  <si>
    <t>Products Intermediate</t>
  </si>
  <si>
    <t>Fatty Acids (Altapyne)</t>
  </si>
  <si>
    <t>High Density Polyethylene Wax</t>
  </si>
  <si>
    <t>Pigment</t>
  </si>
  <si>
    <t>ChemicalPR</t>
  </si>
  <si>
    <t>CommercialPR Name</t>
  </si>
  <si>
    <t>TypePR</t>
  </si>
  <si>
    <t>Magnesium Silicate</t>
  </si>
  <si>
    <t>Monoethanolamine</t>
  </si>
  <si>
    <t>Binder</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</si>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</sst>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name val="Arial"/>
      <family val="1"/>
    </font>
    <font>
      <b/>
      <sz val="10"/>
      <color rgb="FFFFFFFF"/>
      <name val="Arial"/>
      <family val="1"/>
    </font>
    <font>
      <sz val="10"/>
      <name val="Arial"/>
      <family val="1"/>
    </font>
    <font>
      <sz val="10"/>
      <name val="Arial"/>
      <family val="1"/>
    </font>
    <font>
      <sz val="10"/>
      <name val="Arial"/>
      <family val="1"/>
    </font>
    <font>
      <sz val="10"/>
      <name val="Arial"/>
      <family val="1"/>
    </font>
    <font>
      <sz val="10"/>
      <name val="Arial"/>
      <family val="1"/>
    </font>
    <font>
      <sz val="10"/>
      <name val="Arial"/>
      <family val="1"/>
    </font>
    <font>
      <sz val="10"/>
      <color rgb="FF000000"/>
      <name val="Arial"/>
      <family val="1"/>
    </font>
    <font>
      <sz val="11"/>
      <name val="Calibri"/>
      <family val="2"/>
    </font>
  </fonts>
  <fills count="6">
    <fill>
      <patternFill patternType="none"/>
    </fill>
    <fill>
      <patternFill patternType="gray125"/>
    </fill>
    <fill>
      <patternFill patternType="solid">
        <fgColor rgb="FF00A1CF"/>
      </patternFill>
    </fill>
    <fill>
      <patternFill patternType="solid">
        <fgColor rgb="FFE9EBED"/>
      </patternFill>
    </fill>
    <fill>
      <patternFill patternType="solid">
        <fgColor rgb="FFE9EBED"/>
      </patternFill>
    </fill>
    <fill>
      <patternFill patternType="solid">
        <fgColor rgb="FFE9EBED"/>
      </patternFill>
    </fill>
  </fills>
  <borders count="7">
    <border>
      <left/>
      <right/>
      <top/>
      <bottom/>
      <diagonal/>
    </border>
    <border>
      <left/>
      <right style="medium">
        <color rgb="FFFFFFFF"/>
      </right>
      <top/>
      <bottom style="medium">
        <color rgb="FFFFFFFF"/>
      </bottom>
      <diagonal/>
    </border>
    <border>
      <left/>
      <right style="thick">
        <color rgb="FFFFFFFF"/>
      </right>
      <top/>
      <bottom/>
      <diagonal/>
    </border>
    <border>
      <left/>
      <right style="thick">
        <color rgb="FFFFFFFF"/>
      </right>
      <top/>
      <bottom/>
      <diagonal/>
    </border>
    <border>
      <left/>
      <right style="thick">
        <color rgb="FFFFFFFF"/>
      </right>
      <top/>
      <bottom/>
      <diagonal/>
    </border>
    <border>
      <left/>
      <right style="thick">
        <color rgb="FFFFFFFF"/>
      </right>
      <top/>
      <bottom/>
      <diagonal/>
    </border>
    <border>
      <left/>
      <right style="medium">
        <color rgb="FFFFFFFF"/>
      </right>
      <top/>
      <bottom/>
      <diagonal/>
    </border>
  </borders>
  <cellStyleXfs count="1">
    <xf numFmtId="0" fontId="0" fillId="0" borderId="0"/>
  </cellStyleXfs>
  <cellXfs count="14">
    <xf numFmtId="0" fontId="0" fillId="0" borderId="0" xfId="0"/>
    <xf numFmtId="49" fontId="1" fillId="2" borderId="1" xfId="0" applyNumberFormat="1" applyFont="1" applyFill="1" applyBorder="1" applyAlignment="1">
      <alignment horizontal="center" vertical="center"/>
    </xf>
    <xf numFmtId="164" fontId="2" fillId="3" borderId="2" xfId="0" applyNumberFormat="1" applyFont="1" applyFill="1" applyBorder="1" applyAlignment="1"/>
    <xf numFmtId="49" fontId="3" fillId="4" borderId="3" xfId="0" applyNumberFormat="1" applyFont="1" applyFill="1" applyBorder="1" applyAlignment="1"/>
    <xf numFmtId="0" fontId="4" fillId="5" borderId="4" xfId="0" applyFont="1" applyFill="1" applyBorder="1" applyAlignment="1"/>
    <xf numFmtId="164" fontId="5" fillId="0" borderId="0" xfId="0" applyNumberFormat="1" applyFont="1" applyAlignment="1"/>
    <xf numFmtId="49" fontId="6" fillId="0" borderId="0" xfId="0" applyNumberFormat="1" applyFont="1" applyAlignment="1"/>
    <xf numFmtId="0" fontId="7" fillId="0" borderId="0" xfId="0" applyFont="1" applyAlignment="1"/>
    <xf numFmtId="49" fontId="8" fillId="0" borderId="0" xfId="0" applyNumberFormat="1" applyFont="1" applyAlignment="1"/>
    <xf numFmtId="49" fontId="1" fillId="2" borderId="6" xfId="0" applyNumberFormat="1" applyFont="1" applyFill="1" applyBorder="1" applyAlignment="1">
      <alignment horizontal="center" vertical="center"/>
    </xf>
    <xf numFmtId="49" fontId="2" fillId="4" borderId="3" xfId="0" applyNumberFormat="1" applyFont="1" applyFill="1" applyBorder="1" applyAlignment="1"/>
    <xf numFmtId="49" fontId="2" fillId="0" borderId="0" xfId="0" applyNumberFormat="1" applyFont="1" applyAlignment="1"/>
    <xf numFmtId="0" fontId="9" fillId="0" borderId="0" xfId="0" applyFont="1" applyAlignment="1">
      <alignment vertical="center"/>
    </xf>
    <xf numFmtId="164" fontId="2" fillId="3" borderId="5" xfId="0" applyNumberFormat="1" applyFont="1"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panjiva.com" TargetMode="Externa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219200" cy="428625"/>
    <xdr:pic>
      <xdr:nvPicPr>
        <xdr:cNvPr id="2" name="Picture 1">
          <a:hlinkClick xmlns:r="http://schemas.openxmlformats.org/officeDocument/2006/relationships" r:id="rId1" tooltip="https://panjiva.com"/>
          <a:extLst>
            <a:ext uri="{FF2B5EF4-FFF2-40B4-BE49-F238E27FC236}">
              <a16:creationId xmlns:a16="http://schemas.microsoft.com/office/drawing/2014/main" id="{00000000-0008-0000-0100-000002000000}"/>
            </a:ext>
          </a:extLst>
        </xdr:cNvPr>
        <xdr:cNvPicPr>
          <a:picLocks noSelect="1" noChangeAspect="1" noMove="1"/>
        </xdr:cNvPicPr>
      </xdr:nvPicPr>
      <xdr:blipFill>
        <a:blip xmlns:r="http://schemas.openxmlformats.org/officeDocument/2006/relationships" r:embed="rId2"/>
        <a:stretch>
          <a:fillRect/>
        </a:stretch>
      </xdr:blipFill>
      <xdr:spPr>
        <a:xfrm>
          <a:off x="0" y="0"/>
          <a:ext cx="2336800" cy="21615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support.panjiva@spglobal.com" TargetMode="External"/><Relationship Id="rId2" Type="http://schemas.openxmlformats.org/officeDocument/2006/relationships/hyperlink" Target="tel:" TargetMode="External"/><Relationship Id="rId1" Type="http://schemas.openxmlformats.org/officeDocument/2006/relationships/hyperlink" Target="https://panjiva.com/" TargetMode="External"/><Relationship Id="rId5" Type="http://schemas.openxmlformats.org/officeDocument/2006/relationships/drawing" Target="../drawings/drawing1.xml"/><Relationship Id="rId4" Type="http://schemas.openxmlformats.org/officeDocument/2006/relationships/hyperlink" Target="https://panjiv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04"/>
  <sheetViews>
    <sheetView showGridLines="0" tabSelected="1" showOutlineSymbols="0" showWhiteSpace="0" topLeftCell="I1" zoomScale="60" zoomScaleNormal="60" workbookViewId="0">
      <selection activeCell="M3" sqref="M3"/>
    </sheetView>
  </sheetViews>
  <sheetFormatPr defaultRowHeight="14" x14ac:dyDescent="0.3"/>
  <cols>
    <col min="1" max="1" width="17.75" bestFit="1" customWidth="1"/>
    <col min="2" max="2" width="17.75" customWidth="1"/>
    <col min="3" max="3" width="28.33203125" bestFit="1" customWidth="1"/>
    <col min="4" max="4" width="47.83203125" bestFit="1" customWidth="1"/>
    <col min="5" max="5" width="32.25" bestFit="1" customWidth="1"/>
    <col min="6" max="6" width="22.25" bestFit="1" customWidth="1"/>
    <col min="7" max="7" width="14.75" bestFit="1" customWidth="1"/>
    <col min="8" max="8" width="96.08203125" customWidth="1"/>
    <col min="9" max="9" width="17.75" bestFit="1" customWidth="1"/>
    <col min="10" max="10" width="16.25" bestFit="1" customWidth="1"/>
    <col min="11" max="11" width="25.25" bestFit="1" customWidth="1"/>
    <col min="12" max="12" width="17.25" bestFit="1" customWidth="1"/>
    <col min="13" max="13" width="25.4140625" bestFit="1" customWidth="1"/>
    <col min="14" max="14" width="15.83203125" bestFit="1" customWidth="1"/>
    <col min="17" max="17" width="32" bestFit="1" customWidth="1"/>
    <col min="18" max="18" width="18.58203125" bestFit="1" customWidth="1"/>
    <col min="19" max="19" width="22.83203125" bestFit="1" customWidth="1"/>
  </cols>
  <sheetData>
    <row r="1" spans="1:19" ht="30" customHeight="1" thickBot="1" x14ac:dyDescent="0.35">
      <c r="A1" s="1" t="s">
        <v>0</v>
      </c>
      <c r="B1" s="1" t="s">
        <v>680</v>
      </c>
      <c r="C1" s="1" t="s">
        <v>1</v>
      </c>
      <c r="D1" s="1" t="s">
        <v>2</v>
      </c>
      <c r="E1" s="1" t="s">
        <v>3</v>
      </c>
      <c r="F1" s="1" t="s">
        <v>4</v>
      </c>
      <c r="G1" s="1" t="s">
        <v>5</v>
      </c>
      <c r="H1" s="1" t="s">
        <v>6</v>
      </c>
      <c r="I1" s="1" t="s">
        <v>7</v>
      </c>
      <c r="J1" s="1" t="s">
        <v>8</v>
      </c>
      <c r="K1" s="1" t="s">
        <v>9</v>
      </c>
      <c r="L1" s="9" t="s">
        <v>636</v>
      </c>
      <c r="M1" s="9" t="s">
        <v>637</v>
      </c>
      <c r="N1" s="9" t="s">
        <v>638</v>
      </c>
      <c r="O1" s="9" t="s">
        <v>639</v>
      </c>
      <c r="Q1" t="s">
        <v>674</v>
      </c>
      <c r="R1" t="s">
        <v>675</v>
      </c>
      <c r="S1" t="s">
        <v>676</v>
      </c>
    </row>
    <row r="2" spans="1:19" ht="22" customHeight="1" x14ac:dyDescent="0.3">
      <c r="A2" s="2">
        <v>44042</v>
      </c>
      <c r="B2" s="13" t="str">
        <f>TEXT(A2, "YYYY")</f>
        <v>2020</v>
      </c>
      <c r="C2" s="3" t="s">
        <v>10</v>
      </c>
      <c r="D2" s="3" t="s">
        <v>11</v>
      </c>
      <c r="E2" s="3" t="s">
        <v>12</v>
      </c>
      <c r="F2" s="3" t="s">
        <v>13</v>
      </c>
      <c r="G2" s="3" t="s">
        <v>14</v>
      </c>
      <c r="H2" s="10" t="s">
        <v>15</v>
      </c>
      <c r="I2" s="4">
        <v>16500</v>
      </c>
      <c r="J2" s="4">
        <v>16.5</v>
      </c>
      <c r="K2" s="4">
        <v>82800</v>
      </c>
      <c r="L2">
        <f>K2/I2</f>
        <v>5.0181818181818185</v>
      </c>
      <c r="M2" t="str">
        <f>IF(ISNUMBER(SEARCH("BENZOIC ACID",H2)),"Benzoic Acid",IF(ISNUMBER(SEARCH("XANTHAN GUM",H2)),"Xanthan Gum",IF(ISNUMBER(SEARCH(" SULPHONIC ACID",H2)),"Sulphonic Acid",IF(ISNUMBER(SEARCH("ETHOXYLATED TRISTYRYLPHENOL",H2))," Ethoxylated Tristyryphenol","FIX IT"))))</f>
        <v>Xanthan Gum</v>
      </c>
      <c r="N2" t="str">
        <f>VLOOKUP(M2,Q:S,2,FALSE)</f>
        <v>Not Identified</v>
      </c>
      <c r="O2" t="str">
        <f>VLOOKUP(M2,Q:S,3,FALSE)</f>
        <v>Food Additive</v>
      </c>
      <c r="Q2" t="s">
        <v>640</v>
      </c>
      <c r="R2" t="s">
        <v>641</v>
      </c>
      <c r="S2" t="s">
        <v>642</v>
      </c>
    </row>
    <row r="3" spans="1:19" ht="22" customHeight="1" x14ac:dyDescent="0.3">
      <c r="A3" s="5">
        <v>44038</v>
      </c>
      <c r="B3" s="13" t="str">
        <f t="shared" ref="B3:B66" si="0">TEXT(A3, "YYYY")</f>
        <v>2020</v>
      </c>
      <c r="C3" s="6" t="s">
        <v>10</v>
      </c>
      <c r="D3" s="6" t="s">
        <v>16</v>
      </c>
      <c r="E3" s="6" t="s">
        <v>17</v>
      </c>
      <c r="F3" s="6" t="s">
        <v>13</v>
      </c>
      <c r="G3" s="6" t="s">
        <v>18</v>
      </c>
      <c r="H3" s="6" t="s">
        <v>19</v>
      </c>
      <c r="I3" s="7">
        <v>37520</v>
      </c>
      <c r="J3" s="7">
        <v>37.520000000000003</v>
      </c>
      <c r="K3" s="7">
        <v>142000</v>
      </c>
      <c r="L3">
        <f t="shared" ref="L3:L59" si="1">K3/I3</f>
        <v>3.7846481876332621</v>
      </c>
      <c r="M3" t="str">
        <f>IF(ISNUMBER(SEARCH("BENZOIC ACID",H3)),"Benzoic Acid",IF(ISNUMBER(SEARCH("XANTHAN GUM",H3)),"Xanthan Gum",IF(ISNUMBER(SEARCH(" SULPHONIC ACID",H3)),"Sulphonic Acid",IF(ISNUMBER(SEARCH("ETHOXYLATED TRISTYRYLPHENOL",H3))," Ethoxylated Tristyryphenol","FIX IT"))))</f>
        <v>Sulphonic Acid</v>
      </c>
      <c r="N3" t="str">
        <f t="shared" ref="N3:N66" si="2">VLOOKUP(M3,Q:S,2,FALSE)</f>
        <v>Not Identified</v>
      </c>
      <c r="O3" t="str">
        <f t="shared" ref="O3:O66" si="3">VLOOKUP(M3,Q:S,3,FALSE)</f>
        <v>General Chemical</v>
      </c>
      <c r="Q3" t="s">
        <v>643</v>
      </c>
      <c r="R3" t="s">
        <v>641</v>
      </c>
      <c r="S3" t="s">
        <v>644</v>
      </c>
    </row>
    <row r="4" spans="1:19" ht="22" customHeight="1" x14ac:dyDescent="0.3">
      <c r="A4" s="2">
        <v>44032</v>
      </c>
      <c r="B4" s="13" t="str">
        <f t="shared" si="0"/>
        <v>2020</v>
      </c>
      <c r="C4" s="3" t="s">
        <v>10</v>
      </c>
      <c r="D4" s="3" t="s">
        <v>20</v>
      </c>
      <c r="E4" s="3" t="s">
        <v>21</v>
      </c>
      <c r="F4" s="3" t="s">
        <v>13</v>
      </c>
      <c r="G4" s="3" t="s">
        <v>22</v>
      </c>
      <c r="H4" s="3" t="s">
        <v>23</v>
      </c>
      <c r="I4" s="4">
        <v>20100</v>
      </c>
      <c r="J4" s="4">
        <v>20.100000000000001</v>
      </c>
      <c r="K4" s="4">
        <v>28300</v>
      </c>
      <c r="L4">
        <f t="shared" si="1"/>
        <v>1.407960199004975</v>
      </c>
      <c r="M4" t="str">
        <f>IF(ISNUMBER(SEARCH("BENZOIC ACID",H4)),"Benzoic Acid",IF(ISNUMBER(SEARCH("XANTHAN GUM",H4)),"Xanthan Gum",IF(ISNUMBER(SEARCH(" SULPHONIC ACID",H4)),"Sulphonic Acid",IF(ISNUMBER(SEARCH("ETHOXYLATED TRISTYRYLPHENOL",H4))," Ethoxylated Tristyryphenol","FIX IT"))))</f>
        <v>Benzoic Acid</v>
      </c>
      <c r="N4" t="str">
        <f t="shared" si="2"/>
        <v>Not Identified</v>
      </c>
      <c r="O4" t="str">
        <f t="shared" si="3"/>
        <v>General Chemical</v>
      </c>
      <c r="Q4" t="s">
        <v>645</v>
      </c>
      <c r="R4" t="s">
        <v>641</v>
      </c>
      <c r="S4" t="s">
        <v>646</v>
      </c>
    </row>
    <row r="5" spans="1:19" ht="22" customHeight="1" x14ac:dyDescent="0.3">
      <c r="A5" s="5">
        <v>44032</v>
      </c>
      <c r="B5" s="13" t="str">
        <f t="shared" si="0"/>
        <v>2020</v>
      </c>
      <c r="C5" s="6" t="s">
        <v>10</v>
      </c>
      <c r="D5" s="6" t="s">
        <v>24</v>
      </c>
      <c r="E5" s="6" t="s">
        <v>25</v>
      </c>
      <c r="F5" s="6" t="s">
        <v>13</v>
      </c>
      <c r="G5" s="6" t="s">
        <v>26</v>
      </c>
      <c r="H5" s="11" t="s">
        <v>27</v>
      </c>
      <c r="I5" s="7">
        <v>19700</v>
      </c>
      <c r="J5" s="7">
        <v>19.7</v>
      </c>
      <c r="K5" s="7">
        <v>64300</v>
      </c>
      <c r="L5">
        <f t="shared" si="1"/>
        <v>3.2639593908629441</v>
      </c>
      <c r="M5" s="12" t="s">
        <v>658</v>
      </c>
      <c r="N5" t="str">
        <f t="shared" si="2"/>
        <v>Not Identified</v>
      </c>
      <c r="O5" t="str">
        <f t="shared" si="3"/>
        <v>General Chemical</v>
      </c>
      <c r="Q5" t="s">
        <v>647</v>
      </c>
      <c r="R5" t="s">
        <v>641</v>
      </c>
      <c r="S5" t="s">
        <v>646</v>
      </c>
    </row>
    <row r="6" spans="1:19" ht="22" customHeight="1" x14ac:dyDescent="0.3">
      <c r="A6" s="5">
        <v>44029</v>
      </c>
      <c r="B6" s="13" t="str">
        <f t="shared" si="0"/>
        <v>2020</v>
      </c>
      <c r="C6" s="6" t="s">
        <v>10</v>
      </c>
      <c r="D6" s="6" t="s">
        <v>11</v>
      </c>
      <c r="E6" s="6" t="s">
        <v>12</v>
      </c>
      <c r="F6" s="6" t="s">
        <v>13</v>
      </c>
      <c r="G6" s="6" t="s">
        <v>31</v>
      </c>
      <c r="H6" s="6" t="s">
        <v>32</v>
      </c>
      <c r="I6" s="7">
        <v>16500</v>
      </c>
      <c r="J6" s="7">
        <v>16.5</v>
      </c>
      <c r="K6" s="7">
        <v>74100</v>
      </c>
      <c r="L6">
        <f t="shared" si="1"/>
        <v>4.4909090909090912</v>
      </c>
      <c r="M6" t="str">
        <f>IF(ISNUMBER(SEARCH("BENZOIC ACID",H6)),"Benzoic Acid",IF(ISNUMBER(SEARCH("XANTHAN GUM",H6)),"Xanthan Gum",IF(ISNUMBER(SEARCH(" SULPHONIC ACID",H6)),"Sulphonic Acid",IF(ISNUMBER(SEARCH("ETHOXYLATED TRISTYRYLPHENOL",H6))," Ethoxylated Tristyryphenol","FIX IT"))))</f>
        <v>Xanthan Gum</v>
      </c>
      <c r="N6" t="str">
        <f t="shared" si="2"/>
        <v>Not Identified</v>
      </c>
      <c r="O6" t="str">
        <f t="shared" si="3"/>
        <v>Food Additive</v>
      </c>
      <c r="Q6" t="s">
        <v>648</v>
      </c>
      <c r="R6" t="s">
        <v>641</v>
      </c>
      <c r="S6" t="s">
        <v>642</v>
      </c>
    </row>
    <row r="7" spans="1:19" ht="22" customHeight="1" x14ac:dyDescent="0.3">
      <c r="A7" s="2">
        <v>44017</v>
      </c>
      <c r="B7" s="13" t="str">
        <f t="shared" si="0"/>
        <v>2020</v>
      </c>
      <c r="C7" s="3" t="s">
        <v>10</v>
      </c>
      <c r="D7" s="3" t="s">
        <v>16</v>
      </c>
      <c r="E7" s="3" t="s">
        <v>17</v>
      </c>
      <c r="F7" s="3" t="s">
        <v>13</v>
      </c>
      <c r="G7" s="3" t="s">
        <v>18</v>
      </c>
      <c r="H7" s="3" t="s">
        <v>19</v>
      </c>
      <c r="I7" s="4">
        <v>37520</v>
      </c>
      <c r="J7" s="4">
        <v>37.520000000000003</v>
      </c>
      <c r="K7" s="4">
        <v>142000</v>
      </c>
      <c r="L7">
        <f t="shared" si="1"/>
        <v>3.7846481876332621</v>
      </c>
      <c r="M7" t="str">
        <f>IF(ISNUMBER(SEARCH("BENZOIC ACID",H7)),"Benzoic Acid",IF(ISNUMBER(SEARCH("XANTHAN GUM",H7)),"Xanthan Gum",IF(ISNUMBER(SEARCH(" SULPHONIC ACID",H7)),"Sulphonic Acid",IF(ISNUMBER(SEARCH("ETHOXYLATED TRISTYRYLPHENOL",H7))," Ethoxylated Tristyryphenol","FIX IT"))))</f>
        <v>Sulphonic Acid</v>
      </c>
      <c r="N7" t="str">
        <f t="shared" si="2"/>
        <v>Not Identified</v>
      </c>
      <c r="O7" t="str">
        <f t="shared" si="3"/>
        <v>General Chemical</v>
      </c>
      <c r="Q7" t="s">
        <v>649</v>
      </c>
      <c r="R7" t="s">
        <v>641</v>
      </c>
      <c r="S7" t="s">
        <v>650</v>
      </c>
    </row>
    <row r="8" spans="1:19" ht="22" customHeight="1" x14ac:dyDescent="0.3">
      <c r="A8" s="5">
        <v>44002</v>
      </c>
      <c r="B8" s="13" t="str">
        <f t="shared" si="0"/>
        <v>2020</v>
      </c>
      <c r="C8" s="6" t="s">
        <v>10</v>
      </c>
      <c r="D8" s="6" t="s">
        <v>33</v>
      </c>
      <c r="E8" s="6" t="s">
        <v>34</v>
      </c>
      <c r="F8" s="6" t="s">
        <v>13</v>
      </c>
      <c r="G8" s="6" t="s">
        <v>35</v>
      </c>
      <c r="H8" s="6" t="s">
        <v>36</v>
      </c>
      <c r="I8" s="7">
        <v>10680</v>
      </c>
      <c r="J8" s="7">
        <v>10.68</v>
      </c>
      <c r="K8" s="7">
        <v>112000</v>
      </c>
      <c r="L8">
        <f t="shared" si="1"/>
        <v>10.486891385767791</v>
      </c>
      <c r="M8" t="str">
        <f>IF(ISNUMBER(SEARCH("BUTYL TRIGLYCOL",H8)),"Butyl Triglycol",IF(ISNUMBER(SEARCH("POLYVINYL ALCOHOL",H8)),"Polyvinyl Alcohol",IF(ISNUMBER(SEARCH("ACIDOS GRAXOS",H8)),"Fatty Acids",IF(ISNUMBER(SEARCH("DIETHYLENETRIAMINE",H8)),"Diethylenetriamine",IF(ISNUMBER(SEARCH("MONOETHANOLAMINE",H8)),"Monoethanolamine",IF(ISNUMBER(SEARCH("PIGMENT",H8)),"Pigment","fIX IT"))))))</f>
        <v>Pigment</v>
      </c>
      <c r="N8" t="str">
        <f t="shared" si="2"/>
        <v>Not Identified</v>
      </c>
      <c r="O8" t="str">
        <f t="shared" si="3"/>
        <v>Pigment</v>
      </c>
      <c r="Q8" t="s">
        <v>651</v>
      </c>
      <c r="R8" t="s">
        <v>641</v>
      </c>
      <c r="S8" t="s">
        <v>652</v>
      </c>
    </row>
    <row r="9" spans="1:19" ht="22" customHeight="1" x14ac:dyDescent="0.3">
      <c r="A9" s="2">
        <v>44000</v>
      </c>
      <c r="B9" s="13" t="str">
        <f t="shared" si="0"/>
        <v>2020</v>
      </c>
      <c r="C9" s="3" t="s">
        <v>10</v>
      </c>
      <c r="D9" s="3" t="s">
        <v>37</v>
      </c>
      <c r="E9" s="3" t="s">
        <v>38</v>
      </c>
      <c r="F9" s="3" t="s">
        <v>13</v>
      </c>
      <c r="G9" s="3" t="s">
        <v>22</v>
      </c>
      <c r="H9" s="3" t="s">
        <v>39</v>
      </c>
      <c r="I9" s="4">
        <v>20120</v>
      </c>
      <c r="J9" s="4">
        <v>20.12</v>
      </c>
      <c r="K9" s="4">
        <v>29800</v>
      </c>
      <c r="L9">
        <f t="shared" si="1"/>
        <v>1.4811133200795228</v>
      </c>
      <c r="M9" t="str">
        <f>IF(ISNUMBER(SEARCH("BENZOIC ACID",H9)),"Benzoic Acid",IF(ISNUMBER(SEARCH("XANTHAN GUM",H9)),"Xanthan Gum",IF(ISNUMBER(SEARCH(" SULPHONIC ACID",H9)),"Sulphonic Acid",IF(ISNUMBER(SEARCH("ETHOXYLATED TRISTYRYLPHENOL",H9))," Ethoxylated Tristyryphenol","FIX IT"))))</f>
        <v>Benzoic Acid</v>
      </c>
      <c r="N9" t="str">
        <f t="shared" si="2"/>
        <v>Not Identified</v>
      </c>
      <c r="O9" t="str">
        <f t="shared" si="3"/>
        <v>General Chemical</v>
      </c>
      <c r="Q9" t="s">
        <v>653</v>
      </c>
      <c r="R9" t="s">
        <v>641</v>
      </c>
      <c r="S9" t="s">
        <v>654</v>
      </c>
    </row>
    <row r="10" spans="1:19" ht="22" customHeight="1" x14ac:dyDescent="0.3">
      <c r="A10" s="5">
        <v>44000</v>
      </c>
      <c r="B10" s="13" t="str">
        <f t="shared" si="0"/>
        <v>2020</v>
      </c>
      <c r="C10" s="6" t="s">
        <v>10</v>
      </c>
      <c r="D10" s="6" t="s">
        <v>37</v>
      </c>
      <c r="E10" s="6" t="s">
        <v>38</v>
      </c>
      <c r="F10" s="6" t="s">
        <v>13</v>
      </c>
      <c r="G10" s="6" t="s">
        <v>22</v>
      </c>
      <c r="H10" s="6" t="s">
        <v>39</v>
      </c>
      <c r="I10" s="7">
        <v>20120</v>
      </c>
      <c r="J10" s="7">
        <v>20.12</v>
      </c>
      <c r="K10" s="7">
        <v>29800</v>
      </c>
      <c r="L10">
        <f t="shared" si="1"/>
        <v>1.4811133200795228</v>
      </c>
      <c r="M10" t="str">
        <f>IF(ISNUMBER(SEARCH("BENZOIC ACID",H10)),"Benzoic Acid",IF(ISNUMBER(SEARCH("XANTHAN GUM",H10)),"Xanthan Gum",IF(ISNUMBER(SEARCH(" SULPHONIC ACID",H10)),"Sulphonic Acid",IF(ISNUMBER(SEARCH("ETHOXYLATED TRISTYRYLPHENOL",H10))," Ethoxylated Tristyryphenol","FIX IT"))))</f>
        <v>Benzoic Acid</v>
      </c>
      <c r="N10" t="str">
        <f t="shared" si="2"/>
        <v>Not Identified</v>
      </c>
      <c r="O10" t="str">
        <f t="shared" si="3"/>
        <v>General Chemical</v>
      </c>
      <c r="Q10" t="s">
        <v>655</v>
      </c>
      <c r="R10" t="s">
        <v>641</v>
      </c>
      <c r="S10" t="s">
        <v>646</v>
      </c>
    </row>
    <row r="11" spans="1:19" ht="22" customHeight="1" x14ac:dyDescent="0.3">
      <c r="A11" s="2">
        <v>44000</v>
      </c>
      <c r="B11" s="13" t="str">
        <f t="shared" si="0"/>
        <v>2020</v>
      </c>
      <c r="C11" s="3" t="s">
        <v>10</v>
      </c>
      <c r="D11" s="3" t="s">
        <v>37</v>
      </c>
      <c r="E11" s="3" t="s">
        <v>38</v>
      </c>
      <c r="F11" s="3" t="s">
        <v>13</v>
      </c>
      <c r="G11" s="3" t="s">
        <v>22</v>
      </c>
      <c r="H11" s="3" t="s">
        <v>39</v>
      </c>
      <c r="I11" s="4">
        <v>20120</v>
      </c>
      <c r="J11" s="4">
        <v>20.12</v>
      </c>
      <c r="K11" s="4">
        <v>29800</v>
      </c>
      <c r="L11">
        <f t="shared" si="1"/>
        <v>1.4811133200795228</v>
      </c>
      <c r="M11" t="str">
        <f>IF(ISNUMBER(SEARCH("BENZOIC ACID",H11)),"Benzoic Acid",IF(ISNUMBER(SEARCH("XANTHAN GUM",H11)),"Xanthan Gum",IF(ISNUMBER(SEARCH(" SULPHONIC ACID",H11)),"Sulphonic Acid",IF(ISNUMBER(SEARCH("ETHOXYLATED TRISTYRYLPHENOL",H11))," Ethoxylated Tristyryphenol","FIX IT"))))</f>
        <v>Benzoic Acid</v>
      </c>
      <c r="N11" t="str">
        <f t="shared" si="2"/>
        <v>Not Identified</v>
      </c>
      <c r="O11" t="str">
        <f t="shared" si="3"/>
        <v>General Chemical</v>
      </c>
      <c r="Q11" t="s">
        <v>656</v>
      </c>
      <c r="R11" t="s">
        <v>641</v>
      </c>
      <c r="S11" t="s">
        <v>656</v>
      </c>
    </row>
    <row r="12" spans="1:19" ht="22" customHeight="1" x14ac:dyDescent="0.3">
      <c r="A12" s="5">
        <v>43989</v>
      </c>
      <c r="B12" s="13" t="str">
        <f t="shared" si="0"/>
        <v>2020</v>
      </c>
      <c r="C12" s="6" t="s">
        <v>10</v>
      </c>
      <c r="D12" s="6" t="s">
        <v>16</v>
      </c>
      <c r="E12" s="6" t="s">
        <v>17</v>
      </c>
      <c r="F12" s="6" t="s">
        <v>13</v>
      </c>
      <c r="G12" s="6" t="s">
        <v>18</v>
      </c>
      <c r="H12" s="6" t="s">
        <v>40</v>
      </c>
      <c r="I12" s="7">
        <v>37520</v>
      </c>
      <c r="J12" s="7">
        <v>37.520000000000003</v>
      </c>
      <c r="K12" s="7">
        <v>195000</v>
      </c>
      <c r="L12">
        <f t="shared" si="1"/>
        <v>5.1972281449893387</v>
      </c>
      <c r="M12" t="str">
        <f>IF(ISNUMBER(SEARCH("BENZOIC ACID",H12)),"Benzoic Acid",IF(ISNUMBER(SEARCH("XANTHAN GUM",H12)),"Xanthan Gum",IF(ISNUMBER(SEARCH(" SULPHONIC ACID",H12)),"Sulphonic Acid",IF(ISNUMBER(SEARCH("ETHOXYLATED TRISTYRYLPHENOL",H12))," Ethoxylated Tristyryphenol","FIX IT"))))</f>
        <v>Sulphonic Acid</v>
      </c>
      <c r="N12" t="str">
        <f t="shared" si="2"/>
        <v>Not Identified</v>
      </c>
      <c r="O12" t="str">
        <f t="shared" si="3"/>
        <v>General Chemical</v>
      </c>
      <c r="Q12" t="s">
        <v>657</v>
      </c>
      <c r="R12" t="s">
        <v>659</v>
      </c>
      <c r="S12" t="s">
        <v>642</v>
      </c>
    </row>
    <row r="13" spans="1:19" ht="22" customHeight="1" x14ac:dyDescent="0.3">
      <c r="A13" s="2">
        <v>43987</v>
      </c>
      <c r="B13" s="13" t="str">
        <f t="shared" si="0"/>
        <v>2020</v>
      </c>
      <c r="C13" s="3" t="s">
        <v>10</v>
      </c>
      <c r="D13" s="3" t="s">
        <v>33</v>
      </c>
      <c r="E13" s="3" t="s">
        <v>41</v>
      </c>
      <c r="F13" s="3" t="s">
        <v>13</v>
      </c>
      <c r="G13" s="3" t="s">
        <v>35</v>
      </c>
      <c r="H13" s="3" t="s">
        <v>42</v>
      </c>
      <c r="I13" s="4">
        <v>12670</v>
      </c>
      <c r="J13" s="4">
        <v>12.67</v>
      </c>
      <c r="K13" s="4">
        <v>132000</v>
      </c>
      <c r="L13">
        <f t="shared" si="1"/>
        <v>10.418310970797158</v>
      </c>
      <c r="M13" t="str">
        <f>IF(ISNUMBER(SEARCH("BUTYL TRIGLYCOL",H13)),"Butyl Triglycol",IF(ISNUMBER(SEARCH("POLYVINYL ALCOHOL",H13)),"Polyvinyl Alcohol",IF(ISNUMBER(SEARCH("ACIDOS GRAXOS",H13)),"Fatty Acids",IF(ISNUMBER(SEARCH("DIETHYLENETRIAMINE",H13)),"Diethylenetriamine",IF(ISNUMBER(SEARCH("MONOETHANOLAMINE",H13)),"Monoethanolamine",IF(ISNUMBER(SEARCH("PIGMENT",H13)),"Pigment","fIX IT"))))))</f>
        <v>Pigment</v>
      </c>
      <c r="N13" t="str">
        <f t="shared" si="2"/>
        <v>Not Identified</v>
      </c>
      <c r="O13" t="str">
        <f t="shared" si="3"/>
        <v>Pigment</v>
      </c>
      <c r="Q13" t="s">
        <v>662</v>
      </c>
      <c r="R13" t="s">
        <v>641</v>
      </c>
      <c r="S13" t="s">
        <v>642</v>
      </c>
    </row>
    <row r="14" spans="1:19" ht="22" customHeight="1" x14ac:dyDescent="0.3">
      <c r="A14" s="5">
        <v>43984</v>
      </c>
      <c r="B14" s="13" t="str">
        <f t="shared" si="0"/>
        <v>2020</v>
      </c>
      <c r="C14" s="6" t="s">
        <v>10</v>
      </c>
      <c r="D14" s="6" t="s">
        <v>43</v>
      </c>
      <c r="E14" s="6" t="s">
        <v>44</v>
      </c>
      <c r="F14" s="6" t="s">
        <v>13</v>
      </c>
      <c r="G14" s="6" t="s">
        <v>45</v>
      </c>
      <c r="H14" s="6" t="s">
        <v>46</v>
      </c>
      <c r="I14" s="7">
        <v>17800</v>
      </c>
      <c r="J14" s="7">
        <v>17.8</v>
      </c>
      <c r="K14" s="6" t="s">
        <v>47</v>
      </c>
      <c r="L14" t="e">
        <f t="shared" si="1"/>
        <v>#VALUE!</v>
      </c>
      <c r="M14" t="str">
        <f>IF(ISNUMBER(SEARCH("BUTYL TRIGLYCOL",H14)),"Butyl Triglycol",IF(ISNUMBER(SEARCH("POLYVINYL ALCOHOL",H14)),"Polyvinyl Alcohol",IF(ISNUMBER(SEARCH("ACIDOS GRAXOS",H14)),"Fatty Acids",IF(ISNUMBER(SEARCH("DIETHYLENETRIAMINE",H14)),"Diethylenetriamine",IF(ISNUMBER(SEARCH("MONOETHANOLAMINE",H14)),"Monoethanolamine",IF(ISNUMBER(SEARCH("PIGMENT",H14)),"Pigment","fIX IT"))))))</f>
        <v>Butyl Triglycol</v>
      </c>
      <c r="N14" t="str">
        <f t="shared" si="2"/>
        <v>Not Identified</v>
      </c>
      <c r="O14" t="str">
        <f t="shared" si="3"/>
        <v>Alcohol</v>
      </c>
      <c r="Q14" t="s">
        <v>663</v>
      </c>
      <c r="R14" t="s">
        <v>641</v>
      </c>
      <c r="S14" t="s">
        <v>664</v>
      </c>
    </row>
    <row r="15" spans="1:19" ht="22" customHeight="1" x14ac:dyDescent="0.3">
      <c r="A15" s="2">
        <v>43972</v>
      </c>
      <c r="B15" s="13" t="str">
        <f t="shared" si="0"/>
        <v>2020</v>
      </c>
      <c r="C15" s="3" t="s">
        <v>10</v>
      </c>
      <c r="D15" s="3" t="s">
        <v>37</v>
      </c>
      <c r="E15" s="3" t="s">
        <v>38</v>
      </c>
      <c r="F15" s="3" t="s">
        <v>13</v>
      </c>
      <c r="G15" s="3" t="s">
        <v>22</v>
      </c>
      <c r="H15" s="3" t="s">
        <v>39</v>
      </c>
      <c r="I15" s="4">
        <v>20120</v>
      </c>
      <c r="J15" s="4">
        <v>20.12</v>
      </c>
      <c r="K15" s="4">
        <v>30700</v>
      </c>
      <c r="L15">
        <f t="shared" si="1"/>
        <v>1.525844930417495</v>
      </c>
      <c r="M15" t="str">
        <f>IF(ISNUMBER(SEARCH("BENZOIC ACID",H15)),"Benzoic Acid",IF(ISNUMBER(SEARCH("XANTHAN GUM",H15)),"Xanthan Gum",IF(ISNUMBER(SEARCH(" SULPHONIC ACID",H15)),"Sulphonic Acid",IF(ISNUMBER(SEARCH("ETHOXYLATED TRISTYRYLPHENOL",H15))," Ethoxylated Tristyryphenol","FIX IT"))))</f>
        <v>Benzoic Acid</v>
      </c>
      <c r="N15" t="str">
        <f t="shared" si="2"/>
        <v>Not Identified</v>
      </c>
      <c r="O15" t="str">
        <f t="shared" si="3"/>
        <v>General Chemical</v>
      </c>
      <c r="Q15" t="s">
        <v>666</v>
      </c>
      <c r="R15" t="s">
        <v>667</v>
      </c>
      <c r="S15" t="s">
        <v>668</v>
      </c>
    </row>
    <row r="16" spans="1:19" ht="22" customHeight="1" x14ac:dyDescent="0.3">
      <c r="A16" s="5">
        <v>43972</v>
      </c>
      <c r="B16" s="13" t="str">
        <f t="shared" si="0"/>
        <v>2020</v>
      </c>
      <c r="C16" s="6" t="s">
        <v>10</v>
      </c>
      <c r="D16" s="6" t="s">
        <v>37</v>
      </c>
      <c r="E16" s="6" t="s">
        <v>38</v>
      </c>
      <c r="F16" s="6" t="s">
        <v>13</v>
      </c>
      <c r="G16" s="6" t="s">
        <v>22</v>
      </c>
      <c r="H16" s="6" t="s">
        <v>39</v>
      </c>
      <c r="I16" s="7">
        <v>20120</v>
      </c>
      <c r="J16" s="7">
        <v>20.12</v>
      </c>
      <c r="K16" s="7">
        <v>30700</v>
      </c>
      <c r="L16">
        <f t="shared" si="1"/>
        <v>1.525844930417495</v>
      </c>
      <c r="M16" t="str">
        <f>IF(ISNUMBER(SEARCH("BENZOIC ACID",H16)),"Benzoic Acid",IF(ISNUMBER(SEARCH("XANTHAN GUM",H16)),"Xanthan Gum",IF(ISNUMBER(SEARCH(" SULPHONIC ACID",H16)),"Sulphonic Acid",IF(ISNUMBER(SEARCH("ETHOXYLATED TRISTYRYLPHENOL",H16))," Ethoxylated Tristyryphenol","FIX IT"))))</f>
        <v>Benzoic Acid</v>
      </c>
      <c r="N16" t="str">
        <f t="shared" si="2"/>
        <v>Not Identified</v>
      </c>
      <c r="O16" t="str">
        <f t="shared" si="3"/>
        <v>General Chemical</v>
      </c>
      <c r="Q16" t="s">
        <v>671</v>
      </c>
      <c r="R16" t="s">
        <v>669</v>
      </c>
      <c r="S16" t="s">
        <v>670</v>
      </c>
    </row>
    <row r="17" spans="1:19" ht="22" customHeight="1" x14ac:dyDescent="0.3">
      <c r="A17" s="2">
        <v>43972</v>
      </c>
      <c r="B17" s="13" t="str">
        <f t="shared" si="0"/>
        <v>2020</v>
      </c>
      <c r="C17" s="3" t="s">
        <v>10</v>
      </c>
      <c r="D17" s="3" t="s">
        <v>37</v>
      </c>
      <c r="E17" s="3" t="s">
        <v>38</v>
      </c>
      <c r="F17" s="3" t="s">
        <v>13</v>
      </c>
      <c r="G17" s="3" t="s">
        <v>22</v>
      </c>
      <c r="H17" s="3" t="s">
        <v>39</v>
      </c>
      <c r="I17" s="4">
        <v>20120</v>
      </c>
      <c r="J17" s="4">
        <v>20.12</v>
      </c>
      <c r="K17" s="4">
        <v>30700</v>
      </c>
      <c r="L17">
        <f t="shared" si="1"/>
        <v>1.525844930417495</v>
      </c>
      <c r="M17" t="str">
        <f>IF(ISNUMBER(SEARCH("BENZOIC ACID",H17)),"Benzoic Acid",IF(ISNUMBER(SEARCH("XANTHAN GUM",H17)),"Xanthan Gum",IF(ISNUMBER(SEARCH(" SULPHONIC ACID",H17)),"Sulphonic Acid",IF(ISNUMBER(SEARCH("ETHOXYLATED TRISTYRYLPHENOL",H17))," Ethoxylated Tristyryphenol","FIX IT"))))</f>
        <v>Benzoic Acid</v>
      </c>
      <c r="N17" t="str">
        <f t="shared" si="2"/>
        <v>Not Identified</v>
      </c>
      <c r="O17" t="str">
        <f t="shared" si="3"/>
        <v>General Chemical</v>
      </c>
      <c r="Q17" t="s">
        <v>661</v>
      </c>
      <c r="R17" t="s">
        <v>641</v>
      </c>
      <c r="S17" t="s">
        <v>642</v>
      </c>
    </row>
    <row r="18" spans="1:19" ht="22" customHeight="1" x14ac:dyDescent="0.3">
      <c r="A18" s="5">
        <v>43972</v>
      </c>
      <c r="B18" s="13" t="str">
        <f t="shared" si="0"/>
        <v>2020</v>
      </c>
      <c r="C18" s="6" t="s">
        <v>10</v>
      </c>
      <c r="D18" s="6" t="s">
        <v>37</v>
      </c>
      <c r="E18" s="6" t="s">
        <v>38</v>
      </c>
      <c r="F18" s="6" t="s">
        <v>13</v>
      </c>
      <c r="G18" s="6" t="s">
        <v>22</v>
      </c>
      <c r="H18" s="6" t="s">
        <v>39</v>
      </c>
      <c r="I18" s="7">
        <v>20120</v>
      </c>
      <c r="J18" s="7">
        <v>20.12</v>
      </c>
      <c r="K18" s="7">
        <v>30700</v>
      </c>
      <c r="L18">
        <f t="shared" si="1"/>
        <v>1.525844930417495</v>
      </c>
      <c r="M18" t="str">
        <f>IF(ISNUMBER(SEARCH("BENZOIC ACID",H18)),"Benzoic Acid",IF(ISNUMBER(SEARCH("XANTHAN GUM",H18)),"Xanthan Gum",IF(ISNUMBER(SEARCH(" SULPHONIC ACID",H18)),"Sulphonic Acid",IF(ISNUMBER(SEARCH("ETHOXYLATED TRISTYRYLPHENOL",H18))," Ethoxylated Tristyryphenol","FIX IT"))))</f>
        <v>Benzoic Acid</v>
      </c>
      <c r="N18" t="str">
        <f t="shared" si="2"/>
        <v>Not Identified</v>
      </c>
      <c r="O18" t="str">
        <f t="shared" si="3"/>
        <v>General Chemical</v>
      </c>
      <c r="Q18" t="s">
        <v>658</v>
      </c>
      <c r="R18" t="s">
        <v>641</v>
      </c>
      <c r="S18" t="s">
        <v>642</v>
      </c>
    </row>
    <row r="19" spans="1:19" ht="22" customHeight="1" x14ac:dyDescent="0.3">
      <c r="A19" s="2">
        <v>43968</v>
      </c>
      <c r="B19" s="13" t="str">
        <f t="shared" si="0"/>
        <v>2020</v>
      </c>
      <c r="C19" s="3" t="s">
        <v>10</v>
      </c>
      <c r="D19" s="3" t="s">
        <v>48</v>
      </c>
      <c r="E19" s="3" t="s">
        <v>49</v>
      </c>
      <c r="F19" s="3" t="s">
        <v>13</v>
      </c>
      <c r="G19" s="3" t="s">
        <v>50</v>
      </c>
      <c r="H19" s="3" t="s">
        <v>51</v>
      </c>
      <c r="I19" s="4">
        <v>16800</v>
      </c>
      <c r="J19" s="4">
        <v>16.8</v>
      </c>
      <c r="K19" s="4">
        <v>28700</v>
      </c>
      <c r="L19">
        <f t="shared" si="1"/>
        <v>1.7083333333333333</v>
      </c>
      <c r="M19" t="str">
        <f>IF(ISNUMBER(SEARCH("BUTYL TRIGLYCOL",H19)),"Butyl Triglycol",IF(ISNUMBER(SEARCH("POLYVINYL ALCOHOL",H19)),"Polyvinyl Alcohol",IF(ISNUMBER(SEARCH("ACIDOS GRAXOS",H19)),"Fatty Acids",IF(ISNUMBER(SEARCH("DIETHYLENETRIAMINE",H19)),"Diethylenetriamine",IF(ISNUMBER(SEARCH("MONOETHANOLAMINE",H19)),"Monoethanolamine",IF(ISNUMBER(SEARCH("PIGMENT",H19)),"Pigment","fIX IT"))))))</f>
        <v>Polyvinyl Alcohol</v>
      </c>
      <c r="N19" t="str">
        <f t="shared" si="2"/>
        <v>Not Identified</v>
      </c>
      <c r="O19" t="str">
        <f t="shared" si="3"/>
        <v>Alcohol</v>
      </c>
      <c r="Q19" t="s">
        <v>673</v>
      </c>
      <c r="R19" t="s">
        <v>641</v>
      </c>
      <c r="S19" t="s">
        <v>673</v>
      </c>
    </row>
    <row r="20" spans="1:19" ht="22" customHeight="1" x14ac:dyDescent="0.3">
      <c r="A20" s="5">
        <v>43965</v>
      </c>
      <c r="B20" s="13" t="str">
        <f t="shared" si="0"/>
        <v>2020</v>
      </c>
      <c r="C20" s="6" t="s">
        <v>10</v>
      </c>
      <c r="D20" s="6" t="s">
        <v>52</v>
      </c>
      <c r="E20" s="6" t="s">
        <v>53</v>
      </c>
      <c r="F20" s="6" t="s">
        <v>13</v>
      </c>
      <c r="G20" s="6" t="s">
        <v>54</v>
      </c>
      <c r="H20" s="11" t="s">
        <v>55</v>
      </c>
      <c r="I20" s="7">
        <v>18144</v>
      </c>
      <c r="J20" s="7">
        <v>18.14</v>
      </c>
      <c r="K20" s="7">
        <v>53900</v>
      </c>
      <c r="L20">
        <f t="shared" si="1"/>
        <v>2.9706790123456792</v>
      </c>
      <c r="M20" t="str">
        <f>IF(ISNUMBER(SEARCH("HEDP",H20)),"HEDP Tetrasodium Salt",IF(ISNUMBER(SEARCH("MONOETHYLENE GLYCOL",H20)),"Ethylene Glycol","FIX IT"))</f>
        <v>HEDP Tetrasodium Salt</v>
      </c>
      <c r="N20" t="str">
        <f t="shared" si="2"/>
        <v>Not Identified</v>
      </c>
      <c r="O20" t="str">
        <f t="shared" si="3"/>
        <v>Water Treatment Chemical</v>
      </c>
      <c r="Q20" t="s">
        <v>672</v>
      </c>
      <c r="R20" t="s">
        <v>641</v>
      </c>
      <c r="S20" t="s">
        <v>664</v>
      </c>
    </row>
    <row r="21" spans="1:19" ht="22" customHeight="1" x14ac:dyDescent="0.3">
      <c r="A21" s="2">
        <v>43962</v>
      </c>
      <c r="B21" s="13" t="str">
        <f t="shared" si="0"/>
        <v>2020</v>
      </c>
      <c r="C21" s="3" t="s">
        <v>10</v>
      </c>
      <c r="D21" s="3" t="s">
        <v>56</v>
      </c>
      <c r="E21" s="3" t="s">
        <v>57</v>
      </c>
      <c r="F21" s="3" t="s">
        <v>13</v>
      </c>
      <c r="G21" s="3" t="s">
        <v>58</v>
      </c>
      <c r="H21" s="3" t="s">
        <v>59</v>
      </c>
      <c r="I21" s="4">
        <v>50257</v>
      </c>
      <c r="J21" s="4">
        <v>50.26</v>
      </c>
      <c r="K21" s="4">
        <v>192000</v>
      </c>
      <c r="L21">
        <f t="shared" si="1"/>
        <v>3.8203633324710986</v>
      </c>
      <c r="M21" s="12" t="s">
        <v>648</v>
      </c>
      <c r="N21" t="str">
        <f t="shared" si="2"/>
        <v>Not Identified</v>
      </c>
      <c r="O21" t="str">
        <f t="shared" si="3"/>
        <v>General Chemical</v>
      </c>
      <c r="Q21" t="s">
        <v>677</v>
      </c>
      <c r="R21" t="s">
        <v>641</v>
      </c>
      <c r="S21" t="s">
        <v>642</v>
      </c>
    </row>
    <row r="22" spans="1:19" ht="22" customHeight="1" x14ac:dyDescent="0.3">
      <c r="A22" s="5">
        <v>43962</v>
      </c>
      <c r="B22" s="13" t="str">
        <f t="shared" si="0"/>
        <v>2020</v>
      </c>
      <c r="C22" s="6" t="s">
        <v>10</v>
      </c>
      <c r="D22" s="6" t="s">
        <v>56</v>
      </c>
      <c r="E22" s="6" t="s">
        <v>57</v>
      </c>
      <c r="F22" s="6" t="s">
        <v>13</v>
      </c>
      <c r="G22" s="6" t="s">
        <v>58</v>
      </c>
      <c r="H22" s="6" t="s">
        <v>60</v>
      </c>
      <c r="I22" s="7">
        <v>16725</v>
      </c>
      <c r="J22" s="7">
        <v>16.73</v>
      </c>
      <c r="K22" s="7">
        <v>64000</v>
      </c>
      <c r="L22">
        <f t="shared" si="1"/>
        <v>3.82660687593423</v>
      </c>
      <c r="M22" s="12" t="s">
        <v>648</v>
      </c>
      <c r="N22" t="str">
        <f t="shared" si="2"/>
        <v>Not Identified</v>
      </c>
      <c r="O22" t="str">
        <f t="shared" si="3"/>
        <v>General Chemical</v>
      </c>
      <c r="Q22" t="s">
        <v>678</v>
      </c>
      <c r="R22" t="s">
        <v>641</v>
      </c>
      <c r="S22" t="s">
        <v>650</v>
      </c>
    </row>
    <row r="23" spans="1:19" ht="22" customHeight="1" x14ac:dyDescent="0.3">
      <c r="A23" s="2">
        <v>43961</v>
      </c>
      <c r="B23" s="13" t="str">
        <f t="shared" si="0"/>
        <v>2020</v>
      </c>
      <c r="C23" s="3" t="s">
        <v>10</v>
      </c>
      <c r="D23" s="3" t="s">
        <v>16</v>
      </c>
      <c r="E23" s="3" t="s">
        <v>17</v>
      </c>
      <c r="F23" s="3" t="s">
        <v>13</v>
      </c>
      <c r="G23" s="3" t="s">
        <v>18</v>
      </c>
      <c r="H23" s="3" t="s">
        <v>19</v>
      </c>
      <c r="I23" s="4">
        <v>37504</v>
      </c>
      <c r="J23" s="4">
        <v>37.5</v>
      </c>
      <c r="K23" s="4">
        <v>241000</v>
      </c>
      <c r="L23">
        <f t="shared" si="1"/>
        <v>6.4259812286689417</v>
      </c>
      <c r="M23" t="str">
        <f>IF(ISNUMBER(SEARCH("BENZOIC ACID",H23)),"Benzoic Acid",IF(ISNUMBER(SEARCH("XANTHAN GUM",H23)),"Xanthan Gum",IF(ISNUMBER(SEARCH(" SULPHONIC ACID",H23)),"Sulphonic Acid",IF(ISNUMBER(SEARCH("ETHOXYLATED TRISTYRYLPHENOL",H23))," Ethoxylated Tristyryphenol","FIX IT"))))</f>
        <v>Sulphonic Acid</v>
      </c>
      <c r="N23" t="str">
        <f t="shared" si="2"/>
        <v>Not Identified</v>
      </c>
      <c r="O23" t="str">
        <f t="shared" si="3"/>
        <v>General Chemical</v>
      </c>
      <c r="Q23" s="12" t="s">
        <v>660</v>
      </c>
      <c r="R23" t="s">
        <v>641</v>
      </c>
      <c r="S23" t="s">
        <v>642</v>
      </c>
    </row>
    <row r="24" spans="1:19" ht="22" customHeight="1" x14ac:dyDescent="0.3">
      <c r="A24" s="5">
        <v>43956</v>
      </c>
      <c r="B24" s="13" t="str">
        <f t="shared" si="0"/>
        <v>2020</v>
      </c>
      <c r="C24" s="6" t="s">
        <v>10</v>
      </c>
      <c r="D24" s="6" t="s">
        <v>43</v>
      </c>
      <c r="E24" s="6" t="s">
        <v>44</v>
      </c>
      <c r="F24" s="6" t="s">
        <v>13</v>
      </c>
      <c r="G24" s="6" t="s">
        <v>45</v>
      </c>
      <c r="H24" s="6" t="s">
        <v>61</v>
      </c>
      <c r="I24" s="7">
        <v>17800</v>
      </c>
      <c r="J24" s="7">
        <v>17.8</v>
      </c>
      <c r="K24" s="6" t="s">
        <v>47</v>
      </c>
      <c r="L24" t="e">
        <f t="shared" si="1"/>
        <v>#VALUE!</v>
      </c>
      <c r="M24" t="str">
        <f>IF(ISNUMBER(SEARCH("BUTYL TRIGLYCOL",H24)),"Butyl Triglycol",IF(ISNUMBER(SEARCH("POLYVINYL ALCOHOL",H24)),"Polyvinyl Alcohol",IF(ISNUMBER(SEARCH("ACIDOS GRAXOS",H24)),"Fatty Acids",IF(ISNUMBER(SEARCH("DIETHYLENETRIAMINE",H24)),"Diethylenetriamine",IF(ISNUMBER(SEARCH("MONOETHANOLAMINE",H24)),"Monoethanolamine",IF(ISNUMBER(SEARCH("PIGMENT",H24)),"Pigment","fIX IT"))))))</f>
        <v>Butyl Triglycol</v>
      </c>
      <c r="N24" t="str">
        <f t="shared" si="2"/>
        <v>Not Identified</v>
      </c>
      <c r="O24" t="str">
        <f t="shared" si="3"/>
        <v>Alcohol</v>
      </c>
      <c r="Q24" t="s">
        <v>665</v>
      </c>
      <c r="R24" t="s">
        <v>641</v>
      </c>
      <c r="S24" t="s">
        <v>679</v>
      </c>
    </row>
    <row r="25" spans="1:19" ht="22" customHeight="1" x14ac:dyDescent="0.3">
      <c r="A25" s="2">
        <v>43949</v>
      </c>
      <c r="B25" s="13" t="str">
        <f t="shared" si="0"/>
        <v>2020</v>
      </c>
      <c r="C25" s="3" t="s">
        <v>62</v>
      </c>
      <c r="D25" s="3" t="s">
        <v>63</v>
      </c>
      <c r="E25" s="3" t="s">
        <v>29</v>
      </c>
      <c r="F25" s="3" t="s">
        <v>64</v>
      </c>
      <c r="G25" s="3" t="s">
        <v>45</v>
      </c>
      <c r="H25" s="3" t="s">
        <v>65</v>
      </c>
      <c r="I25" s="4">
        <v>21196</v>
      </c>
      <c r="J25" s="4">
        <v>21.2</v>
      </c>
      <c r="K25" s="3" t="s">
        <v>47</v>
      </c>
      <c r="L25" t="e">
        <f t="shared" si="1"/>
        <v>#VALUE!</v>
      </c>
      <c r="M25" s="12" t="str">
        <f>IF(ISNUMBER(SEARCH("FATTY ACID",H25)),"Fatty Acid",IF(ISNUMBER(SEARCH("ETHOXYLATED PHENOL",H25)),"Ethoxylated Phenol",IF(ISNUMBER(SEARCH("PANGEL",H25)),"Magnesium Silicate",IF(ISNUMBER(SEARCH("ADIWAX",H25)),"High Density Polyethylene Wax","FIX IT"))))</f>
        <v>High Density Polyethylene Wax</v>
      </c>
      <c r="N25" t="str">
        <f t="shared" si="2"/>
        <v>Not Identified</v>
      </c>
      <c r="O25" t="str">
        <f t="shared" si="3"/>
        <v>Polymer</v>
      </c>
    </row>
    <row r="26" spans="1:19" ht="22" customHeight="1" x14ac:dyDescent="0.3">
      <c r="A26" s="5">
        <v>43945</v>
      </c>
      <c r="B26" s="13" t="str">
        <f t="shared" si="0"/>
        <v>2020</v>
      </c>
      <c r="C26" s="6" t="s">
        <v>10</v>
      </c>
      <c r="D26" s="6" t="s">
        <v>37</v>
      </c>
      <c r="E26" s="6" t="s">
        <v>38</v>
      </c>
      <c r="F26" s="6" t="s">
        <v>13</v>
      </c>
      <c r="G26" s="6" t="s">
        <v>22</v>
      </c>
      <c r="H26" s="6" t="s">
        <v>39</v>
      </c>
      <c r="I26" s="7">
        <v>20120</v>
      </c>
      <c r="J26" s="7">
        <v>20.12</v>
      </c>
      <c r="K26" s="7">
        <v>32300</v>
      </c>
      <c r="L26">
        <f t="shared" si="1"/>
        <v>1.6053677932405566</v>
      </c>
      <c r="M26" t="str">
        <f>IF(ISNUMBER(SEARCH("BENZOIC ACID",H26)),"Benzoic Acid",IF(ISNUMBER(SEARCH("XANTHAN GUM",H26)),"Xanthan Gum",IF(ISNUMBER(SEARCH(" SULPHONIC ACID",H26)),"Sulphonic Acid",IF(ISNUMBER(SEARCH("ETHOXYLATED TRISTYRYLPHENOL",H26))," Ethoxylated Tristyryphenol","FIX IT"))))</f>
        <v>Benzoic Acid</v>
      </c>
      <c r="N26" t="str">
        <f t="shared" si="2"/>
        <v>Not Identified</v>
      </c>
      <c r="O26" t="str">
        <f t="shared" si="3"/>
        <v>General Chemical</v>
      </c>
    </row>
    <row r="27" spans="1:19" ht="22" customHeight="1" x14ac:dyDescent="0.3">
      <c r="A27" s="2">
        <v>43945</v>
      </c>
      <c r="B27" s="13" t="str">
        <f t="shared" si="0"/>
        <v>2020</v>
      </c>
      <c r="C27" s="3" t="s">
        <v>10</v>
      </c>
      <c r="D27" s="3" t="s">
        <v>37</v>
      </c>
      <c r="E27" s="3" t="s">
        <v>38</v>
      </c>
      <c r="F27" s="3" t="s">
        <v>13</v>
      </c>
      <c r="G27" s="3" t="s">
        <v>22</v>
      </c>
      <c r="H27" s="3" t="s">
        <v>39</v>
      </c>
      <c r="I27" s="4">
        <v>20120</v>
      </c>
      <c r="J27" s="4">
        <v>20.12</v>
      </c>
      <c r="K27" s="4">
        <v>32300</v>
      </c>
      <c r="L27">
        <f t="shared" si="1"/>
        <v>1.6053677932405566</v>
      </c>
      <c r="M27" t="str">
        <f>IF(ISNUMBER(SEARCH("BENZOIC ACID",H27)),"Benzoic Acid",IF(ISNUMBER(SEARCH("XANTHAN GUM",H27)),"Xanthan Gum",IF(ISNUMBER(SEARCH(" SULPHONIC ACID",H27)),"Sulphonic Acid",IF(ISNUMBER(SEARCH("ETHOXYLATED TRISTYRYLPHENOL",H27))," Ethoxylated Tristyryphenol","FIX IT"))))</f>
        <v>Benzoic Acid</v>
      </c>
      <c r="N27" t="str">
        <f t="shared" si="2"/>
        <v>Not Identified</v>
      </c>
      <c r="O27" t="str">
        <f t="shared" si="3"/>
        <v>General Chemical</v>
      </c>
    </row>
    <row r="28" spans="1:19" ht="22" customHeight="1" x14ac:dyDescent="0.3">
      <c r="A28" s="5">
        <v>43940</v>
      </c>
      <c r="B28" s="13" t="str">
        <f t="shared" si="0"/>
        <v>2020</v>
      </c>
      <c r="C28" s="6" t="s">
        <v>10</v>
      </c>
      <c r="D28" s="6" t="s">
        <v>48</v>
      </c>
      <c r="E28" s="6" t="s">
        <v>49</v>
      </c>
      <c r="F28" s="6" t="s">
        <v>13</v>
      </c>
      <c r="G28" s="6" t="s">
        <v>50</v>
      </c>
      <c r="H28" s="6" t="s">
        <v>66</v>
      </c>
      <c r="I28" s="7">
        <v>25200</v>
      </c>
      <c r="J28" s="7">
        <v>25.2</v>
      </c>
      <c r="K28" s="7">
        <v>44500</v>
      </c>
      <c r="L28">
        <f t="shared" si="1"/>
        <v>1.7658730158730158</v>
      </c>
      <c r="M28" t="str">
        <f>IF(ISNUMBER(SEARCH("BUTYL TRIGLYCOL",H28)),"Butyl Triglycol",IF(ISNUMBER(SEARCH("POLYVINYL ALCOHOL",H28)),"Polyvinyl Alcohol",IF(ISNUMBER(SEARCH("ACIDOS GRAXOS",H28)),"Fatty Acids",IF(ISNUMBER(SEARCH("DIETHYLENETRIAMINE",H28)),"Diethylenetriamine",IF(ISNUMBER(SEARCH("MONOETHANOLAMINE",H28)),"Monoethanolamine",IF(ISNUMBER(SEARCH("PIGMENT",H28)),"Pigment","fIX IT"))))))</f>
        <v>Polyvinyl Alcohol</v>
      </c>
      <c r="N28" t="str">
        <f t="shared" si="2"/>
        <v>Not Identified</v>
      </c>
      <c r="O28" t="str">
        <f t="shared" si="3"/>
        <v>Alcohol</v>
      </c>
    </row>
    <row r="29" spans="1:19" ht="22" customHeight="1" x14ac:dyDescent="0.3">
      <c r="A29" s="2">
        <v>43940</v>
      </c>
      <c r="B29" s="13" t="str">
        <f t="shared" si="0"/>
        <v>2020</v>
      </c>
      <c r="C29" s="3" t="s">
        <v>10</v>
      </c>
      <c r="D29" s="3" t="s">
        <v>16</v>
      </c>
      <c r="E29" s="3" t="s">
        <v>17</v>
      </c>
      <c r="F29" s="3" t="s">
        <v>13</v>
      </c>
      <c r="G29" s="3" t="s">
        <v>18</v>
      </c>
      <c r="H29" s="3" t="s">
        <v>67</v>
      </c>
      <c r="I29" s="4">
        <v>37504</v>
      </c>
      <c r="J29" s="4">
        <v>37.5</v>
      </c>
      <c r="K29" s="4">
        <v>221000</v>
      </c>
      <c r="L29">
        <f t="shared" si="1"/>
        <v>5.8927047781569968</v>
      </c>
      <c r="M29" s="12" t="s">
        <v>661</v>
      </c>
      <c r="N29" t="str">
        <f t="shared" si="2"/>
        <v>Not Identified</v>
      </c>
      <c r="O29" t="str">
        <f t="shared" si="3"/>
        <v>General Chemical</v>
      </c>
    </row>
    <row r="30" spans="1:19" ht="22" customHeight="1" x14ac:dyDescent="0.3">
      <c r="A30" s="5">
        <v>43940</v>
      </c>
      <c r="B30" s="13" t="str">
        <f t="shared" si="0"/>
        <v>2020</v>
      </c>
      <c r="C30" s="6" t="s">
        <v>10</v>
      </c>
      <c r="D30" s="6" t="s">
        <v>68</v>
      </c>
      <c r="E30" s="6" t="s">
        <v>69</v>
      </c>
      <c r="F30" s="6" t="s">
        <v>13</v>
      </c>
      <c r="G30" s="6" t="s">
        <v>70</v>
      </c>
      <c r="H30" s="11" t="s">
        <v>71</v>
      </c>
      <c r="I30" s="7">
        <v>16906</v>
      </c>
      <c r="J30" s="7">
        <v>16.91</v>
      </c>
      <c r="K30" s="7">
        <v>47400</v>
      </c>
      <c r="L30">
        <f t="shared" si="1"/>
        <v>2.8037383177570092</v>
      </c>
      <c r="M30" t="str">
        <f>IF(ISNUMBER(SEARCH("BUTYL TRIGLYCOL",H30)),"Butyl Triglycol",IF(ISNUMBER(SEARCH("POLYVINYL ALCOHOL",H30)),"Polyvinyl Alcohol",IF(ISNUMBER(SEARCH("ACIDOS GRAXOS",H30)),"Fatty Acids",IF(ISNUMBER(SEARCH("DIETHYLENETRIAMINE",H30)),"Diethylenetriamine",IF(ISNUMBER(SEARCH("MONOETHANOLAMINE",H30)),"Monoethanolamine",IF(ISNUMBER(SEARCH("PIGMENT",H30)),"Pigment","fIX IT"))))))</f>
        <v>Diethylenetriamine</v>
      </c>
      <c r="N30" t="str">
        <f t="shared" si="2"/>
        <v>Not Identified</v>
      </c>
      <c r="O30" t="str">
        <f t="shared" si="3"/>
        <v>Amines</v>
      </c>
    </row>
    <row r="31" spans="1:19" ht="22" customHeight="1" x14ac:dyDescent="0.3">
      <c r="A31" s="2">
        <v>43936</v>
      </c>
      <c r="B31" s="13" t="str">
        <f t="shared" si="0"/>
        <v>2020</v>
      </c>
      <c r="C31" s="3" t="s">
        <v>10</v>
      </c>
      <c r="D31" s="3" t="s">
        <v>72</v>
      </c>
      <c r="E31" s="3" t="s">
        <v>73</v>
      </c>
      <c r="F31" s="3" t="s">
        <v>13</v>
      </c>
      <c r="G31" s="3" t="s">
        <v>35</v>
      </c>
      <c r="H31" s="3" t="s">
        <v>74</v>
      </c>
      <c r="I31" s="4">
        <v>10366</v>
      </c>
      <c r="J31" s="4">
        <v>10.37</v>
      </c>
      <c r="K31" s="4">
        <v>106000</v>
      </c>
      <c r="L31">
        <f t="shared" si="1"/>
        <v>10.225737989581324</v>
      </c>
      <c r="M31" t="str">
        <f>IF(ISNUMBER(SEARCH("BUTYL TRIGLYCOL",H31)),"Butyl Triglycol",IF(ISNUMBER(SEARCH("POLYVINYL ALCOHOL",H31)),"Polyvinyl Alcohol",IF(ISNUMBER(SEARCH("ACIDOS GRAXOS",H31)),"Fatty Acids",IF(ISNUMBER(SEARCH("DIETHYLENETRIAMINE",H31)),"Diethylenetriamine",IF(ISNUMBER(SEARCH("MONOETHANOLAMINE",H31)),"Monoethanolamine",IF(ISNUMBER(SEARCH("PIGMENT",H31)),"Pigment","fIX IT"))))))</f>
        <v>Pigment</v>
      </c>
      <c r="N31" t="str">
        <f t="shared" si="2"/>
        <v>Not Identified</v>
      </c>
      <c r="O31" t="str">
        <f t="shared" si="3"/>
        <v>Pigment</v>
      </c>
    </row>
    <row r="32" spans="1:19" ht="22" customHeight="1" x14ac:dyDescent="0.3">
      <c r="A32" s="2">
        <v>43933</v>
      </c>
      <c r="B32" s="13" t="str">
        <f t="shared" si="0"/>
        <v>2020</v>
      </c>
      <c r="C32" s="3" t="s">
        <v>10</v>
      </c>
      <c r="D32" s="3" t="s">
        <v>75</v>
      </c>
      <c r="E32" s="3" t="s">
        <v>76</v>
      </c>
      <c r="F32" s="3" t="s">
        <v>13</v>
      </c>
      <c r="G32" s="3" t="s">
        <v>22</v>
      </c>
      <c r="H32" s="3" t="s">
        <v>77</v>
      </c>
      <c r="I32" s="4">
        <v>77859</v>
      </c>
      <c r="J32" s="4">
        <v>77.86</v>
      </c>
      <c r="K32" s="4">
        <v>125000</v>
      </c>
      <c r="L32">
        <f t="shared" si="1"/>
        <v>1.6054662916297409</v>
      </c>
      <c r="M32" t="str">
        <f>IF(ISNUMBER(SEARCH("BENZOIC ACID",H32)),"Benzoic Acid",IF(ISNUMBER(SEARCH("XANTHAN GUM",H32)),"Xanthan Gum",IF(ISNUMBER(SEARCH(" SULPHONIC ACID",H32)),"Sulphonic Acid",IF(ISNUMBER(SEARCH("ETHOXYLATED TRISTYRYLPHENOL",H32))," Ethoxylated Tristyryphenol","FIX IT"))))</f>
        <v>Benzoic Acid</v>
      </c>
      <c r="N32" t="str">
        <f t="shared" si="2"/>
        <v>Not Identified</v>
      </c>
      <c r="O32" t="str">
        <f t="shared" si="3"/>
        <v>General Chemical</v>
      </c>
    </row>
    <row r="33" spans="1:15" ht="22" customHeight="1" x14ac:dyDescent="0.3">
      <c r="A33" s="5">
        <v>43927</v>
      </c>
      <c r="B33" s="13" t="str">
        <f t="shared" si="0"/>
        <v>2020</v>
      </c>
      <c r="C33" s="6" t="s">
        <v>10</v>
      </c>
      <c r="D33" s="6" t="s">
        <v>78</v>
      </c>
      <c r="E33" s="6" t="s">
        <v>79</v>
      </c>
      <c r="F33" s="6" t="s">
        <v>13</v>
      </c>
      <c r="G33" s="6" t="s">
        <v>80</v>
      </c>
      <c r="H33" s="6" t="s">
        <v>81</v>
      </c>
      <c r="I33" s="7">
        <v>15690</v>
      </c>
      <c r="J33" s="7">
        <v>15.69</v>
      </c>
      <c r="K33" s="7">
        <v>12800</v>
      </c>
      <c r="L33">
        <f t="shared" si="1"/>
        <v>0.81580624601657104</v>
      </c>
      <c r="M33" s="12" t="s">
        <v>648</v>
      </c>
      <c r="N33" t="str">
        <f t="shared" si="2"/>
        <v>Not Identified</v>
      </c>
      <c r="O33" t="str">
        <f t="shared" si="3"/>
        <v>General Chemical</v>
      </c>
    </row>
    <row r="34" spans="1:15" ht="22" customHeight="1" x14ac:dyDescent="0.3">
      <c r="A34" s="5">
        <v>43924</v>
      </c>
      <c r="B34" s="13" t="str">
        <f t="shared" si="0"/>
        <v>2020</v>
      </c>
      <c r="C34" s="6" t="s">
        <v>10</v>
      </c>
      <c r="D34" s="6" t="s">
        <v>68</v>
      </c>
      <c r="E34" s="6" t="s">
        <v>69</v>
      </c>
      <c r="F34" s="6" t="s">
        <v>13</v>
      </c>
      <c r="G34" s="6" t="s">
        <v>70</v>
      </c>
      <c r="H34" s="6" t="s">
        <v>84</v>
      </c>
      <c r="I34" s="7">
        <v>16906</v>
      </c>
      <c r="J34" s="7">
        <v>16.91</v>
      </c>
      <c r="K34" s="7">
        <v>47400</v>
      </c>
      <c r="L34">
        <f t="shared" si="1"/>
        <v>2.8037383177570092</v>
      </c>
      <c r="M34" t="str">
        <f>IF(ISNUMBER(SEARCH("BUTYL TRIGLYCOL",H34)),"Butyl Triglycol",IF(ISNUMBER(SEARCH("POLYVINYL ALCOHOL",H34)),"Polyvinyl Alcohol",IF(ISNUMBER(SEARCH("ACIDOS GRAXOS",H34)),"Fatty Acids",IF(ISNUMBER(SEARCH("DIETHYLENETRIAMINE",H34)),"Diethylenetriamine",IF(ISNUMBER(SEARCH("MONOETHANOLAMINE",H34)),"Monoethanolamine",IF(ISNUMBER(SEARCH("PIGMENT",H34)),"Pigment","fIX IT"))))))</f>
        <v>Diethylenetriamine</v>
      </c>
      <c r="N34" t="str">
        <f t="shared" si="2"/>
        <v>Not Identified</v>
      </c>
      <c r="O34" t="str">
        <f t="shared" si="3"/>
        <v>Amines</v>
      </c>
    </row>
    <row r="35" spans="1:15" ht="22" customHeight="1" x14ac:dyDescent="0.3">
      <c r="A35" s="2">
        <v>43924</v>
      </c>
      <c r="B35" s="13" t="str">
        <f t="shared" si="0"/>
        <v>2020</v>
      </c>
      <c r="C35" s="3" t="s">
        <v>10</v>
      </c>
      <c r="D35" s="3" t="s">
        <v>68</v>
      </c>
      <c r="E35" s="3" t="s">
        <v>69</v>
      </c>
      <c r="F35" s="3" t="s">
        <v>13</v>
      </c>
      <c r="G35" s="3" t="s">
        <v>70</v>
      </c>
      <c r="H35" s="3" t="s">
        <v>84</v>
      </c>
      <c r="I35" s="4">
        <v>16906</v>
      </c>
      <c r="J35" s="4">
        <v>16.91</v>
      </c>
      <c r="K35" s="4">
        <v>47400</v>
      </c>
      <c r="L35">
        <f t="shared" si="1"/>
        <v>2.8037383177570092</v>
      </c>
      <c r="M35" t="str">
        <f>IF(ISNUMBER(SEARCH("BUTYL TRIGLYCOL",H35)),"Butyl Triglycol",IF(ISNUMBER(SEARCH("POLYVINYL ALCOHOL",H35)),"Polyvinyl Alcohol",IF(ISNUMBER(SEARCH("ACIDOS GRAXOS",H35)),"Fatty Acids",IF(ISNUMBER(SEARCH("DIETHYLENETRIAMINE",H35)),"Diethylenetriamine",IF(ISNUMBER(SEARCH("MONOETHANOLAMINE",H35)),"Monoethanolamine",IF(ISNUMBER(SEARCH("PIGMENT",H35)),"Pigment","fIX IT"))))))</f>
        <v>Diethylenetriamine</v>
      </c>
      <c r="N35" t="str">
        <f t="shared" si="2"/>
        <v>Not Identified</v>
      </c>
      <c r="O35" t="str">
        <f t="shared" si="3"/>
        <v>Amines</v>
      </c>
    </row>
    <row r="36" spans="1:15" ht="22" customHeight="1" x14ac:dyDescent="0.3">
      <c r="A36" s="5">
        <v>43918</v>
      </c>
      <c r="B36" s="13" t="str">
        <f t="shared" si="0"/>
        <v>2020</v>
      </c>
      <c r="C36" s="6" t="s">
        <v>82</v>
      </c>
      <c r="D36" s="6" t="s">
        <v>63</v>
      </c>
      <c r="E36" s="6" t="s">
        <v>83</v>
      </c>
      <c r="F36" s="6" t="s">
        <v>64</v>
      </c>
      <c r="G36" s="11" t="s">
        <v>45</v>
      </c>
      <c r="H36" s="6" t="s">
        <v>85</v>
      </c>
      <c r="I36" s="7">
        <v>12900</v>
      </c>
      <c r="J36" s="7">
        <v>12.9</v>
      </c>
      <c r="K36" s="6" t="s">
        <v>47</v>
      </c>
      <c r="L36" t="e">
        <f t="shared" si="1"/>
        <v>#VALUE!</v>
      </c>
      <c r="M36" s="12" t="s">
        <v>645</v>
      </c>
      <c r="N36" t="str">
        <f t="shared" si="2"/>
        <v>Not Identified</v>
      </c>
      <c r="O36" t="str">
        <f t="shared" si="3"/>
        <v>Alcohol</v>
      </c>
    </row>
    <row r="37" spans="1:15" ht="22" customHeight="1" x14ac:dyDescent="0.3">
      <c r="A37" s="2">
        <v>43917</v>
      </c>
      <c r="B37" s="13" t="str">
        <f t="shared" si="0"/>
        <v>2020</v>
      </c>
      <c r="C37" s="3" t="s">
        <v>10</v>
      </c>
      <c r="D37" s="3" t="s">
        <v>11</v>
      </c>
      <c r="E37" s="3" t="s">
        <v>12</v>
      </c>
      <c r="F37" s="3" t="s">
        <v>13</v>
      </c>
      <c r="G37" s="3" t="s">
        <v>86</v>
      </c>
      <c r="H37" s="3" t="s">
        <v>87</v>
      </c>
      <c r="I37" s="4">
        <v>16400</v>
      </c>
      <c r="J37" s="4">
        <v>16.399999999999999</v>
      </c>
      <c r="K37" s="4">
        <v>79800</v>
      </c>
      <c r="L37">
        <f t="shared" si="1"/>
        <v>4.8658536585365857</v>
      </c>
      <c r="M37" t="str">
        <f>IF(ISNUMBER(SEARCH("BENZOIC ACID",H37)),"Benzoic Acid",IF(ISNUMBER(SEARCH("XANTHAN GUM",H37)),"Xanthan Gum",IF(ISNUMBER(SEARCH(" SULPHONIC ACID",H37)),"Sulphonic Acid",IF(ISNUMBER(SEARCH("ETHOXYLATED TRISTYRYLPHENOL",H37))," Ethoxylated Tristyryphenol","FIX IT"))))</f>
        <v>Xanthan Gum</v>
      </c>
      <c r="N37" t="str">
        <f t="shared" si="2"/>
        <v>Not Identified</v>
      </c>
      <c r="O37" t="str">
        <f t="shared" si="3"/>
        <v>Food Additive</v>
      </c>
    </row>
    <row r="38" spans="1:15" ht="22" customHeight="1" x14ac:dyDescent="0.3">
      <c r="A38" s="2">
        <v>43907</v>
      </c>
      <c r="B38" s="13" t="str">
        <f t="shared" si="0"/>
        <v>2020</v>
      </c>
      <c r="C38" s="3" t="s">
        <v>10</v>
      </c>
      <c r="D38" s="3" t="s">
        <v>88</v>
      </c>
      <c r="E38" s="3" t="s">
        <v>12</v>
      </c>
      <c r="F38" s="3" t="s">
        <v>13</v>
      </c>
      <c r="G38" s="3" t="s">
        <v>89</v>
      </c>
      <c r="H38" s="3" t="s">
        <v>90</v>
      </c>
      <c r="I38" s="4">
        <v>18072</v>
      </c>
      <c r="J38" s="4">
        <v>18.07</v>
      </c>
      <c r="K38" s="4">
        <v>29800</v>
      </c>
      <c r="L38">
        <f t="shared" si="1"/>
        <v>1.6489597166888004</v>
      </c>
      <c r="M38" t="str">
        <f>IF(ISNUMBER(SEARCH("DICYANDIAMIDE", H38)), "Dicyandiamide", "fix it")</f>
        <v>Dicyandiamide</v>
      </c>
      <c r="N38" t="str">
        <f t="shared" si="2"/>
        <v>Not Identified</v>
      </c>
      <c r="O38" t="str">
        <f t="shared" si="3"/>
        <v>Amides</v>
      </c>
    </row>
    <row r="39" spans="1:15" ht="22" customHeight="1" x14ac:dyDescent="0.3">
      <c r="A39" s="5">
        <v>43905</v>
      </c>
      <c r="B39" s="13" t="str">
        <f t="shared" si="0"/>
        <v>2020</v>
      </c>
      <c r="C39" s="6" t="s">
        <v>10</v>
      </c>
      <c r="D39" s="6" t="s">
        <v>91</v>
      </c>
      <c r="E39" s="6" t="s">
        <v>21</v>
      </c>
      <c r="F39" s="6" t="s">
        <v>13</v>
      </c>
      <c r="G39" s="6" t="s">
        <v>35</v>
      </c>
      <c r="H39" s="6" t="s">
        <v>92</v>
      </c>
      <c r="I39" s="7">
        <v>7456</v>
      </c>
      <c r="J39" s="7">
        <v>7.46</v>
      </c>
      <c r="K39" s="7">
        <v>74900</v>
      </c>
      <c r="L39">
        <f t="shared" si="1"/>
        <v>10.045600858369099</v>
      </c>
      <c r="M39" t="str">
        <f>IF(ISNUMBER(SEARCH("BUTYL TRIGLYCOL",H39)),"Butyl Triglycol",IF(ISNUMBER(SEARCH("POLYVINYL ALCOHOL",H39)),"Polyvinyl Alcohol",IF(ISNUMBER(SEARCH("ACIDOS GRAXOS",H39)),"Fatty Acids",IF(ISNUMBER(SEARCH("DIETHYLENETRIAMINE",H39)),"Diethylenetriamine",IF(ISNUMBER(SEARCH("MONOETHANOLAMINE",H39)),"Monoethanolamine",IF(ISNUMBER(SEARCH("PIGMENT",H39)),"Pigment","fIX IT"))))))</f>
        <v>Pigment</v>
      </c>
      <c r="N39" t="str">
        <f t="shared" si="2"/>
        <v>Not Identified</v>
      </c>
      <c r="O39" t="str">
        <f t="shared" si="3"/>
        <v>Pigment</v>
      </c>
    </row>
    <row r="40" spans="1:15" ht="22" customHeight="1" x14ac:dyDescent="0.3">
      <c r="A40" s="2">
        <v>43893</v>
      </c>
      <c r="B40" s="13" t="str">
        <f t="shared" si="0"/>
        <v>2020</v>
      </c>
      <c r="C40" s="3" t="s">
        <v>10</v>
      </c>
      <c r="D40" s="3" t="s">
        <v>43</v>
      </c>
      <c r="E40" s="3" t="s">
        <v>44</v>
      </c>
      <c r="F40" s="3" t="s">
        <v>13</v>
      </c>
      <c r="G40" s="3" t="s">
        <v>45</v>
      </c>
      <c r="H40" s="3" t="s">
        <v>93</v>
      </c>
      <c r="I40" s="4">
        <v>17800</v>
      </c>
      <c r="J40" s="4">
        <v>17.8</v>
      </c>
      <c r="K40" s="3" t="s">
        <v>47</v>
      </c>
      <c r="L40" t="e">
        <f t="shared" si="1"/>
        <v>#VALUE!</v>
      </c>
      <c r="M40" t="str">
        <f>IF(ISNUMBER(SEARCH("BUTYL TRIGLYCOL",H40)),"Butyl Triglycol",IF(ISNUMBER(SEARCH("POLYVINYL ALCOHOL",H40)),"Polyvinyl Alcohol",IF(ISNUMBER(SEARCH("ACIDOS GRAXOS",H40)),"Fatty Acids",IF(ISNUMBER(SEARCH("DIETHYLENETRIAMINE",H40)),"Diethylenetriamine",IF(ISNUMBER(SEARCH("MONOETHANOLAMINE",H40)),"Monoethanolamine",IF(ISNUMBER(SEARCH("PIGMENT",H40)),"Pigment","fIX IT"))))))</f>
        <v>Butyl Triglycol</v>
      </c>
      <c r="N40" t="str">
        <f t="shared" si="2"/>
        <v>Not Identified</v>
      </c>
      <c r="O40" t="str">
        <f t="shared" si="3"/>
        <v>Alcohol</v>
      </c>
    </row>
    <row r="41" spans="1:15" ht="22" customHeight="1" x14ac:dyDescent="0.3">
      <c r="A41" s="5">
        <v>43880</v>
      </c>
      <c r="B41" s="13" t="str">
        <f t="shared" si="0"/>
        <v>2020</v>
      </c>
      <c r="C41" s="6" t="s">
        <v>10</v>
      </c>
      <c r="D41" s="6" t="s">
        <v>94</v>
      </c>
      <c r="E41" s="6" t="s">
        <v>95</v>
      </c>
      <c r="F41" s="6" t="s">
        <v>13</v>
      </c>
      <c r="G41" s="11" t="s">
        <v>96</v>
      </c>
      <c r="H41" s="6" t="s">
        <v>97</v>
      </c>
      <c r="I41" s="7">
        <v>18756</v>
      </c>
      <c r="J41" s="7">
        <v>18.760000000000002</v>
      </c>
      <c r="K41" s="7">
        <v>130000</v>
      </c>
      <c r="L41">
        <f t="shared" si="1"/>
        <v>6.9311153764128814</v>
      </c>
      <c r="M41" s="12" t="s">
        <v>648</v>
      </c>
      <c r="N41" t="str">
        <f t="shared" si="2"/>
        <v>Not Identified</v>
      </c>
      <c r="O41" t="str">
        <f t="shared" si="3"/>
        <v>General Chemical</v>
      </c>
    </row>
    <row r="42" spans="1:15" ht="22" customHeight="1" x14ac:dyDescent="0.3">
      <c r="A42" s="2">
        <v>43879</v>
      </c>
      <c r="B42" s="13" t="str">
        <f t="shared" si="0"/>
        <v>2020</v>
      </c>
      <c r="C42" s="3" t="s">
        <v>10</v>
      </c>
      <c r="D42" s="3" t="s">
        <v>98</v>
      </c>
      <c r="E42" s="3" t="s">
        <v>99</v>
      </c>
      <c r="F42" s="3" t="s">
        <v>13</v>
      </c>
      <c r="G42" s="3" t="s">
        <v>100</v>
      </c>
      <c r="H42" s="3" t="s">
        <v>101</v>
      </c>
      <c r="I42" s="4">
        <v>17456</v>
      </c>
      <c r="J42" s="4">
        <v>17.46</v>
      </c>
      <c r="K42" s="4">
        <v>38500</v>
      </c>
      <c r="L42">
        <f t="shared" si="1"/>
        <v>2.2055453712190651</v>
      </c>
      <c r="M42" t="str">
        <f>IF(ISNUMBER(SEARCH("BUTYL TRIGLYCOL",H42)),"Butyl Triglycol",IF(ISNUMBER(SEARCH("POLYVINYL ALCOHOL",H42)),"Polyvinyl Alcohol",IF(ISNUMBER(SEARCH("ACIDOS GRAXOS",H42)),"Fatty Acids",IF(ISNUMBER(SEARCH("DIETHYLENETRIAMINE",H42)),"Diethylenetriamine",IF(ISNUMBER(SEARCH("MONOETHANOLAMINE",H42)),"Monoethanolamine",IF(ISNUMBER(SEARCH("PIGMENT",H42)),"Pigment","fIX IT"))))))</f>
        <v>Diethylenetriamine</v>
      </c>
      <c r="N42" t="str">
        <f t="shared" si="2"/>
        <v>Not Identified</v>
      </c>
      <c r="O42" t="str">
        <f t="shared" si="3"/>
        <v>Amines</v>
      </c>
    </row>
    <row r="43" spans="1:15" ht="22" customHeight="1" x14ac:dyDescent="0.3">
      <c r="A43" s="5">
        <v>43875</v>
      </c>
      <c r="B43" s="13" t="str">
        <f t="shared" si="0"/>
        <v>2020</v>
      </c>
      <c r="C43" s="6" t="s">
        <v>10</v>
      </c>
      <c r="D43" s="6" t="s">
        <v>102</v>
      </c>
      <c r="E43" s="6" t="s">
        <v>103</v>
      </c>
      <c r="F43" s="6" t="s">
        <v>13</v>
      </c>
      <c r="G43" s="6" t="s">
        <v>104</v>
      </c>
      <c r="H43" s="11" t="s">
        <v>105</v>
      </c>
      <c r="I43" s="7">
        <v>19160</v>
      </c>
      <c r="J43" s="7">
        <v>19.16</v>
      </c>
      <c r="K43" s="7">
        <v>88300</v>
      </c>
      <c r="L43">
        <f t="shared" si="1"/>
        <v>4.6085594989561587</v>
      </c>
      <c r="M43" s="12" t="str">
        <f>IF(ISNUMBER(SEARCH("FATTY ACID",H43)),"Fatty Acid",IF(ISNUMBER(SEARCH("ETHOXYLATED PHENOL",H43)),"Ethoxylated Phenol",IF(ISNUMBER(SEARCH("PANGEL",H43)),"Magnesium Silicate",IF(ISNUMBER(SEARCH("ADIWAX",H43)),"High Density Polyethylene Wax","FIX IT"))))</f>
        <v>Magnesium Silicate</v>
      </c>
      <c r="N43" t="str">
        <f t="shared" si="2"/>
        <v>Not Identified</v>
      </c>
      <c r="O43" t="str">
        <f t="shared" si="3"/>
        <v>General Chemical</v>
      </c>
    </row>
    <row r="44" spans="1:15" ht="22" customHeight="1" x14ac:dyDescent="0.3">
      <c r="A44" s="5">
        <v>43868</v>
      </c>
      <c r="B44" s="13" t="str">
        <f t="shared" si="0"/>
        <v>2020</v>
      </c>
      <c r="C44" s="6" t="s">
        <v>10</v>
      </c>
      <c r="D44" s="6" t="s">
        <v>20</v>
      </c>
      <c r="E44" s="6" t="s">
        <v>21</v>
      </c>
      <c r="F44" s="6" t="s">
        <v>13</v>
      </c>
      <c r="G44" s="6" t="s">
        <v>22</v>
      </c>
      <c r="H44" s="6" t="s">
        <v>106</v>
      </c>
      <c r="I44" s="7">
        <v>27481</v>
      </c>
      <c r="J44" s="7">
        <v>27.48</v>
      </c>
      <c r="K44" s="7">
        <v>47500</v>
      </c>
      <c r="L44">
        <f t="shared" si="1"/>
        <v>1.7284669407954587</v>
      </c>
      <c r="M44" t="str">
        <f>IF(ISNUMBER(SEARCH("BENZOIC ACID",H44)),"Benzoic Acid",IF(ISNUMBER(SEARCH("XANTHAN GUM",H44)),"Xanthan Gum",IF(ISNUMBER(SEARCH(" SULPHONIC ACID",H44)),"Sulphonic Acid",IF(ISNUMBER(SEARCH("ETHOXYLATED TRISTYRYLPHENOL",H44))," Ethoxylated Tristyryphenol","FIX IT"))))</f>
        <v>Benzoic Acid</v>
      </c>
      <c r="N44" t="str">
        <f t="shared" si="2"/>
        <v>Not Identified</v>
      </c>
      <c r="O44" t="str">
        <f t="shared" si="3"/>
        <v>General Chemical</v>
      </c>
    </row>
    <row r="45" spans="1:15" ht="22" customHeight="1" x14ac:dyDescent="0.3">
      <c r="A45" s="2">
        <v>43860</v>
      </c>
      <c r="B45" s="13" t="str">
        <f t="shared" si="0"/>
        <v>2020</v>
      </c>
      <c r="C45" s="3" t="s">
        <v>10</v>
      </c>
      <c r="D45" s="3" t="s">
        <v>98</v>
      </c>
      <c r="E45" s="3" t="s">
        <v>99</v>
      </c>
      <c r="F45" s="3" t="s">
        <v>13</v>
      </c>
      <c r="G45" s="3" t="s">
        <v>107</v>
      </c>
      <c r="H45" s="10" t="s">
        <v>108</v>
      </c>
      <c r="I45" s="4">
        <v>17976</v>
      </c>
      <c r="J45" s="4">
        <v>17.98</v>
      </c>
      <c r="K45" s="4">
        <v>19900</v>
      </c>
      <c r="L45">
        <f t="shared" si="1"/>
        <v>1.1070315976858034</v>
      </c>
      <c r="M45" t="str">
        <f>IF(ISNUMBER(SEARCH("BUTYL TRIGLYCOL",H45)),"Butyl Triglycol",IF(ISNUMBER(SEARCH("POLYVINYL ALCOHOL",H45)),"Polyvinyl Alcohol",IF(ISNUMBER(SEARCH("ACIDOS GRAXOS",H45)),"Fatty Acids",IF(ISNUMBER(SEARCH("DIETHYLENETRIAMINE",H45)),"Diethylenetriamine",IF(ISNUMBER(SEARCH("MONOETHANOLAMINE",H45)),"Monoethanolamine",IF(ISNUMBER(SEARCH("PIGMENT",H45)),"Pigment","fIX IT"))))))</f>
        <v>Monoethanolamine</v>
      </c>
      <c r="N45" t="str">
        <f t="shared" si="2"/>
        <v>Not Identified</v>
      </c>
      <c r="O45" t="str">
        <f t="shared" si="3"/>
        <v>Amines</v>
      </c>
    </row>
    <row r="46" spans="1:15" ht="22" customHeight="1" x14ac:dyDescent="0.3">
      <c r="A46" s="5">
        <v>43855</v>
      </c>
      <c r="B46" s="13" t="str">
        <f t="shared" si="0"/>
        <v>2020</v>
      </c>
      <c r="C46" s="6" t="s">
        <v>10</v>
      </c>
      <c r="D46" s="6" t="s">
        <v>33</v>
      </c>
      <c r="E46" s="6" t="s">
        <v>41</v>
      </c>
      <c r="F46" s="6" t="s">
        <v>13</v>
      </c>
      <c r="G46" s="6" t="s">
        <v>35</v>
      </c>
      <c r="H46" s="6" t="s">
        <v>109</v>
      </c>
      <c r="I46" s="7">
        <v>11870</v>
      </c>
      <c r="J46" s="7">
        <v>11.87</v>
      </c>
      <c r="K46" s="7">
        <v>122000</v>
      </c>
      <c r="L46">
        <f t="shared" si="1"/>
        <v>10.278011794439765</v>
      </c>
      <c r="M46" t="str">
        <f>IF(ISNUMBER(SEARCH("BUTYL TRIGLYCOL",H46)),"Butyl Triglycol",IF(ISNUMBER(SEARCH("POLYVINYL ALCOHOL",H46)),"Polyvinyl Alcohol",IF(ISNUMBER(SEARCH("ACIDOS GRAXOS",H46)),"Fatty Acids",IF(ISNUMBER(SEARCH("DIETHYLENETRIAMINE",H46)),"Diethylenetriamine",IF(ISNUMBER(SEARCH("MONOETHANOLAMINE",H46)),"Monoethanolamine",IF(ISNUMBER(SEARCH("PIGMENT",H46)),"Pigment","fIX IT"))))))</f>
        <v>Pigment</v>
      </c>
      <c r="N46" t="str">
        <f t="shared" si="2"/>
        <v>Not Identified</v>
      </c>
      <c r="O46" t="str">
        <f t="shared" si="3"/>
        <v>Pigment</v>
      </c>
    </row>
    <row r="47" spans="1:15" ht="22" customHeight="1" x14ac:dyDescent="0.3">
      <c r="A47" s="2">
        <v>43854</v>
      </c>
      <c r="B47" s="13" t="str">
        <f t="shared" si="0"/>
        <v>2020</v>
      </c>
      <c r="C47" s="3" t="s">
        <v>82</v>
      </c>
      <c r="D47" s="3" t="s">
        <v>63</v>
      </c>
      <c r="E47" s="3" t="s">
        <v>83</v>
      </c>
      <c r="F47" s="3" t="s">
        <v>64</v>
      </c>
      <c r="G47" s="3" t="s">
        <v>45</v>
      </c>
      <c r="H47" s="3" t="s">
        <v>110</v>
      </c>
      <c r="I47" s="4">
        <v>12900</v>
      </c>
      <c r="J47" s="4">
        <v>12.9</v>
      </c>
      <c r="K47" s="3" t="s">
        <v>47</v>
      </c>
      <c r="L47" t="e">
        <f t="shared" si="1"/>
        <v>#VALUE!</v>
      </c>
      <c r="M47" s="12" t="s">
        <v>645</v>
      </c>
      <c r="N47" t="str">
        <f t="shared" si="2"/>
        <v>Not Identified</v>
      </c>
      <c r="O47" t="str">
        <f t="shared" si="3"/>
        <v>Alcohol</v>
      </c>
    </row>
    <row r="48" spans="1:15" ht="22" customHeight="1" x14ac:dyDescent="0.3">
      <c r="A48" s="5">
        <v>43853</v>
      </c>
      <c r="B48" s="13" t="str">
        <f t="shared" si="0"/>
        <v>2020</v>
      </c>
      <c r="C48" s="6" t="s">
        <v>10</v>
      </c>
      <c r="D48" s="6" t="s">
        <v>111</v>
      </c>
      <c r="E48" s="6" t="s">
        <v>38</v>
      </c>
      <c r="F48" s="6" t="s">
        <v>13</v>
      </c>
      <c r="G48" s="6" t="s">
        <v>22</v>
      </c>
      <c r="H48" s="6" t="s">
        <v>112</v>
      </c>
      <c r="I48" s="7">
        <v>20120</v>
      </c>
      <c r="J48" s="7">
        <v>20.12</v>
      </c>
      <c r="K48" s="7">
        <v>35600</v>
      </c>
      <c r="L48">
        <f t="shared" si="1"/>
        <v>1.7693836978131212</v>
      </c>
      <c r="M48" t="str">
        <f t="shared" ref="M48:M54" si="4">IF(ISNUMBER(SEARCH("BENZOIC ACID",H48)),"Benzoic Acid",IF(ISNUMBER(SEARCH("XANTHAN GUM",H48)),"Xanthan Gum",IF(ISNUMBER(SEARCH(" SULPHONIC ACID",H48)),"Sulphonic Acid",IF(ISNUMBER(SEARCH("ETHOXYLATED TRISTYRYLPHENOL",H48))," Ethoxylated Tristyryphenol","FIX IT"))))</f>
        <v>Benzoic Acid</v>
      </c>
      <c r="N48" t="str">
        <f t="shared" si="2"/>
        <v>Not Identified</v>
      </c>
      <c r="O48" t="str">
        <f t="shared" si="3"/>
        <v>General Chemical</v>
      </c>
    </row>
    <row r="49" spans="1:15" ht="22" customHeight="1" x14ac:dyDescent="0.3">
      <c r="A49" s="2">
        <v>43853</v>
      </c>
      <c r="B49" s="13" t="str">
        <f t="shared" si="0"/>
        <v>2020</v>
      </c>
      <c r="C49" s="3" t="s">
        <v>10</v>
      </c>
      <c r="D49" s="3" t="s">
        <v>111</v>
      </c>
      <c r="E49" s="3" t="s">
        <v>38</v>
      </c>
      <c r="F49" s="3" t="s">
        <v>13</v>
      </c>
      <c r="G49" s="3" t="s">
        <v>22</v>
      </c>
      <c r="H49" s="3" t="s">
        <v>113</v>
      </c>
      <c r="I49" s="4">
        <v>20120</v>
      </c>
      <c r="J49" s="4">
        <v>20.12</v>
      </c>
      <c r="K49" s="4">
        <v>35600</v>
      </c>
      <c r="L49">
        <f t="shared" si="1"/>
        <v>1.7693836978131212</v>
      </c>
      <c r="M49" t="str">
        <f t="shared" si="4"/>
        <v>Benzoic Acid</v>
      </c>
      <c r="N49" t="str">
        <f t="shared" si="2"/>
        <v>Not Identified</v>
      </c>
      <c r="O49" t="str">
        <f t="shared" si="3"/>
        <v>General Chemical</v>
      </c>
    </row>
    <row r="50" spans="1:15" ht="22" customHeight="1" x14ac:dyDescent="0.3">
      <c r="A50" s="5">
        <v>43853</v>
      </c>
      <c r="B50" s="13" t="str">
        <f t="shared" si="0"/>
        <v>2020</v>
      </c>
      <c r="C50" s="6" t="s">
        <v>10</v>
      </c>
      <c r="D50" s="6" t="s">
        <v>111</v>
      </c>
      <c r="E50" s="6" t="s">
        <v>38</v>
      </c>
      <c r="F50" s="6" t="s">
        <v>13</v>
      </c>
      <c r="G50" s="6" t="s">
        <v>22</v>
      </c>
      <c r="H50" s="6" t="s">
        <v>114</v>
      </c>
      <c r="I50" s="7">
        <v>20120</v>
      </c>
      <c r="J50" s="7">
        <v>20.12</v>
      </c>
      <c r="K50" s="7">
        <v>35600</v>
      </c>
      <c r="L50">
        <f t="shared" si="1"/>
        <v>1.7693836978131212</v>
      </c>
      <c r="M50" t="str">
        <f t="shared" si="4"/>
        <v>Benzoic Acid</v>
      </c>
      <c r="N50" t="str">
        <f t="shared" si="2"/>
        <v>Not Identified</v>
      </c>
      <c r="O50" t="str">
        <f t="shared" si="3"/>
        <v>General Chemical</v>
      </c>
    </row>
    <row r="51" spans="1:15" ht="22" customHeight="1" x14ac:dyDescent="0.3">
      <c r="A51" s="2">
        <v>43842</v>
      </c>
      <c r="B51" s="13" t="str">
        <f t="shared" si="0"/>
        <v>2020</v>
      </c>
      <c r="C51" s="3" t="s">
        <v>10</v>
      </c>
      <c r="D51" s="3" t="s">
        <v>75</v>
      </c>
      <c r="E51" s="3" t="s">
        <v>76</v>
      </c>
      <c r="F51" s="3" t="s">
        <v>13</v>
      </c>
      <c r="G51" s="3" t="s">
        <v>22</v>
      </c>
      <c r="H51" s="3" t="s">
        <v>115</v>
      </c>
      <c r="I51" s="4">
        <v>25953</v>
      </c>
      <c r="J51" s="4">
        <v>25.95</v>
      </c>
      <c r="K51" s="4">
        <v>45900</v>
      </c>
      <c r="L51">
        <f t="shared" si="1"/>
        <v>1.7685816668593226</v>
      </c>
      <c r="M51" t="str">
        <f t="shared" si="4"/>
        <v>Benzoic Acid</v>
      </c>
      <c r="N51" t="str">
        <f t="shared" si="2"/>
        <v>Not Identified</v>
      </c>
      <c r="O51" t="str">
        <f t="shared" si="3"/>
        <v>General Chemical</v>
      </c>
    </row>
    <row r="52" spans="1:15" ht="22" customHeight="1" x14ac:dyDescent="0.3">
      <c r="A52" s="2">
        <v>43833</v>
      </c>
      <c r="B52" s="13" t="str">
        <f t="shared" si="0"/>
        <v>2020</v>
      </c>
      <c r="C52" s="3" t="s">
        <v>10</v>
      </c>
      <c r="D52" s="3" t="s">
        <v>75</v>
      </c>
      <c r="E52" s="3" t="s">
        <v>76</v>
      </c>
      <c r="F52" s="3" t="s">
        <v>13</v>
      </c>
      <c r="G52" s="3" t="s">
        <v>22</v>
      </c>
      <c r="H52" s="3" t="s">
        <v>116</v>
      </c>
      <c r="I52" s="4">
        <v>25953</v>
      </c>
      <c r="J52" s="4">
        <v>25.95</v>
      </c>
      <c r="K52" s="4">
        <v>45900</v>
      </c>
      <c r="L52">
        <f t="shared" si="1"/>
        <v>1.7685816668593226</v>
      </c>
      <c r="M52" t="str">
        <f t="shared" si="4"/>
        <v>Benzoic Acid</v>
      </c>
      <c r="N52" t="str">
        <f t="shared" si="2"/>
        <v>Not Identified</v>
      </c>
      <c r="O52" t="str">
        <f t="shared" si="3"/>
        <v>General Chemical</v>
      </c>
    </row>
    <row r="53" spans="1:15" ht="22" customHeight="1" x14ac:dyDescent="0.3">
      <c r="A53" s="5">
        <v>43828</v>
      </c>
      <c r="B53" s="13" t="str">
        <f t="shared" si="0"/>
        <v>2019</v>
      </c>
      <c r="C53" s="6" t="s">
        <v>10</v>
      </c>
      <c r="D53" s="6" t="s">
        <v>75</v>
      </c>
      <c r="E53" s="6" t="s">
        <v>76</v>
      </c>
      <c r="F53" s="6" t="s">
        <v>13</v>
      </c>
      <c r="G53" s="6" t="s">
        <v>22</v>
      </c>
      <c r="H53" s="6" t="s">
        <v>117</v>
      </c>
      <c r="I53" s="7">
        <v>25953</v>
      </c>
      <c r="J53" s="7">
        <v>25.95</v>
      </c>
      <c r="K53" s="7">
        <v>44000</v>
      </c>
      <c r="L53">
        <f t="shared" si="1"/>
        <v>1.6953724039610065</v>
      </c>
      <c r="M53" t="str">
        <f t="shared" si="4"/>
        <v>Benzoic Acid</v>
      </c>
      <c r="N53" t="str">
        <f t="shared" si="2"/>
        <v>Not Identified</v>
      </c>
      <c r="O53" t="str">
        <f t="shared" si="3"/>
        <v>General Chemical</v>
      </c>
    </row>
    <row r="54" spans="1:15" ht="22" customHeight="1" x14ac:dyDescent="0.3">
      <c r="A54" s="2">
        <v>43828</v>
      </c>
      <c r="B54" s="13" t="str">
        <f t="shared" si="0"/>
        <v>2019</v>
      </c>
      <c r="C54" s="3" t="s">
        <v>10</v>
      </c>
      <c r="D54" s="3" t="s">
        <v>11</v>
      </c>
      <c r="E54" s="3" t="s">
        <v>12</v>
      </c>
      <c r="F54" s="3" t="s">
        <v>13</v>
      </c>
      <c r="G54" s="3" t="s">
        <v>86</v>
      </c>
      <c r="H54" s="3" t="s">
        <v>32</v>
      </c>
      <c r="I54" s="4">
        <v>16400</v>
      </c>
      <c r="J54" s="4">
        <v>16.399999999999999</v>
      </c>
      <c r="K54" s="4">
        <v>88800</v>
      </c>
      <c r="L54">
        <f t="shared" si="1"/>
        <v>5.4146341463414638</v>
      </c>
      <c r="M54" t="str">
        <f t="shared" si="4"/>
        <v>Xanthan Gum</v>
      </c>
      <c r="N54" t="str">
        <f t="shared" si="2"/>
        <v>Not Identified</v>
      </c>
      <c r="O54" t="str">
        <f t="shared" si="3"/>
        <v>Food Additive</v>
      </c>
    </row>
    <row r="55" spans="1:15" ht="22" customHeight="1" x14ac:dyDescent="0.3">
      <c r="A55" s="5">
        <v>43822</v>
      </c>
      <c r="B55" s="13" t="str">
        <f t="shared" si="0"/>
        <v>2019</v>
      </c>
      <c r="C55" s="6" t="s">
        <v>10</v>
      </c>
      <c r="D55" s="6" t="s">
        <v>48</v>
      </c>
      <c r="E55" s="6" t="s">
        <v>49</v>
      </c>
      <c r="F55" s="6" t="s">
        <v>13</v>
      </c>
      <c r="G55" s="6" t="s">
        <v>50</v>
      </c>
      <c r="H55" s="6" t="s">
        <v>118</v>
      </c>
      <c r="I55" s="7">
        <v>25200</v>
      </c>
      <c r="J55" s="7">
        <v>25.2</v>
      </c>
      <c r="K55" s="7">
        <v>46900</v>
      </c>
      <c r="L55">
        <f t="shared" si="1"/>
        <v>1.8611111111111112</v>
      </c>
      <c r="M55" t="str">
        <f>IF(ISNUMBER(SEARCH("BUTYL TRIGLYCOL",H55)),"Butyl Triglycol",IF(ISNUMBER(SEARCH("POLYVINYL ALCOHOL",H55)),"Polyvinyl Alcohol",IF(ISNUMBER(SEARCH("ACIDOS GRAXOS",H55)),"Fatty Acids",IF(ISNUMBER(SEARCH("DIETHYLENETRIAMINE",H55)),"Diethylenetriamine",IF(ISNUMBER(SEARCH("MONOETHANOLAMINE",H55)),"Monoethanolamine",IF(ISNUMBER(SEARCH("PIGMENT",H55)),"Pigment","fIX IT"))))))</f>
        <v>Polyvinyl Alcohol</v>
      </c>
      <c r="N55" t="str">
        <f t="shared" si="2"/>
        <v>Not Identified</v>
      </c>
      <c r="O55" t="str">
        <f t="shared" si="3"/>
        <v>Alcohol</v>
      </c>
    </row>
    <row r="56" spans="1:15" ht="22" customHeight="1" x14ac:dyDescent="0.3">
      <c r="A56" s="2">
        <v>43800</v>
      </c>
      <c r="B56" s="13" t="str">
        <f t="shared" si="0"/>
        <v>2019</v>
      </c>
      <c r="C56" s="3" t="s">
        <v>62</v>
      </c>
      <c r="D56" s="3" t="s">
        <v>63</v>
      </c>
      <c r="E56" s="3" t="s">
        <v>29</v>
      </c>
      <c r="F56" s="3" t="s">
        <v>64</v>
      </c>
      <c r="G56" s="3" t="s">
        <v>119</v>
      </c>
      <c r="H56" s="10" t="s">
        <v>120</v>
      </c>
      <c r="I56" s="4">
        <v>21200</v>
      </c>
      <c r="J56" s="4">
        <v>21.2</v>
      </c>
      <c r="K56" s="4">
        <v>99900</v>
      </c>
      <c r="L56">
        <f t="shared" si="1"/>
        <v>4.7122641509433958</v>
      </c>
      <c r="M56" s="12" t="s">
        <v>672</v>
      </c>
      <c r="N56" t="str">
        <f t="shared" si="2"/>
        <v>Not Identified</v>
      </c>
      <c r="O56" t="str">
        <f t="shared" si="3"/>
        <v>Polymer</v>
      </c>
    </row>
    <row r="57" spans="1:15" ht="22" customHeight="1" x14ac:dyDescent="0.3">
      <c r="A57" s="5">
        <v>43792</v>
      </c>
      <c r="B57" s="13" t="str">
        <f t="shared" si="0"/>
        <v>2019</v>
      </c>
      <c r="C57" s="6" t="s">
        <v>10</v>
      </c>
      <c r="D57" s="6" t="s">
        <v>33</v>
      </c>
      <c r="E57" s="6" t="s">
        <v>34</v>
      </c>
      <c r="F57" s="6" t="s">
        <v>13</v>
      </c>
      <c r="G57" s="6" t="s">
        <v>35</v>
      </c>
      <c r="H57" s="6" t="s">
        <v>121</v>
      </c>
      <c r="I57" s="7">
        <v>10700</v>
      </c>
      <c r="J57" s="7">
        <v>10.7</v>
      </c>
      <c r="K57" s="7">
        <v>114000</v>
      </c>
      <c r="L57">
        <f t="shared" si="1"/>
        <v>10.654205607476635</v>
      </c>
      <c r="M57" t="str">
        <f>IF(ISNUMBER(SEARCH("BUTYL TRIGLYCOL",H57)),"Butyl Triglycol",IF(ISNUMBER(SEARCH("POLYVINYL ALCOHOL",H57)),"Polyvinyl Alcohol",IF(ISNUMBER(SEARCH("ACIDOS GRAXOS",H57)),"Fatty Acids",IF(ISNUMBER(SEARCH("DIETHYLENETRIAMINE",H57)),"Diethylenetriamine",IF(ISNUMBER(SEARCH("MONOETHANOLAMINE",H57)),"Monoethanolamine",IF(ISNUMBER(SEARCH("PIGMENT",H57)),"Pigment","fIX IT"))))))</f>
        <v>Pigment</v>
      </c>
      <c r="N57" t="str">
        <f t="shared" si="2"/>
        <v>Not Identified</v>
      </c>
      <c r="O57" t="str">
        <f t="shared" si="3"/>
        <v>Pigment</v>
      </c>
    </row>
    <row r="58" spans="1:15" ht="22" customHeight="1" x14ac:dyDescent="0.3">
      <c r="A58" s="2">
        <v>43787</v>
      </c>
      <c r="B58" s="13" t="str">
        <f t="shared" si="0"/>
        <v>2019</v>
      </c>
      <c r="C58" s="3" t="s">
        <v>122</v>
      </c>
      <c r="D58" s="3" t="s">
        <v>122</v>
      </c>
      <c r="E58" s="3" t="s">
        <v>53</v>
      </c>
      <c r="F58" s="3" t="s">
        <v>13</v>
      </c>
      <c r="G58" s="3" t="s">
        <v>35</v>
      </c>
      <c r="H58" s="3" t="s">
        <v>123</v>
      </c>
      <c r="I58" s="4">
        <v>17200</v>
      </c>
      <c r="J58" s="4">
        <v>17.2</v>
      </c>
      <c r="K58" s="4">
        <v>183000</v>
      </c>
      <c r="L58">
        <f t="shared" si="1"/>
        <v>10.63953488372093</v>
      </c>
      <c r="M58" t="str">
        <f>IF(ISNUMBER(SEARCH("BUTYL TRIGLYCOL",H58)),"Butyl Triglycol",IF(ISNUMBER(SEARCH("POLYVINYL ALCOHOL",H58)),"Polyvinyl Alcohol",IF(ISNUMBER(SEARCH("ACIDOS GRAXOS",H58)),"Fatty Acids",IF(ISNUMBER(SEARCH("DIETHYLENETRIAMINE",H58)),"Diethylenetriamine",IF(ISNUMBER(SEARCH("MONOETHANOLAMINE",H58)),"Monoethanolamine",IF(ISNUMBER(SEARCH("PIGMENT",H58)),"Pigment","fIX IT"))))))</f>
        <v>Pigment</v>
      </c>
      <c r="N58" t="str">
        <f t="shared" si="2"/>
        <v>Not Identified</v>
      </c>
      <c r="O58" t="str">
        <f t="shared" si="3"/>
        <v>Pigment</v>
      </c>
    </row>
    <row r="59" spans="1:15" ht="22" customHeight="1" x14ac:dyDescent="0.3">
      <c r="A59" s="5">
        <v>43786</v>
      </c>
      <c r="B59" s="13" t="str">
        <f t="shared" si="0"/>
        <v>2019</v>
      </c>
      <c r="C59" s="6" t="s">
        <v>62</v>
      </c>
      <c r="D59" s="6" t="s">
        <v>63</v>
      </c>
      <c r="E59" s="6" t="s">
        <v>29</v>
      </c>
      <c r="F59" s="6" t="s">
        <v>64</v>
      </c>
      <c r="G59" s="6" t="s">
        <v>45</v>
      </c>
      <c r="H59" s="11" t="s">
        <v>124</v>
      </c>
      <c r="I59" s="7">
        <v>21196</v>
      </c>
      <c r="J59" s="7">
        <v>21.2</v>
      </c>
      <c r="K59" s="6" t="s">
        <v>47</v>
      </c>
      <c r="L59" t="e">
        <f t="shared" si="1"/>
        <v>#VALUE!</v>
      </c>
      <c r="M59" s="12" t="str">
        <f>IF(ISNUMBER(SEARCH("FATTY ACID",H59)),"Fatty Acid",IF(ISNUMBER(SEARCH("ETHOXYLATED PHENOL",H59)),"Ethoxylated Phenol",IF(ISNUMBER(SEARCH("PANGEL",H59)),"Magnesium Silicate",IF(ISNUMBER(SEARCH("ADIWAX",H59)),"High Density Polyethylene Wax","FIX IT"))))</f>
        <v>High Density Polyethylene Wax</v>
      </c>
      <c r="N59" t="str">
        <f t="shared" si="2"/>
        <v>Not Identified</v>
      </c>
      <c r="O59" t="str">
        <f t="shared" si="3"/>
        <v>Polymer</v>
      </c>
    </row>
    <row r="60" spans="1:15" ht="22" customHeight="1" x14ac:dyDescent="0.3">
      <c r="A60" s="5">
        <v>43778</v>
      </c>
      <c r="B60" s="13" t="str">
        <f t="shared" si="0"/>
        <v>2019</v>
      </c>
      <c r="C60" s="6" t="s">
        <v>10</v>
      </c>
      <c r="D60" s="6" t="s">
        <v>33</v>
      </c>
      <c r="E60" s="6" t="s">
        <v>34</v>
      </c>
      <c r="F60" s="6" t="s">
        <v>13</v>
      </c>
      <c r="G60" s="6" t="s">
        <v>35</v>
      </c>
      <c r="H60" s="6" t="s">
        <v>126</v>
      </c>
      <c r="I60" s="7">
        <v>10700</v>
      </c>
      <c r="J60" s="7">
        <v>10.7</v>
      </c>
      <c r="K60" s="7">
        <v>114000</v>
      </c>
      <c r="L60">
        <f t="shared" ref="L60:L117" si="5">K60/I60</f>
        <v>10.654205607476635</v>
      </c>
      <c r="M60" t="str">
        <f>IF(ISNUMBER(SEARCH("BUTYL TRIGLYCOL",H60)),"Butyl Triglycol",IF(ISNUMBER(SEARCH("POLYVINYL ALCOHOL",H60)),"Polyvinyl Alcohol",IF(ISNUMBER(SEARCH("ACIDOS GRAXOS",H60)),"Fatty Acids",IF(ISNUMBER(SEARCH("DIETHYLENETRIAMINE",H60)),"Diethylenetriamine",IF(ISNUMBER(SEARCH("MONOETHANOLAMINE",H60)),"Monoethanolamine",IF(ISNUMBER(SEARCH("PIGMENT",H60)),"Pigment","fIX IT"))))))</f>
        <v>Pigment</v>
      </c>
      <c r="N60" t="str">
        <f t="shared" si="2"/>
        <v>Not Identified</v>
      </c>
      <c r="O60" t="str">
        <f t="shared" si="3"/>
        <v>Pigment</v>
      </c>
    </row>
    <row r="61" spans="1:15" ht="22" customHeight="1" x14ac:dyDescent="0.3">
      <c r="A61" s="2">
        <v>43766</v>
      </c>
      <c r="B61" s="13" t="str">
        <f t="shared" si="0"/>
        <v>2019</v>
      </c>
      <c r="C61" s="3" t="s">
        <v>10</v>
      </c>
      <c r="D61" s="3" t="s">
        <v>88</v>
      </c>
      <c r="E61" s="3" t="s">
        <v>12</v>
      </c>
      <c r="F61" s="3" t="s">
        <v>13</v>
      </c>
      <c r="G61" s="3" t="s">
        <v>89</v>
      </c>
      <c r="H61" s="10" t="s">
        <v>127</v>
      </c>
      <c r="I61" s="4">
        <v>18100</v>
      </c>
      <c r="J61" s="4">
        <v>18.100000000000001</v>
      </c>
      <c r="K61" s="4">
        <v>30600</v>
      </c>
      <c r="L61">
        <f t="shared" si="5"/>
        <v>1.6906077348066297</v>
      </c>
      <c r="M61" t="str">
        <f>IF(ISNUMBER(SEARCH("DICYANDIAMIDE", H61)), "Dicyandiamide", "fix it")</f>
        <v>Dicyandiamide</v>
      </c>
      <c r="N61" t="str">
        <f t="shared" si="2"/>
        <v>Not Identified</v>
      </c>
      <c r="O61" t="str">
        <f t="shared" si="3"/>
        <v>Amides</v>
      </c>
    </row>
    <row r="62" spans="1:15" ht="22" customHeight="1" x14ac:dyDescent="0.3">
      <c r="A62" s="5">
        <v>43764</v>
      </c>
      <c r="B62" s="13" t="str">
        <f t="shared" si="0"/>
        <v>2019</v>
      </c>
      <c r="C62" s="6" t="s">
        <v>10</v>
      </c>
      <c r="D62" s="6" t="s">
        <v>33</v>
      </c>
      <c r="E62" s="6" t="s">
        <v>41</v>
      </c>
      <c r="F62" s="6" t="s">
        <v>13</v>
      </c>
      <c r="G62" s="6" t="s">
        <v>35</v>
      </c>
      <c r="H62" s="6" t="s">
        <v>128</v>
      </c>
      <c r="I62" s="7">
        <v>11870</v>
      </c>
      <c r="J62" s="7">
        <v>11.87</v>
      </c>
      <c r="K62" s="7">
        <v>128000</v>
      </c>
      <c r="L62">
        <f t="shared" si="5"/>
        <v>10.783487784330244</v>
      </c>
      <c r="M62" t="str">
        <f>IF(ISNUMBER(SEARCH("BUTYL TRIGLYCOL",H62)),"Butyl Triglycol",IF(ISNUMBER(SEARCH("POLYVINYL ALCOHOL",H62)),"Polyvinyl Alcohol",IF(ISNUMBER(SEARCH("ACIDOS GRAXOS",H62)),"Fatty Acids",IF(ISNUMBER(SEARCH("DIETHYLENETRIAMINE",H62)),"Diethylenetriamine",IF(ISNUMBER(SEARCH("MONOETHANOLAMINE",H62)),"Monoethanolamine",IF(ISNUMBER(SEARCH("PIGMENT",H62)),"Pigment","fIX IT"))))))</f>
        <v>Pigment</v>
      </c>
      <c r="N62" t="str">
        <f t="shared" si="2"/>
        <v>Not Identified</v>
      </c>
      <c r="O62" t="str">
        <f t="shared" si="3"/>
        <v>Pigment</v>
      </c>
    </row>
    <row r="63" spans="1:15" ht="22" customHeight="1" x14ac:dyDescent="0.3">
      <c r="A63" s="2">
        <v>43762</v>
      </c>
      <c r="B63" s="13" t="str">
        <f t="shared" si="0"/>
        <v>2019</v>
      </c>
      <c r="C63" s="3" t="s">
        <v>10</v>
      </c>
      <c r="D63" s="3" t="s">
        <v>129</v>
      </c>
      <c r="E63" s="3" t="s">
        <v>53</v>
      </c>
      <c r="F63" s="3" t="s">
        <v>13</v>
      </c>
      <c r="G63" s="3" t="s">
        <v>130</v>
      </c>
      <c r="H63" s="3" t="s">
        <v>131</v>
      </c>
      <c r="I63" s="4">
        <v>19202</v>
      </c>
      <c r="J63" s="4">
        <v>19.2</v>
      </c>
      <c r="K63" s="4">
        <v>73500</v>
      </c>
      <c r="L63">
        <f t="shared" si="5"/>
        <v>3.8277262785126549</v>
      </c>
      <c r="M63" t="str">
        <f>IF(ISNUMBER(SEARCH("HEDP",H63)),"HEDP Tetrasodium Salt",IF(ISNUMBER(SEARCH("MONOETHYLENE GLYCOL",H63)),"Ethylene Glycol","FIX IT"))</f>
        <v>HEDP Tetrasodium Salt</v>
      </c>
      <c r="N63" t="str">
        <f t="shared" si="2"/>
        <v>Not Identified</v>
      </c>
      <c r="O63" t="str">
        <f t="shared" si="3"/>
        <v>Water Treatment Chemical</v>
      </c>
    </row>
    <row r="64" spans="1:15" ht="22" customHeight="1" x14ac:dyDescent="0.3">
      <c r="A64" s="5">
        <v>43762</v>
      </c>
      <c r="B64" s="13" t="str">
        <f t="shared" si="0"/>
        <v>2019</v>
      </c>
      <c r="C64" s="6" t="s">
        <v>10</v>
      </c>
      <c r="D64" s="6" t="s">
        <v>111</v>
      </c>
      <c r="E64" s="6" t="s">
        <v>38</v>
      </c>
      <c r="F64" s="6" t="s">
        <v>13</v>
      </c>
      <c r="G64" s="6" t="s">
        <v>22</v>
      </c>
      <c r="H64" s="6" t="s">
        <v>132</v>
      </c>
      <c r="I64" s="7">
        <v>25150</v>
      </c>
      <c r="J64" s="7">
        <v>25.15</v>
      </c>
      <c r="K64" s="7">
        <v>38700</v>
      </c>
      <c r="L64">
        <f t="shared" si="5"/>
        <v>1.5387673956262427</v>
      </c>
      <c r="M64" t="str">
        <f>IF(ISNUMBER(SEARCH("BENZOIC ACID",H64)),"Benzoic Acid",IF(ISNUMBER(SEARCH("XANTHAN GUM",H64)),"Xanthan Gum",IF(ISNUMBER(SEARCH(" SULPHONIC ACID",H64)),"Sulphonic Acid",IF(ISNUMBER(SEARCH("ETHOXYLATED TRISTYRYLPHENOL",H64))," Ethoxylated Tristyryphenol","FIX IT"))))</f>
        <v>Benzoic Acid</v>
      </c>
      <c r="N64" t="str">
        <f t="shared" si="2"/>
        <v>Not Identified</v>
      </c>
      <c r="O64" t="str">
        <f t="shared" si="3"/>
        <v>General Chemical</v>
      </c>
    </row>
    <row r="65" spans="1:15" ht="22" customHeight="1" x14ac:dyDescent="0.3">
      <c r="A65" s="2">
        <v>43762</v>
      </c>
      <c r="B65" s="13" t="str">
        <f t="shared" si="0"/>
        <v>2019</v>
      </c>
      <c r="C65" s="3" t="s">
        <v>10</v>
      </c>
      <c r="D65" s="3" t="s">
        <v>111</v>
      </c>
      <c r="E65" s="3" t="s">
        <v>38</v>
      </c>
      <c r="F65" s="3" t="s">
        <v>13</v>
      </c>
      <c r="G65" s="3" t="s">
        <v>22</v>
      </c>
      <c r="H65" s="3" t="s">
        <v>132</v>
      </c>
      <c r="I65" s="4">
        <v>25150</v>
      </c>
      <c r="J65" s="4">
        <v>25.15</v>
      </c>
      <c r="K65" s="4">
        <v>38700</v>
      </c>
      <c r="L65">
        <f t="shared" si="5"/>
        <v>1.5387673956262427</v>
      </c>
      <c r="M65" t="str">
        <f>IF(ISNUMBER(SEARCH("BENZOIC ACID",H65)),"Benzoic Acid",IF(ISNUMBER(SEARCH("XANTHAN GUM",H65)),"Xanthan Gum",IF(ISNUMBER(SEARCH(" SULPHONIC ACID",H65)),"Sulphonic Acid",IF(ISNUMBER(SEARCH("ETHOXYLATED TRISTYRYLPHENOL",H65))," Ethoxylated Tristyryphenol","FIX IT"))))</f>
        <v>Benzoic Acid</v>
      </c>
      <c r="N65" t="str">
        <f t="shared" si="2"/>
        <v>Not Identified</v>
      </c>
      <c r="O65" t="str">
        <f t="shared" si="3"/>
        <v>General Chemical</v>
      </c>
    </row>
    <row r="66" spans="1:15" ht="22" customHeight="1" x14ac:dyDescent="0.3">
      <c r="A66" s="5">
        <v>43762</v>
      </c>
      <c r="B66" s="13" t="str">
        <f t="shared" si="0"/>
        <v>2019</v>
      </c>
      <c r="C66" s="6" t="s">
        <v>10</v>
      </c>
      <c r="D66" s="6" t="s">
        <v>111</v>
      </c>
      <c r="E66" s="6" t="s">
        <v>38</v>
      </c>
      <c r="F66" s="6" t="s">
        <v>13</v>
      </c>
      <c r="G66" s="6" t="s">
        <v>22</v>
      </c>
      <c r="H66" s="6" t="s">
        <v>132</v>
      </c>
      <c r="I66" s="7">
        <v>25150</v>
      </c>
      <c r="J66" s="7">
        <v>25.15</v>
      </c>
      <c r="K66" s="7">
        <v>38700</v>
      </c>
      <c r="L66">
        <f t="shared" si="5"/>
        <v>1.5387673956262427</v>
      </c>
      <c r="M66" t="str">
        <f>IF(ISNUMBER(SEARCH("BENZOIC ACID",H66)),"Benzoic Acid",IF(ISNUMBER(SEARCH("XANTHAN GUM",H66)),"Xanthan Gum",IF(ISNUMBER(SEARCH(" SULPHONIC ACID",H66)),"Sulphonic Acid",IF(ISNUMBER(SEARCH("ETHOXYLATED TRISTYRYLPHENOL",H66))," Ethoxylated Tristyryphenol","FIX IT"))))</f>
        <v>Benzoic Acid</v>
      </c>
      <c r="N66" t="str">
        <f t="shared" si="2"/>
        <v>Not Identified</v>
      </c>
      <c r="O66" t="str">
        <f t="shared" si="3"/>
        <v>General Chemical</v>
      </c>
    </row>
    <row r="67" spans="1:15" ht="22" customHeight="1" x14ac:dyDescent="0.3">
      <c r="A67" s="2">
        <v>43760</v>
      </c>
      <c r="B67" s="13" t="str">
        <f t="shared" ref="B67:B130" si="6">TEXT(A67, "YYYY")</f>
        <v>2019</v>
      </c>
      <c r="C67" s="3" t="s">
        <v>10</v>
      </c>
      <c r="D67" s="3" t="s">
        <v>133</v>
      </c>
      <c r="E67" s="3" t="s">
        <v>99</v>
      </c>
      <c r="F67" s="3" t="s">
        <v>13</v>
      </c>
      <c r="G67" s="3" t="s">
        <v>107</v>
      </c>
      <c r="H67" s="3" t="s">
        <v>134</v>
      </c>
      <c r="I67" s="4">
        <v>17976</v>
      </c>
      <c r="J67" s="4">
        <v>17.98</v>
      </c>
      <c r="K67" s="4">
        <v>18400</v>
      </c>
      <c r="L67">
        <f t="shared" si="5"/>
        <v>1.0235870048954161</v>
      </c>
      <c r="M67" t="str">
        <f>IF(ISNUMBER(SEARCH("BUTYL TRIGLYCOL",H67)),"Butyl Triglycol",IF(ISNUMBER(SEARCH("POLYVINYL ALCOHOL",H67)),"Polyvinyl Alcohol",IF(ISNUMBER(SEARCH("ACIDOS GRAXOS",H67)),"Fatty Acids",IF(ISNUMBER(SEARCH("DIETHYLENETRIAMINE",H67)),"Diethylenetriamine",IF(ISNUMBER(SEARCH("MONOETHANOLAMINE",H67)),"Monoethanolamine",IF(ISNUMBER(SEARCH("PIGMENT",H67)),"Pigment","fIX IT"))))))</f>
        <v>Monoethanolamine</v>
      </c>
      <c r="N67" t="str">
        <f t="shared" ref="N67:N130" si="7">VLOOKUP(M67,Q:S,2,FALSE)</f>
        <v>Not Identified</v>
      </c>
      <c r="O67" t="str">
        <f t="shared" ref="O67:O130" si="8">VLOOKUP(M67,Q:S,3,FALSE)</f>
        <v>Amines</v>
      </c>
    </row>
    <row r="68" spans="1:15" ht="22" customHeight="1" x14ac:dyDescent="0.3">
      <c r="A68" s="2">
        <v>43752</v>
      </c>
      <c r="B68" s="13" t="str">
        <f t="shared" si="6"/>
        <v>2019</v>
      </c>
      <c r="C68" s="3" t="s">
        <v>10</v>
      </c>
      <c r="D68" s="3" t="s">
        <v>135</v>
      </c>
      <c r="E68" s="3" t="s">
        <v>136</v>
      </c>
      <c r="F68" s="3" t="s">
        <v>13</v>
      </c>
      <c r="G68" s="3" t="s">
        <v>137</v>
      </c>
      <c r="H68" s="3" t="s">
        <v>138</v>
      </c>
      <c r="I68" s="4">
        <v>23132</v>
      </c>
      <c r="J68" s="4">
        <v>23.13</v>
      </c>
      <c r="K68" s="4">
        <v>12600</v>
      </c>
      <c r="L68">
        <f t="shared" si="5"/>
        <v>0.54469998270793707</v>
      </c>
      <c r="M68" t="str">
        <f>IF(ISNUMBER(SEARCH("HEDP",H68)),"HEDP Tetrasodium Salt",IF(ISNUMBER(SEARCH("MONOETHYLENE GLYCOL",H68)),"Ethylene Glycol","FIX IT"))</f>
        <v>Ethylene Glycol</v>
      </c>
      <c r="N68" t="str">
        <f t="shared" si="7"/>
        <v>Not Identified</v>
      </c>
      <c r="O68" t="str">
        <f t="shared" si="8"/>
        <v>Alcohol</v>
      </c>
    </row>
    <row r="69" spans="1:15" ht="22" customHeight="1" x14ac:dyDescent="0.3">
      <c r="A69" s="5">
        <v>43751</v>
      </c>
      <c r="B69" s="13" t="str">
        <f t="shared" si="6"/>
        <v>2019</v>
      </c>
      <c r="C69" s="6" t="s">
        <v>10</v>
      </c>
      <c r="D69" s="6" t="s">
        <v>24</v>
      </c>
      <c r="E69" s="6" t="s">
        <v>25</v>
      </c>
      <c r="F69" s="6" t="s">
        <v>13</v>
      </c>
      <c r="G69" s="6" t="s">
        <v>26</v>
      </c>
      <c r="H69" s="11" t="s">
        <v>139</v>
      </c>
      <c r="I69" s="7">
        <v>18920</v>
      </c>
      <c r="J69" s="7">
        <v>18.920000000000002</v>
      </c>
      <c r="K69" s="7">
        <v>63000</v>
      </c>
      <c r="L69">
        <f t="shared" si="5"/>
        <v>3.3298097251585626</v>
      </c>
      <c r="M69" s="12" t="str">
        <f>IF(ISNUMBER(SEARCH("FATTY ACID",H69)),"Fatty Acid",IF(ISNUMBER(SEARCH("ETHOXYLATED PHENOL",H69)),"Ethoxylated Phenol",IF(ISNUMBER(SEARCH("PANGEL",H69)),"Magnesium Silicate",IF(ISNUMBER(SEARCH("ADIWAX",H69)),"High Density Polyethylene Wax","FIX IT"))))</f>
        <v>Ethoxylated Phenol</v>
      </c>
      <c r="N69" t="str">
        <f t="shared" si="7"/>
        <v>Not Identified</v>
      </c>
      <c r="O69" t="str">
        <f t="shared" si="8"/>
        <v>General Chemical</v>
      </c>
    </row>
    <row r="70" spans="1:15" ht="22" customHeight="1" x14ac:dyDescent="0.3">
      <c r="A70" s="2">
        <v>43749</v>
      </c>
      <c r="B70" s="13" t="str">
        <f t="shared" si="6"/>
        <v>2019</v>
      </c>
      <c r="C70" s="3" t="s">
        <v>10</v>
      </c>
      <c r="D70" s="3" t="s">
        <v>140</v>
      </c>
      <c r="E70" s="3" t="s">
        <v>141</v>
      </c>
      <c r="F70" s="3" t="s">
        <v>13</v>
      </c>
      <c r="G70" s="3" t="s">
        <v>142</v>
      </c>
      <c r="H70" s="10" t="s">
        <v>143</v>
      </c>
      <c r="I70" s="4">
        <v>18144</v>
      </c>
      <c r="J70" s="4">
        <v>18.14</v>
      </c>
      <c r="K70" s="4">
        <v>141000</v>
      </c>
      <c r="L70">
        <f t="shared" si="5"/>
        <v>7.7711640211640214</v>
      </c>
      <c r="M70" s="12" t="s">
        <v>657</v>
      </c>
      <c r="N70" t="str">
        <f t="shared" si="7"/>
        <v>Califix</v>
      </c>
      <c r="O70" t="str">
        <f t="shared" si="8"/>
        <v>General Chemical</v>
      </c>
    </row>
    <row r="71" spans="1:15" ht="22" customHeight="1" x14ac:dyDescent="0.3">
      <c r="A71" s="5">
        <v>43744</v>
      </c>
      <c r="B71" s="13" t="str">
        <f t="shared" si="6"/>
        <v>2019</v>
      </c>
      <c r="C71" s="6" t="s">
        <v>10</v>
      </c>
      <c r="D71" s="6" t="s">
        <v>75</v>
      </c>
      <c r="E71" s="6" t="s">
        <v>144</v>
      </c>
      <c r="F71" s="6" t="s">
        <v>13</v>
      </c>
      <c r="G71" s="6" t="s">
        <v>22</v>
      </c>
      <c r="H71" s="6" t="s">
        <v>145</v>
      </c>
      <c r="I71" s="7">
        <v>51906</v>
      </c>
      <c r="J71" s="7">
        <v>51.91</v>
      </c>
      <c r="K71" s="7">
        <v>79900</v>
      </c>
      <c r="L71">
        <f t="shared" si="5"/>
        <v>1.5393210804145956</v>
      </c>
      <c r="M71" t="str">
        <f>IF(ISNUMBER(SEARCH("BENZOIC ACID",H71)),"Benzoic Acid",IF(ISNUMBER(SEARCH("XANTHAN GUM",H71)),"Xanthan Gum",IF(ISNUMBER(SEARCH(" SULPHONIC ACID",H71)),"Sulphonic Acid",IF(ISNUMBER(SEARCH("ETHOXYLATED TRISTYRYLPHENOL",H71))," Ethoxylated Tristyryphenol","FIX IT"))))</f>
        <v>Benzoic Acid</v>
      </c>
      <c r="N71" t="str">
        <f t="shared" si="7"/>
        <v>Not Identified</v>
      </c>
      <c r="O71" t="str">
        <f t="shared" si="8"/>
        <v>General Chemical</v>
      </c>
    </row>
    <row r="72" spans="1:15" ht="22" customHeight="1" x14ac:dyDescent="0.3">
      <c r="A72" s="2">
        <v>43731</v>
      </c>
      <c r="B72" s="13" t="str">
        <f t="shared" si="6"/>
        <v>2019</v>
      </c>
      <c r="C72" s="3" t="s">
        <v>10</v>
      </c>
      <c r="D72" s="3" t="s">
        <v>146</v>
      </c>
      <c r="E72" s="3" t="s">
        <v>147</v>
      </c>
      <c r="F72" s="3" t="s">
        <v>13</v>
      </c>
      <c r="G72" s="3" t="s">
        <v>148</v>
      </c>
      <c r="H72" s="3" t="s">
        <v>149</v>
      </c>
      <c r="I72" s="4">
        <v>17720</v>
      </c>
      <c r="J72" s="4">
        <v>17.72</v>
      </c>
      <c r="K72" s="4">
        <v>41900</v>
      </c>
      <c r="L72">
        <f t="shared" si="5"/>
        <v>2.3645598194130923</v>
      </c>
      <c r="M72" s="12" t="s">
        <v>656</v>
      </c>
      <c r="N72" t="str">
        <f t="shared" si="7"/>
        <v>Not Identified</v>
      </c>
      <c r="O72" t="str">
        <f t="shared" si="8"/>
        <v>Surfactant</v>
      </c>
    </row>
    <row r="73" spans="1:15" ht="22" customHeight="1" x14ac:dyDescent="0.3">
      <c r="A73" s="5">
        <v>43728</v>
      </c>
      <c r="B73" s="13" t="str">
        <f t="shared" si="6"/>
        <v>2019</v>
      </c>
      <c r="C73" s="6" t="s">
        <v>82</v>
      </c>
      <c r="D73" s="6" t="s">
        <v>63</v>
      </c>
      <c r="E73" s="6" t="s">
        <v>83</v>
      </c>
      <c r="F73" s="6" t="s">
        <v>64</v>
      </c>
      <c r="G73" s="6" t="s">
        <v>45</v>
      </c>
      <c r="H73" s="6" t="s">
        <v>110</v>
      </c>
      <c r="I73" s="7">
        <v>12900</v>
      </c>
      <c r="J73" s="7">
        <v>12.9</v>
      </c>
      <c r="K73" s="6" t="s">
        <v>47</v>
      </c>
      <c r="L73" t="e">
        <f t="shared" si="5"/>
        <v>#VALUE!</v>
      </c>
      <c r="M73" s="12" t="s">
        <v>645</v>
      </c>
      <c r="N73" t="str">
        <f t="shared" si="7"/>
        <v>Not Identified</v>
      </c>
      <c r="O73" t="str">
        <f t="shared" si="8"/>
        <v>Alcohol</v>
      </c>
    </row>
    <row r="74" spans="1:15" ht="22" customHeight="1" x14ac:dyDescent="0.3">
      <c r="A74" s="2">
        <v>43725</v>
      </c>
      <c r="B74" s="13" t="str">
        <f t="shared" si="6"/>
        <v>2019</v>
      </c>
      <c r="C74" s="3" t="s">
        <v>10</v>
      </c>
      <c r="D74" s="3" t="s">
        <v>43</v>
      </c>
      <c r="E74" s="3" t="s">
        <v>44</v>
      </c>
      <c r="F74" s="3" t="s">
        <v>13</v>
      </c>
      <c r="G74" s="3" t="s">
        <v>45</v>
      </c>
      <c r="H74" s="3" t="s">
        <v>46</v>
      </c>
      <c r="I74" s="4">
        <v>17740</v>
      </c>
      <c r="J74" s="4">
        <v>17.739999999999998</v>
      </c>
      <c r="K74" s="3" t="s">
        <v>47</v>
      </c>
      <c r="L74" t="e">
        <f t="shared" si="5"/>
        <v>#VALUE!</v>
      </c>
      <c r="M74" t="str">
        <f>IF(ISNUMBER(SEARCH("BUTYL TRIGLYCOL",H74)),"Butyl Triglycol",IF(ISNUMBER(SEARCH("POLYVINYL ALCOHOL",H74)),"Polyvinyl Alcohol",IF(ISNUMBER(SEARCH("ACIDOS GRAXOS",H74)),"Fatty Acids",IF(ISNUMBER(SEARCH("DIETHYLENETRIAMINE",H74)),"Diethylenetriamine",IF(ISNUMBER(SEARCH("MONOETHANOLAMINE",H74)),"Monoethanolamine",IF(ISNUMBER(SEARCH("PIGMENT",H74)),"Pigment","fIX IT"))))))</f>
        <v>Butyl Triglycol</v>
      </c>
      <c r="N74" t="str">
        <f t="shared" si="7"/>
        <v>Not Identified</v>
      </c>
      <c r="O74" t="str">
        <f t="shared" si="8"/>
        <v>Alcohol</v>
      </c>
    </row>
    <row r="75" spans="1:15" ht="22" customHeight="1" x14ac:dyDescent="0.3">
      <c r="A75" s="5">
        <v>43721</v>
      </c>
      <c r="B75" s="13" t="str">
        <f t="shared" si="6"/>
        <v>2019</v>
      </c>
      <c r="C75" s="6" t="s">
        <v>10</v>
      </c>
      <c r="D75" s="6" t="s">
        <v>111</v>
      </c>
      <c r="E75" s="6" t="s">
        <v>38</v>
      </c>
      <c r="F75" s="6" t="s">
        <v>13</v>
      </c>
      <c r="G75" s="6" t="s">
        <v>22</v>
      </c>
      <c r="H75" s="6" t="s">
        <v>150</v>
      </c>
      <c r="I75" s="7">
        <v>20120</v>
      </c>
      <c r="J75" s="7">
        <v>20.12</v>
      </c>
      <c r="K75" s="7">
        <v>31700</v>
      </c>
      <c r="L75">
        <f t="shared" si="5"/>
        <v>1.5755467196819086</v>
      </c>
      <c r="M75" t="str">
        <f>IF(ISNUMBER(SEARCH("BENZOIC ACID",H75)),"Benzoic Acid",IF(ISNUMBER(SEARCH("XANTHAN GUM",H75)),"Xanthan Gum",IF(ISNUMBER(SEARCH(" SULPHONIC ACID",H75)),"Sulphonic Acid",IF(ISNUMBER(SEARCH("ETHOXYLATED TRISTYRYLPHENOL",H75))," Ethoxylated Tristyryphenol","FIX IT"))))</f>
        <v>Benzoic Acid</v>
      </c>
      <c r="N75" t="str">
        <f t="shared" si="7"/>
        <v>Not Identified</v>
      </c>
      <c r="O75" t="str">
        <f t="shared" si="8"/>
        <v>General Chemical</v>
      </c>
    </row>
    <row r="76" spans="1:15" ht="22" customHeight="1" x14ac:dyDescent="0.3">
      <c r="A76" s="2">
        <v>43718</v>
      </c>
      <c r="B76" s="13" t="str">
        <f t="shared" si="6"/>
        <v>2019</v>
      </c>
      <c r="C76" s="3" t="s">
        <v>10</v>
      </c>
      <c r="D76" s="3" t="s">
        <v>43</v>
      </c>
      <c r="E76" s="3" t="s">
        <v>44</v>
      </c>
      <c r="F76" s="3" t="s">
        <v>13</v>
      </c>
      <c r="G76" s="3" t="s">
        <v>45</v>
      </c>
      <c r="H76" s="3" t="s">
        <v>151</v>
      </c>
      <c r="I76" s="4">
        <v>17740</v>
      </c>
      <c r="J76" s="4">
        <v>17.739999999999998</v>
      </c>
      <c r="K76" s="3" t="s">
        <v>47</v>
      </c>
      <c r="L76" t="e">
        <f t="shared" si="5"/>
        <v>#VALUE!</v>
      </c>
      <c r="M76" t="str">
        <f>IF(ISNUMBER(SEARCH("BUTYL TRIGLYCOL",H76)),"Butyl Triglycol",IF(ISNUMBER(SEARCH("POLYVINYL ALCOHOL",H76)),"Polyvinyl Alcohol",IF(ISNUMBER(SEARCH("ACIDOS GRAXOS",H76)),"Fatty Acids",IF(ISNUMBER(SEARCH("DIETHYLENETRIAMINE",H76)),"Diethylenetriamine",IF(ISNUMBER(SEARCH("MONOETHANOLAMINE",H76)),"Monoethanolamine",IF(ISNUMBER(SEARCH("PIGMENT",H76)),"Pigment","fIX IT"))))))</f>
        <v>Butyl Triglycol</v>
      </c>
      <c r="N76" t="str">
        <f t="shared" si="7"/>
        <v>Not Identified</v>
      </c>
      <c r="O76" t="str">
        <f t="shared" si="8"/>
        <v>Alcohol</v>
      </c>
    </row>
    <row r="77" spans="1:15" ht="22" customHeight="1" x14ac:dyDescent="0.3">
      <c r="A77" s="5">
        <v>43717</v>
      </c>
      <c r="B77" s="13" t="str">
        <f t="shared" si="6"/>
        <v>2019</v>
      </c>
      <c r="C77" s="6" t="s">
        <v>10</v>
      </c>
      <c r="D77" s="6" t="s">
        <v>152</v>
      </c>
      <c r="E77" s="6" t="s">
        <v>147</v>
      </c>
      <c r="F77" s="6" t="s">
        <v>13</v>
      </c>
      <c r="G77" s="6" t="s">
        <v>148</v>
      </c>
      <c r="H77" s="6" t="s">
        <v>153</v>
      </c>
      <c r="I77" s="7">
        <v>17720</v>
      </c>
      <c r="J77" s="7">
        <v>17.72</v>
      </c>
      <c r="K77" s="7">
        <v>41900</v>
      </c>
      <c r="L77">
        <f t="shared" si="5"/>
        <v>2.3645598194130923</v>
      </c>
      <c r="M77" s="12" t="s">
        <v>656</v>
      </c>
      <c r="N77" t="str">
        <f t="shared" si="7"/>
        <v>Not Identified</v>
      </c>
      <c r="O77" t="str">
        <f t="shared" si="8"/>
        <v>Surfactant</v>
      </c>
    </row>
    <row r="78" spans="1:15" ht="22" customHeight="1" x14ac:dyDescent="0.3">
      <c r="A78" s="2">
        <v>43715</v>
      </c>
      <c r="B78" s="13" t="str">
        <f t="shared" si="6"/>
        <v>2019</v>
      </c>
      <c r="C78" s="3" t="s">
        <v>10</v>
      </c>
      <c r="D78" s="3" t="s">
        <v>111</v>
      </c>
      <c r="E78" s="3" t="s">
        <v>38</v>
      </c>
      <c r="F78" s="3" t="s">
        <v>13</v>
      </c>
      <c r="G78" s="3" t="s">
        <v>22</v>
      </c>
      <c r="H78" s="3" t="s">
        <v>150</v>
      </c>
      <c r="I78" s="4">
        <v>20120</v>
      </c>
      <c r="J78" s="4">
        <v>20.12</v>
      </c>
      <c r="K78" s="4">
        <v>31700</v>
      </c>
      <c r="L78">
        <f t="shared" si="5"/>
        <v>1.5755467196819086</v>
      </c>
      <c r="M78" t="str">
        <f>IF(ISNUMBER(SEARCH("BENZOIC ACID",H78)),"Benzoic Acid",IF(ISNUMBER(SEARCH("XANTHAN GUM",H78)),"Xanthan Gum",IF(ISNUMBER(SEARCH(" SULPHONIC ACID",H78)),"Sulphonic Acid",IF(ISNUMBER(SEARCH("ETHOXYLATED TRISTYRYLPHENOL",H78))," Ethoxylated Tristyryphenol","FIX IT"))))</f>
        <v>Benzoic Acid</v>
      </c>
      <c r="N78" t="str">
        <f t="shared" si="7"/>
        <v>Not Identified</v>
      </c>
      <c r="O78" t="str">
        <f t="shared" si="8"/>
        <v>General Chemical</v>
      </c>
    </row>
    <row r="79" spans="1:15" ht="22" customHeight="1" x14ac:dyDescent="0.3">
      <c r="A79" s="5">
        <v>43715</v>
      </c>
      <c r="B79" s="13" t="str">
        <f t="shared" si="6"/>
        <v>2019</v>
      </c>
      <c r="C79" s="6" t="s">
        <v>10</v>
      </c>
      <c r="D79" s="6" t="s">
        <v>111</v>
      </c>
      <c r="E79" s="6" t="s">
        <v>38</v>
      </c>
      <c r="F79" s="6" t="s">
        <v>13</v>
      </c>
      <c r="G79" s="6" t="s">
        <v>22</v>
      </c>
      <c r="H79" s="6" t="s">
        <v>150</v>
      </c>
      <c r="I79" s="7">
        <v>20120</v>
      </c>
      <c r="J79" s="7">
        <v>20.12</v>
      </c>
      <c r="K79" s="7">
        <v>31700</v>
      </c>
      <c r="L79">
        <f t="shared" si="5"/>
        <v>1.5755467196819086</v>
      </c>
      <c r="M79" t="str">
        <f>IF(ISNUMBER(SEARCH("BENZOIC ACID",H79)),"Benzoic Acid",IF(ISNUMBER(SEARCH("XANTHAN GUM",H79)),"Xanthan Gum",IF(ISNUMBER(SEARCH(" SULPHONIC ACID",H79)),"Sulphonic Acid",IF(ISNUMBER(SEARCH("ETHOXYLATED TRISTYRYLPHENOL",H79))," Ethoxylated Tristyryphenol","FIX IT"))))</f>
        <v>Benzoic Acid</v>
      </c>
      <c r="N79" t="str">
        <f t="shared" si="7"/>
        <v>Not Identified</v>
      </c>
      <c r="O79" t="str">
        <f t="shared" si="8"/>
        <v>General Chemical</v>
      </c>
    </row>
    <row r="80" spans="1:15" ht="22" customHeight="1" x14ac:dyDescent="0.3">
      <c r="A80" s="2">
        <v>43710</v>
      </c>
      <c r="B80" s="13" t="str">
        <f t="shared" si="6"/>
        <v>2019</v>
      </c>
      <c r="C80" s="3" t="s">
        <v>10</v>
      </c>
      <c r="D80" s="3" t="s">
        <v>135</v>
      </c>
      <c r="E80" s="3" t="s">
        <v>136</v>
      </c>
      <c r="F80" s="3" t="s">
        <v>13</v>
      </c>
      <c r="G80" s="3" t="s">
        <v>137</v>
      </c>
      <c r="H80" s="10" t="s">
        <v>154</v>
      </c>
      <c r="I80" s="4">
        <v>46265</v>
      </c>
      <c r="J80" s="4">
        <v>46.26</v>
      </c>
      <c r="K80" s="4">
        <v>25700</v>
      </c>
      <c r="L80">
        <f t="shared" si="5"/>
        <v>0.55549551496811844</v>
      </c>
      <c r="M80" s="12" t="s">
        <v>655</v>
      </c>
      <c r="N80" t="str">
        <f t="shared" si="7"/>
        <v>Not Identified</v>
      </c>
      <c r="O80" t="str">
        <f t="shared" si="8"/>
        <v>Alcohol</v>
      </c>
    </row>
    <row r="81" spans="1:15" ht="22" customHeight="1" x14ac:dyDescent="0.3">
      <c r="A81" s="5">
        <v>43707</v>
      </c>
      <c r="B81" s="13" t="str">
        <f t="shared" si="6"/>
        <v>2019</v>
      </c>
      <c r="C81" s="6" t="s">
        <v>10</v>
      </c>
      <c r="D81" s="6" t="s">
        <v>129</v>
      </c>
      <c r="E81" s="6" t="s">
        <v>53</v>
      </c>
      <c r="F81" s="6" t="s">
        <v>13</v>
      </c>
      <c r="G81" s="6" t="s">
        <v>155</v>
      </c>
      <c r="H81" s="6" t="s">
        <v>156</v>
      </c>
      <c r="I81" s="7">
        <v>5040</v>
      </c>
      <c r="J81" s="7">
        <v>5.04</v>
      </c>
      <c r="K81" s="7">
        <v>22900</v>
      </c>
      <c r="L81">
        <f t="shared" si="5"/>
        <v>4.5436507936507935</v>
      </c>
      <c r="M81" t="str">
        <f>IF(ISNUMBER(SEARCH("HEDP",H81)),"HEDP Tetrasodium Salt",IF(ISNUMBER(SEARCH("MONOETHYLENE GLYCOL",H81)),"Ethylene Glycol","FIX IT"))</f>
        <v>HEDP Tetrasodium Salt</v>
      </c>
      <c r="N81" t="str">
        <f t="shared" si="7"/>
        <v>Not Identified</v>
      </c>
      <c r="O81" t="str">
        <f t="shared" si="8"/>
        <v>Water Treatment Chemical</v>
      </c>
    </row>
    <row r="82" spans="1:15" ht="22" customHeight="1" x14ac:dyDescent="0.3">
      <c r="A82" s="2">
        <v>43707</v>
      </c>
      <c r="B82" s="13" t="str">
        <f t="shared" si="6"/>
        <v>2019</v>
      </c>
      <c r="C82" s="3" t="s">
        <v>10</v>
      </c>
      <c r="D82" s="3" t="s">
        <v>129</v>
      </c>
      <c r="E82" s="3" t="s">
        <v>53</v>
      </c>
      <c r="F82" s="3" t="s">
        <v>13</v>
      </c>
      <c r="G82" s="3" t="s">
        <v>54</v>
      </c>
      <c r="H82" s="3" t="s">
        <v>157</v>
      </c>
      <c r="I82" s="4">
        <v>14000</v>
      </c>
      <c r="J82" s="4">
        <v>14</v>
      </c>
      <c r="K82" s="4">
        <v>63700</v>
      </c>
      <c r="L82">
        <f t="shared" si="5"/>
        <v>4.55</v>
      </c>
      <c r="M82" t="str">
        <f>IF(ISNUMBER(SEARCH("HEDP",H82)),"HEDP Tetrasodium Salt",IF(ISNUMBER(SEARCH("MONOETHYLENE GLYCOL",H82)),"Ethylene Glycol","FIX IT"))</f>
        <v>HEDP Tetrasodium Salt</v>
      </c>
      <c r="N82" t="str">
        <f t="shared" si="7"/>
        <v>Not Identified</v>
      </c>
      <c r="O82" t="str">
        <f t="shared" si="8"/>
        <v>Water Treatment Chemical</v>
      </c>
    </row>
    <row r="83" spans="1:15" ht="22" customHeight="1" x14ac:dyDescent="0.3">
      <c r="A83" s="5">
        <v>43704</v>
      </c>
      <c r="B83" s="13" t="str">
        <f t="shared" si="6"/>
        <v>2019</v>
      </c>
      <c r="C83" s="6" t="s">
        <v>10</v>
      </c>
      <c r="D83" s="6" t="s">
        <v>43</v>
      </c>
      <c r="E83" s="6" t="s">
        <v>44</v>
      </c>
      <c r="F83" s="6" t="s">
        <v>13</v>
      </c>
      <c r="G83" s="6" t="s">
        <v>45</v>
      </c>
      <c r="H83" s="6" t="s">
        <v>158</v>
      </c>
      <c r="I83" s="7">
        <v>17740</v>
      </c>
      <c r="J83" s="7">
        <v>17.739999999999998</v>
      </c>
      <c r="K83" s="6" t="s">
        <v>47</v>
      </c>
      <c r="L83" t="e">
        <f t="shared" si="5"/>
        <v>#VALUE!</v>
      </c>
      <c r="M83" t="str">
        <f>IF(ISNUMBER(SEARCH("BUTYL TRIGLYCOL",H83)),"Butyl Triglycol",IF(ISNUMBER(SEARCH("POLYVINYL ALCOHOL",H83)),"Polyvinyl Alcohol",IF(ISNUMBER(SEARCH("ACIDOS GRAXOS",H83)),"Fatty Acids",IF(ISNUMBER(SEARCH("DIETHYLENETRIAMINE",H83)),"Diethylenetriamine",IF(ISNUMBER(SEARCH("MONOETHANOLAMINE",H83)),"Monoethanolamine",IF(ISNUMBER(SEARCH("PIGMENT",H83)),"Pigment","fIX IT"))))))</f>
        <v>Butyl Triglycol</v>
      </c>
      <c r="N83" t="str">
        <f t="shared" si="7"/>
        <v>Not Identified</v>
      </c>
      <c r="O83" t="str">
        <f t="shared" si="8"/>
        <v>Alcohol</v>
      </c>
    </row>
    <row r="84" spans="1:15" ht="22" customHeight="1" x14ac:dyDescent="0.3">
      <c r="A84" s="2">
        <v>43694</v>
      </c>
      <c r="B84" s="13" t="str">
        <f t="shared" si="6"/>
        <v>2019</v>
      </c>
      <c r="C84" s="3" t="s">
        <v>10</v>
      </c>
      <c r="D84" s="3" t="s">
        <v>33</v>
      </c>
      <c r="E84" s="3" t="s">
        <v>141</v>
      </c>
      <c r="F84" s="3" t="s">
        <v>13</v>
      </c>
      <c r="G84" s="3" t="s">
        <v>35</v>
      </c>
      <c r="H84" s="3" t="s">
        <v>159</v>
      </c>
      <c r="I84" s="4">
        <v>10600</v>
      </c>
      <c r="J84" s="4">
        <v>10.6</v>
      </c>
      <c r="K84" s="4">
        <v>116000</v>
      </c>
      <c r="L84">
        <f t="shared" si="5"/>
        <v>10.943396226415095</v>
      </c>
      <c r="M84" t="str">
        <f>IF(ISNUMBER(SEARCH("BUTYL TRIGLYCOL",H84)),"Butyl Triglycol",IF(ISNUMBER(SEARCH("POLYVINYL ALCOHOL",H84)),"Polyvinyl Alcohol",IF(ISNUMBER(SEARCH("ACIDOS GRAXOS",H84)),"Fatty Acids",IF(ISNUMBER(SEARCH("DIETHYLENETRIAMINE",H84)),"Diethylenetriamine",IF(ISNUMBER(SEARCH("MONOETHANOLAMINE",H84)),"Monoethanolamine",IF(ISNUMBER(SEARCH("PIGMENT",H84)),"Pigment","fIX IT"))))))</f>
        <v>Pigment</v>
      </c>
      <c r="N84" t="str">
        <f t="shared" si="7"/>
        <v>Not Identified</v>
      </c>
      <c r="O84" t="str">
        <f t="shared" si="8"/>
        <v>Pigment</v>
      </c>
    </row>
    <row r="85" spans="1:15" ht="22" customHeight="1" x14ac:dyDescent="0.3">
      <c r="A85" s="5">
        <v>43694</v>
      </c>
      <c r="B85" s="13" t="str">
        <f t="shared" si="6"/>
        <v>2019</v>
      </c>
      <c r="C85" s="6" t="s">
        <v>10</v>
      </c>
      <c r="D85" s="6" t="s">
        <v>11</v>
      </c>
      <c r="E85" s="6" t="s">
        <v>12</v>
      </c>
      <c r="F85" s="6" t="s">
        <v>13</v>
      </c>
      <c r="G85" s="6" t="s">
        <v>86</v>
      </c>
      <c r="H85" s="6" t="s">
        <v>160</v>
      </c>
      <c r="I85" s="7">
        <v>16400</v>
      </c>
      <c r="J85" s="7">
        <v>16.399999999999999</v>
      </c>
      <c r="K85" s="7">
        <v>87700</v>
      </c>
      <c r="L85">
        <f t="shared" si="5"/>
        <v>5.3475609756097562</v>
      </c>
      <c r="M85" t="str">
        <f>IF(ISNUMBER(SEARCH("BENZOIC ACID",H85)),"Benzoic Acid",IF(ISNUMBER(SEARCH("XANTHAN GUM",H85)),"Xanthan Gum",IF(ISNUMBER(SEARCH(" SULPHONIC ACID",H85)),"Sulphonic Acid",IF(ISNUMBER(SEARCH("ETHOXYLATED TRISTYRYLPHENOL",H85))," Ethoxylated Tristyryphenol","FIX IT"))))</f>
        <v>Xanthan Gum</v>
      </c>
      <c r="N85" t="str">
        <f t="shared" si="7"/>
        <v>Not Identified</v>
      </c>
      <c r="O85" t="str">
        <f t="shared" si="8"/>
        <v>Food Additive</v>
      </c>
    </row>
    <row r="86" spans="1:15" ht="22" customHeight="1" x14ac:dyDescent="0.3">
      <c r="A86" s="2">
        <v>43691</v>
      </c>
      <c r="B86" s="13" t="str">
        <f t="shared" si="6"/>
        <v>2019</v>
      </c>
      <c r="C86" s="3" t="s">
        <v>10</v>
      </c>
      <c r="D86" s="3" t="s">
        <v>75</v>
      </c>
      <c r="E86" s="3" t="s">
        <v>144</v>
      </c>
      <c r="F86" s="3" t="s">
        <v>13</v>
      </c>
      <c r="G86" s="3" t="s">
        <v>22</v>
      </c>
      <c r="H86" s="3" t="s">
        <v>161</v>
      </c>
      <c r="I86" s="4">
        <v>51906</v>
      </c>
      <c r="J86" s="4">
        <v>51.91</v>
      </c>
      <c r="K86" s="4">
        <v>82900</v>
      </c>
      <c r="L86">
        <f t="shared" si="5"/>
        <v>1.5971178669132662</v>
      </c>
      <c r="M86" t="str">
        <f>IF(ISNUMBER(SEARCH("BENZOIC ACID",H86)),"Benzoic Acid",IF(ISNUMBER(SEARCH("XANTHAN GUM",H86)),"Xanthan Gum",IF(ISNUMBER(SEARCH(" SULPHONIC ACID",H86)),"Sulphonic Acid",IF(ISNUMBER(SEARCH("ETHOXYLATED TRISTYRYLPHENOL",H86))," Ethoxylated Tristyryphenol","FIX IT"))))</f>
        <v>Benzoic Acid</v>
      </c>
      <c r="N86" t="str">
        <f t="shared" si="7"/>
        <v>Not Identified</v>
      </c>
      <c r="O86" t="str">
        <f t="shared" si="8"/>
        <v>General Chemical</v>
      </c>
    </row>
    <row r="87" spans="1:15" ht="22" customHeight="1" x14ac:dyDescent="0.3">
      <c r="A87" s="5">
        <v>43686</v>
      </c>
      <c r="B87" s="13" t="str">
        <f t="shared" si="6"/>
        <v>2019</v>
      </c>
      <c r="C87" s="6" t="s">
        <v>10</v>
      </c>
      <c r="D87" s="6" t="s">
        <v>129</v>
      </c>
      <c r="E87" s="6" t="s">
        <v>53</v>
      </c>
      <c r="F87" s="6" t="s">
        <v>13</v>
      </c>
      <c r="G87" s="6" t="s">
        <v>54</v>
      </c>
      <c r="H87" s="6" t="s">
        <v>162</v>
      </c>
      <c r="I87" s="7">
        <v>18000</v>
      </c>
      <c r="J87" s="7">
        <v>18</v>
      </c>
      <c r="K87" s="7">
        <v>81900</v>
      </c>
      <c r="L87">
        <f t="shared" si="5"/>
        <v>4.55</v>
      </c>
      <c r="M87" t="str">
        <f>IF(ISNUMBER(SEARCH("HEDP",H87)),"HEDP Tetrasodium Salt",IF(ISNUMBER(SEARCH("MONOETHYLENE GLYCOL",H87)),"Ethylene Glycol","FIX IT"))</f>
        <v>HEDP Tetrasodium Salt</v>
      </c>
      <c r="N87" t="str">
        <f t="shared" si="7"/>
        <v>Not Identified</v>
      </c>
      <c r="O87" t="str">
        <f t="shared" si="8"/>
        <v>Water Treatment Chemical</v>
      </c>
    </row>
    <row r="88" spans="1:15" ht="22" customHeight="1" x14ac:dyDescent="0.3">
      <c r="A88" s="2">
        <v>43686</v>
      </c>
      <c r="B88" s="13" t="str">
        <f t="shared" si="6"/>
        <v>2019</v>
      </c>
      <c r="C88" s="3" t="s">
        <v>10</v>
      </c>
      <c r="D88" s="3" t="s">
        <v>129</v>
      </c>
      <c r="E88" s="3" t="s">
        <v>53</v>
      </c>
      <c r="F88" s="3" t="s">
        <v>13</v>
      </c>
      <c r="G88" s="3" t="s">
        <v>155</v>
      </c>
      <c r="H88" s="3" t="s">
        <v>163</v>
      </c>
      <c r="I88" s="4">
        <v>1680</v>
      </c>
      <c r="J88" s="4">
        <v>1.68</v>
      </c>
      <c r="K88" s="4">
        <v>7600</v>
      </c>
      <c r="L88">
        <f t="shared" si="5"/>
        <v>4.5238095238095237</v>
      </c>
      <c r="M88" t="str">
        <f>IF(ISNUMBER(SEARCH("HEDP",H88)),"HEDP Tetrasodium Salt",IF(ISNUMBER(SEARCH("MONOETHYLENE GLYCOL",H88)),"Ethylene Glycol","FIX IT"))</f>
        <v>HEDP Tetrasodium Salt</v>
      </c>
      <c r="N88" t="str">
        <f t="shared" si="7"/>
        <v>Not Identified</v>
      </c>
      <c r="O88" t="str">
        <f t="shared" si="8"/>
        <v>Water Treatment Chemical</v>
      </c>
    </row>
    <row r="89" spans="1:15" ht="22" customHeight="1" x14ac:dyDescent="0.3">
      <c r="A89" s="5">
        <v>43682</v>
      </c>
      <c r="B89" s="13" t="str">
        <f t="shared" si="6"/>
        <v>2019</v>
      </c>
      <c r="C89" s="6" t="s">
        <v>28</v>
      </c>
      <c r="D89" s="6" t="s">
        <v>125</v>
      </c>
      <c r="E89" s="6" t="s">
        <v>29</v>
      </c>
      <c r="F89" s="6" t="s">
        <v>30</v>
      </c>
      <c r="G89" s="6" t="s">
        <v>45</v>
      </c>
      <c r="H89" s="6" t="s">
        <v>164</v>
      </c>
      <c r="I89" s="7">
        <v>15501</v>
      </c>
      <c r="J89" s="7">
        <v>15.5</v>
      </c>
      <c r="K89" s="6" t="s">
        <v>47</v>
      </c>
      <c r="L89" t="e">
        <f t="shared" si="5"/>
        <v>#VALUE!</v>
      </c>
      <c r="M89" s="12" t="s">
        <v>645</v>
      </c>
      <c r="N89" t="str">
        <f t="shared" si="7"/>
        <v>Not Identified</v>
      </c>
      <c r="O89" t="str">
        <f t="shared" si="8"/>
        <v>Alcohol</v>
      </c>
    </row>
    <row r="90" spans="1:15" ht="22" customHeight="1" x14ac:dyDescent="0.3">
      <c r="A90" s="2">
        <v>43675</v>
      </c>
      <c r="B90" s="13" t="str">
        <f t="shared" si="6"/>
        <v>2019</v>
      </c>
      <c r="C90" s="3" t="s">
        <v>10</v>
      </c>
      <c r="D90" s="3" t="s">
        <v>24</v>
      </c>
      <c r="E90" s="3" t="s">
        <v>25</v>
      </c>
      <c r="F90" s="3" t="s">
        <v>13</v>
      </c>
      <c r="G90" s="3" t="s">
        <v>26</v>
      </c>
      <c r="H90" s="3" t="s">
        <v>165</v>
      </c>
      <c r="I90" s="4">
        <v>18990</v>
      </c>
      <c r="J90" s="4">
        <v>18.989999999999998</v>
      </c>
      <c r="K90" s="4">
        <v>64400</v>
      </c>
      <c r="L90">
        <f t="shared" si="5"/>
        <v>3.3912585571353344</v>
      </c>
      <c r="M90" s="12" t="str">
        <f>IF(ISNUMBER(SEARCH("FATTY ACID",H90)),"Fatty Acid",IF(ISNUMBER(SEARCH("ETHOXYLATED PHENOL",H90)),"Ethoxylated Phenol",IF(ISNUMBER(SEARCH("PANGEL",H90)),"Magnesium Silicate",IF(ISNUMBER(SEARCH("ADIWAX",H90)),"High Density Polyethylene Wax","FIX IT"))))</f>
        <v>Ethoxylated Phenol</v>
      </c>
      <c r="N90" t="str">
        <f t="shared" si="7"/>
        <v>Not Identified</v>
      </c>
      <c r="O90" t="str">
        <f t="shared" si="8"/>
        <v>General Chemical</v>
      </c>
    </row>
    <row r="91" spans="1:15" ht="22" customHeight="1" x14ac:dyDescent="0.3">
      <c r="A91" s="5">
        <v>43675</v>
      </c>
      <c r="B91" s="13" t="str">
        <f t="shared" si="6"/>
        <v>2019</v>
      </c>
      <c r="C91" s="6" t="s">
        <v>10</v>
      </c>
      <c r="D91" s="6" t="s">
        <v>166</v>
      </c>
      <c r="E91" s="6" t="s">
        <v>167</v>
      </c>
      <c r="F91" s="6" t="s">
        <v>13</v>
      </c>
      <c r="G91" s="6" t="s">
        <v>70</v>
      </c>
      <c r="H91" s="6" t="s">
        <v>84</v>
      </c>
      <c r="I91" s="7">
        <v>16906</v>
      </c>
      <c r="J91" s="7">
        <v>16.91</v>
      </c>
      <c r="K91" s="7">
        <v>50200</v>
      </c>
      <c r="L91">
        <f t="shared" si="5"/>
        <v>2.9693599905359043</v>
      </c>
      <c r="M91" t="str">
        <f>IF(ISNUMBER(SEARCH("BUTYL TRIGLYCOL",H91)),"Butyl Triglycol",IF(ISNUMBER(SEARCH("POLYVINYL ALCOHOL",H91)),"Polyvinyl Alcohol",IF(ISNUMBER(SEARCH("ACIDOS GRAXOS",H91)),"Fatty Acids",IF(ISNUMBER(SEARCH("DIETHYLENETRIAMINE",H91)),"Diethylenetriamine",IF(ISNUMBER(SEARCH("MONOETHANOLAMINE",H91)),"Monoethanolamine",IF(ISNUMBER(SEARCH("PIGMENT",H91)),"Pigment","fIX IT"))))))</f>
        <v>Diethylenetriamine</v>
      </c>
      <c r="N91" t="str">
        <f t="shared" si="7"/>
        <v>Not Identified</v>
      </c>
      <c r="O91" t="str">
        <f t="shared" si="8"/>
        <v>Amines</v>
      </c>
    </row>
    <row r="92" spans="1:15" ht="22" customHeight="1" x14ac:dyDescent="0.3">
      <c r="A92" s="5">
        <v>43669</v>
      </c>
      <c r="B92" s="13" t="str">
        <f t="shared" si="6"/>
        <v>2019</v>
      </c>
      <c r="C92" s="6" t="s">
        <v>10</v>
      </c>
      <c r="D92" s="6" t="s">
        <v>168</v>
      </c>
      <c r="E92" s="6" t="s">
        <v>169</v>
      </c>
      <c r="F92" s="6" t="s">
        <v>13</v>
      </c>
      <c r="G92" s="6" t="s">
        <v>170</v>
      </c>
      <c r="H92" s="6" t="s">
        <v>171</v>
      </c>
      <c r="I92" s="7">
        <v>40941</v>
      </c>
      <c r="J92" s="7">
        <v>40.94</v>
      </c>
      <c r="K92" s="7">
        <v>42000</v>
      </c>
      <c r="L92">
        <f t="shared" si="5"/>
        <v>1.0258664908038397</v>
      </c>
      <c r="M92" s="12" t="s">
        <v>648</v>
      </c>
      <c r="N92" t="str">
        <f t="shared" si="7"/>
        <v>Not Identified</v>
      </c>
      <c r="O92" t="str">
        <f t="shared" si="8"/>
        <v>General Chemical</v>
      </c>
    </row>
    <row r="93" spans="1:15" ht="22" customHeight="1" x14ac:dyDescent="0.3">
      <c r="A93" s="2">
        <v>43660</v>
      </c>
      <c r="B93" s="13" t="str">
        <f t="shared" si="6"/>
        <v>2019</v>
      </c>
      <c r="C93" s="3" t="s">
        <v>10</v>
      </c>
      <c r="D93" s="3" t="s">
        <v>24</v>
      </c>
      <c r="E93" s="3" t="s">
        <v>25</v>
      </c>
      <c r="F93" s="3" t="s">
        <v>13</v>
      </c>
      <c r="G93" s="3" t="s">
        <v>26</v>
      </c>
      <c r="H93" s="3" t="s">
        <v>172</v>
      </c>
      <c r="I93" s="4">
        <v>18900</v>
      </c>
      <c r="J93" s="4">
        <v>18.899999999999999</v>
      </c>
      <c r="K93" s="4">
        <v>64100</v>
      </c>
      <c r="L93">
        <f t="shared" si="5"/>
        <v>3.3915343915343916</v>
      </c>
      <c r="M93" s="12" t="str">
        <f>IF(ISNUMBER(SEARCH("FATTY ACID",H93)),"Fatty Acid",IF(ISNUMBER(SEARCH("ETHOXYLATED PHENOL",H93)),"Ethoxylated Phenol",IF(ISNUMBER(SEARCH("PANGEL",H93)),"Magnesium Silicate",IF(ISNUMBER(SEARCH("ADIWAX",H93)),"High Density Polyethylene Wax","FIX IT"))))</f>
        <v>Ethoxylated Phenol</v>
      </c>
      <c r="N93" t="str">
        <f t="shared" si="7"/>
        <v>Not Identified</v>
      </c>
      <c r="O93" t="str">
        <f t="shared" si="8"/>
        <v>General Chemical</v>
      </c>
    </row>
    <row r="94" spans="1:15" ht="22" customHeight="1" x14ac:dyDescent="0.3">
      <c r="A94" s="5">
        <v>43657</v>
      </c>
      <c r="B94" s="13" t="str">
        <f t="shared" si="6"/>
        <v>2019</v>
      </c>
      <c r="C94" s="6" t="s">
        <v>10</v>
      </c>
      <c r="D94" s="6" t="s">
        <v>168</v>
      </c>
      <c r="E94" s="6" t="s">
        <v>173</v>
      </c>
      <c r="F94" s="6" t="s">
        <v>13</v>
      </c>
      <c r="G94" s="6" t="s">
        <v>58</v>
      </c>
      <c r="H94" s="6" t="s">
        <v>174</v>
      </c>
      <c r="I94" s="7">
        <v>16752</v>
      </c>
      <c r="J94" s="7">
        <v>16.75</v>
      </c>
      <c r="K94" s="7">
        <v>67200</v>
      </c>
      <c r="L94">
        <f t="shared" si="5"/>
        <v>4.0114613180515759</v>
      </c>
      <c r="M94" s="12" t="s">
        <v>648</v>
      </c>
      <c r="N94" t="str">
        <f t="shared" si="7"/>
        <v>Not Identified</v>
      </c>
      <c r="O94" t="str">
        <f t="shared" si="8"/>
        <v>General Chemical</v>
      </c>
    </row>
    <row r="95" spans="1:15" ht="22" customHeight="1" x14ac:dyDescent="0.3">
      <c r="A95" s="2">
        <v>43655</v>
      </c>
      <c r="B95" s="13" t="str">
        <f t="shared" si="6"/>
        <v>2019</v>
      </c>
      <c r="C95" s="3" t="s">
        <v>10</v>
      </c>
      <c r="D95" s="3" t="s">
        <v>168</v>
      </c>
      <c r="E95" s="3" t="s">
        <v>169</v>
      </c>
      <c r="F95" s="3" t="s">
        <v>13</v>
      </c>
      <c r="G95" s="3" t="s">
        <v>170</v>
      </c>
      <c r="H95" s="3" t="s">
        <v>175</v>
      </c>
      <c r="I95" s="4">
        <v>61407</v>
      </c>
      <c r="J95" s="4">
        <v>61.41</v>
      </c>
      <c r="K95" s="4">
        <v>62900</v>
      </c>
      <c r="L95">
        <f t="shared" si="5"/>
        <v>1.0243131890501083</v>
      </c>
      <c r="M95" s="12" t="s">
        <v>648</v>
      </c>
      <c r="N95" t="str">
        <f t="shared" si="7"/>
        <v>Not Identified</v>
      </c>
      <c r="O95" t="str">
        <f t="shared" si="8"/>
        <v>General Chemical</v>
      </c>
    </row>
    <row r="96" spans="1:15" ht="22" customHeight="1" x14ac:dyDescent="0.3">
      <c r="A96" s="5">
        <v>43653</v>
      </c>
      <c r="B96" s="13" t="str">
        <f t="shared" si="6"/>
        <v>2019</v>
      </c>
      <c r="C96" s="6" t="s">
        <v>10</v>
      </c>
      <c r="D96" s="6" t="s">
        <v>33</v>
      </c>
      <c r="E96" s="6" t="s">
        <v>34</v>
      </c>
      <c r="F96" s="6" t="s">
        <v>13</v>
      </c>
      <c r="G96" s="6" t="s">
        <v>35</v>
      </c>
      <c r="H96" s="6" t="s">
        <v>176</v>
      </c>
      <c r="I96" s="7">
        <v>10680</v>
      </c>
      <c r="J96" s="7">
        <v>10.68</v>
      </c>
      <c r="K96" s="7">
        <v>118000</v>
      </c>
      <c r="L96">
        <f t="shared" si="5"/>
        <v>11.04868913857678</v>
      </c>
      <c r="M96" t="str">
        <f>IF(ISNUMBER(SEARCH("BUTYL TRIGLYCOL",H96)),"Butyl Triglycol",IF(ISNUMBER(SEARCH("POLYVINYL ALCOHOL",H96)),"Polyvinyl Alcohol",IF(ISNUMBER(SEARCH("ACIDOS GRAXOS",H96)),"Fatty Acids",IF(ISNUMBER(SEARCH("DIETHYLENETRIAMINE",H96)),"Diethylenetriamine",IF(ISNUMBER(SEARCH("MONOETHANOLAMINE",H96)),"Monoethanolamine",IF(ISNUMBER(SEARCH("PIGMENT",H96)),"Pigment","fIX IT"))))))</f>
        <v>Pigment</v>
      </c>
      <c r="N96" t="str">
        <f t="shared" si="7"/>
        <v>Not Identified</v>
      </c>
      <c r="O96" t="str">
        <f t="shared" si="8"/>
        <v>Pigment</v>
      </c>
    </row>
    <row r="97" spans="1:15" ht="22" customHeight="1" x14ac:dyDescent="0.3">
      <c r="A97" s="2">
        <v>43648</v>
      </c>
      <c r="B97" s="13" t="str">
        <f t="shared" si="6"/>
        <v>2019</v>
      </c>
      <c r="C97" s="3" t="s">
        <v>10</v>
      </c>
      <c r="D97" s="3" t="s">
        <v>43</v>
      </c>
      <c r="E97" s="3" t="s">
        <v>44</v>
      </c>
      <c r="F97" s="3" t="s">
        <v>13</v>
      </c>
      <c r="G97" s="3" t="s">
        <v>45</v>
      </c>
      <c r="H97" s="3" t="s">
        <v>177</v>
      </c>
      <c r="I97" s="4">
        <v>17740</v>
      </c>
      <c r="J97" s="4">
        <v>17.739999999999998</v>
      </c>
      <c r="K97" s="3" t="s">
        <v>47</v>
      </c>
      <c r="L97" t="e">
        <f t="shared" si="5"/>
        <v>#VALUE!</v>
      </c>
      <c r="M97" t="str">
        <f>IF(ISNUMBER(SEARCH("BUTYL TRIGLYCOL",H97)),"Butyl Triglycol",IF(ISNUMBER(SEARCH("POLYVINYL ALCOHOL",H97)),"Polyvinyl Alcohol",IF(ISNUMBER(SEARCH("ACIDOS GRAXOS",H97)),"Fatty Acids",IF(ISNUMBER(SEARCH("DIETHYLENETRIAMINE",H97)),"Diethylenetriamine",IF(ISNUMBER(SEARCH("MONOETHANOLAMINE",H97)),"Monoethanolamine",IF(ISNUMBER(SEARCH("PIGMENT",H97)),"Pigment","fIX IT"))))))</f>
        <v>Butyl Triglycol</v>
      </c>
      <c r="N97" t="str">
        <f t="shared" si="7"/>
        <v>Not Identified</v>
      </c>
      <c r="O97" t="str">
        <f t="shared" si="8"/>
        <v>Alcohol</v>
      </c>
    </row>
    <row r="98" spans="1:15" ht="22" customHeight="1" x14ac:dyDescent="0.3">
      <c r="A98" s="2">
        <v>43646</v>
      </c>
      <c r="B98" s="13" t="str">
        <f t="shared" si="6"/>
        <v>2019</v>
      </c>
      <c r="C98" s="3" t="s">
        <v>10</v>
      </c>
      <c r="D98" s="3" t="s">
        <v>178</v>
      </c>
      <c r="E98" s="3" t="s">
        <v>69</v>
      </c>
      <c r="F98" s="3" t="s">
        <v>13</v>
      </c>
      <c r="G98" s="3" t="s">
        <v>70</v>
      </c>
      <c r="H98" s="3" t="s">
        <v>179</v>
      </c>
      <c r="I98" s="4">
        <v>16906</v>
      </c>
      <c r="J98" s="4">
        <v>16.91</v>
      </c>
      <c r="K98" s="4">
        <v>50200</v>
      </c>
      <c r="L98">
        <f t="shared" si="5"/>
        <v>2.9693599905359043</v>
      </c>
      <c r="M98" t="str">
        <f>IF(ISNUMBER(SEARCH("BUTYL TRIGLYCOL",H98)),"Butyl Triglycol",IF(ISNUMBER(SEARCH("POLYVINYL ALCOHOL",H98)),"Polyvinyl Alcohol",IF(ISNUMBER(SEARCH("ACIDOS GRAXOS",H98)),"Fatty Acids",IF(ISNUMBER(SEARCH("DIETHYLENETRIAMINE",H98)),"Diethylenetriamine",IF(ISNUMBER(SEARCH("MONOETHANOLAMINE",H98)),"Monoethanolamine",IF(ISNUMBER(SEARCH("PIGMENT",H98)),"Pigment","fIX IT"))))))</f>
        <v>Diethylenetriamine</v>
      </c>
      <c r="N98" t="str">
        <f t="shared" si="7"/>
        <v>Not Identified</v>
      </c>
      <c r="O98" t="str">
        <f t="shared" si="8"/>
        <v>Amines</v>
      </c>
    </row>
    <row r="99" spans="1:15" ht="22" customHeight="1" x14ac:dyDescent="0.3">
      <c r="A99" s="5">
        <v>43646</v>
      </c>
      <c r="B99" s="13" t="str">
        <f t="shared" si="6"/>
        <v>2019</v>
      </c>
      <c r="C99" s="6" t="s">
        <v>10</v>
      </c>
      <c r="D99" s="6" t="s">
        <v>24</v>
      </c>
      <c r="E99" s="6" t="s">
        <v>25</v>
      </c>
      <c r="F99" s="6" t="s">
        <v>13</v>
      </c>
      <c r="G99" s="6" t="s">
        <v>26</v>
      </c>
      <c r="H99" s="6" t="s">
        <v>180</v>
      </c>
      <c r="I99" s="7">
        <v>18930</v>
      </c>
      <c r="J99" s="7">
        <v>18.93</v>
      </c>
      <c r="K99" s="7">
        <v>64600</v>
      </c>
      <c r="L99">
        <f t="shared" si="5"/>
        <v>3.4125726360274697</v>
      </c>
      <c r="M99" s="12" t="str">
        <f>IF(ISNUMBER(SEARCH("FATTY ACID",H99)),"Fatty Acid",IF(ISNUMBER(SEARCH("ETHOXYLATED PHENOL",H99)),"Ethoxylated Phenol",IF(ISNUMBER(SEARCH("PANGEL",H99)),"Magnesium Silicate",IF(ISNUMBER(SEARCH("ADIWAX",H99)),"High Density Polyethylene Wax","FIX IT"))))</f>
        <v>Ethoxylated Phenol</v>
      </c>
      <c r="N99" t="str">
        <f t="shared" si="7"/>
        <v>Not Identified</v>
      </c>
      <c r="O99" t="str">
        <f t="shared" si="8"/>
        <v>General Chemical</v>
      </c>
    </row>
    <row r="100" spans="1:15" ht="22" customHeight="1" x14ac:dyDescent="0.3">
      <c r="A100" s="2">
        <v>43646</v>
      </c>
      <c r="B100" s="13" t="str">
        <f t="shared" si="6"/>
        <v>2019</v>
      </c>
      <c r="C100" s="3" t="s">
        <v>10</v>
      </c>
      <c r="D100" s="3" t="s">
        <v>24</v>
      </c>
      <c r="E100" s="3" t="s">
        <v>25</v>
      </c>
      <c r="F100" s="3" t="s">
        <v>13</v>
      </c>
      <c r="G100" s="10" t="s">
        <v>26</v>
      </c>
      <c r="H100" s="10" t="s">
        <v>181</v>
      </c>
      <c r="I100" s="4">
        <v>18940</v>
      </c>
      <c r="J100" s="4">
        <v>18.940000000000001</v>
      </c>
      <c r="K100" s="4">
        <v>64700</v>
      </c>
      <c r="L100">
        <f t="shared" si="5"/>
        <v>3.416050686378036</v>
      </c>
      <c r="M100" s="12" t="s">
        <v>658</v>
      </c>
      <c r="N100" t="str">
        <f t="shared" si="7"/>
        <v>Not Identified</v>
      </c>
      <c r="O100" t="str">
        <f t="shared" si="8"/>
        <v>General Chemical</v>
      </c>
    </row>
    <row r="101" spans="1:15" ht="22" customHeight="1" x14ac:dyDescent="0.3">
      <c r="A101" s="5">
        <v>43643</v>
      </c>
      <c r="B101" s="13" t="str">
        <f t="shared" si="6"/>
        <v>2019</v>
      </c>
      <c r="C101" s="6" t="s">
        <v>10</v>
      </c>
      <c r="D101" s="6" t="s">
        <v>168</v>
      </c>
      <c r="E101" s="6" t="s">
        <v>173</v>
      </c>
      <c r="F101" s="6" t="s">
        <v>13</v>
      </c>
      <c r="G101" s="6" t="s">
        <v>58</v>
      </c>
      <c r="H101" s="6" t="s">
        <v>182</v>
      </c>
      <c r="I101" s="7">
        <v>16752</v>
      </c>
      <c r="J101" s="7">
        <v>16.75</v>
      </c>
      <c r="K101" s="7">
        <v>66900</v>
      </c>
      <c r="L101">
        <f t="shared" si="5"/>
        <v>3.9935530085959887</v>
      </c>
      <c r="M101" s="12" t="s">
        <v>648</v>
      </c>
      <c r="N101" t="str">
        <f t="shared" si="7"/>
        <v>Not Identified</v>
      </c>
      <c r="O101" t="str">
        <f t="shared" si="8"/>
        <v>General Chemical</v>
      </c>
    </row>
    <row r="102" spans="1:15" ht="22" customHeight="1" x14ac:dyDescent="0.3">
      <c r="A102" s="2">
        <v>43640</v>
      </c>
      <c r="B102" s="13" t="str">
        <f t="shared" si="6"/>
        <v>2019</v>
      </c>
      <c r="C102" s="3" t="s">
        <v>10</v>
      </c>
      <c r="D102" s="3" t="s">
        <v>168</v>
      </c>
      <c r="E102" s="3" t="s">
        <v>169</v>
      </c>
      <c r="F102" s="3" t="s">
        <v>13</v>
      </c>
      <c r="G102" s="3" t="s">
        <v>170</v>
      </c>
      <c r="H102" s="3" t="s">
        <v>183</v>
      </c>
      <c r="I102" s="4">
        <v>40986</v>
      </c>
      <c r="J102" s="4">
        <v>40.99</v>
      </c>
      <c r="K102" s="4">
        <v>40900</v>
      </c>
      <c r="L102">
        <f t="shared" si="5"/>
        <v>0.99790172253940368</v>
      </c>
      <c r="M102" s="12" t="s">
        <v>648</v>
      </c>
      <c r="N102" t="str">
        <f t="shared" si="7"/>
        <v>Not Identified</v>
      </c>
      <c r="O102" t="str">
        <f t="shared" si="8"/>
        <v>General Chemical</v>
      </c>
    </row>
    <row r="103" spans="1:15" ht="22" customHeight="1" x14ac:dyDescent="0.3">
      <c r="A103" s="5">
        <v>43640</v>
      </c>
      <c r="B103" s="13" t="str">
        <f t="shared" si="6"/>
        <v>2019</v>
      </c>
      <c r="C103" s="6" t="s">
        <v>10</v>
      </c>
      <c r="D103" s="6" t="s">
        <v>184</v>
      </c>
      <c r="E103" s="6" t="s">
        <v>69</v>
      </c>
      <c r="F103" s="6" t="s">
        <v>13</v>
      </c>
      <c r="G103" s="6" t="s">
        <v>100</v>
      </c>
      <c r="H103" s="6" t="s">
        <v>185</v>
      </c>
      <c r="I103" s="7">
        <v>16240</v>
      </c>
      <c r="J103" s="7">
        <v>16.239999999999998</v>
      </c>
      <c r="K103" s="7">
        <v>48600</v>
      </c>
      <c r="L103">
        <f t="shared" si="5"/>
        <v>2.9926108374384235</v>
      </c>
      <c r="M103" t="str">
        <f>IF(ISNUMBER(SEARCH("BUTYL TRIGLYCOL",H103)),"Butyl Triglycol",IF(ISNUMBER(SEARCH("POLYVINYL ALCOHOL",H103)),"Polyvinyl Alcohol",IF(ISNUMBER(SEARCH("ACIDOS GRAXOS",H103)),"Fatty Acids",IF(ISNUMBER(SEARCH("DIETHYLENETRIAMINE",H103)),"Diethylenetriamine",IF(ISNUMBER(SEARCH("MONOETHANOLAMINE",H103)),"Monoethanolamine",IF(ISNUMBER(SEARCH("PIGMENT",H103)),"Pigment","fIX IT"))))))</f>
        <v>Diethylenetriamine</v>
      </c>
      <c r="N103" t="str">
        <f t="shared" si="7"/>
        <v>Not Identified</v>
      </c>
      <c r="O103" t="str">
        <f t="shared" si="8"/>
        <v>Amines</v>
      </c>
    </row>
    <row r="104" spans="1:15" ht="22" customHeight="1" x14ac:dyDescent="0.3">
      <c r="A104" s="2">
        <v>43637</v>
      </c>
      <c r="B104" s="13" t="str">
        <f t="shared" si="6"/>
        <v>2019</v>
      </c>
      <c r="C104" s="3" t="s">
        <v>10</v>
      </c>
      <c r="D104" s="3" t="s">
        <v>102</v>
      </c>
      <c r="E104" s="3" t="s">
        <v>103</v>
      </c>
      <c r="F104" s="3" t="s">
        <v>13</v>
      </c>
      <c r="G104" s="3" t="s">
        <v>104</v>
      </c>
      <c r="H104" s="3" t="s">
        <v>186</v>
      </c>
      <c r="I104" s="4">
        <v>8100</v>
      </c>
      <c r="J104" s="4">
        <v>8.1</v>
      </c>
      <c r="K104" s="4">
        <v>48500</v>
      </c>
      <c r="L104">
        <f t="shared" si="5"/>
        <v>5.9876543209876543</v>
      </c>
      <c r="M104" s="12" t="str">
        <f>IF(ISNUMBER(SEARCH("FATTY ACID",H104)),"Fatty Acid",IF(ISNUMBER(SEARCH("ETHOXYLATED PHENOL",H104)),"Ethoxylated Phenol",IF(ISNUMBER(SEARCH("PANGEL",H104)),"Magnesium Silicate",IF(ISNUMBER(SEARCH("ADIWAX",H104)),"High Density Polyethylene Wax","FIX IT"))))</f>
        <v>Magnesium Silicate</v>
      </c>
      <c r="N104" t="str">
        <f t="shared" si="7"/>
        <v>Not Identified</v>
      </c>
      <c r="O104" t="str">
        <f t="shared" si="8"/>
        <v>General Chemical</v>
      </c>
    </row>
    <row r="105" spans="1:15" ht="22" customHeight="1" x14ac:dyDescent="0.3">
      <c r="A105" s="5">
        <v>43636</v>
      </c>
      <c r="B105" s="13" t="str">
        <f t="shared" si="6"/>
        <v>2019</v>
      </c>
      <c r="C105" s="6" t="s">
        <v>10</v>
      </c>
      <c r="D105" s="6" t="s">
        <v>178</v>
      </c>
      <c r="E105" s="6" t="s">
        <v>69</v>
      </c>
      <c r="F105" s="6" t="s">
        <v>13</v>
      </c>
      <c r="G105" s="6" t="s">
        <v>70</v>
      </c>
      <c r="H105" s="6" t="s">
        <v>84</v>
      </c>
      <c r="I105" s="7">
        <v>16906</v>
      </c>
      <c r="J105" s="7">
        <v>16.91</v>
      </c>
      <c r="K105" s="7">
        <v>50200</v>
      </c>
      <c r="L105">
        <f t="shared" si="5"/>
        <v>2.9693599905359043</v>
      </c>
      <c r="M105" t="str">
        <f>IF(ISNUMBER(SEARCH("BUTYL TRIGLYCOL",H105)),"Butyl Triglycol",IF(ISNUMBER(SEARCH("POLYVINYL ALCOHOL",H105)),"Polyvinyl Alcohol",IF(ISNUMBER(SEARCH("ACIDOS GRAXOS",H105)),"Fatty Acids",IF(ISNUMBER(SEARCH("DIETHYLENETRIAMINE",H105)),"Diethylenetriamine",IF(ISNUMBER(SEARCH("MONOETHANOLAMINE",H105)),"Monoethanolamine",IF(ISNUMBER(SEARCH("PIGMENT",H105)),"Pigment","fIX IT"))))))</f>
        <v>Diethylenetriamine</v>
      </c>
      <c r="N105" t="str">
        <f t="shared" si="7"/>
        <v>Not Identified</v>
      </c>
      <c r="O105" t="str">
        <f t="shared" si="8"/>
        <v>Amines</v>
      </c>
    </row>
    <row r="106" spans="1:15" ht="22" customHeight="1" x14ac:dyDescent="0.3">
      <c r="A106" s="2">
        <v>43634</v>
      </c>
      <c r="B106" s="13" t="str">
        <f t="shared" si="6"/>
        <v>2019</v>
      </c>
      <c r="C106" s="3" t="s">
        <v>10</v>
      </c>
      <c r="D106" s="3" t="s">
        <v>187</v>
      </c>
      <c r="E106" s="3" t="s">
        <v>99</v>
      </c>
      <c r="F106" s="3" t="s">
        <v>13</v>
      </c>
      <c r="G106" s="3" t="s">
        <v>107</v>
      </c>
      <c r="H106" s="3" t="s">
        <v>188</v>
      </c>
      <c r="I106" s="4">
        <v>17976</v>
      </c>
      <c r="J106" s="4">
        <v>17.98</v>
      </c>
      <c r="K106" s="4">
        <v>19400</v>
      </c>
      <c r="L106">
        <f t="shared" si="5"/>
        <v>1.0792167334223408</v>
      </c>
      <c r="M106" t="str">
        <f>IF(ISNUMBER(SEARCH("BUTYL TRIGLYCOL",H106)),"Butyl Triglycol",IF(ISNUMBER(SEARCH("POLYVINYL ALCOHOL",H106)),"Polyvinyl Alcohol",IF(ISNUMBER(SEARCH("ACIDOS GRAXOS",H106)),"Fatty Acids",IF(ISNUMBER(SEARCH("DIETHYLENETRIAMINE",H106)),"Diethylenetriamine",IF(ISNUMBER(SEARCH("MONOETHANOLAMINE",H106)),"Monoethanolamine",IF(ISNUMBER(SEARCH("PIGMENT",H106)),"Pigment","fIX IT"))))))</f>
        <v>Monoethanolamine</v>
      </c>
      <c r="N106" t="str">
        <f t="shared" si="7"/>
        <v>Not Identified</v>
      </c>
      <c r="O106" t="str">
        <f t="shared" si="8"/>
        <v>Amines</v>
      </c>
    </row>
    <row r="107" spans="1:15" ht="22" customHeight="1" x14ac:dyDescent="0.3">
      <c r="A107" s="5">
        <v>43633</v>
      </c>
      <c r="B107" s="13" t="str">
        <f t="shared" si="6"/>
        <v>2019</v>
      </c>
      <c r="C107" s="6" t="s">
        <v>10</v>
      </c>
      <c r="D107" s="6" t="s">
        <v>168</v>
      </c>
      <c r="E107" s="6" t="s">
        <v>169</v>
      </c>
      <c r="F107" s="6" t="s">
        <v>13</v>
      </c>
      <c r="G107" s="6" t="s">
        <v>170</v>
      </c>
      <c r="H107" s="6" t="s">
        <v>189</v>
      </c>
      <c r="I107" s="7">
        <v>40941</v>
      </c>
      <c r="J107" s="7">
        <v>40.94</v>
      </c>
      <c r="K107" s="7">
        <v>40900</v>
      </c>
      <c r="L107">
        <f t="shared" si="5"/>
        <v>0.99899855890183431</v>
      </c>
      <c r="M107" s="12" t="s">
        <v>648</v>
      </c>
      <c r="N107" t="str">
        <f t="shared" si="7"/>
        <v>Not Identified</v>
      </c>
      <c r="O107" t="str">
        <f t="shared" si="8"/>
        <v>General Chemical</v>
      </c>
    </row>
    <row r="108" spans="1:15" ht="22" customHeight="1" x14ac:dyDescent="0.3">
      <c r="A108" s="2">
        <v>43633</v>
      </c>
      <c r="B108" s="13" t="str">
        <f t="shared" si="6"/>
        <v>2019</v>
      </c>
      <c r="C108" s="3" t="s">
        <v>10</v>
      </c>
      <c r="D108" s="3" t="s">
        <v>178</v>
      </c>
      <c r="E108" s="3" t="s">
        <v>69</v>
      </c>
      <c r="F108" s="3" t="s">
        <v>13</v>
      </c>
      <c r="G108" s="3" t="s">
        <v>70</v>
      </c>
      <c r="H108" s="3" t="s">
        <v>190</v>
      </c>
      <c r="I108" s="4">
        <v>16906</v>
      </c>
      <c r="J108" s="4">
        <v>16.91</v>
      </c>
      <c r="K108" s="4">
        <v>50200</v>
      </c>
      <c r="L108">
        <f t="shared" si="5"/>
        <v>2.9693599905359043</v>
      </c>
      <c r="M108" t="str">
        <f>IF(ISNUMBER(SEARCH("BUTYL TRIGLYCOL",H108)),"Butyl Triglycol",IF(ISNUMBER(SEARCH("POLYVINYL ALCOHOL",H108)),"Polyvinyl Alcohol",IF(ISNUMBER(SEARCH("ACIDOS GRAXOS",H108)),"Fatty Acids",IF(ISNUMBER(SEARCH("DIETHYLENETRIAMINE",H108)),"Diethylenetriamine",IF(ISNUMBER(SEARCH("MONOETHANOLAMINE",H108)),"Monoethanolamine",IF(ISNUMBER(SEARCH("PIGMENT",H108)),"Pigment","fIX IT"))))))</f>
        <v>Diethylenetriamine</v>
      </c>
      <c r="N108" t="str">
        <f t="shared" si="7"/>
        <v>Not Identified</v>
      </c>
      <c r="O108" t="str">
        <f t="shared" si="8"/>
        <v>Amines</v>
      </c>
    </row>
    <row r="109" spans="1:15" ht="22" customHeight="1" x14ac:dyDescent="0.3">
      <c r="A109" s="5">
        <v>43629</v>
      </c>
      <c r="B109" s="13" t="str">
        <f t="shared" si="6"/>
        <v>2019</v>
      </c>
      <c r="C109" s="6" t="s">
        <v>10</v>
      </c>
      <c r="D109" s="6" t="s">
        <v>11</v>
      </c>
      <c r="E109" s="6" t="s">
        <v>191</v>
      </c>
      <c r="F109" s="6" t="s">
        <v>13</v>
      </c>
      <c r="G109" s="6" t="s">
        <v>14</v>
      </c>
      <c r="H109" s="6" t="s">
        <v>192</v>
      </c>
      <c r="I109" s="7">
        <v>16400</v>
      </c>
      <c r="J109" s="7">
        <v>16.399999999999999</v>
      </c>
      <c r="K109" s="7">
        <v>91600</v>
      </c>
      <c r="L109">
        <f t="shared" si="5"/>
        <v>5.5853658536585362</v>
      </c>
      <c r="M109" t="str">
        <f>IF(ISNUMBER(SEARCH("BENZOIC ACID",H109)),"Benzoic Acid",IF(ISNUMBER(SEARCH("XANTHAN GUM",H109)),"Xanthan Gum",IF(ISNUMBER(SEARCH(" SULPHONIC ACID",H109)),"Sulphonic Acid",IF(ISNUMBER(SEARCH("ETHOXYLATED TRISTYRYLPHENOL",H109))," Ethoxylated Tristyryphenol","FIX IT"))))</f>
        <v>Xanthan Gum</v>
      </c>
      <c r="N109" t="str">
        <f t="shared" si="7"/>
        <v>Not Identified</v>
      </c>
      <c r="O109" t="str">
        <f t="shared" si="8"/>
        <v>Food Additive</v>
      </c>
    </row>
    <row r="110" spans="1:15" ht="22" customHeight="1" x14ac:dyDescent="0.3">
      <c r="A110" s="2">
        <v>43627</v>
      </c>
      <c r="B110" s="13" t="str">
        <f t="shared" si="6"/>
        <v>2019</v>
      </c>
      <c r="C110" s="3" t="s">
        <v>10</v>
      </c>
      <c r="D110" s="3" t="s">
        <v>43</v>
      </c>
      <c r="E110" s="3" t="s">
        <v>44</v>
      </c>
      <c r="F110" s="3" t="s">
        <v>13</v>
      </c>
      <c r="G110" s="3" t="s">
        <v>45</v>
      </c>
      <c r="H110" s="3" t="s">
        <v>193</v>
      </c>
      <c r="I110" s="4">
        <v>17740</v>
      </c>
      <c r="J110" s="4">
        <v>17.739999999999998</v>
      </c>
      <c r="K110" s="3" t="s">
        <v>47</v>
      </c>
      <c r="L110" t="e">
        <f t="shared" si="5"/>
        <v>#VALUE!</v>
      </c>
      <c r="M110" t="str">
        <f>IF(ISNUMBER(SEARCH("BUTYL TRIGLYCOL",H110)),"Butyl Triglycol",IF(ISNUMBER(SEARCH("POLYVINYL ALCOHOL",H110)),"Polyvinyl Alcohol",IF(ISNUMBER(SEARCH("ACIDOS GRAXOS",H110)),"Fatty Acids",IF(ISNUMBER(SEARCH("DIETHYLENETRIAMINE",H110)),"Diethylenetriamine",IF(ISNUMBER(SEARCH("MONOETHANOLAMINE",H110)),"Monoethanolamine",IF(ISNUMBER(SEARCH("PIGMENT",H110)),"Pigment","fIX IT"))))))</f>
        <v>Butyl Triglycol</v>
      </c>
      <c r="N110" t="str">
        <f t="shared" si="7"/>
        <v>Not Identified</v>
      </c>
      <c r="O110" t="str">
        <f t="shared" si="8"/>
        <v>Alcohol</v>
      </c>
    </row>
    <row r="111" spans="1:15" ht="22" customHeight="1" x14ac:dyDescent="0.3">
      <c r="A111" s="5">
        <v>43627</v>
      </c>
      <c r="B111" s="13" t="str">
        <f t="shared" si="6"/>
        <v>2019</v>
      </c>
      <c r="C111" s="6" t="s">
        <v>10</v>
      </c>
      <c r="D111" s="6" t="s">
        <v>24</v>
      </c>
      <c r="E111" s="6" t="s">
        <v>25</v>
      </c>
      <c r="F111" s="6" t="s">
        <v>13</v>
      </c>
      <c r="G111" s="6" t="s">
        <v>26</v>
      </c>
      <c r="H111" s="6" t="s">
        <v>194</v>
      </c>
      <c r="I111" s="7">
        <v>19060</v>
      </c>
      <c r="J111" s="7">
        <v>19.059999999999999</v>
      </c>
      <c r="K111" s="7">
        <v>65100</v>
      </c>
      <c r="L111">
        <f t="shared" si="5"/>
        <v>3.4155299055613852</v>
      </c>
      <c r="M111" s="12" t="str">
        <f>IF(ISNUMBER(SEARCH("FATTY ACID",H111)),"Fatty Acid",IF(ISNUMBER(SEARCH("ETHOXYLATED PHENOL",H111)),"Ethoxylated Phenol",IF(ISNUMBER(SEARCH("PANGEL",H111)),"Magnesium Silicate",IF(ISNUMBER(SEARCH("ADIWAX",H111)),"High Density Polyethylene Wax","FIX IT"))))</f>
        <v>Ethoxylated Phenol</v>
      </c>
      <c r="N111" t="str">
        <f t="shared" si="7"/>
        <v>Not Identified</v>
      </c>
      <c r="O111" t="str">
        <f t="shared" si="8"/>
        <v>General Chemical</v>
      </c>
    </row>
    <row r="112" spans="1:15" ht="22" customHeight="1" x14ac:dyDescent="0.3">
      <c r="A112" s="5">
        <v>43626</v>
      </c>
      <c r="B112" s="13" t="str">
        <f t="shared" si="6"/>
        <v>2019</v>
      </c>
      <c r="C112" s="6" t="s">
        <v>82</v>
      </c>
      <c r="D112" s="6" t="s">
        <v>63</v>
      </c>
      <c r="E112" s="6" t="s">
        <v>83</v>
      </c>
      <c r="F112" s="6" t="s">
        <v>64</v>
      </c>
      <c r="G112" s="6" t="s">
        <v>45</v>
      </c>
      <c r="H112" s="6" t="s">
        <v>195</v>
      </c>
      <c r="I112" s="7">
        <v>12900</v>
      </c>
      <c r="J112" s="7">
        <v>12.9</v>
      </c>
      <c r="K112" s="6" t="s">
        <v>47</v>
      </c>
      <c r="L112" t="e">
        <f t="shared" si="5"/>
        <v>#VALUE!</v>
      </c>
      <c r="M112" s="12" t="s">
        <v>645</v>
      </c>
      <c r="N112" t="str">
        <f t="shared" si="7"/>
        <v>Not Identified</v>
      </c>
      <c r="O112" t="str">
        <f t="shared" si="8"/>
        <v>Alcohol</v>
      </c>
    </row>
    <row r="113" spans="1:15" ht="22" customHeight="1" x14ac:dyDescent="0.3">
      <c r="A113" s="2">
        <v>43620</v>
      </c>
      <c r="B113" s="13" t="str">
        <f t="shared" si="6"/>
        <v>2019</v>
      </c>
      <c r="C113" s="3" t="s">
        <v>10</v>
      </c>
      <c r="D113" s="3" t="s">
        <v>43</v>
      </c>
      <c r="E113" s="3" t="s">
        <v>44</v>
      </c>
      <c r="F113" s="3" t="s">
        <v>13</v>
      </c>
      <c r="G113" s="3" t="s">
        <v>45</v>
      </c>
      <c r="H113" s="3" t="s">
        <v>93</v>
      </c>
      <c r="I113" s="4">
        <v>17740</v>
      </c>
      <c r="J113" s="4">
        <v>17.739999999999998</v>
      </c>
      <c r="K113" s="3" t="s">
        <v>47</v>
      </c>
      <c r="L113" t="e">
        <f t="shared" si="5"/>
        <v>#VALUE!</v>
      </c>
      <c r="M113" t="str">
        <f>IF(ISNUMBER(SEARCH("BUTYL TRIGLYCOL",H113)),"Butyl Triglycol",IF(ISNUMBER(SEARCH("POLYVINYL ALCOHOL",H113)),"Polyvinyl Alcohol",IF(ISNUMBER(SEARCH("ACIDOS GRAXOS",H113)),"Fatty Acids",IF(ISNUMBER(SEARCH("DIETHYLENETRIAMINE",H113)),"Diethylenetriamine",IF(ISNUMBER(SEARCH("MONOETHANOLAMINE",H113)),"Monoethanolamine",IF(ISNUMBER(SEARCH("PIGMENT",H113)),"Pigment","fIX IT"))))))</f>
        <v>Butyl Triglycol</v>
      </c>
      <c r="N113" t="str">
        <f t="shared" si="7"/>
        <v>Not Identified</v>
      </c>
      <c r="O113" t="str">
        <f t="shared" si="8"/>
        <v>Alcohol</v>
      </c>
    </row>
    <row r="114" spans="1:15" ht="22" customHeight="1" x14ac:dyDescent="0.3">
      <c r="A114" s="5">
        <v>43619</v>
      </c>
      <c r="B114" s="13" t="str">
        <f t="shared" si="6"/>
        <v>2019</v>
      </c>
      <c r="C114" s="6" t="s">
        <v>10</v>
      </c>
      <c r="D114" s="6" t="s">
        <v>168</v>
      </c>
      <c r="E114" s="6" t="s">
        <v>169</v>
      </c>
      <c r="F114" s="6" t="s">
        <v>13</v>
      </c>
      <c r="G114" s="6" t="s">
        <v>170</v>
      </c>
      <c r="H114" s="6" t="s">
        <v>196</v>
      </c>
      <c r="I114" s="7">
        <v>40968</v>
      </c>
      <c r="J114" s="7">
        <v>40.97</v>
      </c>
      <c r="K114" s="7">
        <v>40900</v>
      </c>
      <c r="L114">
        <f t="shared" si="5"/>
        <v>0.99834016793595004</v>
      </c>
      <c r="M114" s="12" t="s">
        <v>648</v>
      </c>
      <c r="N114" t="str">
        <f t="shared" si="7"/>
        <v>Not Identified</v>
      </c>
      <c r="O114" t="str">
        <f t="shared" si="8"/>
        <v>General Chemical</v>
      </c>
    </row>
    <row r="115" spans="1:15" ht="22" customHeight="1" x14ac:dyDescent="0.3">
      <c r="A115" s="2">
        <v>43613</v>
      </c>
      <c r="B115" s="13" t="str">
        <f t="shared" si="6"/>
        <v>2019</v>
      </c>
      <c r="C115" s="3" t="s">
        <v>10</v>
      </c>
      <c r="D115" s="3" t="s">
        <v>88</v>
      </c>
      <c r="E115" s="3" t="s">
        <v>191</v>
      </c>
      <c r="F115" s="3" t="s">
        <v>13</v>
      </c>
      <c r="G115" s="3" t="s">
        <v>89</v>
      </c>
      <c r="H115" s="3" t="s">
        <v>197</v>
      </c>
      <c r="I115" s="4">
        <v>18100</v>
      </c>
      <c r="J115" s="4">
        <v>18.100000000000001</v>
      </c>
      <c r="K115" s="4">
        <v>33400</v>
      </c>
      <c r="L115">
        <f t="shared" si="5"/>
        <v>1.8453038674033149</v>
      </c>
      <c r="M115" t="str">
        <f>IF(ISNUMBER(SEARCH("DICYANDIAMIDE", H115)), "Dicyandiamide", "fix it")</f>
        <v>Dicyandiamide</v>
      </c>
      <c r="N115" t="str">
        <f t="shared" si="7"/>
        <v>Not Identified</v>
      </c>
      <c r="O115" t="str">
        <f t="shared" si="8"/>
        <v>Amides</v>
      </c>
    </row>
    <row r="116" spans="1:15" ht="22" customHeight="1" x14ac:dyDescent="0.3">
      <c r="A116" s="5">
        <v>43612</v>
      </c>
      <c r="B116" s="13" t="str">
        <f t="shared" si="6"/>
        <v>2019</v>
      </c>
      <c r="C116" s="6" t="s">
        <v>10</v>
      </c>
      <c r="D116" s="6" t="s">
        <v>168</v>
      </c>
      <c r="E116" s="6" t="s">
        <v>169</v>
      </c>
      <c r="F116" s="6" t="s">
        <v>13</v>
      </c>
      <c r="G116" s="6" t="s">
        <v>170</v>
      </c>
      <c r="H116" s="6" t="s">
        <v>198</v>
      </c>
      <c r="I116" s="7">
        <v>41095</v>
      </c>
      <c r="J116" s="7">
        <v>41.1</v>
      </c>
      <c r="K116" s="7">
        <v>41700</v>
      </c>
      <c r="L116">
        <f t="shared" si="5"/>
        <v>1.0147219856430223</v>
      </c>
      <c r="M116" s="12" t="s">
        <v>648</v>
      </c>
      <c r="N116" t="str">
        <f t="shared" si="7"/>
        <v>Not Identified</v>
      </c>
      <c r="O116" t="str">
        <f t="shared" si="8"/>
        <v>General Chemical</v>
      </c>
    </row>
    <row r="117" spans="1:15" ht="22" customHeight="1" x14ac:dyDescent="0.3">
      <c r="A117" s="2">
        <v>43604</v>
      </c>
      <c r="B117" s="13" t="str">
        <f t="shared" si="6"/>
        <v>2019</v>
      </c>
      <c r="C117" s="3" t="s">
        <v>10</v>
      </c>
      <c r="D117" s="3" t="s">
        <v>24</v>
      </c>
      <c r="E117" s="3" t="s">
        <v>25</v>
      </c>
      <c r="F117" s="3" t="s">
        <v>13</v>
      </c>
      <c r="G117" s="3" t="s">
        <v>26</v>
      </c>
      <c r="H117" s="10" t="s">
        <v>199</v>
      </c>
      <c r="I117" s="4">
        <v>18930</v>
      </c>
      <c r="J117" s="4">
        <v>18.93</v>
      </c>
      <c r="K117" s="4">
        <v>66200</v>
      </c>
      <c r="L117">
        <f t="shared" si="5"/>
        <v>3.4970945589012148</v>
      </c>
      <c r="M117" s="12" t="s">
        <v>658</v>
      </c>
      <c r="N117" t="str">
        <f t="shared" si="7"/>
        <v>Not Identified</v>
      </c>
      <c r="O117" t="str">
        <f t="shared" si="8"/>
        <v>General Chemical</v>
      </c>
    </row>
    <row r="118" spans="1:15" ht="22" customHeight="1" x14ac:dyDescent="0.3">
      <c r="A118" s="5">
        <v>43603</v>
      </c>
      <c r="B118" s="13" t="str">
        <f t="shared" si="6"/>
        <v>2019</v>
      </c>
      <c r="C118" s="6" t="s">
        <v>10</v>
      </c>
      <c r="D118" s="6" t="s">
        <v>200</v>
      </c>
      <c r="E118" s="6" t="s">
        <v>201</v>
      </c>
      <c r="F118" s="6" t="s">
        <v>13</v>
      </c>
      <c r="G118" s="6" t="s">
        <v>202</v>
      </c>
      <c r="H118" s="6" t="s">
        <v>203</v>
      </c>
      <c r="I118" s="7">
        <v>20040</v>
      </c>
      <c r="J118" s="7">
        <v>20.04</v>
      </c>
      <c r="K118" s="7">
        <v>11500</v>
      </c>
      <c r="L118">
        <f t="shared" ref="L118:L178" si="9">K118/I118</f>
        <v>0.57385229540918159</v>
      </c>
      <c r="M118" s="12" t="s">
        <v>671</v>
      </c>
      <c r="N118" t="str">
        <f t="shared" si="7"/>
        <v>Altapyne</v>
      </c>
      <c r="O118" t="str">
        <f t="shared" si="8"/>
        <v>Products Intermediate</v>
      </c>
    </row>
    <row r="119" spans="1:15" ht="22" customHeight="1" x14ac:dyDescent="0.3">
      <c r="A119" s="2">
        <v>43598</v>
      </c>
      <c r="B119" s="13" t="str">
        <f t="shared" si="6"/>
        <v>2019</v>
      </c>
      <c r="C119" s="3" t="s">
        <v>10</v>
      </c>
      <c r="D119" s="3" t="s">
        <v>111</v>
      </c>
      <c r="E119" s="3" t="s">
        <v>38</v>
      </c>
      <c r="F119" s="3" t="s">
        <v>13</v>
      </c>
      <c r="G119" s="3" t="s">
        <v>22</v>
      </c>
      <c r="H119" s="3" t="s">
        <v>204</v>
      </c>
      <c r="I119" s="4">
        <v>20120</v>
      </c>
      <c r="J119" s="4">
        <v>20.12</v>
      </c>
      <c r="K119" s="4">
        <v>34300</v>
      </c>
      <c r="L119">
        <f t="shared" si="9"/>
        <v>1.7047713717693838</v>
      </c>
      <c r="M119" t="str">
        <f>IF(ISNUMBER(SEARCH("BENZOIC ACID",H119)),"Benzoic Acid",IF(ISNUMBER(SEARCH("XANTHAN GUM",H119)),"Xanthan Gum",IF(ISNUMBER(SEARCH(" SULPHONIC ACID",H119)),"Sulphonic Acid",IF(ISNUMBER(SEARCH("ETHOXYLATED TRISTYRYLPHENOL",H119))," Ethoxylated Tristyryphenol","FIX IT"))))</f>
        <v>Benzoic Acid</v>
      </c>
      <c r="N119" t="str">
        <f t="shared" si="7"/>
        <v>Not Identified</v>
      </c>
      <c r="O119" t="str">
        <f t="shared" si="8"/>
        <v>General Chemical</v>
      </c>
    </row>
    <row r="120" spans="1:15" ht="22" customHeight="1" x14ac:dyDescent="0.3">
      <c r="A120" s="5">
        <v>43598</v>
      </c>
      <c r="B120" s="13" t="str">
        <f t="shared" si="6"/>
        <v>2019</v>
      </c>
      <c r="C120" s="6" t="s">
        <v>10</v>
      </c>
      <c r="D120" s="6" t="s">
        <v>168</v>
      </c>
      <c r="E120" s="6" t="s">
        <v>169</v>
      </c>
      <c r="F120" s="6" t="s">
        <v>13</v>
      </c>
      <c r="G120" s="6" t="s">
        <v>170</v>
      </c>
      <c r="H120" s="6" t="s">
        <v>205</v>
      </c>
      <c r="I120" s="7">
        <v>40950</v>
      </c>
      <c r="J120" s="7">
        <v>40.950000000000003</v>
      </c>
      <c r="K120" s="7">
        <v>41500</v>
      </c>
      <c r="L120">
        <f t="shared" si="9"/>
        <v>1.0134310134310134</v>
      </c>
      <c r="M120" s="12" t="s">
        <v>648</v>
      </c>
      <c r="N120" t="str">
        <f t="shared" si="7"/>
        <v>Not Identified</v>
      </c>
      <c r="O120" t="str">
        <f t="shared" si="8"/>
        <v>General Chemical</v>
      </c>
    </row>
    <row r="121" spans="1:15" ht="22" customHeight="1" x14ac:dyDescent="0.3">
      <c r="A121" s="2">
        <v>43598</v>
      </c>
      <c r="B121" s="13" t="str">
        <f t="shared" si="6"/>
        <v>2019</v>
      </c>
      <c r="C121" s="3" t="s">
        <v>10</v>
      </c>
      <c r="D121" s="3" t="s">
        <v>111</v>
      </c>
      <c r="E121" s="3" t="s">
        <v>38</v>
      </c>
      <c r="F121" s="3" t="s">
        <v>13</v>
      </c>
      <c r="G121" s="3" t="s">
        <v>22</v>
      </c>
      <c r="H121" s="3" t="s">
        <v>204</v>
      </c>
      <c r="I121" s="4">
        <v>20120</v>
      </c>
      <c r="J121" s="4">
        <v>20.12</v>
      </c>
      <c r="K121" s="4">
        <v>34300</v>
      </c>
      <c r="L121">
        <f t="shared" si="9"/>
        <v>1.7047713717693838</v>
      </c>
      <c r="M121" t="str">
        <f>IF(ISNUMBER(SEARCH("BENZOIC ACID",H121)),"Benzoic Acid",IF(ISNUMBER(SEARCH("XANTHAN GUM",H121)),"Xanthan Gum",IF(ISNUMBER(SEARCH(" SULPHONIC ACID",H121)),"Sulphonic Acid",IF(ISNUMBER(SEARCH("ETHOXYLATED TRISTYRYLPHENOL",H121))," Ethoxylated Tristyryphenol","FIX IT"))))</f>
        <v>Benzoic Acid</v>
      </c>
      <c r="N121" t="str">
        <f t="shared" si="7"/>
        <v>Not Identified</v>
      </c>
      <c r="O121" t="str">
        <f t="shared" si="8"/>
        <v>General Chemical</v>
      </c>
    </row>
    <row r="122" spans="1:15" ht="22" customHeight="1" x14ac:dyDescent="0.3">
      <c r="A122" s="5">
        <v>43597</v>
      </c>
      <c r="B122" s="13" t="str">
        <f t="shared" si="6"/>
        <v>2019</v>
      </c>
      <c r="C122" s="6" t="s">
        <v>10</v>
      </c>
      <c r="D122" s="6" t="s">
        <v>178</v>
      </c>
      <c r="E122" s="6" t="s">
        <v>69</v>
      </c>
      <c r="F122" s="6" t="s">
        <v>13</v>
      </c>
      <c r="G122" s="6" t="s">
        <v>70</v>
      </c>
      <c r="H122" s="6" t="s">
        <v>206</v>
      </c>
      <c r="I122" s="7">
        <v>16906</v>
      </c>
      <c r="J122" s="7">
        <v>16.91</v>
      </c>
      <c r="K122" s="7">
        <v>51200</v>
      </c>
      <c r="L122">
        <f t="shared" si="9"/>
        <v>3.0285105879569385</v>
      </c>
      <c r="M122" t="str">
        <f>IF(ISNUMBER(SEARCH("BUTYL TRIGLYCOL",H122)),"Butyl Triglycol",IF(ISNUMBER(SEARCH("POLYVINYL ALCOHOL",H122)),"Polyvinyl Alcohol",IF(ISNUMBER(SEARCH("ACIDOS GRAXOS",H122)),"Fatty Acids",IF(ISNUMBER(SEARCH("DIETHYLENETRIAMINE",H122)),"Diethylenetriamine",IF(ISNUMBER(SEARCH("MONOETHANOLAMINE",H122)),"Monoethanolamine",IF(ISNUMBER(SEARCH("PIGMENT",H122)),"Pigment","fIX IT"))))))</f>
        <v>Diethylenetriamine</v>
      </c>
      <c r="N122" t="str">
        <f t="shared" si="7"/>
        <v>Not Identified</v>
      </c>
      <c r="O122" t="str">
        <f t="shared" si="8"/>
        <v>Amines</v>
      </c>
    </row>
    <row r="123" spans="1:15" ht="22" customHeight="1" x14ac:dyDescent="0.3">
      <c r="A123" s="2">
        <v>43591</v>
      </c>
      <c r="B123" s="13" t="str">
        <f t="shared" si="6"/>
        <v>2019</v>
      </c>
      <c r="C123" s="3" t="s">
        <v>10</v>
      </c>
      <c r="D123" s="3" t="s">
        <v>168</v>
      </c>
      <c r="E123" s="3" t="s">
        <v>169</v>
      </c>
      <c r="F123" s="3" t="s">
        <v>13</v>
      </c>
      <c r="G123" s="3" t="s">
        <v>170</v>
      </c>
      <c r="H123" s="3" t="s">
        <v>207</v>
      </c>
      <c r="I123" s="4">
        <v>40950</v>
      </c>
      <c r="J123" s="4">
        <v>40.950000000000003</v>
      </c>
      <c r="K123" s="4">
        <v>41500</v>
      </c>
      <c r="L123">
        <f t="shared" si="9"/>
        <v>1.0134310134310134</v>
      </c>
      <c r="M123" s="12" t="s">
        <v>648</v>
      </c>
      <c r="N123" t="str">
        <f t="shared" si="7"/>
        <v>Not Identified</v>
      </c>
      <c r="O123" t="str">
        <f t="shared" si="8"/>
        <v>General Chemical</v>
      </c>
    </row>
    <row r="124" spans="1:15" ht="22" customHeight="1" x14ac:dyDescent="0.3">
      <c r="A124" s="5">
        <v>43590</v>
      </c>
      <c r="B124" s="13" t="str">
        <f t="shared" si="6"/>
        <v>2019</v>
      </c>
      <c r="C124" s="6" t="s">
        <v>10</v>
      </c>
      <c r="D124" s="6" t="s">
        <v>111</v>
      </c>
      <c r="E124" s="6" t="s">
        <v>38</v>
      </c>
      <c r="F124" s="6" t="s">
        <v>13</v>
      </c>
      <c r="G124" s="6" t="s">
        <v>22</v>
      </c>
      <c r="H124" s="6" t="s">
        <v>208</v>
      </c>
      <c r="I124" s="7">
        <v>20120</v>
      </c>
      <c r="J124" s="7">
        <v>20.12</v>
      </c>
      <c r="K124" s="7">
        <v>34300</v>
      </c>
      <c r="L124">
        <f t="shared" si="9"/>
        <v>1.7047713717693838</v>
      </c>
      <c r="M124" t="str">
        <f>IF(ISNUMBER(SEARCH("BENZOIC ACID",H124)),"Benzoic Acid",IF(ISNUMBER(SEARCH("XANTHAN GUM",H124)),"Xanthan Gum",IF(ISNUMBER(SEARCH(" SULPHONIC ACID",H124)),"Sulphonic Acid",IF(ISNUMBER(SEARCH("ETHOXYLATED TRISTYRYLPHENOL",H124))," Ethoxylated Tristyryphenol","FIX IT"))))</f>
        <v>Benzoic Acid</v>
      </c>
      <c r="N124" t="str">
        <f t="shared" si="7"/>
        <v>Not Identified</v>
      </c>
      <c r="O124" t="str">
        <f t="shared" si="8"/>
        <v>General Chemical</v>
      </c>
    </row>
    <row r="125" spans="1:15" ht="22" customHeight="1" x14ac:dyDescent="0.3">
      <c r="A125" s="2">
        <v>43590</v>
      </c>
      <c r="B125" s="13" t="str">
        <f t="shared" si="6"/>
        <v>2019</v>
      </c>
      <c r="C125" s="3" t="s">
        <v>10</v>
      </c>
      <c r="D125" s="3" t="s">
        <v>111</v>
      </c>
      <c r="E125" s="3" t="s">
        <v>38</v>
      </c>
      <c r="F125" s="3" t="s">
        <v>13</v>
      </c>
      <c r="G125" s="3" t="s">
        <v>22</v>
      </c>
      <c r="H125" s="3" t="s">
        <v>208</v>
      </c>
      <c r="I125" s="4">
        <v>20120</v>
      </c>
      <c r="J125" s="4">
        <v>20.12</v>
      </c>
      <c r="K125" s="4">
        <v>34300</v>
      </c>
      <c r="L125">
        <f t="shared" si="9"/>
        <v>1.7047713717693838</v>
      </c>
      <c r="M125" t="str">
        <f>IF(ISNUMBER(SEARCH("BENZOIC ACID",H125)),"Benzoic Acid",IF(ISNUMBER(SEARCH("XANTHAN GUM",H125)),"Xanthan Gum",IF(ISNUMBER(SEARCH(" SULPHONIC ACID",H125)),"Sulphonic Acid",IF(ISNUMBER(SEARCH("ETHOXYLATED TRISTYRYLPHENOL",H125))," Ethoxylated Tristyryphenol","FIX IT"))))</f>
        <v>Benzoic Acid</v>
      </c>
      <c r="N125" t="str">
        <f t="shared" si="7"/>
        <v>Not Identified</v>
      </c>
      <c r="O125" t="str">
        <f t="shared" si="8"/>
        <v>General Chemical</v>
      </c>
    </row>
    <row r="126" spans="1:15" ht="22" customHeight="1" x14ac:dyDescent="0.3">
      <c r="A126" s="5">
        <v>43590</v>
      </c>
      <c r="B126" s="13" t="str">
        <f t="shared" si="6"/>
        <v>2019</v>
      </c>
      <c r="C126" s="6" t="s">
        <v>10</v>
      </c>
      <c r="D126" s="6" t="s">
        <v>111</v>
      </c>
      <c r="E126" s="6" t="s">
        <v>38</v>
      </c>
      <c r="F126" s="6" t="s">
        <v>13</v>
      </c>
      <c r="G126" s="6" t="s">
        <v>22</v>
      </c>
      <c r="H126" s="6" t="s">
        <v>208</v>
      </c>
      <c r="I126" s="7">
        <v>20120</v>
      </c>
      <c r="J126" s="7">
        <v>20.12</v>
      </c>
      <c r="K126" s="7">
        <v>34300</v>
      </c>
      <c r="L126">
        <f t="shared" si="9"/>
        <v>1.7047713717693838</v>
      </c>
      <c r="M126" t="str">
        <f>IF(ISNUMBER(SEARCH("BENZOIC ACID",H126)),"Benzoic Acid",IF(ISNUMBER(SEARCH("XANTHAN GUM",H126)),"Xanthan Gum",IF(ISNUMBER(SEARCH(" SULPHONIC ACID",H126)),"Sulphonic Acid",IF(ISNUMBER(SEARCH("ETHOXYLATED TRISTYRYLPHENOL",H126))," Ethoxylated Tristyryphenol","FIX IT"))))</f>
        <v>Benzoic Acid</v>
      </c>
      <c r="N126" t="str">
        <f t="shared" si="7"/>
        <v>Not Identified</v>
      </c>
      <c r="O126" t="str">
        <f t="shared" si="8"/>
        <v>General Chemical</v>
      </c>
    </row>
    <row r="127" spans="1:15" ht="22" customHeight="1" x14ac:dyDescent="0.3">
      <c r="A127" s="2">
        <v>43589</v>
      </c>
      <c r="B127" s="13" t="str">
        <f t="shared" si="6"/>
        <v>2019</v>
      </c>
      <c r="C127" s="3" t="s">
        <v>10</v>
      </c>
      <c r="D127" s="3" t="s">
        <v>140</v>
      </c>
      <c r="E127" s="3" t="s">
        <v>209</v>
      </c>
      <c r="F127" s="3" t="s">
        <v>13</v>
      </c>
      <c r="G127" s="3" t="s">
        <v>210</v>
      </c>
      <c r="H127" s="3" t="s">
        <v>211</v>
      </c>
      <c r="I127" s="4">
        <v>18648</v>
      </c>
      <c r="J127" s="4">
        <v>18.649999999999999</v>
      </c>
      <c r="K127" s="4">
        <v>32600</v>
      </c>
      <c r="L127">
        <f t="shared" si="9"/>
        <v>1.7481767481767483</v>
      </c>
      <c r="M127" s="12" t="s">
        <v>657</v>
      </c>
      <c r="N127" t="str">
        <f t="shared" si="7"/>
        <v>Califix</v>
      </c>
      <c r="O127" t="str">
        <f t="shared" si="8"/>
        <v>General Chemical</v>
      </c>
    </row>
    <row r="128" spans="1:15" ht="22" customHeight="1" x14ac:dyDescent="0.3">
      <c r="A128" s="5">
        <v>43588</v>
      </c>
      <c r="B128" s="13" t="str">
        <f t="shared" si="6"/>
        <v>2019</v>
      </c>
      <c r="C128" s="6" t="s">
        <v>10</v>
      </c>
      <c r="D128" s="6" t="s">
        <v>33</v>
      </c>
      <c r="E128" s="6" t="s">
        <v>34</v>
      </c>
      <c r="F128" s="6" t="s">
        <v>13</v>
      </c>
      <c r="G128" s="6" t="s">
        <v>35</v>
      </c>
      <c r="H128" s="6" t="s">
        <v>212</v>
      </c>
      <c r="I128" s="7">
        <v>10680</v>
      </c>
      <c r="J128" s="7">
        <v>10.68</v>
      </c>
      <c r="K128" s="7">
        <v>118000</v>
      </c>
      <c r="L128">
        <f t="shared" si="9"/>
        <v>11.04868913857678</v>
      </c>
      <c r="M128" t="str">
        <f>IF(ISNUMBER(SEARCH("BUTYL TRIGLYCOL",H128)),"Butyl Triglycol",IF(ISNUMBER(SEARCH("POLYVINYL ALCOHOL",H128)),"Polyvinyl Alcohol",IF(ISNUMBER(SEARCH("ACIDOS GRAXOS",H128)),"Fatty Acids",IF(ISNUMBER(SEARCH("DIETHYLENETRIAMINE",H128)),"Diethylenetriamine",IF(ISNUMBER(SEARCH("MONOETHANOLAMINE",H128)),"Monoethanolamine",IF(ISNUMBER(SEARCH("PIGMENT",H128)),"Pigment","fIX IT"))))))</f>
        <v>Pigment</v>
      </c>
      <c r="N128" t="str">
        <f t="shared" si="7"/>
        <v>Not Identified</v>
      </c>
      <c r="O128" t="str">
        <f t="shared" si="8"/>
        <v>Pigment</v>
      </c>
    </row>
    <row r="129" spans="1:15" ht="22" customHeight="1" x14ac:dyDescent="0.3">
      <c r="A129" s="2">
        <v>43584</v>
      </c>
      <c r="B129" s="13" t="str">
        <f t="shared" si="6"/>
        <v>2019</v>
      </c>
      <c r="C129" s="3" t="s">
        <v>10</v>
      </c>
      <c r="D129" s="3" t="s">
        <v>168</v>
      </c>
      <c r="E129" s="3" t="s">
        <v>169</v>
      </c>
      <c r="F129" s="3" t="s">
        <v>13</v>
      </c>
      <c r="G129" s="3" t="s">
        <v>170</v>
      </c>
      <c r="H129" s="3" t="s">
        <v>213</v>
      </c>
      <c r="I129" s="4">
        <v>20475</v>
      </c>
      <c r="J129" s="4">
        <v>20.48</v>
      </c>
      <c r="K129" s="4">
        <v>23000</v>
      </c>
      <c r="L129">
        <f t="shared" si="9"/>
        <v>1.1233211233211233</v>
      </c>
      <c r="M129" s="12" t="s">
        <v>648</v>
      </c>
      <c r="N129" t="str">
        <f t="shared" si="7"/>
        <v>Not Identified</v>
      </c>
      <c r="O129" t="str">
        <f t="shared" si="8"/>
        <v>General Chemical</v>
      </c>
    </row>
    <row r="130" spans="1:15" ht="22" customHeight="1" x14ac:dyDescent="0.3">
      <c r="A130" s="5">
        <v>43584</v>
      </c>
      <c r="B130" s="13" t="str">
        <f t="shared" si="6"/>
        <v>2019</v>
      </c>
      <c r="C130" s="6" t="s">
        <v>10</v>
      </c>
      <c r="D130" s="6" t="s">
        <v>168</v>
      </c>
      <c r="E130" s="6" t="s">
        <v>169</v>
      </c>
      <c r="F130" s="6" t="s">
        <v>13</v>
      </c>
      <c r="G130" s="6" t="s">
        <v>170</v>
      </c>
      <c r="H130" s="6" t="s">
        <v>214</v>
      </c>
      <c r="I130" s="7">
        <v>20466</v>
      </c>
      <c r="J130" s="7">
        <v>20.47</v>
      </c>
      <c r="K130" s="7">
        <v>23000</v>
      </c>
      <c r="L130">
        <f t="shared" si="9"/>
        <v>1.1238151079839733</v>
      </c>
      <c r="M130" s="12" t="s">
        <v>648</v>
      </c>
      <c r="N130" t="str">
        <f t="shared" si="7"/>
        <v>Not Identified</v>
      </c>
      <c r="O130" t="str">
        <f t="shared" si="8"/>
        <v>General Chemical</v>
      </c>
    </row>
    <row r="131" spans="1:15" ht="22" customHeight="1" x14ac:dyDescent="0.3">
      <c r="A131" s="2">
        <v>43584</v>
      </c>
      <c r="B131" s="13" t="str">
        <f t="shared" ref="B131:B194" si="10">TEXT(A131, "YYYY")</f>
        <v>2019</v>
      </c>
      <c r="C131" s="3" t="s">
        <v>10</v>
      </c>
      <c r="D131" s="3" t="s">
        <v>168</v>
      </c>
      <c r="E131" s="3" t="s">
        <v>169</v>
      </c>
      <c r="F131" s="3" t="s">
        <v>13</v>
      </c>
      <c r="G131" s="3" t="s">
        <v>170</v>
      </c>
      <c r="H131" s="3" t="s">
        <v>215</v>
      </c>
      <c r="I131" s="4">
        <v>41186</v>
      </c>
      <c r="J131" s="4">
        <v>41.19</v>
      </c>
      <c r="K131" s="4">
        <v>46300</v>
      </c>
      <c r="L131">
        <f t="shared" si="9"/>
        <v>1.1241684067401545</v>
      </c>
      <c r="M131" s="12" t="s">
        <v>648</v>
      </c>
      <c r="N131" t="str">
        <f t="shared" ref="N131:N194" si="11">VLOOKUP(M131,Q:S,2,FALSE)</f>
        <v>Not Identified</v>
      </c>
      <c r="O131" t="str">
        <f t="shared" ref="O131:O194" si="12">VLOOKUP(M131,Q:S,3,FALSE)</f>
        <v>General Chemical</v>
      </c>
    </row>
    <row r="132" spans="1:15" ht="22" customHeight="1" x14ac:dyDescent="0.3">
      <c r="A132" s="5">
        <v>43581</v>
      </c>
      <c r="B132" s="13" t="str">
        <f t="shared" si="10"/>
        <v>2019</v>
      </c>
      <c r="C132" s="6" t="s">
        <v>10</v>
      </c>
      <c r="D132" s="6" t="s">
        <v>11</v>
      </c>
      <c r="E132" s="6" t="s">
        <v>12</v>
      </c>
      <c r="F132" s="6" t="s">
        <v>13</v>
      </c>
      <c r="G132" s="6" t="s">
        <v>86</v>
      </c>
      <c r="H132" s="6" t="s">
        <v>216</v>
      </c>
      <c r="I132" s="7">
        <v>16400</v>
      </c>
      <c r="J132" s="7">
        <v>16.399999999999999</v>
      </c>
      <c r="K132" s="7">
        <v>89000</v>
      </c>
      <c r="L132">
        <f t="shared" si="9"/>
        <v>5.4268292682926829</v>
      </c>
      <c r="M132" t="str">
        <f>IF(ISNUMBER(SEARCH("BENZOIC ACID",H132)),"Benzoic Acid",IF(ISNUMBER(SEARCH("XANTHAN GUM",H132)),"Xanthan Gum",IF(ISNUMBER(SEARCH(" SULPHONIC ACID",H132)),"Sulphonic Acid",IF(ISNUMBER(SEARCH("ETHOXYLATED TRISTYRYLPHENOL",H132))," Ethoxylated Tristyryphenol","FIX IT"))))</f>
        <v>Xanthan Gum</v>
      </c>
      <c r="N132" t="str">
        <f t="shared" si="11"/>
        <v>Not Identified</v>
      </c>
      <c r="O132" t="str">
        <f t="shared" si="12"/>
        <v>Food Additive</v>
      </c>
    </row>
    <row r="133" spans="1:15" ht="22" customHeight="1" x14ac:dyDescent="0.3">
      <c r="A133" s="2">
        <v>43577</v>
      </c>
      <c r="B133" s="13" t="str">
        <f t="shared" si="10"/>
        <v>2019</v>
      </c>
      <c r="C133" s="3" t="s">
        <v>10</v>
      </c>
      <c r="D133" s="3" t="s">
        <v>217</v>
      </c>
      <c r="E133" s="3" t="s">
        <v>169</v>
      </c>
      <c r="F133" s="3" t="s">
        <v>13</v>
      </c>
      <c r="G133" s="3" t="s">
        <v>170</v>
      </c>
      <c r="H133" s="3" t="s">
        <v>218</v>
      </c>
      <c r="I133" s="4">
        <v>20484</v>
      </c>
      <c r="J133" s="4">
        <v>20.48</v>
      </c>
      <c r="K133" s="4">
        <v>23000</v>
      </c>
      <c r="L133">
        <f t="shared" si="9"/>
        <v>1.1228275727396992</v>
      </c>
      <c r="M133" s="12" t="s">
        <v>648</v>
      </c>
      <c r="N133" t="str">
        <f t="shared" si="11"/>
        <v>Not Identified</v>
      </c>
      <c r="O133" t="str">
        <f t="shared" si="12"/>
        <v>General Chemical</v>
      </c>
    </row>
    <row r="134" spans="1:15" ht="22" customHeight="1" x14ac:dyDescent="0.3">
      <c r="A134" s="5">
        <v>43577</v>
      </c>
      <c r="B134" s="13" t="str">
        <f t="shared" si="10"/>
        <v>2019</v>
      </c>
      <c r="C134" s="6" t="s">
        <v>10</v>
      </c>
      <c r="D134" s="6" t="s">
        <v>217</v>
      </c>
      <c r="E134" s="6" t="s">
        <v>169</v>
      </c>
      <c r="F134" s="6" t="s">
        <v>13</v>
      </c>
      <c r="G134" s="6" t="s">
        <v>170</v>
      </c>
      <c r="H134" s="6" t="s">
        <v>219</v>
      </c>
      <c r="I134" s="7">
        <v>20475</v>
      </c>
      <c r="J134" s="7">
        <v>20.48</v>
      </c>
      <c r="K134" s="7">
        <v>23000</v>
      </c>
      <c r="L134">
        <f t="shared" si="9"/>
        <v>1.1233211233211233</v>
      </c>
      <c r="M134" s="12" t="s">
        <v>648</v>
      </c>
      <c r="N134" t="str">
        <f t="shared" si="11"/>
        <v>Not Identified</v>
      </c>
      <c r="O134" t="str">
        <f t="shared" si="12"/>
        <v>General Chemical</v>
      </c>
    </row>
    <row r="135" spans="1:15" ht="22" customHeight="1" x14ac:dyDescent="0.3">
      <c r="A135" s="2">
        <v>43577</v>
      </c>
      <c r="B135" s="13" t="str">
        <f t="shared" si="10"/>
        <v>2019</v>
      </c>
      <c r="C135" s="3" t="s">
        <v>10</v>
      </c>
      <c r="D135" s="3" t="s">
        <v>217</v>
      </c>
      <c r="E135" s="3" t="s">
        <v>169</v>
      </c>
      <c r="F135" s="3" t="s">
        <v>13</v>
      </c>
      <c r="G135" s="3" t="s">
        <v>170</v>
      </c>
      <c r="H135" s="3" t="s">
        <v>220</v>
      </c>
      <c r="I135" s="4">
        <v>20475</v>
      </c>
      <c r="J135" s="4">
        <v>20.48</v>
      </c>
      <c r="K135" s="4">
        <v>23000</v>
      </c>
      <c r="L135">
        <f t="shared" si="9"/>
        <v>1.1233211233211233</v>
      </c>
      <c r="M135" s="12" t="s">
        <v>648</v>
      </c>
      <c r="N135" t="str">
        <f t="shared" si="11"/>
        <v>Not Identified</v>
      </c>
      <c r="O135" t="str">
        <f t="shared" si="12"/>
        <v>General Chemical</v>
      </c>
    </row>
    <row r="136" spans="1:15" ht="22" customHeight="1" x14ac:dyDescent="0.3">
      <c r="A136" s="5">
        <v>43577</v>
      </c>
      <c r="B136" s="13" t="str">
        <f t="shared" si="10"/>
        <v>2019</v>
      </c>
      <c r="C136" s="6" t="s">
        <v>10</v>
      </c>
      <c r="D136" s="6" t="s">
        <v>217</v>
      </c>
      <c r="E136" s="6" t="s">
        <v>169</v>
      </c>
      <c r="F136" s="6" t="s">
        <v>13</v>
      </c>
      <c r="G136" s="6" t="s">
        <v>170</v>
      </c>
      <c r="H136" s="6" t="s">
        <v>218</v>
      </c>
      <c r="I136" s="7">
        <v>20456</v>
      </c>
      <c r="J136" s="7">
        <v>20.46</v>
      </c>
      <c r="K136" s="7">
        <v>23000</v>
      </c>
      <c r="L136">
        <f t="shared" si="9"/>
        <v>1.1243644896362925</v>
      </c>
      <c r="M136" s="12" t="s">
        <v>648</v>
      </c>
      <c r="N136" t="str">
        <f t="shared" si="11"/>
        <v>Not Identified</v>
      </c>
      <c r="O136" t="str">
        <f t="shared" si="12"/>
        <v>General Chemical</v>
      </c>
    </row>
    <row r="137" spans="1:15" ht="22" customHeight="1" x14ac:dyDescent="0.3">
      <c r="A137" s="2">
        <v>43576</v>
      </c>
      <c r="B137" s="13" t="str">
        <f t="shared" si="10"/>
        <v>2019</v>
      </c>
      <c r="C137" s="3" t="s">
        <v>10</v>
      </c>
      <c r="D137" s="3" t="s">
        <v>24</v>
      </c>
      <c r="E137" s="3" t="s">
        <v>25</v>
      </c>
      <c r="F137" s="3" t="s">
        <v>13</v>
      </c>
      <c r="G137" s="3" t="s">
        <v>26</v>
      </c>
      <c r="H137" s="3" t="s">
        <v>221</v>
      </c>
      <c r="I137" s="4">
        <v>18920</v>
      </c>
      <c r="J137" s="4">
        <v>18.920000000000002</v>
      </c>
      <c r="K137" s="4">
        <v>66200</v>
      </c>
      <c r="L137">
        <f t="shared" si="9"/>
        <v>3.4989429175475686</v>
      </c>
      <c r="M137" s="12" t="s">
        <v>658</v>
      </c>
      <c r="N137" t="str">
        <f t="shared" si="11"/>
        <v>Not Identified</v>
      </c>
      <c r="O137" t="str">
        <f t="shared" si="12"/>
        <v>General Chemical</v>
      </c>
    </row>
    <row r="138" spans="1:15" ht="22" customHeight="1" x14ac:dyDescent="0.3">
      <c r="A138" s="5">
        <v>43572</v>
      </c>
      <c r="B138" s="13" t="str">
        <f t="shared" si="10"/>
        <v>2019</v>
      </c>
      <c r="C138" s="6" t="s">
        <v>10</v>
      </c>
      <c r="D138" s="6" t="s">
        <v>68</v>
      </c>
      <c r="E138" s="6" t="s">
        <v>167</v>
      </c>
      <c r="F138" s="6" t="s">
        <v>13</v>
      </c>
      <c r="G138" s="6" t="s">
        <v>70</v>
      </c>
      <c r="H138" s="6" t="s">
        <v>222</v>
      </c>
      <c r="I138" s="7">
        <v>16906</v>
      </c>
      <c r="J138" s="7">
        <v>16.91</v>
      </c>
      <c r="K138" s="7">
        <v>51800</v>
      </c>
      <c r="L138">
        <f t="shared" si="9"/>
        <v>3.0640009464095588</v>
      </c>
      <c r="M138" t="str">
        <f>IF(ISNUMBER(SEARCH("BUTYL TRIGLYCOL",H138)),"Butyl Triglycol",IF(ISNUMBER(SEARCH("POLYVINYL ALCOHOL",H138)),"Polyvinyl Alcohol",IF(ISNUMBER(SEARCH("ACIDOS GRAXOS",H138)),"Fatty Acids",IF(ISNUMBER(SEARCH("DIETHYLENETRIAMINE",H138)),"Diethylenetriamine",IF(ISNUMBER(SEARCH("MONOETHANOLAMINE",H138)),"Monoethanolamine",IF(ISNUMBER(SEARCH("PIGMENT",H138)),"Pigment","fIX IT"))))))</f>
        <v>Diethylenetriamine</v>
      </c>
      <c r="N138" t="str">
        <f t="shared" si="11"/>
        <v>Not Identified</v>
      </c>
      <c r="O138" t="str">
        <f t="shared" si="12"/>
        <v>Amines</v>
      </c>
    </row>
    <row r="139" spans="1:15" ht="22" customHeight="1" x14ac:dyDescent="0.3">
      <c r="A139" s="2">
        <v>43571</v>
      </c>
      <c r="B139" s="13" t="str">
        <f t="shared" si="10"/>
        <v>2019</v>
      </c>
      <c r="C139" s="3" t="s">
        <v>10</v>
      </c>
      <c r="D139" s="3" t="s">
        <v>217</v>
      </c>
      <c r="E139" s="3" t="s">
        <v>169</v>
      </c>
      <c r="F139" s="3" t="s">
        <v>13</v>
      </c>
      <c r="G139" s="3" t="s">
        <v>170</v>
      </c>
      <c r="H139" s="3" t="s">
        <v>223</v>
      </c>
      <c r="I139" s="4">
        <v>20466</v>
      </c>
      <c r="J139" s="4">
        <v>20.47</v>
      </c>
      <c r="K139" s="4">
        <v>23000</v>
      </c>
      <c r="L139">
        <f t="shared" si="9"/>
        <v>1.1238151079839733</v>
      </c>
      <c r="M139" s="12" t="s">
        <v>648</v>
      </c>
      <c r="N139" t="str">
        <f t="shared" si="11"/>
        <v>Not Identified</v>
      </c>
      <c r="O139" t="str">
        <f t="shared" si="12"/>
        <v>General Chemical</v>
      </c>
    </row>
    <row r="140" spans="1:15" ht="22" customHeight="1" x14ac:dyDescent="0.3">
      <c r="A140" s="5">
        <v>43571</v>
      </c>
      <c r="B140" s="13" t="str">
        <f t="shared" si="10"/>
        <v>2019</v>
      </c>
      <c r="C140" s="6" t="s">
        <v>10</v>
      </c>
      <c r="D140" s="6" t="s">
        <v>217</v>
      </c>
      <c r="E140" s="6" t="s">
        <v>169</v>
      </c>
      <c r="F140" s="6" t="s">
        <v>13</v>
      </c>
      <c r="G140" s="6" t="s">
        <v>170</v>
      </c>
      <c r="H140" s="6" t="s">
        <v>224</v>
      </c>
      <c r="I140" s="7">
        <v>20456</v>
      </c>
      <c r="J140" s="7">
        <v>20.46</v>
      </c>
      <c r="K140" s="7">
        <v>23000</v>
      </c>
      <c r="L140">
        <f t="shared" si="9"/>
        <v>1.1243644896362925</v>
      </c>
      <c r="M140" s="12" t="s">
        <v>648</v>
      </c>
      <c r="N140" t="str">
        <f t="shared" si="11"/>
        <v>Not Identified</v>
      </c>
      <c r="O140" t="str">
        <f t="shared" si="12"/>
        <v>General Chemical</v>
      </c>
    </row>
    <row r="141" spans="1:15" ht="22" customHeight="1" x14ac:dyDescent="0.3">
      <c r="A141" s="2">
        <v>43570</v>
      </c>
      <c r="B141" s="13" t="str">
        <f t="shared" si="10"/>
        <v>2019</v>
      </c>
      <c r="C141" s="3" t="s">
        <v>10</v>
      </c>
      <c r="D141" s="3" t="s">
        <v>129</v>
      </c>
      <c r="E141" s="3" t="s">
        <v>53</v>
      </c>
      <c r="F141" s="3" t="s">
        <v>13</v>
      </c>
      <c r="G141" s="3" t="s">
        <v>155</v>
      </c>
      <c r="H141" s="3" t="s">
        <v>225</v>
      </c>
      <c r="I141" s="4">
        <v>11760</v>
      </c>
      <c r="J141" s="4">
        <v>11.76</v>
      </c>
      <c r="K141" s="4">
        <v>52300</v>
      </c>
      <c r="L141">
        <f t="shared" si="9"/>
        <v>4.4472789115646263</v>
      </c>
      <c r="M141" t="str">
        <f>IF(ISNUMBER(SEARCH("HEDP",H141)),"HEDP Tetrasodium Salt",IF(ISNUMBER(SEARCH("MONOETHYLENE GLYCOL",H141)),"Ethylene Glycol","FIX IT"))</f>
        <v>HEDP Tetrasodium Salt</v>
      </c>
      <c r="N141" t="str">
        <f t="shared" si="11"/>
        <v>Not Identified</v>
      </c>
      <c r="O141" t="str">
        <f t="shared" si="12"/>
        <v>Water Treatment Chemical</v>
      </c>
    </row>
    <row r="142" spans="1:15" ht="22" customHeight="1" x14ac:dyDescent="0.3">
      <c r="A142" s="5">
        <v>43570</v>
      </c>
      <c r="B142" s="13" t="str">
        <f t="shared" si="10"/>
        <v>2019</v>
      </c>
      <c r="C142" s="6" t="s">
        <v>10</v>
      </c>
      <c r="D142" s="6" t="s">
        <v>129</v>
      </c>
      <c r="E142" s="6" t="s">
        <v>53</v>
      </c>
      <c r="F142" s="6" t="s">
        <v>13</v>
      </c>
      <c r="G142" s="6" t="s">
        <v>130</v>
      </c>
      <c r="H142" s="6" t="s">
        <v>226</v>
      </c>
      <c r="I142" s="7">
        <v>6000</v>
      </c>
      <c r="J142" s="7">
        <v>6</v>
      </c>
      <c r="K142" s="7">
        <v>26700</v>
      </c>
      <c r="L142">
        <f t="shared" si="9"/>
        <v>4.45</v>
      </c>
      <c r="M142" t="str">
        <f>IF(ISNUMBER(SEARCH("HEDP",H142)),"HEDP Tetrasodium Salt",IF(ISNUMBER(SEARCH("MONOETHYLENE GLYCOL",H142)),"Ethylene Glycol","FIX IT"))</f>
        <v>HEDP Tetrasodium Salt</v>
      </c>
      <c r="N142" t="str">
        <f t="shared" si="11"/>
        <v>Not Identified</v>
      </c>
      <c r="O142" t="str">
        <f t="shared" si="12"/>
        <v>Water Treatment Chemical</v>
      </c>
    </row>
    <row r="143" spans="1:15" ht="22" customHeight="1" x14ac:dyDescent="0.3">
      <c r="A143" s="2">
        <v>43569</v>
      </c>
      <c r="B143" s="13" t="str">
        <f t="shared" si="10"/>
        <v>2019</v>
      </c>
      <c r="C143" s="3" t="s">
        <v>10</v>
      </c>
      <c r="D143" s="3" t="s">
        <v>24</v>
      </c>
      <c r="E143" s="3" t="s">
        <v>25</v>
      </c>
      <c r="F143" s="3" t="s">
        <v>13</v>
      </c>
      <c r="G143" s="3" t="s">
        <v>26</v>
      </c>
      <c r="H143" s="3" t="s">
        <v>227</v>
      </c>
      <c r="I143" s="4">
        <v>18890</v>
      </c>
      <c r="J143" s="4">
        <v>18.89</v>
      </c>
      <c r="K143" s="4">
        <v>66100</v>
      </c>
      <c r="L143">
        <f t="shared" si="9"/>
        <v>3.4992059290629962</v>
      </c>
      <c r="M143" s="12" t="str">
        <f>IF(ISNUMBER(SEARCH("FATTY ACID",H143)),"Fatty Acid",IF(ISNUMBER(SEARCH("ETHOXYLATED PHENOL",H143)),"Ethoxylated Phenol",IF(ISNUMBER(SEARCH("PANGEL",H143)),"Magnesium Silicate",IF(ISNUMBER(SEARCH("ADIWAX",H143)),"High Density Polyethylene Wax","FIX IT"))))</f>
        <v>Ethoxylated Phenol</v>
      </c>
      <c r="N143" t="str">
        <f t="shared" si="11"/>
        <v>Not Identified</v>
      </c>
      <c r="O143" t="str">
        <f t="shared" si="12"/>
        <v>General Chemical</v>
      </c>
    </row>
    <row r="144" spans="1:15" ht="22" customHeight="1" x14ac:dyDescent="0.3">
      <c r="A144" s="5">
        <v>43567</v>
      </c>
      <c r="B144" s="13" t="str">
        <f t="shared" si="10"/>
        <v>2019</v>
      </c>
      <c r="C144" s="6" t="s">
        <v>82</v>
      </c>
      <c r="D144" s="6" t="s">
        <v>63</v>
      </c>
      <c r="E144" s="6" t="s">
        <v>83</v>
      </c>
      <c r="F144" s="6" t="s">
        <v>64</v>
      </c>
      <c r="G144" s="6" t="s">
        <v>45</v>
      </c>
      <c r="H144" s="6" t="s">
        <v>228</v>
      </c>
      <c r="I144" s="7">
        <v>12900</v>
      </c>
      <c r="J144" s="7">
        <v>12.9</v>
      </c>
      <c r="K144" s="6" t="s">
        <v>47</v>
      </c>
      <c r="L144" t="e">
        <f t="shared" si="9"/>
        <v>#VALUE!</v>
      </c>
      <c r="M144" s="12" t="s">
        <v>645</v>
      </c>
      <c r="N144" t="str">
        <f t="shared" si="11"/>
        <v>Not Identified</v>
      </c>
      <c r="O144" t="str">
        <f t="shared" si="12"/>
        <v>Alcohol</v>
      </c>
    </row>
    <row r="145" spans="1:15" ht="22" customHeight="1" x14ac:dyDescent="0.3">
      <c r="A145" s="2">
        <v>43566</v>
      </c>
      <c r="B145" s="13" t="str">
        <f t="shared" si="10"/>
        <v>2019</v>
      </c>
      <c r="C145" s="3" t="s">
        <v>10</v>
      </c>
      <c r="D145" s="3" t="s">
        <v>75</v>
      </c>
      <c r="E145" s="3" t="s">
        <v>144</v>
      </c>
      <c r="F145" s="3" t="s">
        <v>13</v>
      </c>
      <c r="G145" s="3" t="s">
        <v>22</v>
      </c>
      <c r="H145" s="3" t="s">
        <v>229</v>
      </c>
      <c r="I145" s="4">
        <v>51906</v>
      </c>
      <c r="J145" s="4">
        <v>51.91</v>
      </c>
      <c r="K145" s="4">
        <v>93300</v>
      </c>
      <c r="L145">
        <f t="shared" si="9"/>
        <v>1.797480060108658</v>
      </c>
      <c r="M145" t="str">
        <f>IF(ISNUMBER(SEARCH("BENZOIC ACID",H145)),"Benzoic Acid",IF(ISNUMBER(SEARCH("XANTHAN GUM",H145)),"Xanthan Gum",IF(ISNUMBER(SEARCH(" SULPHONIC ACID",H145)),"Sulphonic Acid",IF(ISNUMBER(SEARCH("ETHOXYLATED TRISTYRYLPHENOL",H145))," Ethoxylated Tristyryphenol","FIX IT"))))</f>
        <v>Benzoic Acid</v>
      </c>
      <c r="N145" t="str">
        <f t="shared" si="11"/>
        <v>Not Identified</v>
      </c>
      <c r="O145" t="str">
        <f t="shared" si="12"/>
        <v>General Chemical</v>
      </c>
    </row>
    <row r="146" spans="1:15" ht="22" customHeight="1" x14ac:dyDescent="0.3">
      <c r="A146" s="5">
        <v>43566</v>
      </c>
      <c r="B146" s="13" t="str">
        <f t="shared" si="10"/>
        <v>2019</v>
      </c>
      <c r="C146" s="6" t="s">
        <v>10</v>
      </c>
      <c r="D146" s="6" t="s">
        <v>75</v>
      </c>
      <c r="E146" s="6" t="s">
        <v>76</v>
      </c>
      <c r="F146" s="6" t="s">
        <v>13</v>
      </c>
      <c r="G146" s="6" t="s">
        <v>22</v>
      </c>
      <c r="H146" s="6" t="s">
        <v>230</v>
      </c>
      <c r="I146" s="7">
        <v>51906</v>
      </c>
      <c r="J146" s="7">
        <v>51.91</v>
      </c>
      <c r="K146" s="7">
        <v>93300</v>
      </c>
      <c r="L146">
        <f t="shared" si="9"/>
        <v>1.797480060108658</v>
      </c>
      <c r="M146" t="str">
        <f>IF(ISNUMBER(SEARCH("BENZOIC ACID",H146)),"Benzoic Acid",IF(ISNUMBER(SEARCH("XANTHAN GUM",H146)),"Xanthan Gum",IF(ISNUMBER(SEARCH(" SULPHONIC ACID",H146)),"Sulphonic Acid",IF(ISNUMBER(SEARCH("ETHOXYLATED TRISTYRYLPHENOL",H146))," Ethoxylated Tristyryphenol","FIX IT"))))</f>
        <v>Benzoic Acid</v>
      </c>
      <c r="N146" t="str">
        <f t="shared" si="11"/>
        <v>Not Identified</v>
      </c>
      <c r="O146" t="str">
        <f t="shared" si="12"/>
        <v>General Chemical</v>
      </c>
    </row>
    <row r="147" spans="1:15" ht="22" customHeight="1" x14ac:dyDescent="0.3">
      <c r="A147" s="2">
        <v>43566</v>
      </c>
      <c r="B147" s="13" t="str">
        <f t="shared" si="10"/>
        <v>2019</v>
      </c>
      <c r="C147" s="3" t="s">
        <v>10</v>
      </c>
      <c r="D147" s="3" t="s">
        <v>231</v>
      </c>
      <c r="E147" s="3" t="s">
        <v>38</v>
      </c>
      <c r="F147" s="3" t="s">
        <v>13</v>
      </c>
      <c r="G147" s="3" t="s">
        <v>22</v>
      </c>
      <c r="H147" s="3" t="s">
        <v>232</v>
      </c>
      <c r="I147" s="4">
        <v>20120</v>
      </c>
      <c r="J147" s="4">
        <v>20.12</v>
      </c>
      <c r="K147" s="4">
        <v>36200</v>
      </c>
      <c r="L147">
        <f t="shared" si="9"/>
        <v>1.7992047713717694</v>
      </c>
      <c r="M147" t="str">
        <f>IF(ISNUMBER(SEARCH("BENZOIC ACID",H147)),"Benzoic Acid",IF(ISNUMBER(SEARCH("XANTHAN GUM",H147)),"Xanthan Gum",IF(ISNUMBER(SEARCH(" SULPHONIC ACID",H147)),"Sulphonic Acid",IF(ISNUMBER(SEARCH("ETHOXYLATED TRISTYRYLPHENOL",H147))," Ethoxylated Tristyryphenol","FIX IT"))))</f>
        <v>Benzoic Acid</v>
      </c>
      <c r="N147" t="str">
        <f t="shared" si="11"/>
        <v>Not Identified</v>
      </c>
      <c r="O147" t="str">
        <f t="shared" si="12"/>
        <v>General Chemical</v>
      </c>
    </row>
    <row r="148" spans="1:15" ht="22" customHeight="1" x14ac:dyDescent="0.3">
      <c r="A148" s="5">
        <v>43565</v>
      </c>
      <c r="B148" s="13" t="str">
        <f t="shared" si="10"/>
        <v>2019</v>
      </c>
      <c r="C148" s="6" t="s">
        <v>10</v>
      </c>
      <c r="D148" s="6" t="s">
        <v>217</v>
      </c>
      <c r="E148" s="6" t="s">
        <v>169</v>
      </c>
      <c r="F148" s="6" t="s">
        <v>13</v>
      </c>
      <c r="G148" s="6" t="s">
        <v>170</v>
      </c>
      <c r="H148" s="6" t="s">
        <v>233</v>
      </c>
      <c r="I148" s="7">
        <v>20584</v>
      </c>
      <c r="J148" s="7">
        <v>20.58</v>
      </c>
      <c r="K148" s="7">
        <v>23100</v>
      </c>
      <c r="L148">
        <f t="shared" si="9"/>
        <v>1.1222308589195491</v>
      </c>
      <c r="M148" s="12" t="s">
        <v>648</v>
      </c>
      <c r="N148" t="str">
        <f t="shared" si="11"/>
        <v>Not Identified</v>
      </c>
      <c r="O148" t="str">
        <f t="shared" si="12"/>
        <v>General Chemical</v>
      </c>
    </row>
    <row r="149" spans="1:15" ht="22" customHeight="1" x14ac:dyDescent="0.3">
      <c r="A149" s="2">
        <v>43565</v>
      </c>
      <c r="B149" s="13" t="str">
        <f t="shared" si="10"/>
        <v>2019</v>
      </c>
      <c r="C149" s="3" t="s">
        <v>10</v>
      </c>
      <c r="D149" s="3" t="s">
        <v>217</v>
      </c>
      <c r="E149" s="3" t="s">
        <v>169</v>
      </c>
      <c r="F149" s="3" t="s">
        <v>13</v>
      </c>
      <c r="G149" s="3" t="s">
        <v>170</v>
      </c>
      <c r="H149" s="3" t="s">
        <v>234</v>
      </c>
      <c r="I149" s="4">
        <v>20475</v>
      </c>
      <c r="J149" s="4">
        <v>20.48</v>
      </c>
      <c r="K149" s="4">
        <v>23000</v>
      </c>
      <c r="L149">
        <f t="shared" si="9"/>
        <v>1.1233211233211233</v>
      </c>
      <c r="M149" s="12" t="s">
        <v>648</v>
      </c>
      <c r="N149" t="str">
        <f t="shared" si="11"/>
        <v>Not Identified</v>
      </c>
      <c r="O149" t="str">
        <f t="shared" si="12"/>
        <v>General Chemical</v>
      </c>
    </row>
    <row r="150" spans="1:15" ht="22" customHeight="1" x14ac:dyDescent="0.3">
      <c r="A150" s="5">
        <v>43565</v>
      </c>
      <c r="B150" s="13" t="str">
        <f t="shared" si="10"/>
        <v>2019</v>
      </c>
      <c r="C150" s="6" t="s">
        <v>10</v>
      </c>
      <c r="D150" s="6" t="s">
        <v>217</v>
      </c>
      <c r="E150" s="6" t="s">
        <v>169</v>
      </c>
      <c r="F150" s="6" t="s">
        <v>13</v>
      </c>
      <c r="G150" s="6" t="s">
        <v>170</v>
      </c>
      <c r="H150" s="6" t="s">
        <v>235</v>
      </c>
      <c r="I150" s="7">
        <v>20475</v>
      </c>
      <c r="J150" s="7">
        <v>20.48</v>
      </c>
      <c r="K150" s="7">
        <v>23000</v>
      </c>
      <c r="L150">
        <f t="shared" si="9"/>
        <v>1.1233211233211233</v>
      </c>
      <c r="M150" s="12" t="s">
        <v>648</v>
      </c>
      <c r="N150" t="str">
        <f t="shared" si="11"/>
        <v>Not Identified</v>
      </c>
      <c r="O150" t="str">
        <f t="shared" si="12"/>
        <v>General Chemical</v>
      </c>
    </row>
    <row r="151" spans="1:15" ht="22" customHeight="1" x14ac:dyDescent="0.3">
      <c r="A151" s="2">
        <v>43562</v>
      </c>
      <c r="B151" s="13" t="str">
        <f t="shared" si="10"/>
        <v>2019</v>
      </c>
      <c r="C151" s="3" t="s">
        <v>10</v>
      </c>
      <c r="D151" s="3" t="s">
        <v>24</v>
      </c>
      <c r="E151" s="3" t="s">
        <v>25</v>
      </c>
      <c r="F151" s="3" t="s">
        <v>13</v>
      </c>
      <c r="G151" s="3" t="s">
        <v>26</v>
      </c>
      <c r="H151" s="3" t="s">
        <v>236</v>
      </c>
      <c r="I151" s="4">
        <v>18930</v>
      </c>
      <c r="J151" s="4">
        <v>18.93</v>
      </c>
      <c r="K151" s="4">
        <v>66300</v>
      </c>
      <c r="L151">
        <f t="shared" si="9"/>
        <v>3.502377179080824</v>
      </c>
      <c r="M151" s="12" t="s">
        <v>658</v>
      </c>
      <c r="N151" t="str">
        <f t="shared" si="11"/>
        <v>Not Identified</v>
      </c>
      <c r="O151" t="str">
        <f t="shared" si="12"/>
        <v>General Chemical</v>
      </c>
    </row>
    <row r="152" spans="1:15" ht="22" customHeight="1" x14ac:dyDescent="0.3">
      <c r="A152" s="5">
        <v>43557</v>
      </c>
      <c r="B152" s="13" t="str">
        <f t="shared" si="10"/>
        <v>2019</v>
      </c>
      <c r="C152" s="6" t="s">
        <v>10</v>
      </c>
      <c r="D152" s="6" t="s">
        <v>168</v>
      </c>
      <c r="E152" s="6" t="s">
        <v>169</v>
      </c>
      <c r="F152" s="6" t="s">
        <v>13</v>
      </c>
      <c r="G152" s="6" t="s">
        <v>170</v>
      </c>
      <c r="H152" s="6" t="s">
        <v>237</v>
      </c>
      <c r="I152" s="7">
        <v>20475</v>
      </c>
      <c r="J152" s="7">
        <v>20.48</v>
      </c>
      <c r="K152" s="7">
        <v>23000</v>
      </c>
      <c r="L152">
        <f t="shared" si="9"/>
        <v>1.1233211233211233</v>
      </c>
      <c r="M152" s="12" t="s">
        <v>648</v>
      </c>
      <c r="N152" t="str">
        <f t="shared" si="11"/>
        <v>Not Identified</v>
      </c>
      <c r="O152" t="str">
        <f t="shared" si="12"/>
        <v>General Chemical</v>
      </c>
    </row>
    <row r="153" spans="1:15" ht="22" customHeight="1" x14ac:dyDescent="0.3">
      <c r="A153" s="2">
        <v>43555</v>
      </c>
      <c r="B153" s="13" t="str">
        <f t="shared" si="10"/>
        <v>2019</v>
      </c>
      <c r="C153" s="3" t="s">
        <v>62</v>
      </c>
      <c r="D153" s="3" t="s">
        <v>63</v>
      </c>
      <c r="E153" s="3" t="s">
        <v>29</v>
      </c>
      <c r="F153" s="3" t="s">
        <v>64</v>
      </c>
      <c r="G153" s="10" t="s">
        <v>119</v>
      </c>
      <c r="H153" s="10" t="s">
        <v>238</v>
      </c>
      <c r="I153" s="4">
        <v>19080</v>
      </c>
      <c r="J153" s="4">
        <v>19.079999999999998</v>
      </c>
      <c r="K153" s="4">
        <v>112000</v>
      </c>
      <c r="L153">
        <f t="shared" si="9"/>
        <v>5.8700209643605872</v>
      </c>
      <c r="M153" s="12" t="s">
        <v>672</v>
      </c>
      <c r="N153" t="str">
        <f t="shared" si="11"/>
        <v>Not Identified</v>
      </c>
      <c r="O153" t="str">
        <f t="shared" si="12"/>
        <v>Polymer</v>
      </c>
    </row>
    <row r="154" spans="1:15" ht="22" customHeight="1" x14ac:dyDescent="0.3">
      <c r="A154" s="5">
        <v>43551</v>
      </c>
      <c r="B154" s="13" t="str">
        <f t="shared" si="10"/>
        <v>2019</v>
      </c>
      <c r="C154" s="6" t="s">
        <v>10</v>
      </c>
      <c r="D154" s="6" t="s">
        <v>24</v>
      </c>
      <c r="E154" s="6" t="s">
        <v>25</v>
      </c>
      <c r="F154" s="6" t="s">
        <v>13</v>
      </c>
      <c r="G154" s="6" t="s">
        <v>26</v>
      </c>
      <c r="H154" s="6" t="s">
        <v>221</v>
      </c>
      <c r="I154" s="7">
        <v>18950</v>
      </c>
      <c r="J154" s="7">
        <v>18.95</v>
      </c>
      <c r="K154" s="7">
        <v>66100</v>
      </c>
      <c r="L154">
        <f t="shared" si="9"/>
        <v>3.4881266490765173</v>
      </c>
      <c r="M154" s="12" t="s">
        <v>658</v>
      </c>
      <c r="N154" t="str">
        <f t="shared" si="11"/>
        <v>Not Identified</v>
      </c>
      <c r="O154" t="str">
        <f t="shared" si="12"/>
        <v>General Chemical</v>
      </c>
    </row>
    <row r="155" spans="1:15" ht="22" customHeight="1" x14ac:dyDescent="0.3">
      <c r="A155" s="2">
        <v>43549</v>
      </c>
      <c r="B155" s="13" t="str">
        <f t="shared" si="10"/>
        <v>2019</v>
      </c>
      <c r="C155" s="3" t="s">
        <v>28</v>
      </c>
      <c r="D155" s="3" t="s">
        <v>125</v>
      </c>
      <c r="E155" s="3" t="s">
        <v>29</v>
      </c>
      <c r="F155" s="3" t="s">
        <v>30</v>
      </c>
      <c r="G155" s="3" t="s">
        <v>45</v>
      </c>
      <c r="H155" s="3" t="s">
        <v>239</v>
      </c>
      <c r="I155" s="4">
        <v>12588</v>
      </c>
      <c r="J155" s="4">
        <v>12.59</v>
      </c>
      <c r="K155" s="3" t="s">
        <v>47</v>
      </c>
      <c r="L155" t="e">
        <f t="shared" si="9"/>
        <v>#VALUE!</v>
      </c>
      <c r="M155" s="12" t="s">
        <v>645</v>
      </c>
      <c r="N155" t="str">
        <f t="shared" si="11"/>
        <v>Not Identified</v>
      </c>
      <c r="O155" t="str">
        <f t="shared" si="12"/>
        <v>Alcohol</v>
      </c>
    </row>
    <row r="156" spans="1:15" ht="22" customHeight="1" x14ac:dyDescent="0.3">
      <c r="A156" s="5">
        <v>43545</v>
      </c>
      <c r="B156" s="13" t="str">
        <f t="shared" si="10"/>
        <v>2019</v>
      </c>
      <c r="C156" s="6" t="s">
        <v>10</v>
      </c>
      <c r="D156" s="6" t="s">
        <v>43</v>
      </c>
      <c r="E156" s="6" t="s">
        <v>44</v>
      </c>
      <c r="F156" s="6" t="s">
        <v>13</v>
      </c>
      <c r="G156" s="6" t="s">
        <v>45</v>
      </c>
      <c r="H156" s="6" t="s">
        <v>240</v>
      </c>
      <c r="I156" s="7">
        <v>17740</v>
      </c>
      <c r="J156" s="7">
        <v>17.739999999999998</v>
      </c>
      <c r="K156" s="6" t="s">
        <v>47</v>
      </c>
      <c r="L156" t="e">
        <f t="shared" si="9"/>
        <v>#VALUE!</v>
      </c>
      <c r="M156" t="str">
        <f>IF(ISNUMBER(SEARCH("BUTYL TRIGLYCOL",H156)),"Butyl Triglycol",IF(ISNUMBER(SEARCH("POLYVINYL ALCOHOL",H156)),"Polyvinyl Alcohol",IF(ISNUMBER(SEARCH("ACIDOS GRAXOS",H156)),"Fatty Acids",IF(ISNUMBER(SEARCH("DIETHYLENETRIAMINE",H156)),"Diethylenetriamine",IF(ISNUMBER(SEARCH("MONOETHANOLAMINE",H156)),"Monoethanolamine",IF(ISNUMBER(SEARCH("PIGMENT",H156)),"Pigment","fIX IT"))))))</f>
        <v>Butyl Triglycol</v>
      </c>
      <c r="N156" t="str">
        <f t="shared" si="11"/>
        <v>Not Identified</v>
      </c>
      <c r="O156" t="str">
        <f t="shared" si="12"/>
        <v>Alcohol</v>
      </c>
    </row>
    <row r="157" spans="1:15" ht="22" customHeight="1" x14ac:dyDescent="0.3">
      <c r="A157" s="2">
        <v>43544</v>
      </c>
      <c r="B157" s="13" t="str">
        <f t="shared" si="10"/>
        <v>2019</v>
      </c>
      <c r="C157" s="3" t="s">
        <v>10</v>
      </c>
      <c r="D157" s="3" t="s">
        <v>217</v>
      </c>
      <c r="E157" s="3" t="s">
        <v>169</v>
      </c>
      <c r="F157" s="3" t="s">
        <v>13</v>
      </c>
      <c r="G157" s="3" t="s">
        <v>170</v>
      </c>
      <c r="H157" s="3" t="s">
        <v>241</v>
      </c>
      <c r="I157" s="4">
        <v>20466</v>
      </c>
      <c r="J157" s="4">
        <v>20.47</v>
      </c>
      <c r="K157" s="4">
        <v>22900</v>
      </c>
      <c r="L157">
        <f t="shared" si="9"/>
        <v>1.1189289553405648</v>
      </c>
      <c r="M157" s="12" t="s">
        <v>648</v>
      </c>
      <c r="N157" t="str">
        <f t="shared" si="11"/>
        <v>Not Identified</v>
      </c>
      <c r="O157" t="str">
        <f t="shared" si="12"/>
        <v>General Chemical</v>
      </c>
    </row>
    <row r="158" spans="1:15" ht="22" customHeight="1" x14ac:dyDescent="0.3">
      <c r="A158" s="5">
        <v>43544</v>
      </c>
      <c r="B158" s="13" t="str">
        <f t="shared" si="10"/>
        <v>2019</v>
      </c>
      <c r="C158" s="6" t="s">
        <v>10</v>
      </c>
      <c r="D158" s="6" t="s">
        <v>217</v>
      </c>
      <c r="E158" s="6" t="s">
        <v>169</v>
      </c>
      <c r="F158" s="6" t="s">
        <v>13</v>
      </c>
      <c r="G158" s="6" t="s">
        <v>170</v>
      </c>
      <c r="H158" s="6" t="s">
        <v>242</v>
      </c>
      <c r="I158" s="7">
        <v>20475</v>
      </c>
      <c r="J158" s="7">
        <v>20.48</v>
      </c>
      <c r="K158" s="7">
        <v>22900</v>
      </c>
      <c r="L158">
        <f t="shared" si="9"/>
        <v>1.1184371184371185</v>
      </c>
      <c r="M158" s="12" t="s">
        <v>648</v>
      </c>
      <c r="N158" t="str">
        <f t="shared" si="11"/>
        <v>Not Identified</v>
      </c>
      <c r="O158" t="str">
        <f t="shared" si="12"/>
        <v>General Chemical</v>
      </c>
    </row>
    <row r="159" spans="1:15" ht="22" customHeight="1" x14ac:dyDescent="0.3">
      <c r="A159" s="2">
        <v>43544</v>
      </c>
      <c r="B159" s="13" t="str">
        <f t="shared" si="10"/>
        <v>2019</v>
      </c>
      <c r="C159" s="3" t="s">
        <v>10</v>
      </c>
      <c r="D159" s="3" t="s">
        <v>217</v>
      </c>
      <c r="E159" s="3" t="s">
        <v>169</v>
      </c>
      <c r="F159" s="3" t="s">
        <v>13</v>
      </c>
      <c r="G159" s="3" t="s">
        <v>170</v>
      </c>
      <c r="H159" s="3" t="s">
        <v>243</v>
      </c>
      <c r="I159" s="4">
        <v>20475</v>
      </c>
      <c r="J159" s="4">
        <v>20.48</v>
      </c>
      <c r="K159" s="4">
        <v>22900</v>
      </c>
      <c r="L159">
        <f t="shared" si="9"/>
        <v>1.1184371184371185</v>
      </c>
      <c r="M159" s="12" t="s">
        <v>648</v>
      </c>
      <c r="N159" t="str">
        <f t="shared" si="11"/>
        <v>Not Identified</v>
      </c>
      <c r="O159" t="str">
        <f t="shared" si="12"/>
        <v>General Chemical</v>
      </c>
    </row>
    <row r="160" spans="1:15" ht="22" customHeight="1" x14ac:dyDescent="0.3">
      <c r="A160" s="5">
        <v>43544</v>
      </c>
      <c r="B160" s="13" t="str">
        <f t="shared" si="10"/>
        <v>2019</v>
      </c>
      <c r="C160" s="6" t="s">
        <v>10</v>
      </c>
      <c r="D160" s="6" t="s">
        <v>217</v>
      </c>
      <c r="E160" s="6" t="s">
        <v>169</v>
      </c>
      <c r="F160" s="6" t="s">
        <v>13</v>
      </c>
      <c r="G160" s="6" t="s">
        <v>170</v>
      </c>
      <c r="H160" s="6" t="s">
        <v>244</v>
      </c>
      <c r="I160" s="7">
        <v>20447</v>
      </c>
      <c r="J160" s="7">
        <v>20.45</v>
      </c>
      <c r="K160" s="7">
        <v>22900</v>
      </c>
      <c r="L160">
        <f t="shared" si="9"/>
        <v>1.1199686995647282</v>
      </c>
      <c r="M160" s="12" t="s">
        <v>648</v>
      </c>
      <c r="N160" t="str">
        <f t="shared" si="11"/>
        <v>Not Identified</v>
      </c>
      <c r="O160" t="str">
        <f t="shared" si="12"/>
        <v>General Chemical</v>
      </c>
    </row>
    <row r="161" spans="1:15" ht="22" customHeight="1" x14ac:dyDescent="0.3">
      <c r="A161" s="2">
        <v>43544</v>
      </c>
      <c r="B161" s="13" t="str">
        <f t="shared" si="10"/>
        <v>2019</v>
      </c>
      <c r="C161" s="3" t="s">
        <v>10</v>
      </c>
      <c r="D161" s="3" t="s">
        <v>217</v>
      </c>
      <c r="E161" s="3" t="s">
        <v>169</v>
      </c>
      <c r="F161" s="3" t="s">
        <v>13</v>
      </c>
      <c r="G161" s="3" t="s">
        <v>170</v>
      </c>
      <c r="H161" s="3" t="s">
        <v>245</v>
      </c>
      <c r="I161" s="4">
        <v>20447</v>
      </c>
      <c r="J161" s="4">
        <v>20.45</v>
      </c>
      <c r="K161" s="4">
        <v>22900</v>
      </c>
      <c r="L161">
        <f t="shared" si="9"/>
        <v>1.1199686995647282</v>
      </c>
      <c r="M161" s="12" t="s">
        <v>648</v>
      </c>
      <c r="N161" t="str">
        <f t="shared" si="11"/>
        <v>Not Identified</v>
      </c>
      <c r="O161" t="str">
        <f t="shared" si="12"/>
        <v>General Chemical</v>
      </c>
    </row>
    <row r="162" spans="1:15" ht="22" customHeight="1" x14ac:dyDescent="0.3">
      <c r="A162" s="5">
        <v>43544</v>
      </c>
      <c r="B162" s="13" t="str">
        <f t="shared" si="10"/>
        <v>2019</v>
      </c>
      <c r="C162" s="6" t="s">
        <v>10</v>
      </c>
      <c r="D162" s="6" t="s">
        <v>217</v>
      </c>
      <c r="E162" s="6" t="s">
        <v>169</v>
      </c>
      <c r="F162" s="6" t="s">
        <v>13</v>
      </c>
      <c r="G162" s="6" t="s">
        <v>170</v>
      </c>
      <c r="H162" s="6" t="s">
        <v>246</v>
      </c>
      <c r="I162" s="7">
        <v>20447</v>
      </c>
      <c r="J162" s="7">
        <v>20.45</v>
      </c>
      <c r="K162" s="7">
        <v>22900</v>
      </c>
      <c r="L162">
        <f t="shared" si="9"/>
        <v>1.1199686995647282</v>
      </c>
      <c r="M162" s="12" t="s">
        <v>648</v>
      </c>
      <c r="N162" t="str">
        <f t="shared" si="11"/>
        <v>Not Identified</v>
      </c>
      <c r="O162" t="str">
        <f t="shared" si="12"/>
        <v>General Chemical</v>
      </c>
    </row>
    <row r="163" spans="1:15" ht="22" customHeight="1" x14ac:dyDescent="0.3">
      <c r="A163" s="2">
        <v>43544</v>
      </c>
      <c r="B163" s="13" t="str">
        <f t="shared" si="10"/>
        <v>2019</v>
      </c>
      <c r="C163" s="3" t="s">
        <v>10</v>
      </c>
      <c r="D163" s="3" t="s">
        <v>217</v>
      </c>
      <c r="E163" s="3" t="s">
        <v>169</v>
      </c>
      <c r="F163" s="3" t="s">
        <v>13</v>
      </c>
      <c r="G163" s="3" t="s">
        <v>170</v>
      </c>
      <c r="H163" s="3" t="s">
        <v>247</v>
      </c>
      <c r="I163" s="4">
        <v>20456</v>
      </c>
      <c r="J163" s="4">
        <v>20.46</v>
      </c>
      <c r="K163" s="4">
        <v>22900</v>
      </c>
      <c r="L163">
        <f t="shared" si="9"/>
        <v>1.1194759483770043</v>
      </c>
      <c r="M163" s="12" t="s">
        <v>648</v>
      </c>
      <c r="N163" t="str">
        <f t="shared" si="11"/>
        <v>Not Identified</v>
      </c>
      <c r="O163" t="str">
        <f t="shared" si="12"/>
        <v>General Chemical</v>
      </c>
    </row>
    <row r="164" spans="1:15" ht="22" customHeight="1" x14ac:dyDescent="0.3">
      <c r="A164" s="5">
        <v>43544</v>
      </c>
      <c r="B164" s="13" t="str">
        <f t="shared" si="10"/>
        <v>2019</v>
      </c>
      <c r="C164" s="6" t="s">
        <v>10</v>
      </c>
      <c r="D164" s="6" t="s">
        <v>217</v>
      </c>
      <c r="E164" s="6" t="s">
        <v>169</v>
      </c>
      <c r="F164" s="6" t="s">
        <v>13</v>
      </c>
      <c r="G164" s="6" t="s">
        <v>170</v>
      </c>
      <c r="H164" s="6" t="s">
        <v>248</v>
      </c>
      <c r="I164" s="7">
        <v>20484</v>
      </c>
      <c r="J164" s="7">
        <v>20.48</v>
      </c>
      <c r="K164" s="7">
        <v>22900</v>
      </c>
      <c r="L164">
        <f t="shared" si="9"/>
        <v>1.1179457137277875</v>
      </c>
      <c r="M164" s="12" t="s">
        <v>648</v>
      </c>
      <c r="N164" t="str">
        <f t="shared" si="11"/>
        <v>Not Identified</v>
      </c>
      <c r="O164" t="str">
        <f t="shared" si="12"/>
        <v>General Chemical</v>
      </c>
    </row>
    <row r="165" spans="1:15" ht="22" customHeight="1" x14ac:dyDescent="0.3">
      <c r="A165" s="2">
        <v>43541</v>
      </c>
      <c r="B165" s="13" t="str">
        <f t="shared" si="10"/>
        <v>2019</v>
      </c>
      <c r="C165" s="3" t="s">
        <v>10</v>
      </c>
      <c r="D165" s="3" t="s">
        <v>250</v>
      </c>
      <c r="E165" s="3" t="s">
        <v>21</v>
      </c>
      <c r="F165" s="3" t="s">
        <v>13</v>
      </c>
      <c r="G165" s="3" t="s">
        <v>54</v>
      </c>
      <c r="H165" s="3" t="s">
        <v>251</v>
      </c>
      <c r="I165" s="4">
        <v>13416</v>
      </c>
      <c r="J165" s="4">
        <v>13.42</v>
      </c>
      <c r="K165" s="4">
        <v>60400</v>
      </c>
      <c r="L165">
        <f t="shared" si="9"/>
        <v>4.5020870602265948</v>
      </c>
      <c r="M165" t="str">
        <f>IF(ISNUMBER(SEARCH("HEDP",H165)),"HEDP Tetrasodium Salt",IF(ISNUMBER(SEARCH("MONOETHYLENE GLYCOL",H165)),"Ethylene Glycol","FIX IT"))</f>
        <v>HEDP Tetrasodium Salt</v>
      </c>
      <c r="N165" t="str">
        <f t="shared" si="11"/>
        <v>Not Identified</v>
      </c>
      <c r="O165" t="str">
        <f t="shared" si="12"/>
        <v>Water Treatment Chemical</v>
      </c>
    </row>
    <row r="166" spans="1:15" ht="22" customHeight="1" x14ac:dyDescent="0.3">
      <c r="A166" s="5">
        <v>43541</v>
      </c>
      <c r="B166" s="13" t="str">
        <f t="shared" si="10"/>
        <v>2019</v>
      </c>
      <c r="C166" s="6" t="s">
        <v>10</v>
      </c>
      <c r="D166" s="6" t="s">
        <v>68</v>
      </c>
      <c r="E166" s="6" t="s">
        <v>69</v>
      </c>
      <c r="F166" s="6" t="s">
        <v>13</v>
      </c>
      <c r="G166" s="6" t="s">
        <v>70</v>
      </c>
      <c r="H166" s="6" t="s">
        <v>252</v>
      </c>
      <c r="I166" s="7">
        <v>16906</v>
      </c>
      <c r="J166" s="7">
        <v>16.91</v>
      </c>
      <c r="K166" s="7">
        <v>52100</v>
      </c>
      <c r="L166">
        <f t="shared" si="9"/>
        <v>3.0817461256358691</v>
      </c>
      <c r="M166" t="str">
        <f>IF(ISNUMBER(SEARCH("BUTYL TRIGLYCOL",H166)),"Butyl Triglycol",IF(ISNUMBER(SEARCH("POLYVINYL ALCOHOL",H166)),"Polyvinyl Alcohol",IF(ISNUMBER(SEARCH("ACIDOS GRAXOS",H166)),"Fatty Acids",IF(ISNUMBER(SEARCH("DIETHYLENETRIAMINE",H166)),"Diethylenetriamine",IF(ISNUMBER(SEARCH("MONOETHANOLAMINE",H166)),"Monoethanolamine",IF(ISNUMBER(SEARCH("PIGMENT",H166)),"Pigment","fIX IT"))))))</f>
        <v>Diethylenetriamine</v>
      </c>
      <c r="N166" t="str">
        <f t="shared" si="11"/>
        <v>Not Identified</v>
      </c>
      <c r="O166" t="str">
        <f t="shared" si="12"/>
        <v>Amines</v>
      </c>
    </row>
    <row r="167" spans="1:15" ht="22" customHeight="1" x14ac:dyDescent="0.3">
      <c r="A167" s="2">
        <v>43541</v>
      </c>
      <c r="B167" s="13" t="str">
        <f t="shared" si="10"/>
        <v>2019</v>
      </c>
      <c r="C167" s="3" t="s">
        <v>10</v>
      </c>
      <c r="D167" s="3" t="s">
        <v>250</v>
      </c>
      <c r="E167" s="3" t="s">
        <v>21</v>
      </c>
      <c r="F167" s="3" t="s">
        <v>13</v>
      </c>
      <c r="G167" s="3" t="s">
        <v>155</v>
      </c>
      <c r="H167" s="3" t="s">
        <v>253</v>
      </c>
      <c r="I167" s="4">
        <v>7224</v>
      </c>
      <c r="J167" s="4">
        <v>7.22</v>
      </c>
      <c r="K167" s="4">
        <v>32500</v>
      </c>
      <c r="L167">
        <f t="shared" si="9"/>
        <v>4.4988925802879294</v>
      </c>
      <c r="M167" t="str">
        <f>IF(ISNUMBER(SEARCH("HEDP",H167)),"HEDP Tetrasodium Salt",IF(ISNUMBER(SEARCH("MONOETHYLENE GLYCOL",H167)),"Ethylene Glycol","FIX IT"))</f>
        <v>HEDP Tetrasodium Salt</v>
      </c>
      <c r="N167" t="str">
        <f t="shared" si="11"/>
        <v>Not Identified</v>
      </c>
      <c r="O167" t="str">
        <f t="shared" si="12"/>
        <v>Water Treatment Chemical</v>
      </c>
    </row>
    <row r="168" spans="1:15" ht="22" customHeight="1" x14ac:dyDescent="0.3">
      <c r="A168" s="5">
        <v>43541</v>
      </c>
      <c r="B168" s="13" t="str">
        <f t="shared" si="10"/>
        <v>2019</v>
      </c>
      <c r="C168" s="6" t="s">
        <v>10</v>
      </c>
      <c r="D168" s="6" t="s">
        <v>48</v>
      </c>
      <c r="E168" s="6" t="s">
        <v>49</v>
      </c>
      <c r="F168" s="6" t="s">
        <v>13</v>
      </c>
      <c r="G168" s="6" t="s">
        <v>50</v>
      </c>
      <c r="H168" s="6" t="s">
        <v>254</v>
      </c>
      <c r="I168" s="7">
        <v>24240</v>
      </c>
      <c r="J168" s="7">
        <v>24.24</v>
      </c>
      <c r="K168" s="7">
        <v>45500</v>
      </c>
      <c r="L168">
        <f t="shared" si="9"/>
        <v>1.8770627062706271</v>
      </c>
      <c r="M168" t="str">
        <f>IF(ISNUMBER(SEARCH("BUTYL TRIGLYCOL",H168)),"Butyl Triglycol",IF(ISNUMBER(SEARCH("POLYVINYL ALCOHOL",H168)),"Polyvinyl Alcohol",IF(ISNUMBER(SEARCH("ACIDOS GRAXOS",H168)),"Fatty Acids",IF(ISNUMBER(SEARCH("DIETHYLENETRIAMINE",H168)),"Diethylenetriamine",IF(ISNUMBER(SEARCH("MONOETHANOLAMINE",H168)),"Monoethanolamine",IF(ISNUMBER(SEARCH("PIGMENT",H168)),"Pigment","fIX IT"))))))</f>
        <v>Polyvinyl Alcohol</v>
      </c>
      <c r="N168" t="str">
        <f t="shared" si="11"/>
        <v>Not Identified</v>
      </c>
      <c r="O168" t="str">
        <f t="shared" si="12"/>
        <v>Alcohol</v>
      </c>
    </row>
    <row r="169" spans="1:15" ht="22" customHeight="1" x14ac:dyDescent="0.3">
      <c r="A169" s="2">
        <v>43537</v>
      </c>
      <c r="B169" s="13" t="str">
        <f t="shared" si="10"/>
        <v>2019</v>
      </c>
      <c r="C169" s="3" t="s">
        <v>10</v>
      </c>
      <c r="D169" s="3" t="s">
        <v>217</v>
      </c>
      <c r="E169" s="3" t="s">
        <v>173</v>
      </c>
      <c r="F169" s="3" t="s">
        <v>13</v>
      </c>
      <c r="G169" s="3" t="s">
        <v>58</v>
      </c>
      <c r="H169" s="3" t="s">
        <v>255</v>
      </c>
      <c r="I169" s="4">
        <v>16752</v>
      </c>
      <c r="J169" s="4">
        <v>16.75</v>
      </c>
      <c r="K169" s="4">
        <v>51000</v>
      </c>
      <c r="L169">
        <f t="shared" si="9"/>
        <v>3.0444126074498565</v>
      </c>
      <c r="M169" s="12" t="s">
        <v>648</v>
      </c>
      <c r="N169" t="str">
        <f t="shared" si="11"/>
        <v>Not Identified</v>
      </c>
      <c r="O169" t="str">
        <f t="shared" si="12"/>
        <v>General Chemical</v>
      </c>
    </row>
    <row r="170" spans="1:15" ht="22" customHeight="1" x14ac:dyDescent="0.3">
      <c r="A170" s="5">
        <v>43537</v>
      </c>
      <c r="B170" s="13" t="str">
        <f t="shared" si="10"/>
        <v>2019</v>
      </c>
      <c r="C170" s="6" t="s">
        <v>10</v>
      </c>
      <c r="D170" s="6" t="s">
        <v>200</v>
      </c>
      <c r="E170" s="6" t="s">
        <v>201</v>
      </c>
      <c r="F170" s="6" t="s">
        <v>13</v>
      </c>
      <c r="G170" s="6" t="s">
        <v>202</v>
      </c>
      <c r="H170" s="6" t="s">
        <v>256</v>
      </c>
      <c r="I170" s="7">
        <v>20266</v>
      </c>
      <c r="J170" s="7">
        <v>20.27</v>
      </c>
      <c r="K170" s="7">
        <v>12900</v>
      </c>
      <c r="L170">
        <f t="shared" si="9"/>
        <v>0.63653409651633275</v>
      </c>
      <c r="M170" s="12" t="s">
        <v>671</v>
      </c>
      <c r="N170" t="str">
        <f t="shared" si="11"/>
        <v>Altapyne</v>
      </c>
      <c r="O170" t="str">
        <f t="shared" si="12"/>
        <v>Products Intermediate</v>
      </c>
    </row>
    <row r="171" spans="1:15" ht="22" customHeight="1" x14ac:dyDescent="0.3">
      <c r="A171" s="2">
        <v>43535</v>
      </c>
      <c r="B171" s="13" t="str">
        <f t="shared" si="10"/>
        <v>2019</v>
      </c>
      <c r="C171" s="3" t="s">
        <v>10</v>
      </c>
      <c r="D171" s="3" t="s">
        <v>48</v>
      </c>
      <c r="E171" s="3" t="s">
        <v>49</v>
      </c>
      <c r="F171" s="3" t="s">
        <v>13</v>
      </c>
      <c r="G171" s="3" t="s">
        <v>50</v>
      </c>
      <c r="H171" s="3" t="s">
        <v>257</v>
      </c>
      <c r="I171" s="4">
        <v>24240</v>
      </c>
      <c r="J171" s="4">
        <v>24.24</v>
      </c>
      <c r="K171" s="4">
        <v>45500</v>
      </c>
      <c r="L171">
        <f t="shared" si="9"/>
        <v>1.8770627062706271</v>
      </c>
      <c r="M171" t="str">
        <f>IF(ISNUMBER(SEARCH("BUTYL TRIGLYCOL",H171)),"Butyl Triglycol",IF(ISNUMBER(SEARCH("POLYVINYL ALCOHOL",H171)),"Polyvinyl Alcohol",IF(ISNUMBER(SEARCH("ACIDOS GRAXOS",H171)),"Fatty Acids",IF(ISNUMBER(SEARCH("DIETHYLENETRIAMINE",H171)),"Diethylenetriamine",IF(ISNUMBER(SEARCH("MONOETHANOLAMINE",H171)),"Monoethanolamine",IF(ISNUMBER(SEARCH("PIGMENT",H171)),"Pigment","fIX IT"))))))</f>
        <v>Polyvinyl Alcohol</v>
      </c>
      <c r="N171" t="str">
        <f t="shared" si="11"/>
        <v>Not Identified</v>
      </c>
      <c r="O171" t="str">
        <f t="shared" si="12"/>
        <v>Alcohol</v>
      </c>
    </row>
    <row r="172" spans="1:15" ht="22" customHeight="1" x14ac:dyDescent="0.3">
      <c r="A172" s="5">
        <v>43535</v>
      </c>
      <c r="B172" s="13" t="str">
        <f t="shared" si="10"/>
        <v>2019</v>
      </c>
      <c r="C172" s="6" t="s">
        <v>10</v>
      </c>
      <c r="D172" s="6" t="s">
        <v>24</v>
      </c>
      <c r="E172" s="6" t="s">
        <v>25</v>
      </c>
      <c r="F172" s="6" t="s">
        <v>13</v>
      </c>
      <c r="G172" s="6" t="s">
        <v>26</v>
      </c>
      <c r="H172" s="6" t="s">
        <v>221</v>
      </c>
      <c r="I172" s="7">
        <v>18950</v>
      </c>
      <c r="J172" s="7">
        <v>18.95</v>
      </c>
      <c r="K172" s="7">
        <v>66100</v>
      </c>
      <c r="L172">
        <f t="shared" si="9"/>
        <v>3.4881266490765173</v>
      </c>
      <c r="M172" s="12" t="s">
        <v>658</v>
      </c>
      <c r="N172" t="str">
        <f t="shared" si="11"/>
        <v>Not Identified</v>
      </c>
      <c r="O172" t="str">
        <f t="shared" si="12"/>
        <v>General Chemical</v>
      </c>
    </row>
    <row r="173" spans="1:15" ht="22" customHeight="1" x14ac:dyDescent="0.3">
      <c r="A173" s="2">
        <v>43528</v>
      </c>
      <c r="B173" s="13" t="str">
        <f t="shared" si="10"/>
        <v>2019</v>
      </c>
      <c r="C173" s="3" t="s">
        <v>10</v>
      </c>
      <c r="D173" s="3" t="s">
        <v>168</v>
      </c>
      <c r="E173" s="3" t="s">
        <v>169</v>
      </c>
      <c r="F173" s="3" t="s">
        <v>13</v>
      </c>
      <c r="G173" s="3" t="s">
        <v>170</v>
      </c>
      <c r="H173" s="3" t="s">
        <v>258</v>
      </c>
      <c r="I173" s="4">
        <v>20411</v>
      </c>
      <c r="J173" s="4">
        <v>20.41</v>
      </c>
      <c r="K173" s="4">
        <v>22900</v>
      </c>
      <c r="L173">
        <f t="shared" si="9"/>
        <v>1.121944049777081</v>
      </c>
      <c r="M173" s="12" t="s">
        <v>648</v>
      </c>
      <c r="N173" t="str">
        <f t="shared" si="11"/>
        <v>Not Identified</v>
      </c>
      <c r="O173" t="str">
        <f t="shared" si="12"/>
        <v>General Chemical</v>
      </c>
    </row>
    <row r="174" spans="1:15" ht="22" customHeight="1" x14ac:dyDescent="0.3">
      <c r="A174" s="5">
        <v>43527</v>
      </c>
      <c r="B174" s="13" t="str">
        <f t="shared" si="10"/>
        <v>2019</v>
      </c>
      <c r="C174" s="6" t="s">
        <v>10</v>
      </c>
      <c r="D174" s="6" t="s">
        <v>111</v>
      </c>
      <c r="E174" s="6" t="s">
        <v>38</v>
      </c>
      <c r="F174" s="6" t="s">
        <v>13</v>
      </c>
      <c r="G174" s="6" t="s">
        <v>22</v>
      </c>
      <c r="H174" s="6" t="s">
        <v>259</v>
      </c>
      <c r="I174" s="7">
        <v>20120</v>
      </c>
      <c r="J174" s="7">
        <v>20.12</v>
      </c>
      <c r="K174" s="7">
        <v>34400</v>
      </c>
      <c r="L174">
        <f t="shared" si="9"/>
        <v>1.7097415506958251</v>
      </c>
      <c r="M174" t="str">
        <f>IF(ISNUMBER(SEARCH("BENZOIC ACID",H174)),"Benzoic Acid",IF(ISNUMBER(SEARCH("XANTHAN GUM",H174)),"Xanthan Gum",IF(ISNUMBER(SEARCH(" SULPHONIC ACID",H174)),"Sulphonic Acid",IF(ISNUMBER(SEARCH("ETHOXYLATED TRISTYRYLPHENOL",H174))," Ethoxylated Tristyryphenol","FIX IT"))))</f>
        <v>Benzoic Acid</v>
      </c>
      <c r="N174" t="str">
        <f t="shared" si="11"/>
        <v>Not Identified</v>
      </c>
      <c r="O174" t="str">
        <f t="shared" si="12"/>
        <v>General Chemical</v>
      </c>
    </row>
    <row r="175" spans="1:15" ht="22" customHeight="1" x14ac:dyDescent="0.3">
      <c r="A175" s="2">
        <v>43527</v>
      </c>
      <c r="B175" s="13" t="str">
        <f t="shared" si="10"/>
        <v>2019</v>
      </c>
      <c r="C175" s="3" t="s">
        <v>10</v>
      </c>
      <c r="D175" s="3" t="s">
        <v>111</v>
      </c>
      <c r="E175" s="3" t="s">
        <v>38</v>
      </c>
      <c r="F175" s="3" t="s">
        <v>13</v>
      </c>
      <c r="G175" s="3" t="s">
        <v>22</v>
      </c>
      <c r="H175" s="3" t="s">
        <v>259</v>
      </c>
      <c r="I175" s="4">
        <v>20120</v>
      </c>
      <c r="J175" s="4">
        <v>20.12</v>
      </c>
      <c r="K175" s="4">
        <v>34400</v>
      </c>
      <c r="L175">
        <f t="shared" si="9"/>
        <v>1.7097415506958251</v>
      </c>
      <c r="M175" t="str">
        <f>IF(ISNUMBER(SEARCH("BENZOIC ACID",H175)),"Benzoic Acid",IF(ISNUMBER(SEARCH("XANTHAN GUM",H175)),"Xanthan Gum",IF(ISNUMBER(SEARCH(" SULPHONIC ACID",H175)),"Sulphonic Acid",IF(ISNUMBER(SEARCH("ETHOXYLATED TRISTYRYLPHENOL",H175))," Ethoxylated Tristyryphenol","FIX IT"))))</f>
        <v>Benzoic Acid</v>
      </c>
      <c r="N175" t="str">
        <f t="shared" si="11"/>
        <v>Not Identified</v>
      </c>
      <c r="O175" t="str">
        <f t="shared" si="12"/>
        <v>General Chemical</v>
      </c>
    </row>
    <row r="176" spans="1:15" ht="22" customHeight="1" x14ac:dyDescent="0.3">
      <c r="A176" s="2">
        <v>43527</v>
      </c>
      <c r="B176" s="13" t="str">
        <f t="shared" si="10"/>
        <v>2019</v>
      </c>
      <c r="C176" s="3" t="s">
        <v>10</v>
      </c>
      <c r="D176" s="3" t="s">
        <v>68</v>
      </c>
      <c r="E176" s="3" t="s">
        <v>69</v>
      </c>
      <c r="F176" s="3" t="s">
        <v>13</v>
      </c>
      <c r="G176" s="3" t="s">
        <v>70</v>
      </c>
      <c r="H176" s="3" t="s">
        <v>260</v>
      </c>
      <c r="I176" s="4">
        <v>16906</v>
      </c>
      <c r="J176" s="4">
        <v>16.91</v>
      </c>
      <c r="K176" s="4">
        <v>52100</v>
      </c>
      <c r="L176">
        <f t="shared" si="9"/>
        <v>3.0817461256358691</v>
      </c>
      <c r="M176" t="str">
        <f>IF(ISNUMBER(SEARCH("BUTYL TRIGLYCOL",H176)),"Butyl Triglycol",IF(ISNUMBER(SEARCH("POLYVINYL ALCOHOL",H176)),"Polyvinyl Alcohol",IF(ISNUMBER(SEARCH("ACIDOS GRAXOS",H176)),"Fatty Acids",IF(ISNUMBER(SEARCH("DIETHYLENETRIAMINE",H176)),"Diethylenetriamine",IF(ISNUMBER(SEARCH("MONOETHANOLAMINE",H176)),"Monoethanolamine",IF(ISNUMBER(SEARCH("PIGMENT",H176)),"Pigment","fIX IT"))))))</f>
        <v>Diethylenetriamine</v>
      </c>
      <c r="N176" t="str">
        <f t="shared" si="11"/>
        <v>Not Identified</v>
      </c>
      <c r="O176" t="str">
        <f t="shared" si="12"/>
        <v>Amines</v>
      </c>
    </row>
    <row r="177" spans="1:15" ht="22" customHeight="1" x14ac:dyDescent="0.3">
      <c r="A177" s="5">
        <v>43527</v>
      </c>
      <c r="B177" s="13" t="str">
        <f t="shared" si="10"/>
        <v>2019</v>
      </c>
      <c r="C177" s="6" t="s">
        <v>10</v>
      </c>
      <c r="D177" s="6" t="s">
        <v>111</v>
      </c>
      <c r="E177" s="6" t="s">
        <v>38</v>
      </c>
      <c r="F177" s="6" t="s">
        <v>13</v>
      </c>
      <c r="G177" s="6" t="s">
        <v>22</v>
      </c>
      <c r="H177" s="6" t="s">
        <v>259</v>
      </c>
      <c r="I177" s="7">
        <v>20120</v>
      </c>
      <c r="J177" s="7">
        <v>20.12</v>
      </c>
      <c r="K177" s="7">
        <v>34400</v>
      </c>
      <c r="L177">
        <f t="shared" si="9"/>
        <v>1.7097415506958251</v>
      </c>
      <c r="M177" t="str">
        <f>IF(ISNUMBER(SEARCH("BENZOIC ACID",H177)),"Benzoic Acid",IF(ISNUMBER(SEARCH("XANTHAN GUM",H177)),"Xanthan Gum",IF(ISNUMBER(SEARCH(" SULPHONIC ACID",H177)),"Sulphonic Acid",IF(ISNUMBER(SEARCH("ETHOXYLATED TRISTYRYLPHENOL",H177))," Ethoxylated Tristyryphenol","FIX IT"))))</f>
        <v>Benzoic Acid</v>
      </c>
      <c r="N177" t="str">
        <f t="shared" si="11"/>
        <v>Not Identified</v>
      </c>
      <c r="O177" t="str">
        <f t="shared" si="12"/>
        <v>General Chemical</v>
      </c>
    </row>
    <row r="178" spans="1:15" ht="22" customHeight="1" x14ac:dyDescent="0.3">
      <c r="A178" s="2">
        <v>43527</v>
      </c>
      <c r="B178" s="13" t="str">
        <f t="shared" si="10"/>
        <v>2019</v>
      </c>
      <c r="C178" s="3" t="s">
        <v>10</v>
      </c>
      <c r="D178" s="3" t="s">
        <v>111</v>
      </c>
      <c r="E178" s="3" t="s">
        <v>38</v>
      </c>
      <c r="F178" s="3" t="s">
        <v>13</v>
      </c>
      <c r="G178" s="3" t="s">
        <v>22</v>
      </c>
      <c r="H178" s="3" t="s">
        <v>259</v>
      </c>
      <c r="I178" s="4">
        <v>20120</v>
      </c>
      <c r="J178" s="4">
        <v>20.12</v>
      </c>
      <c r="K178" s="4">
        <v>34400</v>
      </c>
      <c r="L178">
        <f t="shared" si="9"/>
        <v>1.7097415506958251</v>
      </c>
      <c r="M178" t="str">
        <f>IF(ISNUMBER(SEARCH("BENZOIC ACID",H178)),"Benzoic Acid",IF(ISNUMBER(SEARCH("XANTHAN GUM",H178)),"Xanthan Gum",IF(ISNUMBER(SEARCH(" SULPHONIC ACID",H178)),"Sulphonic Acid",IF(ISNUMBER(SEARCH("ETHOXYLATED TRISTYRYLPHENOL",H178))," Ethoxylated Tristyryphenol","FIX IT"))))</f>
        <v>Benzoic Acid</v>
      </c>
      <c r="N178" t="str">
        <f t="shared" si="11"/>
        <v>Not Identified</v>
      </c>
      <c r="O178" t="str">
        <f t="shared" si="12"/>
        <v>General Chemical</v>
      </c>
    </row>
    <row r="179" spans="1:15" ht="22" customHeight="1" x14ac:dyDescent="0.3">
      <c r="A179" s="5">
        <v>43526</v>
      </c>
      <c r="B179" s="13" t="str">
        <f t="shared" si="10"/>
        <v>2019</v>
      </c>
      <c r="C179" s="6" t="s">
        <v>10</v>
      </c>
      <c r="D179" s="6" t="s">
        <v>217</v>
      </c>
      <c r="E179" s="6" t="s">
        <v>173</v>
      </c>
      <c r="F179" s="6" t="s">
        <v>13</v>
      </c>
      <c r="G179" s="6" t="s">
        <v>58</v>
      </c>
      <c r="H179" s="6" t="s">
        <v>255</v>
      </c>
      <c r="I179" s="7">
        <v>16752</v>
      </c>
      <c r="J179" s="7">
        <v>16.75</v>
      </c>
      <c r="K179" s="7">
        <v>51000</v>
      </c>
      <c r="L179">
        <f t="shared" ref="L179:L240" si="13">K179/I179</f>
        <v>3.0444126074498565</v>
      </c>
      <c r="M179" s="12" t="s">
        <v>648</v>
      </c>
      <c r="N179" t="str">
        <f t="shared" si="11"/>
        <v>Not Identified</v>
      </c>
      <c r="O179" t="str">
        <f t="shared" si="12"/>
        <v>General Chemical</v>
      </c>
    </row>
    <row r="180" spans="1:15" ht="22" customHeight="1" x14ac:dyDescent="0.3">
      <c r="A180" s="2">
        <v>43526</v>
      </c>
      <c r="B180" s="13" t="str">
        <f t="shared" si="10"/>
        <v>2019</v>
      </c>
      <c r="C180" s="3" t="s">
        <v>10</v>
      </c>
      <c r="D180" s="3" t="s">
        <v>217</v>
      </c>
      <c r="E180" s="3" t="s">
        <v>173</v>
      </c>
      <c r="F180" s="3" t="s">
        <v>13</v>
      </c>
      <c r="G180" s="3" t="s">
        <v>58</v>
      </c>
      <c r="H180" s="3" t="s">
        <v>255</v>
      </c>
      <c r="I180" s="4">
        <v>16752</v>
      </c>
      <c r="J180" s="4">
        <v>16.75</v>
      </c>
      <c r="K180" s="4">
        <v>51000</v>
      </c>
      <c r="L180">
        <f t="shared" si="13"/>
        <v>3.0444126074498565</v>
      </c>
      <c r="M180" s="12" t="s">
        <v>648</v>
      </c>
      <c r="N180" t="str">
        <f t="shared" si="11"/>
        <v>Not Identified</v>
      </c>
      <c r="O180" t="str">
        <f t="shared" si="12"/>
        <v>General Chemical</v>
      </c>
    </row>
    <row r="181" spans="1:15" ht="22" customHeight="1" x14ac:dyDescent="0.3">
      <c r="A181" s="5">
        <v>43521</v>
      </c>
      <c r="B181" s="13" t="str">
        <f t="shared" si="10"/>
        <v>2019</v>
      </c>
      <c r="C181" s="6" t="s">
        <v>10</v>
      </c>
      <c r="D181" s="6" t="s">
        <v>231</v>
      </c>
      <c r="E181" s="6" t="s">
        <v>38</v>
      </c>
      <c r="F181" s="6" t="s">
        <v>13</v>
      </c>
      <c r="G181" s="6" t="s">
        <v>22</v>
      </c>
      <c r="H181" s="6" t="s">
        <v>261</v>
      </c>
      <c r="I181" s="7">
        <v>20120</v>
      </c>
      <c r="J181" s="7">
        <v>20.12</v>
      </c>
      <c r="K181" s="7">
        <v>35000</v>
      </c>
      <c r="L181">
        <f t="shared" si="13"/>
        <v>1.7395626242544731</v>
      </c>
      <c r="M181" t="str">
        <f>IF(ISNUMBER(SEARCH("BENZOIC ACID",H181)),"Benzoic Acid",IF(ISNUMBER(SEARCH("XANTHAN GUM",H181)),"Xanthan Gum",IF(ISNUMBER(SEARCH(" SULPHONIC ACID",H181)),"Sulphonic Acid",IF(ISNUMBER(SEARCH("ETHOXYLATED TRISTYRYLPHENOL",H181))," Ethoxylated Tristyryphenol","FIX IT"))))</f>
        <v>Benzoic Acid</v>
      </c>
      <c r="N181" t="str">
        <f t="shared" si="11"/>
        <v>Not Identified</v>
      </c>
      <c r="O181" t="str">
        <f t="shared" si="12"/>
        <v>General Chemical</v>
      </c>
    </row>
    <row r="182" spans="1:15" ht="22" customHeight="1" x14ac:dyDescent="0.3">
      <c r="A182" s="2">
        <v>43521</v>
      </c>
      <c r="B182" s="13" t="str">
        <f t="shared" si="10"/>
        <v>2019</v>
      </c>
      <c r="C182" s="3" t="s">
        <v>10</v>
      </c>
      <c r="D182" s="3" t="s">
        <v>231</v>
      </c>
      <c r="E182" s="3" t="s">
        <v>38</v>
      </c>
      <c r="F182" s="3" t="s">
        <v>13</v>
      </c>
      <c r="G182" s="3" t="s">
        <v>22</v>
      </c>
      <c r="H182" s="3" t="s">
        <v>262</v>
      </c>
      <c r="I182" s="4">
        <v>20120</v>
      </c>
      <c r="J182" s="4">
        <v>20.12</v>
      </c>
      <c r="K182" s="4">
        <v>35000</v>
      </c>
      <c r="L182">
        <f t="shared" si="13"/>
        <v>1.7395626242544731</v>
      </c>
      <c r="M182" t="str">
        <f>IF(ISNUMBER(SEARCH("BENZOIC ACID",H182)),"Benzoic Acid",IF(ISNUMBER(SEARCH("XANTHAN GUM",H182)),"Xanthan Gum",IF(ISNUMBER(SEARCH(" SULPHONIC ACID",H182)),"Sulphonic Acid",IF(ISNUMBER(SEARCH("ETHOXYLATED TRISTYRYLPHENOL",H182))," Ethoxylated Tristyryphenol","FIX IT"))))</f>
        <v>Benzoic Acid</v>
      </c>
      <c r="N182" t="str">
        <f t="shared" si="11"/>
        <v>Not Identified</v>
      </c>
      <c r="O182" t="str">
        <f t="shared" si="12"/>
        <v>General Chemical</v>
      </c>
    </row>
    <row r="183" spans="1:15" ht="22" customHeight="1" x14ac:dyDescent="0.3">
      <c r="A183" s="5">
        <v>43514</v>
      </c>
      <c r="B183" s="13" t="str">
        <f t="shared" si="10"/>
        <v>2019</v>
      </c>
      <c r="C183" s="6" t="s">
        <v>10</v>
      </c>
      <c r="D183" s="6" t="s">
        <v>68</v>
      </c>
      <c r="E183" s="6" t="s">
        <v>167</v>
      </c>
      <c r="F183" s="6" t="s">
        <v>13</v>
      </c>
      <c r="G183" s="6" t="s">
        <v>70</v>
      </c>
      <c r="H183" s="6" t="s">
        <v>263</v>
      </c>
      <c r="I183" s="7">
        <v>16906</v>
      </c>
      <c r="J183" s="7">
        <v>16.91</v>
      </c>
      <c r="K183" s="7">
        <v>53300</v>
      </c>
      <c r="L183">
        <f t="shared" si="13"/>
        <v>3.1527268425411097</v>
      </c>
      <c r="M183" t="str">
        <f>IF(ISNUMBER(SEARCH("BUTYL TRIGLYCOL",H183)),"Butyl Triglycol",IF(ISNUMBER(SEARCH("POLYVINYL ALCOHOL",H183)),"Polyvinyl Alcohol",IF(ISNUMBER(SEARCH("ACIDOS GRAXOS",H183)),"Fatty Acids",IF(ISNUMBER(SEARCH("DIETHYLENETRIAMINE",H183)),"Diethylenetriamine",IF(ISNUMBER(SEARCH("MONOETHANOLAMINE",H183)),"Monoethanolamine",IF(ISNUMBER(SEARCH("PIGMENT",H183)),"Pigment","fIX IT"))))))</f>
        <v>Diethylenetriamine</v>
      </c>
      <c r="N183" t="str">
        <f t="shared" si="11"/>
        <v>Not Identified</v>
      </c>
      <c r="O183" t="str">
        <f t="shared" si="12"/>
        <v>Amines</v>
      </c>
    </row>
    <row r="184" spans="1:15" ht="22" customHeight="1" x14ac:dyDescent="0.3">
      <c r="A184" s="2">
        <v>43514</v>
      </c>
      <c r="B184" s="13" t="str">
        <f t="shared" si="10"/>
        <v>2019</v>
      </c>
      <c r="C184" s="3" t="s">
        <v>10</v>
      </c>
      <c r="D184" s="3" t="s">
        <v>217</v>
      </c>
      <c r="E184" s="3" t="s">
        <v>169</v>
      </c>
      <c r="F184" s="3" t="s">
        <v>13</v>
      </c>
      <c r="G184" s="3" t="s">
        <v>170</v>
      </c>
      <c r="H184" s="3" t="s">
        <v>264</v>
      </c>
      <c r="I184" s="4">
        <v>20411</v>
      </c>
      <c r="J184" s="4">
        <v>20.41</v>
      </c>
      <c r="K184" s="4">
        <v>22800</v>
      </c>
      <c r="L184">
        <f t="shared" si="13"/>
        <v>1.1170447307824212</v>
      </c>
      <c r="M184" s="12" t="s">
        <v>648</v>
      </c>
      <c r="N184" t="str">
        <f t="shared" si="11"/>
        <v>Not Identified</v>
      </c>
      <c r="O184" t="str">
        <f t="shared" si="12"/>
        <v>General Chemical</v>
      </c>
    </row>
    <row r="185" spans="1:15" ht="22" customHeight="1" x14ac:dyDescent="0.3">
      <c r="A185" s="5">
        <v>43514</v>
      </c>
      <c r="B185" s="13" t="str">
        <f t="shared" si="10"/>
        <v>2019</v>
      </c>
      <c r="C185" s="6" t="s">
        <v>10</v>
      </c>
      <c r="D185" s="6" t="s">
        <v>217</v>
      </c>
      <c r="E185" s="6" t="s">
        <v>169</v>
      </c>
      <c r="F185" s="6" t="s">
        <v>13</v>
      </c>
      <c r="G185" s="6" t="s">
        <v>170</v>
      </c>
      <c r="H185" s="6" t="s">
        <v>265</v>
      </c>
      <c r="I185" s="7">
        <v>20411</v>
      </c>
      <c r="J185" s="7">
        <v>20.41</v>
      </c>
      <c r="K185" s="7">
        <v>22800</v>
      </c>
      <c r="L185">
        <f t="shared" si="13"/>
        <v>1.1170447307824212</v>
      </c>
      <c r="M185" s="12" t="s">
        <v>648</v>
      </c>
      <c r="N185" t="str">
        <f t="shared" si="11"/>
        <v>Not Identified</v>
      </c>
      <c r="O185" t="str">
        <f t="shared" si="12"/>
        <v>General Chemical</v>
      </c>
    </row>
    <row r="186" spans="1:15" ht="22" customHeight="1" x14ac:dyDescent="0.3">
      <c r="A186" s="2">
        <v>43513</v>
      </c>
      <c r="B186" s="13" t="str">
        <f t="shared" si="10"/>
        <v>2019</v>
      </c>
      <c r="C186" s="3" t="s">
        <v>10</v>
      </c>
      <c r="D186" s="3" t="s">
        <v>75</v>
      </c>
      <c r="E186" s="3" t="s">
        <v>144</v>
      </c>
      <c r="F186" s="3" t="s">
        <v>13</v>
      </c>
      <c r="G186" s="3" t="s">
        <v>22</v>
      </c>
      <c r="H186" s="3" t="s">
        <v>266</v>
      </c>
      <c r="I186" s="4">
        <v>51906</v>
      </c>
      <c r="J186" s="4">
        <v>51.91</v>
      </c>
      <c r="K186" s="4">
        <v>90300</v>
      </c>
      <c r="L186">
        <f t="shared" si="13"/>
        <v>1.7396832736099872</v>
      </c>
      <c r="M186" t="str">
        <f>IF(ISNUMBER(SEARCH("BENZOIC ACID",H186)),"Benzoic Acid",IF(ISNUMBER(SEARCH("XANTHAN GUM",H186)),"Xanthan Gum",IF(ISNUMBER(SEARCH(" SULPHONIC ACID",H186)),"Sulphonic Acid",IF(ISNUMBER(SEARCH("ETHOXYLATED TRISTYRYLPHENOL",H186))," Ethoxylated Tristyryphenol","FIX IT"))))</f>
        <v>Benzoic Acid</v>
      </c>
      <c r="N186" t="str">
        <f t="shared" si="11"/>
        <v>Not Identified</v>
      </c>
      <c r="O186" t="str">
        <f t="shared" si="12"/>
        <v>General Chemical</v>
      </c>
    </row>
    <row r="187" spans="1:15" ht="22" customHeight="1" x14ac:dyDescent="0.3">
      <c r="A187" s="5">
        <v>43511</v>
      </c>
      <c r="B187" s="13" t="str">
        <f t="shared" si="10"/>
        <v>2019</v>
      </c>
      <c r="C187" s="6" t="s">
        <v>10</v>
      </c>
      <c r="D187" s="6" t="s">
        <v>75</v>
      </c>
      <c r="E187" s="6" t="s">
        <v>144</v>
      </c>
      <c r="F187" s="6" t="s">
        <v>13</v>
      </c>
      <c r="G187" s="6" t="s">
        <v>22</v>
      </c>
      <c r="H187" s="6" t="s">
        <v>267</v>
      </c>
      <c r="I187" s="7">
        <v>51906</v>
      </c>
      <c r="J187" s="7">
        <v>51.91</v>
      </c>
      <c r="K187" s="7">
        <v>90300</v>
      </c>
      <c r="L187">
        <f t="shared" si="13"/>
        <v>1.7396832736099872</v>
      </c>
      <c r="M187" t="str">
        <f>IF(ISNUMBER(SEARCH("BENZOIC ACID",H187)),"Benzoic Acid",IF(ISNUMBER(SEARCH("XANTHAN GUM",H187)),"Xanthan Gum",IF(ISNUMBER(SEARCH(" SULPHONIC ACID",H187)),"Sulphonic Acid",IF(ISNUMBER(SEARCH("ETHOXYLATED TRISTYRYLPHENOL",H187))," Ethoxylated Tristyryphenol","FIX IT"))))</f>
        <v>Benzoic Acid</v>
      </c>
      <c r="N187" t="str">
        <f t="shared" si="11"/>
        <v>Not Identified</v>
      </c>
      <c r="O187" t="str">
        <f t="shared" si="12"/>
        <v>General Chemical</v>
      </c>
    </row>
    <row r="188" spans="1:15" ht="22" customHeight="1" x14ac:dyDescent="0.3">
      <c r="A188" s="2">
        <v>43511</v>
      </c>
      <c r="B188" s="13" t="str">
        <f t="shared" si="10"/>
        <v>2019</v>
      </c>
      <c r="C188" s="3" t="s">
        <v>10</v>
      </c>
      <c r="D188" s="3" t="s">
        <v>75</v>
      </c>
      <c r="E188" s="3" t="s">
        <v>144</v>
      </c>
      <c r="F188" s="3" t="s">
        <v>13</v>
      </c>
      <c r="G188" s="3" t="s">
        <v>22</v>
      </c>
      <c r="H188" s="3" t="s">
        <v>268</v>
      </c>
      <c r="I188" s="4">
        <v>51906</v>
      </c>
      <c r="J188" s="4">
        <v>51.91</v>
      </c>
      <c r="K188" s="4">
        <v>90300</v>
      </c>
      <c r="L188">
        <f t="shared" si="13"/>
        <v>1.7396832736099872</v>
      </c>
      <c r="M188" t="str">
        <f>IF(ISNUMBER(SEARCH("BENZOIC ACID",H188)),"Benzoic Acid",IF(ISNUMBER(SEARCH("XANTHAN GUM",H188)),"Xanthan Gum",IF(ISNUMBER(SEARCH(" SULPHONIC ACID",H188)),"Sulphonic Acid",IF(ISNUMBER(SEARCH("ETHOXYLATED TRISTYRYLPHENOL",H188))," Ethoxylated Tristyryphenol","FIX IT"))))</f>
        <v>Benzoic Acid</v>
      </c>
      <c r="N188" t="str">
        <f t="shared" si="11"/>
        <v>Not Identified</v>
      </c>
      <c r="O188" t="str">
        <f t="shared" si="12"/>
        <v>General Chemical</v>
      </c>
    </row>
    <row r="189" spans="1:15" ht="22" customHeight="1" x14ac:dyDescent="0.3">
      <c r="A189" s="5">
        <v>43509</v>
      </c>
      <c r="B189" s="13" t="str">
        <f t="shared" si="10"/>
        <v>2019</v>
      </c>
      <c r="C189" s="6" t="s">
        <v>10</v>
      </c>
      <c r="D189" s="6" t="s">
        <v>217</v>
      </c>
      <c r="E189" s="6" t="s">
        <v>169</v>
      </c>
      <c r="F189" s="6" t="s">
        <v>13</v>
      </c>
      <c r="G189" s="6" t="s">
        <v>170</v>
      </c>
      <c r="H189" s="6" t="s">
        <v>269</v>
      </c>
      <c r="I189" s="7">
        <v>20411</v>
      </c>
      <c r="J189" s="7">
        <v>20.41</v>
      </c>
      <c r="K189" s="7">
        <v>22800</v>
      </c>
      <c r="L189">
        <f t="shared" si="13"/>
        <v>1.1170447307824212</v>
      </c>
      <c r="M189" s="12" t="s">
        <v>648</v>
      </c>
      <c r="N189" t="str">
        <f t="shared" si="11"/>
        <v>Not Identified</v>
      </c>
      <c r="O189" t="str">
        <f t="shared" si="12"/>
        <v>General Chemical</v>
      </c>
    </row>
    <row r="190" spans="1:15" ht="22" customHeight="1" x14ac:dyDescent="0.3">
      <c r="A190" s="2">
        <v>43508</v>
      </c>
      <c r="B190" s="13" t="str">
        <f t="shared" si="10"/>
        <v>2019</v>
      </c>
      <c r="C190" s="3" t="s">
        <v>10</v>
      </c>
      <c r="D190" s="3" t="s">
        <v>43</v>
      </c>
      <c r="E190" s="3" t="s">
        <v>44</v>
      </c>
      <c r="F190" s="3" t="s">
        <v>13</v>
      </c>
      <c r="G190" s="3" t="s">
        <v>45</v>
      </c>
      <c r="H190" s="3" t="s">
        <v>270</v>
      </c>
      <c r="I190" s="4">
        <v>17740</v>
      </c>
      <c r="J190" s="4">
        <v>17.739999999999998</v>
      </c>
      <c r="K190" s="3" t="s">
        <v>47</v>
      </c>
      <c r="L190" t="e">
        <f t="shared" si="13"/>
        <v>#VALUE!</v>
      </c>
      <c r="M190" t="str">
        <f>IF(ISNUMBER(SEARCH("BUTYL TRIGLYCOL",H190)),"Butyl Triglycol",IF(ISNUMBER(SEARCH("POLYVINYL ALCOHOL",H190)),"Polyvinyl Alcohol",IF(ISNUMBER(SEARCH("ACIDOS GRAXOS",H190)),"Fatty Acids",IF(ISNUMBER(SEARCH("DIETHYLENETRIAMINE",H190)),"Diethylenetriamine",IF(ISNUMBER(SEARCH("MONOETHANOLAMINE",H190)),"Monoethanolamine",IF(ISNUMBER(SEARCH("PIGMENT",H190)),"Pigment","fIX IT"))))))</f>
        <v>Butyl Triglycol</v>
      </c>
      <c r="N190" t="str">
        <f t="shared" si="11"/>
        <v>Not Identified</v>
      </c>
      <c r="O190" t="str">
        <f t="shared" si="12"/>
        <v>Alcohol</v>
      </c>
    </row>
    <row r="191" spans="1:15" ht="22" customHeight="1" x14ac:dyDescent="0.3">
      <c r="A191" s="2">
        <v>43506</v>
      </c>
      <c r="B191" s="13" t="str">
        <f t="shared" si="10"/>
        <v>2019</v>
      </c>
      <c r="C191" s="3" t="s">
        <v>10</v>
      </c>
      <c r="D191" s="3" t="s">
        <v>250</v>
      </c>
      <c r="E191" s="3" t="s">
        <v>21</v>
      </c>
      <c r="F191" s="3" t="s">
        <v>13</v>
      </c>
      <c r="G191" s="3" t="s">
        <v>155</v>
      </c>
      <c r="H191" s="3" t="s">
        <v>271</v>
      </c>
      <c r="I191" s="4">
        <v>7224</v>
      </c>
      <c r="J191" s="4">
        <v>7.22</v>
      </c>
      <c r="K191" s="4">
        <v>32200</v>
      </c>
      <c r="L191">
        <f t="shared" si="13"/>
        <v>4.4573643410852712</v>
      </c>
      <c r="M191" t="str">
        <f>IF(ISNUMBER(SEARCH("HEDP",H191)),"HEDP Tetrasodium Salt",IF(ISNUMBER(SEARCH("MONOETHYLENE GLYCOL",H191)),"Ethylene Glycol","FIX IT"))</f>
        <v>HEDP Tetrasodium Salt</v>
      </c>
      <c r="N191" t="str">
        <f t="shared" si="11"/>
        <v>Not Identified</v>
      </c>
      <c r="O191" t="str">
        <f t="shared" si="12"/>
        <v>Water Treatment Chemical</v>
      </c>
    </row>
    <row r="192" spans="1:15" ht="22" customHeight="1" x14ac:dyDescent="0.3">
      <c r="A192" s="2">
        <v>43506</v>
      </c>
      <c r="B192" s="13" t="str">
        <f t="shared" si="10"/>
        <v>2019</v>
      </c>
      <c r="C192" s="3" t="s">
        <v>10</v>
      </c>
      <c r="D192" s="3" t="s">
        <v>250</v>
      </c>
      <c r="E192" s="3" t="s">
        <v>21</v>
      </c>
      <c r="F192" s="3" t="s">
        <v>13</v>
      </c>
      <c r="G192" s="3" t="s">
        <v>54</v>
      </c>
      <c r="H192" s="3" t="s">
        <v>272</v>
      </c>
      <c r="I192" s="4">
        <v>12900</v>
      </c>
      <c r="J192" s="4">
        <v>12.9</v>
      </c>
      <c r="K192" s="4">
        <v>57500</v>
      </c>
      <c r="L192">
        <f t="shared" si="13"/>
        <v>4.4573643410852712</v>
      </c>
      <c r="M192" t="str">
        <f>IF(ISNUMBER(SEARCH("HEDP",H192)),"HEDP Tetrasodium Salt",IF(ISNUMBER(SEARCH("MONOETHYLENE GLYCOL",H192)),"Ethylene Glycol","FIX IT"))</f>
        <v>HEDP Tetrasodium Salt</v>
      </c>
      <c r="N192" t="str">
        <f t="shared" si="11"/>
        <v>Not Identified</v>
      </c>
      <c r="O192" t="str">
        <f t="shared" si="12"/>
        <v>Water Treatment Chemical</v>
      </c>
    </row>
    <row r="193" spans="1:15" ht="22" customHeight="1" x14ac:dyDescent="0.3">
      <c r="A193" s="5">
        <v>43506</v>
      </c>
      <c r="B193" s="13" t="str">
        <f t="shared" si="10"/>
        <v>2019</v>
      </c>
      <c r="C193" s="6" t="s">
        <v>10</v>
      </c>
      <c r="D193" s="6" t="s">
        <v>68</v>
      </c>
      <c r="E193" s="6" t="s">
        <v>69</v>
      </c>
      <c r="F193" s="6" t="s">
        <v>13</v>
      </c>
      <c r="G193" s="6" t="s">
        <v>70</v>
      </c>
      <c r="H193" s="6" t="s">
        <v>252</v>
      </c>
      <c r="I193" s="7">
        <v>16906</v>
      </c>
      <c r="J193" s="7">
        <v>16.91</v>
      </c>
      <c r="K193" s="7">
        <v>53300</v>
      </c>
      <c r="L193">
        <f t="shared" si="13"/>
        <v>3.1527268425411097</v>
      </c>
      <c r="M193" t="str">
        <f>IF(ISNUMBER(SEARCH("BUTYL TRIGLYCOL",H193)),"Butyl Triglycol",IF(ISNUMBER(SEARCH("POLYVINYL ALCOHOL",H193)),"Polyvinyl Alcohol",IF(ISNUMBER(SEARCH("ACIDOS GRAXOS",H193)),"Fatty Acids",IF(ISNUMBER(SEARCH("DIETHYLENETRIAMINE",H193)),"Diethylenetriamine",IF(ISNUMBER(SEARCH("MONOETHANOLAMINE",H193)),"Monoethanolamine",IF(ISNUMBER(SEARCH("PIGMENT",H193)),"Pigment","fIX IT"))))))</f>
        <v>Diethylenetriamine</v>
      </c>
      <c r="N193" t="str">
        <f t="shared" si="11"/>
        <v>Not Identified</v>
      </c>
      <c r="O193" t="str">
        <f t="shared" si="12"/>
        <v>Amines</v>
      </c>
    </row>
    <row r="194" spans="1:15" ht="22" customHeight="1" x14ac:dyDescent="0.3">
      <c r="A194" s="2">
        <v>43506</v>
      </c>
      <c r="B194" s="13" t="str">
        <f t="shared" si="10"/>
        <v>2019</v>
      </c>
      <c r="C194" s="3" t="s">
        <v>10</v>
      </c>
      <c r="D194" s="3" t="s">
        <v>48</v>
      </c>
      <c r="E194" s="3" t="s">
        <v>49</v>
      </c>
      <c r="F194" s="3" t="s">
        <v>13</v>
      </c>
      <c r="G194" s="3" t="s">
        <v>50</v>
      </c>
      <c r="H194" s="3" t="s">
        <v>273</v>
      </c>
      <c r="I194" s="4">
        <v>24240</v>
      </c>
      <c r="J194" s="4">
        <v>24.24</v>
      </c>
      <c r="K194" s="4">
        <v>45000</v>
      </c>
      <c r="L194">
        <f t="shared" si="13"/>
        <v>1.8564356435643565</v>
      </c>
      <c r="M194" t="str">
        <f>IF(ISNUMBER(SEARCH("BUTYL TRIGLYCOL",H194)),"Butyl Triglycol",IF(ISNUMBER(SEARCH("POLYVINYL ALCOHOL",H194)),"Polyvinyl Alcohol",IF(ISNUMBER(SEARCH("ACIDOS GRAXOS",H194)),"Fatty Acids",IF(ISNUMBER(SEARCH("DIETHYLENETRIAMINE",H194)),"Diethylenetriamine",IF(ISNUMBER(SEARCH("MONOETHANOLAMINE",H194)),"Monoethanolamine",IF(ISNUMBER(SEARCH("PIGMENT",H194)),"Pigment","fIX IT"))))))</f>
        <v>Polyvinyl Alcohol</v>
      </c>
      <c r="N194" t="str">
        <f t="shared" si="11"/>
        <v>Not Identified</v>
      </c>
      <c r="O194" t="str">
        <f t="shared" si="12"/>
        <v>Alcohol</v>
      </c>
    </row>
    <row r="195" spans="1:15" ht="22" customHeight="1" x14ac:dyDescent="0.3">
      <c r="A195" s="5">
        <v>43506</v>
      </c>
      <c r="B195" s="13" t="str">
        <f t="shared" ref="B195:B258" si="14">TEXT(A195, "YYYY")</f>
        <v>2019</v>
      </c>
      <c r="C195" s="6" t="s">
        <v>10</v>
      </c>
      <c r="D195" s="6" t="s">
        <v>75</v>
      </c>
      <c r="E195" s="6" t="s">
        <v>144</v>
      </c>
      <c r="F195" s="6" t="s">
        <v>13</v>
      </c>
      <c r="G195" s="6" t="s">
        <v>22</v>
      </c>
      <c r="H195" s="6" t="s">
        <v>274</v>
      </c>
      <c r="I195" s="7">
        <v>51906</v>
      </c>
      <c r="J195" s="7">
        <v>51.91</v>
      </c>
      <c r="K195" s="7">
        <v>90300</v>
      </c>
      <c r="L195">
        <f t="shared" si="13"/>
        <v>1.7396832736099872</v>
      </c>
      <c r="M195" t="str">
        <f>IF(ISNUMBER(SEARCH("BENZOIC ACID",H195)),"Benzoic Acid",IF(ISNUMBER(SEARCH("XANTHAN GUM",H195)),"Xanthan Gum",IF(ISNUMBER(SEARCH(" SULPHONIC ACID",H195)),"Sulphonic Acid",IF(ISNUMBER(SEARCH("ETHOXYLATED TRISTYRYLPHENOL",H195))," Ethoxylated Tristyryphenol","FIX IT"))))</f>
        <v>Benzoic Acid</v>
      </c>
      <c r="N195" t="str">
        <f t="shared" ref="N195:N258" si="15">VLOOKUP(M195,Q:S,2,FALSE)</f>
        <v>Not Identified</v>
      </c>
      <c r="O195" t="str">
        <f t="shared" ref="O195:O258" si="16">VLOOKUP(M195,Q:S,3,FALSE)</f>
        <v>General Chemical</v>
      </c>
    </row>
    <row r="196" spans="1:15" ht="22" customHeight="1" x14ac:dyDescent="0.3">
      <c r="A196" s="2">
        <v>43504</v>
      </c>
      <c r="B196" s="13" t="str">
        <f t="shared" si="14"/>
        <v>2019</v>
      </c>
      <c r="C196" s="3" t="s">
        <v>82</v>
      </c>
      <c r="D196" s="3" t="s">
        <v>63</v>
      </c>
      <c r="E196" s="3" t="s">
        <v>83</v>
      </c>
      <c r="F196" s="3" t="s">
        <v>64</v>
      </c>
      <c r="G196" s="3" t="s">
        <v>45</v>
      </c>
      <c r="H196" s="3" t="s">
        <v>228</v>
      </c>
      <c r="I196" s="4">
        <v>12902</v>
      </c>
      <c r="J196" s="4">
        <v>12.9</v>
      </c>
      <c r="K196" s="3" t="s">
        <v>47</v>
      </c>
      <c r="L196" t="e">
        <f t="shared" si="13"/>
        <v>#VALUE!</v>
      </c>
      <c r="M196" s="12" t="s">
        <v>645</v>
      </c>
      <c r="N196" t="str">
        <f t="shared" si="15"/>
        <v>Not Identified</v>
      </c>
      <c r="O196" t="str">
        <f t="shared" si="16"/>
        <v>Alcohol</v>
      </c>
    </row>
    <row r="197" spans="1:15" ht="22" customHeight="1" x14ac:dyDescent="0.3">
      <c r="A197" s="5">
        <v>43501</v>
      </c>
      <c r="B197" s="13" t="str">
        <f t="shared" si="14"/>
        <v>2019</v>
      </c>
      <c r="C197" s="6" t="s">
        <v>10</v>
      </c>
      <c r="D197" s="6" t="s">
        <v>217</v>
      </c>
      <c r="E197" s="6" t="s">
        <v>173</v>
      </c>
      <c r="F197" s="6" t="s">
        <v>13</v>
      </c>
      <c r="G197" s="6" t="s">
        <v>58</v>
      </c>
      <c r="H197" s="6" t="s">
        <v>275</v>
      </c>
      <c r="I197" s="7">
        <v>16752</v>
      </c>
      <c r="J197" s="7">
        <v>16.75</v>
      </c>
      <c r="K197" s="7">
        <v>59800</v>
      </c>
      <c r="L197">
        <f t="shared" si="13"/>
        <v>3.5697230181470867</v>
      </c>
      <c r="M197" s="12" t="s">
        <v>648</v>
      </c>
      <c r="N197" t="str">
        <f t="shared" si="15"/>
        <v>Not Identified</v>
      </c>
      <c r="O197" t="str">
        <f t="shared" si="16"/>
        <v>General Chemical</v>
      </c>
    </row>
    <row r="198" spans="1:15" ht="22" customHeight="1" x14ac:dyDescent="0.3">
      <c r="A198" s="2">
        <v>43500</v>
      </c>
      <c r="B198" s="13" t="str">
        <f t="shared" si="14"/>
        <v>2019</v>
      </c>
      <c r="C198" s="3" t="s">
        <v>10</v>
      </c>
      <c r="D198" s="3" t="s">
        <v>168</v>
      </c>
      <c r="E198" s="3" t="s">
        <v>169</v>
      </c>
      <c r="F198" s="3" t="s">
        <v>13</v>
      </c>
      <c r="G198" s="3" t="s">
        <v>170</v>
      </c>
      <c r="H198" s="3" t="s">
        <v>276</v>
      </c>
      <c r="I198" s="4">
        <v>20475</v>
      </c>
      <c r="J198" s="4">
        <v>20.48</v>
      </c>
      <c r="K198" s="4">
        <v>22800</v>
      </c>
      <c r="L198">
        <f t="shared" si="13"/>
        <v>1.1135531135531136</v>
      </c>
      <c r="M198" s="12" t="s">
        <v>648</v>
      </c>
      <c r="N198" t="str">
        <f t="shared" si="15"/>
        <v>Not Identified</v>
      </c>
      <c r="O198" t="str">
        <f t="shared" si="16"/>
        <v>General Chemical</v>
      </c>
    </row>
    <row r="199" spans="1:15" ht="22" customHeight="1" x14ac:dyDescent="0.3">
      <c r="A199" s="5">
        <v>43495</v>
      </c>
      <c r="B199" s="13" t="str">
        <f t="shared" si="14"/>
        <v>2019</v>
      </c>
      <c r="C199" s="6" t="s">
        <v>10</v>
      </c>
      <c r="D199" s="6" t="s">
        <v>277</v>
      </c>
      <c r="E199" s="6" t="s">
        <v>99</v>
      </c>
      <c r="F199" s="6" t="s">
        <v>13</v>
      </c>
      <c r="G199" s="6" t="s">
        <v>107</v>
      </c>
      <c r="H199" s="6" t="s">
        <v>278</v>
      </c>
      <c r="I199" s="7">
        <v>17976</v>
      </c>
      <c r="J199" s="7">
        <v>17.98</v>
      </c>
      <c r="K199" s="7">
        <v>22100</v>
      </c>
      <c r="L199">
        <f t="shared" si="13"/>
        <v>1.2294170004450378</v>
      </c>
      <c r="M199" t="str">
        <f>IF(ISNUMBER(SEARCH("BUTYL TRIGLYCOL",H199)),"Butyl Triglycol",IF(ISNUMBER(SEARCH("POLYVINYL ALCOHOL",H199)),"Polyvinyl Alcohol",IF(ISNUMBER(SEARCH("ACIDOS GRAXOS",H199)),"Fatty Acids",IF(ISNUMBER(SEARCH("DIETHYLENETRIAMINE",H199)),"Diethylenetriamine",IF(ISNUMBER(SEARCH("MONOETHANOLAMINE",H199)),"Monoethanolamine",IF(ISNUMBER(SEARCH("PIGMENT",H199)),"Pigment","fIX IT"))))))</f>
        <v>Monoethanolamine</v>
      </c>
      <c r="N199" t="str">
        <f t="shared" si="15"/>
        <v>Not Identified</v>
      </c>
      <c r="O199" t="str">
        <f t="shared" si="16"/>
        <v>Amines</v>
      </c>
    </row>
    <row r="200" spans="1:15" ht="22" customHeight="1" x14ac:dyDescent="0.3">
      <c r="A200" s="2">
        <v>43494</v>
      </c>
      <c r="B200" s="13" t="str">
        <f t="shared" si="14"/>
        <v>2019</v>
      </c>
      <c r="C200" s="3" t="s">
        <v>10</v>
      </c>
      <c r="D200" s="3" t="s">
        <v>279</v>
      </c>
      <c r="E200" s="3" t="s">
        <v>280</v>
      </c>
      <c r="F200" s="3" t="s">
        <v>13</v>
      </c>
      <c r="G200" s="3" t="s">
        <v>202</v>
      </c>
      <c r="H200" s="3" t="s">
        <v>281</v>
      </c>
      <c r="I200" s="4">
        <v>19777</v>
      </c>
      <c r="J200" s="4">
        <v>19.78</v>
      </c>
      <c r="K200" s="4">
        <v>9200</v>
      </c>
      <c r="L200">
        <f t="shared" si="13"/>
        <v>0.46518683319006926</v>
      </c>
      <c r="M200" s="12" t="s">
        <v>671</v>
      </c>
      <c r="N200" t="str">
        <f t="shared" si="15"/>
        <v>Altapyne</v>
      </c>
      <c r="O200" t="str">
        <f t="shared" si="16"/>
        <v>Products Intermediate</v>
      </c>
    </row>
    <row r="201" spans="1:15" ht="22" customHeight="1" x14ac:dyDescent="0.3">
      <c r="A201" s="5">
        <v>43493</v>
      </c>
      <c r="B201" s="13" t="str">
        <f t="shared" si="14"/>
        <v>2019</v>
      </c>
      <c r="C201" s="6" t="s">
        <v>10</v>
      </c>
      <c r="D201" s="6" t="s">
        <v>168</v>
      </c>
      <c r="E201" s="6" t="s">
        <v>169</v>
      </c>
      <c r="F201" s="6" t="s">
        <v>13</v>
      </c>
      <c r="G201" s="6" t="s">
        <v>170</v>
      </c>
      <c r="H201" s="6" t="s">
        <v>282</v>
      </c>
      <c r="I201" s="7">
        <v>20411</v>
      </c>
      <c r="J201" s="7">
        <v>20.41</v>
      </c>
      <c r="K201" s="7">
        <v>20900</v>
      </c>
      <c r="L201">
        <f t="shared" si="13"/>
        <v>1.0239576698838861</v>
      </c>
      <c r="M201" s="12" t="s">
        <v>648</v>
      </c>
      <c r="N201" t="str">
        <f t="shared" si="15"/>
        <v>Not Identified</v>
      </c>
      <c r="O201" t="str">
        <f t="shared" si="16"/>
        <v>General Chemical</v>
      </c>
    </row>
    <row r="202" spans="1:15" ht="22" customHeight="1" x14ac:dyDescent="0.3">
      <c r="A202" s="2">
        <v>43493</v>
      </c>
      <c r="B202" s="13" t="str">
        <f t="shared" si="14"/>
        <v>2019</v>
      </c>
      <c r="C202" s="3" t="s">
        <v>10</v>
      </c>
      <c r="D202" s="3" t="s">
        <v>168</v>
      </c>
      <c r="E202" s="3" t="s">
        <v>169</v>
      </c>
      <c r="F202" s="3" t="s">
        <v>13</v>
      </c>
      <c r="G202" s="3" t="s">
        <v>170</v>
      </c>
      <c r="H202" s="3" t="s">
        <v>283</v>
      </c>
      <c r="I202" s="4">
        <v>20420</v>
      </c>
      <c r="J202" s="4">
        <v>20.420000000000002</v>
      </c>
      <c r="K202" s="4">
        <v>20900</v>
      </c>
      <c r="L202">
        <f t="shared" si="13"/>
        <v>1.0235063663075417</v>
      </c>
      <c r="M202" s="12" t="s">
        <v>648</v>
      </c>
      <c r="N202" t="str">
        <f t="shared" si="15"/>
        <v>Not Identified</v>
      </c>
      <c r="O202" t="str">
        <f t="shared" si="16"/>
        <v>General Chemical</v>
      </c>
    </row>
    <row r="203" spans="1:15" ht="22" customHeight="1" x14ac:dyDescent="0.3">
      <c r="A203" s="5">
        <v>43493</v>
      </c>
      <c r="B203" s="13" t="str">
        <f t="shared" si="14"/>
        <v>2019</v>
      </c>
      <c r="C203" s="6" t="s">
        <v>10</v>
      </c>
      <c r="D203" s="6" t="s">
        <v>168</v>
      </c>
      <c r="E203" s="6" t="s">
        <v>169</v>
      </c>
      <c r="F203" s="6" t="s">
        <v>13</v>
      </c>
      <c r="G203" s="6" t="s">
        <v>170</v>
      </c>
      <c r="H203" s="6" t="s">
        <v>284</v>
      </c>
      <c r="I203" s="7">
        <v>20438</v>
      </c>
      <c r="J203" s="7">
        <v>20.440000000000001</v>
      </c>
      <c r="K203" s="7">
        <v>20900</v>
      </c>
      <c r="L203">
        <f t="shared" si="13"/>
        <v>1.022604951560818</v>
      </c>
      <c r="M203" s="12" t="s">
        <v>648</v>
      </c>
      <c r="N203" t="str">
        <f t="shared" si="15"/>
        <v>Not Identified</v>
      </c>
      <c r="O203" t="str">
        <f t="shared" si="16"/>
        <v>General Chemical</v>
      </c>
    </row>
    <row r="204" spans="1:15" ht="22" customHeight="1" x14ac:dyDescent="0.3">
      <c r="A204" s="2">
        <v>43487</v>
      </c>
      <c r="B204" s="13" t="str">
        <f t="shared" si="14"/>
        <v>2019</v>
      </c>
      <c r="C204" s="3" t="s">
        <v>10</v>
      </c>
      <c r="D204" s="3" t="s">
        <v>277</v>
      </c>
      <c r="E204" s="3" t="s">
        <v>99</v>
      </c>
      <c r="F204" s="3" t="s">
        <v>13</v>
      </c>
      <c r="G204" s="3" t="s">
        <v>100</v>
      </c>
      <c r="H204" s="3" t="s">
        <v>285</v>
      </c>
      <c r="I204" s="4">
        <v>17456</v>
      </c>
      <c r="J204" s="4">
        <v>17.46</v>
      </c>
      <c r="K204" s="4">
        <v>42000</v>
      </c>
      <c r="L204">
        <f t="shared" si="13"/>
        <v>2.4060494958753438</v>
      </c>
      <c r="M204" t="str">
        <f>IF(ISNUMBER(SEARCH("BUTYL TRIGLYCOL",H204)),"Butyl Triglycol",IF(ISNUMBER(SEARCH("POLYVINYL ALCOHOL",H204)),"Polyvinyl Alcohol",IF(ISNUMBER(SEARCH("ACIDOS GRAXOS",H204)),"Fatty Acids",IF(ISNUMBER(SEARCH("DIETHYLENETRIAMINE",H204)),"Diethylenetriamine",IF(ISNUMBER(SEARCH("MONOETHANOLAMINE",H204)),"Monoethanolamine",IF(ISNUMBER(SEARCH("PIGMENT",H204)),"Pigment","fIX IT"))))))</f>
        <v>Diethylenetriamine</v>
      </c>
      <c r="N204" t="str">
        <f t="shared" si="15"/>
        <v>Not Identified</v>
      </c>
      <c r="O204" t="str">
        <f t="shared" si="16"/>
        <v>Amines</v>
      </c>
    </row>
    <row r="205" spans="1:15" ht="22" customHeight="1" x14ac:dyDescent="0.3">
      <c r="A205" s="5">
        <v>43487</v>
      </c>
      <c r="B205" s="13" t="str">
        <f t="shared" si="14"/>
        <v>2019</v>
      </c>
      <c r="C205" s="6" t="s">
        <v>10</v>
      </c>
      <c r="D205" s="6" t="s">
        <v>43</v>
      </c>
      <c r="E205" s="6" t="s">
        <v>44</v>
      </c>
      <c r="F205" s="6" t="s">
        <v>13</v>
      </c>
      <c r="G205" s="6" t="s">
        <v>286</v>
      </c>
      <c r="H205" s="6" t="s">
        <v>287</v>
      </c>
      <c r="I205" s="7">
        <v>17740</v>
      </c>
      <c r="J205" s="7">
        <v>17.739999999999998</v>
      </c>
      <c r="K205" s="6" t="s">
        <v>47</v>
      </c>
      <c r="L205" t="e">
        <f t="shared" si="13"/>
        <v>#VALUE!</v>
      </c>
      <c r="M205" t="str">
        <f>IF(ISNUMBER(SEARCH("BUTYL TRIGLYCOL",H205)),"Butyl Triglycol",IF(ISNUMBER(SEARCH("POLYVINYL ALCOHOL",H205)),"Polyvinyl Alcohol",IF(ISNUMBER(SEARCH("ACIDOS GRAXOS",H205)),"Fatty Acids",IF(ISNUMBER(SEARCH("DIETHYLENETRIAMINE",H205)),"Diethylenetriamine",IF(ISNUMBER(SEARCH("MONOETHANOLAMINE",H205)),"Monoethanolamine",IF(ISNUMBER(SEARCH("PIGMENT",H205)),"Pigment","fIX IT"))))))</f>
        <v>Butyl Triglycol</v>
      </c>
      <c r="N205" t="str">
        <f t="shared" si="15"/>
        <v>Not Identified</v>
      </c>
      <c r="O205" t="str">
        <f t="shared" si="16"/>
        <v>Alcohol</v>
      </c>
    </row>
    <row r="206" spans="1:15" ht="22" customHeight="1" x14ac:dyDescent="0.3">
      <c r="A206" s="2">
        <v>43486</v>
      </c>
      <c r="B206" s="13" t="str">
        <f t="shared" si="14"/>
        <v>2019</v>
      </c>
      <c r="C206" s="3" t="s">
        <v>10</v>
      </c>
      <c r="D206" s="3" t="s">
        <v>288</v>
      </c>
      <c r="E206" s="3" t="s">
        <v>53</v>
      </c>
      <c r="F206" s="3" t="s">
        <v>13</v>
      </c>
      <c r="G206" s="3" t="s">
        <v>35</v>
      </c>
      <c r="H206" s="3" t="s">
        <v>289</v>
      </c>
      <c r="I206" s="4">
        <v>17200</v>
      </c>
      <c r="J206" s="4">
        <v>17.2</v>
      </c>
      <c r="K206" s="4">
        <v>190000</v>
      </c>
      <c r="L206">
        <f t="shared" si="13"/>
        <v>11.046511627906977</v>
      </c>
      <c r="M206" t="str">
        <f>IF(ISNUMBER(SEARCH("BUTYL TRIGLYCOL",H206)),"Butyl Triglycol",IF(ISNUMBER(SEARCH("POLYVINYL ALCOHOL",H206)),"Polyvinyl Alcohol",IF(ISNUMBER(SEARCH("ACIDOS GRAXOS",H206)),"Fatty Acids",IF(ISNUMBER(SEARCH("DIETHYLENETRIAMINE",H206)),"Diethylenetriamine",IF(ISNUMBER(SEARCH("MONOETHANOLAMINE",H206)),"Monoethanolamine",IF(ISNUMBER(SEARCH("PIGMENT",H206)),"Pigment","fIX IT"))))))</f>
        <v>Pigment</v>
      </c>
      <c r="N206" t="str">
        <f t="shared" si="15"/>
        <v>Not Identified</v>
      </c>
      <c r="O206" t="str">
        <f t="shared" si="16"/>
        <v>Pigment</v>
      </c>
    </row>
    <row r="207" spans="1:15" ht="22" customHeight="1" x14ac:dyDescent="0.3">
      <c r="A207" s="5">
        <v>43485</v>
      </c>
      <c r="B207" s="13" t="str">
        <f t="shared" si="14"/>
        <v>2019</v>
      </c>
      <c r="C207" s="6" t="s">
        <v>10</v>
      </c>
      <c r="D207" s="6" t="s">
        <v>24</v>
      </c>
      <c r="E207" s="6" t="s">
        <v>25</v>
      </c>
      <c r="F207" s="6" t="s">
        <v>13</v>
      </c>
      <c r="G207" s="6" t="s">
        <v>26</v>
      </c>
      <c r="H207" s="6" t="s">
        <v>290</v>
      </c>
      <c r="I207" s="7">
        <v>18920</v>
      </c>
      <c r="J207" s="7">
        <v>18.920000000000002</v>
      </c>
      <c r="K207" s="7">
        <v>65700</v>
      </c>
      <c r="L207">
        <f t="shared" si="13"/>
        <v>3.4725158562367864</v>
      </c>
      <c r="M207" s="12" t="s">
        <v>658</v>
      </c>
      <c r="N207" t="str">
        <f t="shared" si="15"/>
        <v>Not Identified</v>
      </c>
      <c r="O207" t="str">
        <f t="shared" si="16"/>
        <v>General Chemical</v>
      </c>
    </row>
    <row r="208" spans="1:15" ht="22" customHeight="1" x14ac:dyDescent="0.3">
      <c r="A208" s="2">
        <v>43482</v>
      </c>
      <c r="B208" s="13" t="str">
        <f t="shared" si="14"/>
        <v>2019</v>
      </c>
      <c r="C208" s="3" t="s">
        <v>10</v>
      </c>
      <c r="D208" s="3" t="s">
        <v>168</v>
      </c>
      <c r="E208" s="3" t="s">
        <v>173</v>
      </c>
      <c r="F208" s="3" t="s">
        <v>13</v>
      </c>
      <c r="G208" s="3" t="s">
        <v>58</v>
      </c>
      <c r="H208" s="3" t="s">
        <v>291</v>
      </c>
      <c r="I208" s="4">
        <v>16752</v>
      </c>
      <c r="J208" s="4">
        <v>16.75</v>
      </c>
      <c r="K208" s="4">
        <v>66700</v>
      </c>
      <c r="L208">
        <f t="shared" si="13"/>
        <v>3.981614135625597</v>
      </c>
      <c r="M208" s="12" t="s">
        <v>648</v>
      </c>
      <c r="N208" t="str">
        <f t="shared" si="15"/>
        <v>Not Identified</v>
      </c>
      <c r="O208" t="str">
        <f t="shared" si="16"/>
        <v>General Chemical</v>
      </c>
    </row>
    <row r="209" spans="1:15" ht="22" customHeight="1" x14ac:dyDescent="0.3">
      <c r="A209" s="5">
        <v>43478</v>
      </c>
      <c r="B209" s="13" t="str">
        <f t="shared" si="14"/>
        <v>2019</v>
      </c>
      <c r="C209" s="6" t="s">
        <v>10</v>
      </c>
      <c r="D209" s="6" t="s">
        <v>24</v>
      </c>
      <c r="E209" s="6" t="s">
        <v>25</v>
      </c>
      <c r="F209" s="6" t="s">
        <v>13</v>
      </c>
      <c r="G209" s="6" t="s">
        <v>26</v>
      </c>
      <c r="H209" s="6" t="s">
        <v>292</v>
      </c>
      <c r="I209" s="7">
        <v>18990</v>
      </c>
      <c r="J209" s="7">
        <v>18.989999999999998</v>
      </c>
      <c r="K209" s="7">
        <v>66000</v>
      </c>
      <c r="L209">
        <f t="shared" si="13"/>
        <v>3.4755134281200633</v>
      </c>
      <c r="M209" s="12" t="s">
        <v>658</v>
      </c>
      <c r="N209" t="str">
        <f t="shared" si="15"/>
        <v>Not Identified</v>
      </c>
      <c r="O209" t="str">
        <f t="shared" si="16"/>
        <v>General Chemical</v>
      </c>
    </row>
    <row r="210" spans="1:15" ht="22" customHeight="1" x14ac:dyDescent="0.3">
      <c r="A210" s="2">
        <v>43473</v>
      </c>
      <c r="B210" s="13" t="str">
        <f t="shared" si="14"/>
        <v>2019</v>
      </c>
      <c r="C210" s="3" t="s">
        <v>10</v>
      </c>
      <c r="D210" s="3" t="s">
        <v>277</v>
      </c>
      <c r="E210" s="3" t="s">
        <v>99</v>
      </c>
      <c r="F210" s="3" t="s">
        <v>13</v>
      </c>
      <c r="G210" s="3" t="s">
        <v>100</v>
      </c>
      <c r="H210" s="3" t="s">
        <v>293</v>
      </c>
      <c r="I210" s="4">
        <v>17456</v>
      </c>
      <c r="J210" s="4">
        <v>17.46</v>
      </c>
      <c r="K210" s="4">
        <v>42000</v>
      </c>
      <c r="L210">
        <f t="shared" si="13"/>
        <v>2.4060494958753438</v>
      </c>
      <c r="M210" t="str">
        <f>IF(ISNUMBER(SEARCH("BUTYL TRIGLYCOL",H210)),"Butyl Triglycol",IF(ISNUMBER(SEARCH("POLYVINYL ALCOHOL",H210)),"Polyvinyl Alcohol",IF(ISNUMBER(SEARCH("ACIDOS GRAXOS",H210)),"Fatty Acids",IF(ISNUMBER(SEARCH("DIETHYLENETRIAMINE",H210)),"Diethylenetriamine",IF(ISNUMBER(SEARCH("MONOETHANOLAMINE",H210)),"Monoethanolamine",IF(ISNUMBER(SEARCH("PIGMENT",H210)),"Pigment","fIX IT"))))))</f>
        <v>Diethylenetriamine</v>
      </c>
      <c r="N210" t="str">
        <f t="shared" si="15"/>
        <v>Not Identified</v>
      </c>
      <c r="O210" t="str">
        <f t="shared" si="16"/>
        <v>Amines</v>
      </c>
    </row>
    <row r="211" spans="1:15" ht="22" customHeight="1" x14ac:dyDescent="0.3">
      <c r="A211" s="5">
        <v>43472</v>
      </c>
      <c r="B211" s="13" t="str">
        <f t="shared" si="14"/>
        <v>2019</v>
      </c>
      <c r="C211" s="6" t="s">
        <v>10</v>
      </c>
      <c r="D211" s="6" t="s">
        <v>43</v>
      </c>
      <c r="E211" s="6" t="s">
        <v>44</v>
      </c>
      <c r="F211" s="6" t="s">
        <v>13</v>
      </c>
      <c r="G211" s="6" t="s">
        <v>45</v>
      </c>
      <c r="H211" s="6" t="s">
        <v>294</v>
      </c>
      <c r="I211" s="7">
        <v>17740</v>
      </c>
      <c r="J211" s="7">
        <v>17.739999999999998</v>
      </c>
      <c r="K211" s="6" t="s">
        <v>47</v>
      </c>
      <c r="L211" t="e">
        <f t="shared" si="13"/>
        <v>#VALUE!</v>
      </c>
      <c r="M211" t="str">
        <f>IF(ISNUMBER(SEARCH("BUTYL TRIGLYCOL",H211)),"Butyl Triglycol",IF(ISNUMBER(SEARCH("POLYVINYL ALCOHOL",H211)),"Polyvinyl Alcohol",IF(ISNUMBER(SEARCH("ACIDOS GRAXOS",H211)),"Fatty Acids",IF(ISNUMBER(SEARCH("DIETHYLENETRIAMINE",H211)),"Diethylenetriamine",IF(ISNUMBER(SEARCH("MONOETHANOLAMINE",H211)),"Monoethanolamine",IF(ISNUMBER(SEARCH("PIGMENT",H211)),"Pigment","fIX IT"))))))</f>
        <v>Butyl Triglycol</v>
      </c>
      <c r="N211" t="str">
        <f t="shared" si="15"/>
        <v>Not Identified</v>
      </c>
      <c r="O211" t="str">
        <f t="shared" si="16"/>
        <v>Alcohol</v>
      </c>
    </row>
    <row r="212" spans="1:15" ht="22" customHeight="1" x14ac:dyDescent="0.3">
      <c r="A212" s="2">
        <v>43471</v>
      </c>
      <c r="B212" s="13" t="str">
        <f t="shared" si="14"/>
        <v>2019</v>
      </c>
      <c r="C212" s="3" t="s">
        <v>10</v>
      </c>
      <c r="D212" s="3" t="s">
        <v>68</v>
      </c>
      <c r="E212" s="3" t="s">
        <v>69</v>
      </c>
      <c r="F212" s="3" t="s">
        <v>13</v>
      </c>
      <c r="G212" s="3" t="s">
        <v>70</v>
      </c>
      <c r="H212" s="3" t="s">
        <v>295</v>
      </c>
      <c r="I212" s="4">
        <v>16906</v>
      </c>
      <c r="J212" s="4">
        <v>16.91</v>
      </c>
      <c r="K212" s="4">
        <v>54200</v>
      </c>
      <c r="L212">
        <f t="shared" si="13"/>
        <v>3.2059623802200403</v>
      </c>
      <c r="M212" t="str">
        <f>IF(ISNUMBER(SEARCH("BUTYL TRIGLYCOL",H212)),"Butyl Triglycol",IF(ISNUMBER(SEARCH("POLYVINYL ALCOHOL",H212)),"Polyvinyl Alcohol",IF(ISNUMBER(SEARCH("ACIDOS GRAXOS",H212)),"Fatty Acids",IF(ISNUMBER(SEARCH("DIETHYLENETRIAMINE",H212)),"Diethylenetriamine",IF(ISNUMBER(SEARCH("MONOETHANOLAMINE",H212)),"Monoethanolamine",IF(ISNUMBER(SEARCH("PIGMENT",H212)),"Pigment","fIX IT"))))))</f>
        <v>Diethylenetriamine</v>
      </c>
      <c r="N212" t="str">
        <f t="shared" si="15"/>
        <v>Not Identified</v>
      </c>
      <c r="O212" t="str">
        <f t="shared" si="16"/>
        <v>Amines</v>
      </c>
    </row>
    <row r="213" spans="1:15" ht="22" customHeight="1" x14ac:dyDescent="0.3">
      <c r="A213" s="5">
        <v>43471</v>
      </c>
      <c r="B213" s="13" t="str">
        <f t="shared" si="14"/>
        <v>2019</v>
      </c>
      <c r="C213" s="6" t="s">
        <v>10</v>
      </c>
      <c r="D213" s="6" t="s">
        <v>48</v>
      </c>
      <c r="E213" s="6" t="s">
        <v>49</v>
      </c>
      <c r="F213" s="6" t="s">
        <v>13</v>
      </c>
      <c r="G213" s="6" t="s">
        <v>50</v>
      </c>
      <c r="H213" s="6" t="s">
        <v>296</v>
      </c>
      <c r="I213" s="7">
        <v>16160</v>
      </c>
      <c r="J213" s="7">
        <v>16.16</v>
      </c>
      <c r="K213" s="7">
        <v>30200</v>
      </c>
      <c r="L213">
        <f t="shared" si="13"/>
        <v>1.8688118811881189</v>
      </c>
      <c r="M213" t="str">
        <f>IF(ISNUMBER(SEARCH("BUTYL TRIGLYCOL",H213)),"Butyl Triglycol",IF(ISNUMBER(SEARCH("POLYVINYL ALCOHOL",H213)),"Polyvinyl Alcohol",IF(ISNUMBER(SEARCH("ACIDOS GRAXOS",H213)),"Fatty Acids",IF(ISNUMBER(SEARCH("DIETHYLENETRIAMINE",H213)),"Diethylenetriamine",IF(ISNUMBER(SEARCH("MONOETHANOLAMINE",H213)),"Monoethanolamine",IF(ISNUMBER(SEARCH("PIGMENT",H213)),"Pigment","fIX IT"))))))</f>
        <v>Polyvinyl Alcohol</v>
      </c>
      <c r="N213" t="str">
        <f t="shared" si="15"/>
        <v>Not Identified</v>
      </c>
      <c r="O213" t="str">
        <f t="shared" si="16"/>
        <v>Alcohol</v>
      </c>
    </row>
    <row r="214" spans="1:15" ht="22" customHeight="1" x14ac:dyDescent="0.3">
      <c r="A214" s="2">
        <v>43469</v>
      </c>
      <c r="B214" s="13" t="str">
        <f t="shared" si="14"/>
        <v>2019</v>
      </c>
      <c r="C214" s="3" t="s">
        <v>10</v>
      </c>
      <c r="D214" s="3" t="s">
        <v>140</v>
      </c>
      <c r="E214" s="3" t="s">
        <v>209</v>
      </c>
      <c r="F214" s="3" t="s">
        <v>13</v>
      </c>
      <c r="G214" s="3" t="s">
        <v>210</v>
      </c>
      <c r="H214" s="3" t="s">
        <v>297</v>
      </c>
      <c r="I214" s="4">
        <v>17136</v>
      </c>
      <c r="J214" s="4">
        <v>17.14</v>
      </c>
      <c r="K214" s="4">
        <v>31300</v>
      </c>
      <c r="L214">
        <f t="shared" si="13"/>
        <v>1.8265639589169</v>
      </c>
      <c r="M214" s="12" t="s">
        <v>657</v>
      </c>
      <c r="N214" t="str">
        <f t="shared" si="15"/>
        <v>Califix</v>
      </c>
      <c r="O214" t="str">
        <f t="shared" si="16"/>
        <v>General Chemical</v>
      </c>
    </row>
    <row r="215" spans="1:15" ht="22" customHeight="1" x14ac:dyDescent="0.3">
      <c r="A215" s="5">
        <v>43467</v>
      </c>
      <c r="B215" s="13" t="str">
        <f t="shared" si="14"/>
        <v>2019</v>
      </c>
      <c r="C215" s="6" t="s">
        <v>10</v>
      </c>
      <c r="D215" s="6" t="s">
        <v>168</v>
      </c>
      <c r="E215" s="6" t="s">
        <v>173</v>
      </c>
      <c r="F215" s="6" t="s">
        <v>13</v>
      </c>
      <c r="G215" s="6" t="s">
        <v>58</v>
      </c>
      <c r="H215" s="6" t="s">
        <v>298</v>
      </c>
      <c r="I215" s="7">
        <v>16752</v>
      </c>
      <c r="J215" s="7">
        <v>16.75</v>
      </c>
      <c r="K215" s="7">
        <v>66700</v>
      </c>
      <c r="L215">
        <f t="shared" si="13"/>
        <v>3.981614135625597</v>
      </c>
      <c r="M215" s="12" t="s">
        <v>648</v>
      </c>
      <c r="N215" t="str">
        <f t="shared" si="15"/>
        <v>Not Identified</v>
      </c>
      <c r="O215" t="str">
        <f t="shared" si="16"/>
        <v>General Chemical</v>
      </c>
    </row>
    <row r="216" spans="1:15" ht="22" customHeight="1" x14ac:dyDescent="0.3">
      <c r="A216" s="2">
        <v>43465</v>
      </c>
      <c r="B216" s="13" t="str">
        <f t="shared" si="14"/>
        <v>2018</v>
      </c>
      <c r="C216" s="3" t="s">
        <v>10</v>
      </c>
      <c r="D216" s="3" t="s">
        <v>168</v>
      </c>
      <c r="E216" s="3" t="s">
        <v>169</v>
      </c>
      <c r="F216" s="3" t="s">
        <v>13</v>
      </c>
      <c r="G216" s="3" t="s">
        <v>170</v>
      </c>
      <c r="H216" s="3" t="s">
        <v>299</v>
      </c>
      <c r="I216" s="4">
        <v>20402</v>
      </c>
      <c r="J216" s="4">
        <v>20.399999999999999</v>
      </c>
      <c r="K216" s="4">
        <v>21300</v>
      </c>
      <c r="L216">
        <f t="shared" si="13"/>
        <v>1.0440152926183708</v>
      </c>
      <c r="M216" s="12" t="s">
        <v>648</v>
      </c>
      <c r="N216" t="str">
        <f t="shared" si="15"/>
        <v>Not Identified</v>
      </c>
      <c r="O216" t="str">
        <f t="shared" si="16"/>
        <v>General Chemical</v>
      </c>
    </row>
    <row r="217" spans="1:15" ht="22" customHeight="1" x14ac:dyDescent="0.3">
      <c r="A217" s="5">
        <v>43455</v>
      </c>
      <c r="B217" s="13" t="str">
        <f t="shared" si="14"/>
        <v>2018</v>
      </c>
      <c r="C217" s="6" t="s">
        <v>10</v>
      </c>
      <c r="D217" s="6" t="s">
        <v>33</v>
      </c>
      <c r="E217" s="6" t="s">
        <v>41</v>
      </c>
      <c r="F217" s="6" t="s">
        <v>13</v>
      </c>
      <c r="G217" s="6" t="s">
        <v>35</v>
      </c>
      <c r="H217" s="6" t="s">
        <v>300</v>
      </c>
      <c r="I217" s="7">
        <v>11675</v>
      </c>
      <c r="J217" s="7">
        <v>11.68</v>
      </c>
      <c r="K217" s="7">
        <v>127000</v>
      </c>
      <c r="L217">
        <f t="shared" si="13"/>
        <v>10.877944325481799</v>
      </c>
      <c r="M217" t="str">
        <f>IF(ISNUMBER(SEARCH("BUTYL TRIGLYCOL",H217)),"Butyl Triglycol",IF(ISNUMBER(SEARCH("POLYVINYL ALCOHOL",H217)),"Polyvinyl Alcohol",IF(ISNUMBER(SEARCH("ACIDOS GRAXOS",H217)),"Fatty Acids",IF(ISNUMBER(SEARCH("DIETHYLENETRIAMINE",H217)),"Diethylenetriamine",IF(ISNUMBER(SEARCH("MONOETHANOLAMINE",H217)),"Monoethanolamine",IF(ISNUMBER(SEARCH("PIGMENT",H217)),"Pigment","fIX IT"))))))</f>
        <v>Pigment</v>
      </c>
      <c r="N217" t="str">
        <f t="shared" si="15"/>
        <v>Not Identified</v>
      </c>
      <c r="O217" t="str">
        <f t="shared" si="16"/>
        <v>Pigment</v>
      </c>
    </row>
    <row r="218" spans="1:15" ht="22" customHeight="1" x14ac:dyDescent="0.3">
      <c r="A218" s="2">
        <v>43453</v>
      </c>
      <c r="B218" s="13" t="str">
        <f t="shared" si="14"/>
        <v>2018</v>
      </c>
      <c r="C218" s="3" t="s">
        <v>10</v>
      </c>
      <c r="D218" s="3" t="s">
        <v>277</v>
      </c>
      <c r="E218" s="3" t="s">
        <v>99</v>
      </c>
      <c r="F218" s="3" t="s">
        <v>13</v>
      </c>
      <c r="G218" s="3" t="s">
        <v>100</v>
      </c>
      <c r="H218" s="3" t="s">
        <v>285</v>
      </c>
      <c r="I218" s="4">
        <v>17456</v>
      </c>
      <c r="J218" s="4">
        <v>17.46</v>
      </c>
      <c r="K218" s="4">
        <v>41400</v>
      </c>
      <c r="L218">
        <f t="shared" si="13"/>
        <v>2.3716773602199819</v>
      </c>
      <c r="M218" t="str">
        <f>IF(ISNUMBER(SEARCH("BUTYL TRIGLYCOL",H218)),"Butyl Triglycol",IF(ISNUMBER(SEARCH("POLYVINYL ALCOHOL",H218)),"Polyvinyl Alcohol",IF(ISNUMBER(SEARCH("ACIDOS GRAXOS",H218)),"Fatty Acids",IF(ISNUMBER(SEARCH("DIETHYLENETRIAMINE",H218)),"Diethylenetriamine",IF(ISNUMBER(SEARCH("MONOETHANOLAMINE",H218)),"Monoethanolamine",IF(ISNUMBER(SEARCH("PIGMENT",H218)),"Pigment","fIX IT"))))))</f>
        <v>Diethylenetriamine</v>
      </c>
      <c r="N218" t="str">
        <f t="shared" si="15"/>
        <v>Not Identified</v>
      </c>
      <c r="O218" t="str">
        <f t="shared" si="16"/>
        <v>Amines</v>
      </c>
    </row>
    <row r="219" spans="1:15" ht="22" customHeight="1" x14ac:dyDescent="0.3">
      <c r="A219" s="5">
        <v>43439</v>
      </c>
      <c r="B219" s="13" t="str">
        <f t="shared" si="14"/>
        <v>2018</v>
      </c>
      <c r="C219" s="6" t="s">
        <v>10</v>
      </c>
      <c r="D219" s="6" t="s">
        <v>168</v>
      </c>
      <c r="E219" s="6" t="s">
        <v>173</v>
      </c>
      <c r="F219" s="6" t="s">
        <v>13</v>
      </c>
      <c r="G219" s="6" t="s">
        <v>58</v>
      </c>
      <c r="H219" s="6" t="s">
        <v>301</v>
      </c>
      <c r="I219" s="7">
        <v>16752</v>
      </c>
      <c r="J219" s="7">
        <v>16.75</v>
      </c>
      <c r="K219" s="7">
        <v>76200</v>
      </c>
      <c r="L219">
        <f t="shared" si="13"/>
        <v>4.5487106017191978</v>
      </c>
      <c r="M219" s="12" t="s">
        <v>648</v>
      </c>
      <c r="N219" t="str">
        <f t="shared" si="15"/>
        <v>Not Identified</v>
      </c>
      <c r="O219" t="str">
        <f t="shared" si="16"/>
        <v>General Chemical</v>
      </c>
    </row>
    <row r="220" spans="1:15" ht="22" customHeight="1" x14ac:dyDescent="0.3">
      <c r="A220" s="2">
        <v>43439</v>
      </c>
      <c r="B220" s="13" t="str">
        <f t="shared" si="14"/>
        <v>2018</v>
      </c>
      <c r="C220" s="3" t="s">
        <v>10</v>
      </c>
      <c r="D220" s="3" t="s">
        <v>168</v>
      </c>
      <c r="E220" s="3" t="s">
        <v>173</v>
      </c>
      <c r="F220" s="3" t="s">
        <v>13</v>
      </c>
      <c r="G220" s="3" t="s">
        <v>58</v>
      </c>
      <c r="H220" s="3" t="s">
        <v>302</v>
      </c>
      <c r="I220" s="4">
        <v>16752</v>
      </c>
      <c r="J220" s="4">
        <v>16.75</v>
      </c>
      <c r="K220" s="4">
        <v>76200</v>
      </c>
      <c r="L220">
        <f t="shared" si="13"/>
        <v>4.5487106017191978</v>
      </c>
      <c r="M220" s="12" t="s">
        <v>648</v>
      </c>
      <c r="N220" t="str">
        <f t="shared" si="15"/>
        <v>Not Identified</v>
      </c>
      <c r="O220" t="str">
        <f t="shared" si="16"/>
        <v>General Chemical</v>
      </c>
    </row>
    <row r="221" spans="1:15" ht="22" customHeight="1" x14ac:dyDescent="0.3">
      <c r="A221" s="5">
        <v>43429</v>
      </c>
      <c r="B221" s="13" t="str">
        <f t="shared" si="14"/>
        <v>2018</v>
      </c>
      <c r="C221" s="6" t="s">
        <v>10</v>
      </c>
      <c r="D221" s="6" t="s">
        <v>303</v>
      </c>
      <c r="E221" s="6" t="s">
        <v>21</v>
      </c>
      <c r="F221" s="6" t="s">
        <v>13</v>
      </c>
      <c r="G221" s="6" t="s">
        <v>130</v>
      </c>
      <c r="H221" s="6" t="s">
        <v>304</v>
      </c>
      <c r="I221" s="7">
        <v>20640</v>
      </c>
      <c r="J221" s="7">
        <v>20.64</v>
      </c>
      <c r="K221" s="7">
        <v>91600</v>
      </c>
      <c r="L221">
        <f t="shared" si="13"/>
        <v>4.4379844961240309</v>
      </c>
      <c r="M221" t="str">
        <f>IF(ISNUMBER(SEARCH("HEDP",H221)),"HEDP Tetrasodium Salt",IF(ISNUMBER(SEARCH("MONOETHYLENE GLYCOL",H221)),"Ethylene Glycol","FIX IT"))</f>
        <v>HEDP Tetrasodium Salt</v>
      </c>
      <c r="N221" t="str">
        <f t="shared" si="15"/>
        <v>Not Identified</v>
      </c>
      <c r="O221" t="str">
        <f t="shared" si="16"/>
        <v>Water Treatment Chemical</v>
      </c>
    </row>
    <row r="222" spans="1:15" ht="22" customHeight="1" x14ac:dyDescent="0.3">
      <c r="A222" s="2">
        <v>43422</v>
      </c>
      <c r="B222" s="13" t="str">
        <f t="shared" si="14"/>
        <v>2018</v>
      </c>
      <c r="C222" s="3" t="s">
        <v>10</v>
      </c>
      <c r="D222" s="3" t="s">
        <v>305</v>
      </c>
      <c r="E222" s="3" t="s">
        <v>21</v>
      </c>
      <c r="F222" s="3" t="s">
        <v>13</v>
      </c>
      <c r="G222" s="3" t="s">
        <v>35</v>
      </c>
      <c r="H222" s="3" t="s">
        <v>306</v>
      </c>
      <c r="I222" s="4">
        <v>7400</v>
      </c>
      <c r="J222" s="4">
        <v>7.4</v>
      </c>
      <c r="K222" s="4">
        <v>82600</v>
      </c>
      <c r="L222">
        <f t="shared" si="13"/>
        <v>11.162162162162161</v>
      </c>
      <c r="M222" t="str">
        <f>IF(ISNUMBER(SEARCH("BUTYL TRIGLYCOL",H222)),"Butyl Triglycol",IF(ISNUMBER(SEARCH("POLYVINYL ALCOHOL",H222)),"Polyvinyl Alcohol",IF(ISNUMBER(SEARCH("ACIDOS GRAXOS",H222)),"Fatty Acids",IF(ISNUMBER(SEARCH("DIETHYLENETRIAMINE",H222)),"Diethylenetriamine",IF(ISNUMBER(SEARCH("MONOETHANOLAMINE",H222)),"Monoethanolamine",IF(ISNUMBER(SEARCH("PIGMENT",H222)),"Pigment","fIX IT"))))))</f>
        <v>Pigment</v>
      </c>
      <c r="N222" t="str">
        <f t="shared" si="15"/>
        <v>Not Identified</v>
      </c>
      <c r="O222" t="str">
        <f t="shared" si="16"/>
        <v>Pigment</v>
      </c>
    </row>
    <row r="223" spans="1:15" ht="22" customHeight="1" x14ac:dyDescent="0.3">
      <c r="A223" s="5">
        <v>43418</v>
      </c>
      <c r="B223" s="13" t="str">
        <f t="shared" si="14"/>
        <v>2018</v>
      </c>
      <c r="C223" s="6" t="s">
        <v>10</v>
      </c>
      <c r="D223" s="6" t="s">
        <v>168</v>
      </c>
      <c r="E223" s="6" t="s">
        <v>173</v>
      </c>
      <c r="F223" s="6" t="s">
        <v>13</v>
      </c>
      <c r="G223" s="6" t="s">
        <v>58</v>
      </c>
      <c r="H223" s="6" t="s">
        <v>307</v>
      </c>
      <c r="I223" s="7">
        <v>16752</v>
      </c>
      <c r="J223" s="7">
        <v>16.75</v>
      </c>
      <c r="K223" s="7">
        <v>82200</v>
      </c>
      <c r="L223">
        <f t="shared" si="13"/>
        <v>4.9068767908309452</v>
      </c>
      <c r="M223" s="12" t="s">
        <v>648</v>
      </c>
      <c r="N223" t="str">
        <f t="shared" si="15"/>
        <v>Not Identified</v>
      </c>
      <c r="O223" t="str">
        <f t="shared" si="16"/>
        <v>General Chemical</v>
      </c>
    </row>
    <row r="224" spans="1:15" ht="22" customHeight="1" x14ac:dyDescent="0.3">
      <c r="A224" s="2">
        <v>43416</v>
      </c>
      <c r="B224" s="13" t="str">
        <f t="shared" si="14"/>
        <v>2018</v>
      </c>
      <c r="C224" s="3" t="s">
        <v>10</v>
      </c>
      <c r="D224" s="3" t="s">
        <v>303</v>
      </c>
      <c r="E224" s="3" t="s">
        <v>21</v>
      </c>
      <c r="F224" s="3" t="s">
        <v>13</v>
      </c>
      <c r="G224" s="3" t="s">
        <v>130</v>
      </c>
      <c r="H224" s="3" t="s">
        <v>308</v>
      </c>
      <c r="I224" s="4">
        <v>20608</v>
      </c>
      <c r="J224" s="4">
        <v>20.61</v>
      </c>
      <c r="K224" s="4">
        <v>91400</v>
      </c>
      <c r="L224">
        <f t="shared" si="13"/>
        <v>4.4351708074534164</v>
      </c>
      <c r="M224" t="str">
        <f>IF(ISNUMBER(SEARCH("HEDP",H224)),"HEDP Tetrasodium Salt",IF(ISNUMBER(SEARCH("MONOETHYLENE GLYCOL",H224)),"Ethylene Glycol","FIX IT"))</f>
        <v>HEDP Tetrasodium Salt</v>
      </c>
      <c r="N224" t="str">
        <f t="shared" si="15"/>
        <v>Not Identified</v>
      </c>
      <c r="O224" t="str">
        <f t="shared" si="16"/>
        <v>Water Treatment Chemical</v>
      </c>
    </row>
    <row r="225" spans="1:15" ht="22" customHeight="1" x14ac:dyDescent="0.3">
      <c r="A225" s="5">
        <v>43403</v>
      </c>
      <c r="B225" s="13" t="str">
        <f t="shared" si="14"/>
        <v>2018</v>
      </c>
      <c r="C225" s="6" t="s">
        <v>10</v>
      </c>
      <c r="D225" s="6" t="s">
        <v>168</v>
      </c>
      <c r="E225" s="6" t="s">
        <v>169</v>
      </c>
      <c r="F225" s="6" t="s">
        <v>13</v>
      </c>
      <c r="G225" s="6" t="s">
        <v>170</v>
      </c>
      <c r="H225" s="6" t="s">
        <v>309</v>
      </c>
      <c r="I225" s="7">
        <v>20456</v>
      </c>
      <c r="J225" s="7">
        <v>20.46</v>
      </c>
      <c r="K225" s="7">
        <v>21800</v>
      </c>
      <c r="L225">
        <f t="shared" si="13"/>
        <v>1.0657019945248338</v>
      </c>
      <c r="M225" s="12" t="s">
        <v>648</v>
      </c>
      <c r="N225" t="str">
        <f t="shared" si="15"/>
        <v>Not Identified</v>
      </c>
      <c r="O225" t="str">
        <f t="shared" si="16"/>
        <v>General Chemical</v>
      </c>
    </row>
    <row r="226" spans="1:15" ht="22" customHeight="1" x14ac:dyDescent="0.3">
      <c r="A226" s="2">
        <v>43403</v>
      </c>
      <c r="B226" s="13" t="str">
        <f t="shared" si="14"/>
        <v>2018</v>
      </c>
      <c r="C226" s="3" t="s">
        <v>10</v>
      </c>
      <c r="D226" s="3" t="s">
        <v>168</v>
      </c>
      <c r="E226" s="3" t="s">
        <v>169</v>
      </c>
      <c r="F226" s="3" t="s">
        <v>13</v>
      </c>
      <c r="G226" s="3" t="s">
        <v>170</v>
      </c>
      <c r="H226" s="3" t="s">
        <v>276</v>
      </c>
      <c r="I226" s="4">
        <v>20384</v>
      </c>
      <c r="J226" s="4">
        <v>20.38</v>
      </c>
      <c r="K226" s="4">
        <v>21700</v>
      </c>
      <c r="L226">
        <f t="shared" si="13"/>
        <v>1.0645604395604396</v>
      </c>
      <c r="M226" s="12" t="s">
        <v>648</v>
      </c>
      <c r="N226" t="str">
        <f t="shared" si="15"/>
        <v>Not Identified</v>
      </c>
      <c r="O226" t="str">
        <f t="shared" si="16"/>
        <v>General Chemical</v>
      </c>
    </row>
    <row r="227" spans="1:15" ht="22" customHeight="1" x14ac:dyDescent="0.3">
      <c r="A227" s="5">
        <v>43403</v>
      </c>
      <c r="B227" s="13" t="str">
        <f t="shared" si="14"/>
        <v>2018</v>
      </c>
      <c r="C227" s="6" t="s">
        <v>10</v>
      </c>
      <c r="D227" s="6" t="s">
        <v>168</v>
      </c>
      <c r="E227" s="6" t="s">
        <v>169</v>
      </c>
      <c r="F227" s="6" t="s">
        <v>13</v>
      </c>
      <c r="G227" s="6" t="s">
        <v>170</v>
      </c>
      <c r="H227" s="6" t="s">
        <v>276</v>
      </c>
      <c r="I227" s="7">
        <v>20429</v>
      </c>
      <c r="J227" s="7">
        <v>20.43</v>
      </c>
      <c r="K227" s="7">
        <v>21800</v>
      </c>
      <c r="L227">
        <f t="shared" si="13"/>
        <v>1.067110480199716</v>
      </c>
      <c r="M227" s="12" t="s">
        <v>648</v>
      </c>
      <c r="N227" t="str">
        <f t="shared" si="15"/>
        <v>Not Identified</v>
      </c>
      <c r="O227" t="str">
        <f t="shared" si="16"/>
        <v>General Chemical</v>
      </c>
    </row>
    <row r="228" spans="1:15" ht="22" customHeight="1" x14ac:dyDescent="0.3">
      <c r="A228" s="2">
        <v>43395</v>
      </c>
      <c r="B228" s="13" t="str">
        <f t="shared" si="14"/>
        <v>2018</v>
      </c>
      <c r="C228" s="3" t="s">
        <v>10</v>
      </c>
      <c r="D228" s="3" t="s">
        <v>184</v>
      </c>
      <c r="E228" s="3" t="s">
        <v>69</v>
      </c>
      <c r="F228" s="3" t="s">
        <v>13</v>
      </c>
      <c r="G228" s="3" t="s">
        <v>100</v>
      </c>
      <c r="H228" s="3" t="s">
        <v>310</v>
      </c>
      <c r="I228" s="4">
        <v>16480</v>
      </c>
      <c r="J228" s="4">
        <v>16.48</v>
      </c>
      <c r="K228" s="4">
        <v>51200</v>
      </c>
      <c r="L228">
        <f t="shared" si="13"/>
        <v>3.1067961165048543</v>
      </c>
      <c r="M228" t="str">
        <f>IF(ISNUMBER(SEARCH("BUTYL TRIGLYCOL",H228)),"Butyl Triglycol",IF(ISNUMBER(SEARCH("POLYVINYL ALCOHOL",H228)),"Polyvinyl Alcohol",IF(ISNUMBER(SEARCH("ACIDOS GRAXOS",H228)),"Fatty Acids",IF(ISNUMBER(SEARCH("DIETHYLENETRIAMINE",H228)),"Diethylenetriamine",IF(ISNUMBER(SEARCH("MONOETHANOLAMINE",H228)),"Monoethanolamine",IF(ISNUMBER(SEARCH("PIGMENT",H228)),"Pigment","fIX IT"))))))</f>
        <v>Diethylenetriamine</v>
      </c>
      <c r="N228" t="str">
        <f t="shared" si="15"/>
        <v>Not Identified</v>
      </c>
      <c r="O228" t="str">
        <f t="shared" si="16"/>
        <v>Amines</v>
      </c>
    </row>
    <row r="229" spans="1:15" ht="22" customHeight="1" x14ac:dyDescent="0.3">
      <c r="A229" s="5">
        <v>43393</v>
      </c>
      <c r="B229" s="13" t="str">
        <f t="shared" si="14"/>
        <v>2018</v>
      </c>
      <c r="C229" s="6" t="s">
        <v>10</v>
      </c>
      <c r="D229" s="6" t="s">
        <v>43</v>
      </c>
      <c r="E229" s="6" t="s">
        <v>44</v>
      </c>
      <c r="F229" s="6" t="s">
        <v>13</v>
      </c>
      <c r="G229" s="6" t="s">
        <v>45</v>
      </c>
      <c r="H229" s="6" t="s">
        <v>311</v>
      </c>
      <c r="I229" s="7">
        <v>17740</v>
      </c>
      <c r="J229" s="7">
        <v>17.739999999999998</v>
      </c>
      <c r="K229" s="6" t="s">
        <v>47</v>
      </c>
      <c r="L229" t="e">
        <f t="shared" si="13"/>
        <v>#VALUE!</v>
      </c>
      <c r="M229" t="str">
        <f>IF(ISNUMBER(SEARCH("BUTYL TRIGLYCOL",H229)),"Butyl Triglycol",IF(ISNUMBER(SEARCH("POLYVINYL ALCOHOL",H229)),"Polyvinyl Alcohol",IF(ISNUMBER(SEARCH("ACIDOS GRAXOS",H229)),"Fatty Acids",IF(ISNUMBER(SEARCH("DIETHYLENETRIAMINE",H229)),"Diethylenetriamine",IF(ISNUMBER(SEARCH("MONOETHANOLAMINE",H229)),"Monoethanolamine",IF(ISNUMBER(SEARCH("PIGMENT",H229)),"Pigment","fIX IT"))))))</f>
        <v>Butyl Triglycol</v>
      </c>
      <c r="N229" t="str">
        <f t="shared" si="15"/>
        <v>Not Identified</v>
      </c>
      <c r="O229" t="str">
        <f t="shared" si="16"/>
        <v>Alcohol</v>
      </c>
    </row>
    <row r="230" spans="1:15" ht="22" customHeight="1" x14ac:dyDescent="0.3">
      <c r="A230" s="2">
        <v>43392</v>
      </c>
      <c r="B230" s="13" t="str">
        <f t="shared" si="14"/>
        <v>2018</v>
      </c>
      <c r="C230" s="3" t="s">
        <v>10</v>
      </c>
      <c r="D230" s="3" t="s">
        <v>129</v>
      </c>
      <c r="E230" s="3" t="s">
        <v>53</v>
      </c>
      <c r="F230" s="3" t="s">
        <v>13</v>
      </c>
      <c r="G230" s="3" t="s">
        <v>155</v>
      </c>
      <c r="H230" s="3" t="s">
        <v>312</v>
      </c>
      <c r="I230" s="4">
        <v>17905</v>
      </c>
      <c r="J230" s="4">
        <v>17.91</v>
      </c>
      <c r="K230" s="4">
        <v>79700</v>
      </c>
      <c r="L230">
        <f t="shared" si="13"/>
        <v>4.4512705948059201</v>
      </c>
      <c r="M230" t="str">
        <f>IF(ISNUMBER(SEARCH("HEDP",H230)),"HEDP Tetrasodium Salt",IF(ISNUMBER(SEARCH("MONOETHYLENE GLYCOL",H230)),"Ethylene Glycol","FIX IT"))</f>
        <v>HEDP Tetrasodium Salt</v>
      </c>
      <c r="N230" t="str">
        <f t="shared" si="15"/>
        <v>Not Identified</v>
      </c>
      <c r="O230" t="str">
        <f t="shared" si="16"/>
        <v>Water Treatment Chemical</v>
      </c>
    </row>
    <row r="231" spans="1:15" ht="22" customHeight="1" x14ac:dyDescent="0.3">
      <c r="A231" s="5">
        <v>43383</v>
      </c>
      <c r="B231" s="13" t="str">
        <f t="shared" si="14"/>
        <v>2018</v>
      </c>
      <c r="C231" s="6" t="s">
        <v>10</v>
      </c>
      <c r="D231" s="6" t="s">
        <v>43</v>
      </c>
      <c r="E231" s="6" t="s">
        <v>44</v>
      </c>
      <c r="F231" s="6" t="s">
        <v>13</v>
      </c>
      <c r="G231" s="6" t="s">
        <v>286</v>
      </c>
      <c r="H231" s="6" t="s">
        <v>287</v>
      </c>
      <c r="I231" s="7">
        <v>17740</v>
      </c>
      <c r="J231" s="7">
        <v>17.739999999999998</v>
      </c>
      <c r="K231" s="6" t="s">
        <v>47</v>
      </c>
      <c r="L231" t="e">
        <f t="shared" si="13"/>
        <v>#VALUE!</v>
      </c>
      <c r="M231" t="str">
        <f>IF(ISNUMBER(SEARCH("BUTYL TRIGLYCOL",H231)),"Butyl Triglycol",IF(ISNUMBER(SEARCH("POLYVINYL ALCOHOL",H231)),"Polyvinyl Alcohol",IF(ISNUMBER(SEARCH("ACIDOS GRAXOS",H231)),"Fatty Acids",IF(ISNUMBER(SEARCH("DIETHYLENETRIAMINE",H231)),"Diethylenetriamine",IF(ISNUMBER(SEARCH("MONOETHANOLAMINE",H231)),"Monoethanolamine",IF(ISNUMBER(SEARCH("PIGMENT",H231)),"Pigment","fIX IT"))))))</f>
        <v>Butyl Triglycol</v>
      </c>
      <c r="N231" t="str">
        <f t="shared" si="15"/>
        <v>Not Identified</v>
      </c>
      <c r="O231" t="str">
        <f t="shared" si="16"/>
        <v>Alcohol</v>
      </c>
    </row>
    <row r="232" spans="1:15" ht="22" customHeight="1" x14ac:dyDescent="0.3">
      <c r="A232" s="2">
        <v>43381</v>
      </c>
      <c r="B232" s="13" t="str">
        <f t="shared" si="14"/>
        <v>2018</v>
      </c>
      <c r="C232" s="3" t="s">
        <v>10</v>
      </c>
      <c r="D232" s="3" t="s">
        <v>168</v>
      </c>
      <c r="E232" s="3" t="s">
        <v>169</v>
      </c>
      <c r="F232" s="3" t="s">
        <v>13</v>
      </c>
      <c r="G232" s="3" t="s">
        <v>170</v>
      </c>
      <c r="H232" s="3" t="s">
        <v>313</v>
      </c>
      <c r="I232" s="4">
        <v>20493</v>
      </c>
      <c r="J232" s="4">
        <v>20.49</v>
      </c>
      <c r="K232" s="4">
        <v>21900</v>
      </c>
      <c r="L232">
        <f t="shared" si="13"/>
        <v>1.0686575903967208</v>
      </c>
      <c r="M232" s="12" t="s">
        <v>648</v>
      </c>
      <c r="N232" t="str">
        <f t="shared" si="15"/>
        <v>Not Identified</v>
      </c>
      <c r="O232" t="str">
        <f t="shared" si="16"/>
        <v>General Chemical</v>
      </c>
    </row>
    <row r="233" spans="1:15" ht="22" customHeight="1" x14ac:dyDescent="0.3">
      <c r="A233" s="5">
        <v>43381</v>
      </c>
      <c r="B233" s="13" t="str">
        <f t="shared" si="14"/>
        <v>2018</v>
      </c>
      <c r="C233" s="6" t="s">
        <v>10</v>
      </c>
      <c r="D233" s="6" t="s">
        <v>168</v>
      </c>
      <c r="E233" s="6" t="s">
        <v>169</v>
      </c>
      <c r="F233" s="6" t="s">
        <v>13</v>
      </c>
      <c r="G233" s="11" t="s">
        <v>170</v>
      </c>
      <c r="H233" s="6" t="s">
        <v>314</v>
      </c>
      <c r="I233" s="7">
        <v>20756</v>
      </c>
      <c r="J233" s="7">
        <v>20.76</v>
      </c>
      <c r="K233" s="7">
        <v>22100</v>
      </c>
      <c r="L233">
        <f t="shared" si="13"/>
        <v>1.0647523607631528</v>
      </c>
      <c r="M233" s="12" t="s">
        <v>648</v>
      </c>
      <c r="N233" t="str">
        <f t="shared" si="15"/>
        <v>Not Identified</v>
      </c>
      <c r="O233" t="str">
        <f t="shared" si="16"/>
        <v>General Chemical</v>
      </c>
    </row>
    <row r="234" spans="1:15" ht="22" customHeight="1" x14ac:dyDescent="0.3">
      <c r="A234" s="2">
        <v>43381</v>
      </c>
      <c r="B234" s="13" t="str">
        <f t="shared" si="14"/>
        <v>2018</v>
      </c>
      <c r="C234" s="3" t="s">
        <v>10</v>
      </c>
      <c r="D234" s="3" t="s">
        <v>168</v>
      </c>
      <c r="E234" s="3" t="s">
        <v>169</v>
      </c>
      <c r="F234" s="3" t="s">
        <v>13</v>
      </c>
      <c r="G234" s="3" t="s">
        <v>170</v>
      </c>
      <c r="H234" s="3" t="s">
        <v>315</v>
      </c>
      <c r="I234" s="4">
        <v>20475</v>
      </c>
      <c r="J234" s="4">
        <v>20.48</v>
      </c>
      <c r="K234" s="4">
        <v>21800</v>
      </c>
      <c r="L234">
        <f t="shared" si="13"/>
        <v>1.0647130647130647</v>
      </c>
      <c r="M234" s="12" t="s">
        <v>648</v>
      </c>
      <c r="N234" t="str">
        <f t="shared" si="15"/>
        <v>Not Identified</v>
      </c>
      <c r="O234" t="str">
        <f t="shared" si="16"/>
        <v>General Chemical</v>
      </c>
    </row>
    <row r="235" spans="1:15" ht="22" customHeight="1" x14ac:dyDescent="0.3">
      <c r="A235" s="5">
        <v>43375</v>
      </c>
      <c r="B235" s="13" t="str">
        <f t="shared" si="14"/>
        <v>2018</v>
      </c>
      <c r="C235" s="6" t="s">
        <v>10</v>
      </c>
      <c r="D235" s="6" t="s">
        <v>184</v>
      </c>
      <c r="E235" s="6" t="s">
        <v>69</v>
      </c>
      <c r="F235" s="6" t="s">
        <v>13</v>
      </c>
      <c r="G235" s="6" t="s">
        <v>100</v>
      </c>
      <c r="H235" s="6" t="s">
        <v>316</v>
      </c>
      <c r="I235" s="7">
        <v>16480</v>
      </c>
      <c r="J235" s="7">
        <v>16.48</v>
      </c>
      <c r="K235" s="7">
        <v>51200</v>
      </c>
      <c r="L235">
        <f t="shared" si="13"/>
        <v>3.1067961165048543</v>
      </c>
      <c r="M235" t="str">
        <f>IF(ISNUMBER(SEARCH("BUTYL TRIGLYCOL",H235)),"Butyl Triglycol",IF(ISNUMBER(SEARCH("POLYVINYL ALCOHOL",H235)),"Polyvinyl Alcohol",IF(ISNUMBER(SEARCH("ACIDOS GRAXOS",H235)),"Fatty Acids",IF(ISNUMBER(SEARCH("DIETHYLENETRIAMINE",H235)),"Diethylenetriamine",IF(ISNUMBER(SEARCH("MONOETHANOLAMINE",H235)),"Monoethanolamine",IF(ISNUMBER(SEARCH("PIGMENT",H235)),"Pigment","fIX IT"))))))</f>
        <v>Diethylenetriamine</v>
      </c>
      <c r="N235" t="str">
        <f t="shared" si="15"/>
        <v>Not Identified</v>
      </c>
      <c r="O235" t="str">
        <f t="shared" si="16"/>
        <v>Amines</v>
      </c>
    </row>
    <row r="236" spans="1:15" ht="22" customHeight="1" x14ac:dyDescent="0.3">
      <c r="A236" s="2">
        <v>43374</v>
      </c>
      <c r="B236" s="13" t="str">
        <f t="shared" si="14"/>
        <v>2018</v>
      </c>
      <c r="C236" s="3" t="s">
        <v>10</v>
      </c>
      <c r="D236" s="3" t="s">
        <v>11</v>
      </c>
      <c r="E236" s="3" t="s">
        <v>191</v>
      </c>
      <c r="F236" s="3" t="s">
        <v>13</v>
      </c>
      <c r="G236" s="3" t="s">
        <v>317</v>
      </c>
      <c r="H236" s="3" t="s">
        <v>318</v>
      </c>
      <c r="I236" s="4">
        <v>16400</v>
      </c>
      <c r="J236" s="4">
        <v>16.399999999999999</v>
      </c>
      <c r="K236" s="4">
        <v>80000</v>
      </c>
      <c r="L236">
        <f t="shared" si="13"/>
        <v>4.8780487804878048</v>
      </c>
      <c r="M236" t="str">
        <f>IF(ISNUMBER(SEARCH("BENZOIC ACID",H236)),"Benzoic Acid",IF(ISNUMBER(SEARCH("XANTHAN GUM",H236)),"Xanthan Gum",IF(ISNUMBER(SEARCH(" SULPHONIC ACID",H236)),"Sulphonic Acid",IF(ISNUMBER(SEARCH("ETHOXYLATED TRISTYRYLPHENOL",H236))," Ethoxylated Tristyryphenol","FIX IT"))))</f>
        <v>Xanthan Gum</v>
      </c>
      <c r="N236" t="str">
        <f t="shared" si="15"/>
        <v>Not Identified</v>
      </c>
      <c r="O236" t="str">
        <f t="shared" si="16"/>
        <v>Food Additive</v>
      </c>
    </row>
    <row r="237" spans="1:15" ht="22" customHeight="1" x14ac:dyDescent="0.3">
      <c r="A237" s="5">
        <v>43369</v>
      </c>
      <c r="B237" s="13" t="str">
        <f t="shared" si="14"/>
        <v>2018</v>
      </c>
      <c r="C237" s="6" t="s">
        <v>10</v>
      </c>
      <c r="D237" s="6" t="s">
        <v>11</v>
      </c>
      <c r="E237" s="6" t="s">
        <v>191</v>
      </c>
      <c r="F237" s="6" t="s">
        <v>13</v>
      </c>
      <c r="G237" s="6" t="s">
        <v>31</v>
      </c>
      <c r="H237" s="6" t="s">
        <v>318</v>
      </c>
      <c r="I237" s="7">
        <v>16400</v>
      </c>
      <c r="J237" s="7">
        <v>16.399999999999999</v>
      </c>
      <c r="K237" s="7">
        <v>79700</v>
      </c>
      <c r="L237">
        <f t="shared" si="13"/>
        <v>4.8597560975609753</v>
      </c>
      <c r="M237" t="str">
        <f>IF(ISNUMBER(SEARCH("BENZOIC ACID",H237)),"Benzoic Acid",IF(ISNUMBER(SEARCH("XANTHAN GUM",H237)),"Xanthan Gum",IF(ISNUMBER(SEARCH(" SULPHONIC ACID",H237)),"Sulphonic Acid",IF(ISNUMBER(SEARCH("ETHOXYLATED TRISTYRYLPHENOL",H237))," Ethoxylated Tristyryphenol","FIX IT"))))</f>
        <v>Xanthan Gum</v>
      </c>
      <c r="N237" t="str">
        <f t="shared" si="15"/>
        <v>Not Identified</v>
      </c>
      <c r="O237" t="str">
        <f t="shared" si="16"/>
        <v>Food Additive</v>
      </c>
    </row>
    <row r="238" spans="1:15" ht="22" customHeight="1" x14ac:dyDescent="0.3">
      <c r="A238" s="2">
        <v>43369</v>
      </c>
      <c r="B238" s="13" t="str">
        <f t="shared" si="14"/>
        <v>2018</v>
      </c>
      <c r="C238" s="3" t="s">
        <v>10</v>
      </c>
      <c r="D238" s="3" t="s">
        <v>319</v>
      </c>
      <c r="E238" s="3" t="s">
        <v>320</v>
      </c>
      <c r="F238" s="3" t="s">
        <v>13</v>
      </c>
      <c r="G238" s="3" t="s">
        <v>104</v>
      </c>
      <c r="H238" s="3" t="s">
        <v>321</v>
      </c>
      <c r="I238" s="4">
        <v>15160</v>
      </c>
      <c r="J238" s="4">
        <v>15.16</v>
      </c>
      <c r="K238" s="4">
        <v>41000</v>
      </c>
      <c r="L238">
        <f t="shared" si="13"/>
        <v>2.7044854881266489</v>
      </c>
      <c r="M238" s="12" t="str">
        <f>IF(ISNUMBER(SEARCH("FATTY ACID",H238)),"Fatty Acid",IF(ISNUMBER(SEARCH("ETHOXYLATED PHENOL",H238)),"Ethoxylated Phenol",IF(ISNUMBER(SEARCH("PANGEL",H238)),"Magnesium Silicate",IF(ISNUMBER(SEARCH("ADIWAX",H238)),"High Density Polyethylene Wax","FIX IT"))))</f>
        <v>Magnesium Silicate</v>
      </c>
      <c r="N238" t="str">
        <f t="shared" si="15"/>
        <v>Not Identified</v>
      </c>
      <c r="O238" t="str">
        <f t="shared" si="16"/>
        <v>General Chemical</v>
      </c>
    </row>
    <row r="239" spans="1:15" ht="22" customHeight="1" x14ac:dyDescent="0.3">
      <c r="A239" s="5">
        <v>43367</v>
      </c>
      <c r="B239" s="13" t="str">
        <f t="shared" si="14"/>
        <v>2018</v>
      </c>
      <c r="C239" s="6" t="s">
        <v>10</v>
      </c>
      <c r="D239" s="6" t="s">
        <v>168</v>
      </c>
      <c r="E239" s="6" t="s">
        <v>173</v>
      </c>
      <c r="F239" s="6" t="s">
        <v>13</v>
      </c>
      <c r="G239" s="6" t="s">
        <v>58</v>
      </c>
      <c r="H239" s="6" t="s">
        <v>322</v>
      </c>
      <c r="I239" s="7">
        <v>16752</v>
      </c>
      <c r="J239" s="7">
        <v>16.75</v>
      </c>
      <c r="K239" s="7">
        <v>136000</v>
      </c>
      <c r="L239">
        <f t="shared" si="13"/>
        <v>8.1184336198662841</v>
      </c>
      <c r="M239" s="12" t="s">
        <v>648</v>
      </c>
      <c r="N239" t="str">
        <f t="shared" si="15"/>
        <v>Not Identified</v>
      </c>
      <c r="O239" t="str">
        <f t="shared" si="16"/>
        <v>General Chemical</v>
      </c>
    </row>
    <row r="240" spans="1:15" ht="22" customHeight="1" x14ac:dyDescent="0.3">
      <c r="A240" s="2">
        <v>43365</v>
      </c>
      <c r="B240" s="13" t="str">
        <f t="shared" si="14"/>
        <v>2018</v>
      </c>
      <c r="C240" s="3" t="s">
        <v>10</v>
      </c>
      <c r="D240" s="3" t="s">
        <v>33</v>
      </c>
      <c r="E240" s="3" t="s">
        <v>34</v>
      </c>
      <c r="F240" s="3" t="s">
        <v>13</v>
      </c>
      <c r="G240" s="3" t="s">
        <v>35</v>
      </c>
      <c r="H240" s="3" t="s">
        <v>323</v>
      </c>
      <c r="I240" s="4">
        <v>10700</v>
      </c>
      <c r="J240" s="4">
        <v>10.7</v>
      </c>
      <c r="K240" s="4">
        <v>137000</v>
      </c>
      <c r="L240">
        <f t="shared" si="13"/>
        <v>12.803738317757009</v>
      </c>
      <c r="M240" t="str">
        <f>IF(ISNUMBER(SEARCH("BUTYL TRIGLYCOL",H240)),"Butyl Triglycol",IF(ISNUMBER(SEARCH("POLYVINYL ALCOHOL",H240)),"Polyvinyl Alcohol",IF(ISNUMBER(SEARCH("ACIDOS GRAXOS",H240)),"Fatty Acids",IF(ISNUMBER(SEARCH("DIETHYLENETRIAMINE",H240)),"Diethylenetriamine",IF(ISNUMBER(SEARCH("MONOETHANOLAMINE",H240)),"Monoethanolamine",IF(ISNUMBER(SEARCH("PIGMENT",H240)),"Pigment","fIX IT"))))))</f>
        <v>Pigment</v>
      </c>
      <c r="N240" t="str">
        <f t="shared" si="15"/>
        <v>Not Identified</v>
      </c>
      <c r="O240" t="str">
        <f t="shared" si="16"/>
        <v>Pigment</v>
      </c>
    </row>
    <row r="241" spans="1:15" ht="22" customHeight="1" x14ac:dyDescent="0.3">
      <c r="A241" s="5">
        <v>43363</v>
      </c>
      <c r="B241" s="13" t="str">
        <f t="shared" si="14"/>
        <v>2018</v>
      </c>
      <c r="C241" s="6" t="s">
        <v>10</v>
      </c>
      <c r="D241" s="6" t="s">
        <v>277</v>
      </c>
      <c r="E241" s="6" t="s">
        <v>99</v>
      </c>
      <c r="F241" s="6" t="s">
        <v>13</v>
      </c>
      <c r="G241" s="6" t="s">
        <v>107</v>
      </c>
      <c r="H241" s="6" t="s">
        <v>278</v>
      </c>
      <c r="I241" s="7">
        <v>17976</v>
      </c>
      <c r="J241" s="7">
        <v>17.98</v>
      </c>
      <c r="K241" s="7">
        <v>23400</v>
      </c>
      <c r="L241">
        <f t="shared" ref="L241:L302" si="17">K241/I241</f>
        <v>1.3017356475300401</v>
      </c>
      <c r="M241" t="str">
        <f>IF(ISNUMBER(SEARCH("BUTYL TRIGLYCOL",H241)),"Butyl Triglycol",IF(ISNUMBER(SEARCH("POLYVINYL ALCOHOL",H241)),"Polyvinyl Alcohol",IF(ISNUMBER(SEARCH("ACIDOS GRAXOS",H241)),"Fatty Acids",IF(ISNUMBER(SEARCH("DIETHYLENETRIAMINE",H241)),"Diethylenetriamine",IF(ISNUMBER(SEARCH("MONOETHANOLAMINE",H241)),"Monoethanolamine",IF(ISNUMBER(SEARCH("PIGMENT",H241)),"Pigment","fIX IT"))))))</f>
        <v>Monoethanolamine</v>
      </c>
      <c r="N241" t="str">
        <f t="shared" si="15"/>
        <v>Not Identified</v>
      </c>
      <c r="O241" t="str">
        <f t="shared" si="16"/>
        <v>Amines</v>
      </c>
    </row>
    <row r="242" spans="1:15" ht="22" customHeight="1" x14ac:dyDescent="0.3">
      <c r="A242" s="2">
        <v>43359</v>
      </c>
      <c r="B242" s="13" t="str">
        <f t="shared" si="14"/>
        <v>2018</v>
      </c>
      <c r="C242" s="3" t="s">
        <v>10</v>
      </c>
      <c r="D242" s="3" t="s">
        <v>324</v>
      </c>
      <c r="E242" s="3" t="s">
        <v>69</v>
      </c>
      <c r="F242" s="3" t="s">
        <v>13</v>
      </c>
      <c r="G242" s="3" t="s">
        <v>170</v>
      </c>
      <c r="H242" s="3" t="s">
        <v>325</v>
      </c>
      <c r="I242" s="4">
        <v>60266</v>
      </c>
      <c r="J242" s="4">
        <v>60.27</v>
      </c>
      <c r="K242" s="4">
        <v>65000</v>
      </c>
      <c r="L242">
        <f t="shared" si="17"/>
        <v>1.0785517538910829</v>
      </c>
      <c r="M242" s="12" t="s">
        <v>671</v>
      </c>
      <c r="N242" t="str">
        <f t="shared" si="15"/>
        <v>Altapyne</v>
      </c>
      <c r="O242" t="str">
        <f t="shared" si="16"/>
        <v>Products Intermediate</v>
      </c>
    </row>
    <row r="243" spans="1:15" ht="22" customHeight="1" x14ac:dyDescent="0.3">
      <c r="A243" s="5">
        <v>43353</v>
      </c>
      <c r="B243" s="13" t="str">
        <f t="shared" si="14"/>
        <v>2018</v>
      </c>
      <c r="C243" s="6" t="s">
        <v>10</v>
      </c>
      <c r="D243" s="6" t="s">
        <v>168</v>
      </c>
      <c r="E243" s="6" t="s">
        <v>173</v>
      </c>
      <c r="F243" s="6" t="s">
        <v>13</v>
      </c>
      <c r="G243" s="6" t="s">
        <v>286</v>
      </c>
      <c r="H243" s="6" t="s">
        <v>326</v>
      </c>
      <c r="I243" s="7">
        <v>16752</v>
      </c>
      <c r="J243" s="7">
        <v>16.75</v>
      </c>
      <c r="K243" s="6" t="s">
        <v>47</v>
      </c>
      <c r="L243" t="e">
        <f t="shared" si="17"/>
        <v>#VALUE!</v>
      </c>
      <c r="M243" s="12" t="s">
        <v>648</v>
      </c>
      <c r="N243" t="str">
        <f t="shared" si="15"/>
        <v>Not Identified</v>
      </c>
      <c r="O243" t="str">
        <f t="shared" si="16"/>
        <v>General Chemical</v>
      </c>
    </row>
    <row r="244" spans="1:15" ht="22" customHeight="1" x14ac:dyDescent="0.3">
      <c r="A244" s="2">
        <v>43349</v>
      </c>
      <c r="B244" s="13" t="str">
        <f t="shared" si="14"/>
        <v>2018</v>
      </c>
      <c r="C244" s="3" t="s">
        <v>10</v>
      </c>
      <c r="D244" s="3" t="s">
        <v>327</v>
      </c>
      <c r="E244" s="3" t="s">
        <v>328</v>
      </c>
      <c r="F244" s="3" t="s">
        <v>13</v>
      </c>
      <c r="G244" s="3" t="s">
        <v>22</v>
      </c>
      <c r="H244" s="3" t="s">
        <v>329</v>
      </c>
      <c r="I244" s="4">
        <v>21496</v>
      </c>
      <c r="J244" s="4">
        <v>21.5</v>
      </c>
      <c r="K244" s="4">
        <v>33900</v>
      </c>
      <c r="L244">
        <f t="shared" si="17"/>
        <v>1.5770375883885375</v>
      </c>
      <c r="M244" t="str">
        <f>IF(ISNUMBER(SEARCH("BENZOIC ACID",H244)),"Benzoic Acid",IF(ISNUMBER(SEARCH("XANTHAN GUM",H244)),"Xanthan Gum",IF(ISNUMBER(SEARCH(" SULPHONIC ACID",H244)),"Sulphonic Acid",IF(ISNUMBER(SEARCH("ETHOXYLATED TRISTYRYLPHENOL",H244))," Ethoxylated Tristyryphenol","FIX IT"))))</f>
        <v>Benzoic Acid</v>
      </c>
      <c r="N244" t="str">
        <f t="shared" si="15"/>
        <v>Not Identified</v>
      </c>
      <c r="O244" t="str">
        <f t="shared" si="16"/>
        <v>General Chemical</v>
      </c>
    </row>
    <row r="245" spans="1:15" ht="22" customHeight="1" x14ac:dyDescent="0.3">
      <c r="A245" s="5">
        <v>43349</v>
      </c>
      <c r="B245" s="13" t="str">
        <f t="shared" si="14"/>
        <v>2018</v>
      </c>
      <c r="C245" s="6" t="s">
        <v>10</v>
      </c>
      <c r="D245" s="6" t="s">
        <v>327</v>
      </c>
      <c r="E245" s="6" t="s">
        <v>328</v>
      </c>
      <c r="F245" s="6" t="s">
        <v>13</v>
      </c>
      <c r="G245" s="6" t="s">
        <v>22</v>
      </c>
      <c r="H245" s="6" t="s">
        <v>329</v>
      </c>
      <c r="I245" s="7">
        <v>21496</v>
      </c>
      <c r="J245" s="7">
        <v>21.5</v>
      </c>
      <c r="K245" s="7">
        <v>33900</v>
      </c>
      <c r="L245">
        <f t="shared" si="17"/>
        <v>1.5770375883885375</v>
      </c>
      <c r="M245" t="str">
        <f>IF(ISNUMBER(SEARCH("BENZOIC ACID",H245)),"Benzoic Acid",IF(ISNUMBER(SEARCH("XANTHAN GUM",H245)),"Xanthan Gum",IF(ISNUMBER(SEARCH(" SULPHONIC ACID",H245)),"Sulphonic Acid",IF(ISNUMBER(SEARCH("ETHOXYLATED TRISTYRYLPHENOL",H245))," Ethoxylated Tristyryphenol","FIX IT"))))</f>
        <v>Benzoic Acid</v>
      </c>
      <c r="N245" t="str">
        <f t="shared" si="15"/>
        <v>Not Identified</v>
      </c>
      <c r="O245" t="str">
        <f t="shared" si="16"/>
        <v>General Chemical</v>
      </c>
    </row>
    <row r="246" spans="1:15" ht="22" customHeight="1" x14ac:dyDescent="0.3">
      <c r="A246" s="2">
        <v>43349</v>
      </c>
      <c r="B246" s="13" t="str">
        <f t="shared" si="14"/>
        <v>2018</v>
      </c>
      <c r="C246" s="3" t="s">
        <v>10</v>
      </c>
      <c r="D246" s="3" t="s">
        <v>327</v>
      </c>
      <c r="E246" s="3" t="s">
        <v>328</v>
      </c>
      <c r="F246" s="3" t="s">
        <v>13</v>
      </c>
      <c r="G246" s="3" t="s">
        <v>22</v>
      </c>
      <c r="H246" s="3" t="s">
        <v>329</v>
      </c>
      <c r="I246" s="4">
        <v>21496</v>
      </c>
      <c r="J246" s="4">
        <v>21.5</v>
      </c>
      <c r="K246" s="4">
        <v>33900</v>
      </c>
      <c r="L246">
        <f t="shared" si="17"/>
        <v>1.5770375883885375</v>
      </c>
      <c r="M246" t="str">
        <f>IF(ISNUMBER(SEARCH("BENZOIC ACID",H246)),"Benzoic Acid",IF(ISNUMBER(SEARCH("XANTHAN GUM",H246)),"Xanthan Gum",IF(ISNUMBER(SEARCH(" SULPHONIC ACID",H246)),"Sulphonic Acid",IF(ISNUMBER(SEARCH("ETHOXYLATED TRISTYRYLPHENOL",H246))," Ethoxylated Tristyryphenol","FIX IT"))))</f>
        <v>Benzoic Acid</v>
      </c>
      <c r="N246" t="str">
        <f t="shared" si="15"/>
        <v>Not Identified</v>
      </c>
      <c r="O246" t="str">
        <f t="shared" si="16"/>
        <v>General Chemical</v>
      </c>
    </row>
    <row r="247" spans="1:15" ht="22" customHeight="1" x14ac:dyDescent="0.3">
      <c r="A247" s="5">
        <v>43349</v>
      </c>
      <c r="B247" s="13" t="str">
        <f t="shared" si="14"/>
        <v>2018</v>
      </c>
      <c r="C247" s="6" t="s">
        <v>10</v>
      </c>
      <c r="D247" s="6" t="s">
        <v>327</v>
      </c>
      <c r="E247" s="6" t="s">
        <v>328</v>
      </c>
      <c r="F247" s="6" t="s">
        <v>13</v>
      </c>
      <c r="G247" s="6" t="s">
        <v>22</v>
      </c>
      <c r="H247" s="6" t="s">
        <v>329</v>
      </c>
      <c r="I247" s="7">
        <v>21496</v>
      </c>
      <c r="J247" s="7">
        <v>21.5</v>
      </c>
      <c r="K247" s="7">
        <v>33900</v>
      </c>
      <c r="L247">
        <f t="shared" si="17"/>
        <v>1.5770375883885375</v>
      </c>
      <c r="M247" t="str">
        <f>IF(ISNUMBER(SEARCH("BENZOIC ACID",H247)),"Benzoic Acid",IF(ISNUMBER(SEARCH("XANTHAN GUM",H247)),"Xanthan Gum",IF(ISNUMBER(SEARCH(" SULPHONIC ACID",H247)),"Sulphonic Acid",IF(ISNUMBER(SEARCH("ETHOXYLATED TRISTYRYLPHENOL",H247))," Ethoxylated Tristyryphenol","FIX IT"))))</f>
        <v>Benzoic Acid</v>
      </c>
      <c r="N247" t="str">
        <f t="shared" si="15"/>
        <v>Not Identified</v>
      </c>
      <c r="O247" t="str">
        <f t="shared" si="16"/>
        <v>General Chemical</v>
      </c>
    </row>
    <row r="248" spans="1:15" ht="22" customHeight="1" x14ac:dyDescent="0.3">
      <c r="A248" s="2">
        <v>43349</v>
      </c>
      <c r="B248" s="13" t="str">
        <f t="shared" si="14"/>
        <v>2018</v>
      </c>
      <c r="C248" s="3" t="s">
        <v>10</v>
      </c>
      <c r="D248" s="3" t="s">
        <v>327</v>
      </c>
      <c r="E248" s="3" t="s">
        <v>328</v>
      </c>
      <c r="F248" s="3" t="s">
        <v>13</v>
      </c>
      <c r="G248" s="3" t="s">
        <v>22</v>
      </c>
      <c r="H248" s="3" t="s">
        <v>329</v>
      </c>
      <c r="I248" s="4">
        <v>21496</v>
      </c>
      <c r="J248" s="4">
        <v>21.5</v>
      </c>
      <c r="K248" s="4">
        <v>33900</v>
      </c>
      <c r="L248">
        <f t="shared" si="17"/>
        <v>1.5770375883885375</v>
      </c>
      <c r="M248" t="str">
        <f>IF(ISNUMBER(SEARCH("BENZOIC ACID",H248)),"Benzoic Acid",IF(ISNUMBER(SEARCH("XANTHAN GUM",H248)),"Xanthan Gum",IF(ISNUMBER(SEARCH(" SULPHONIC ACID",H248)),"Sulphonic Acid",IF(ISNUMBER(SEARCH("ETHOXYLATED TRISTYRYLPHENOL",H248))," Ethoxylated Tristyryphenol","FIX IT"))))</f>
        <v>Benzoic Acid</v>
      </c>
      <c r="N248" t="str">
        <f t="shared" si="15"/>
        <v>Not Identified</v>
      </c>
      <c r="O248" t="str">
        <f t="shared" si="16"/>
        <v>General Chemical</v>
      </c>
    </row>
    <row r="249" spans="1:15" ht="22" customHeight="1" x14ac:dyDescent="0.3">
      <c r="A249" s="5">
        <v>43346</v>
      </c>
      <c r="B249" s="13" t="str">
        <f t="shared" si="14"/>
        <v>2018</v>
      </c>
      <c r="C249" s="6" t="s">
        <v>10</v>
      </c>
      <c r="D249" s="6" t="s">
        <v>184</v>
      </c>
      <c r="E249" s="6" t="s">
        <v>69</v>
      </c>
      <c r="F249" s="6" t="s">
        <v>13</v>
      </c>
      <c r="G249" s="6" t="s">
        <v>100</v>
      </c>
      <c r="H249" s="6" t="s">
        <v>330</v>
      </c>
      <c r="I249" s="7">
        <v>16480</v>
      </c>
      <c r="J249" s="7">
        <v>16.48</v>
      </c>
      <c r="K249" s="7">
        <v>51900</v>
      </c>
      <c r="L249">
        <f t="shared" si="17"/>
        <v>3.1492718446601944</v>
      </c>
      <c r="M249" t="str">
        <f>IF(ISNUMBER(SEARCH("BUTYL TRIGLYCOL",H249)),"Butyl Triglycol",IF(ISNUMBER(SEARCH("POLYVINYL ALCOHOL",H249)),"Polyvinyl Alcohol",IF(ISNUMBER(SEARCH("ACIDOS GRAXOS",H249)),"Fatty Acids",IF(ISNUMBER(SEARCH("DIETHYLENETRIAMINE",H249)),"Diethylenetriamine",IF(ISNUMBER(SEARCH("MONOETHANOLAMINE",H249)),"Monoethanolamine",IF(ISNUMBER(SEARCH("PIGMENT",H249)),"Pigment","fIX IT"))))))</f>
        <v>Diethylenetriamine</v>
      </c>
      <c r="N249" t="str">
        <f t="shared" si="15"/>
        <v>Not Identified</v>
      </c>
      <c r="O249" t="str">
        <f t="shared" si="16"/>
        <v>Amines</v>
      </c>
    </row>
    <row r="250" spans="1:15" ht="22" customHeight="1" x14ac:dyDescent="0.3">
      <c r="A250" s="2">
        <v>43345</v>
      </c>
      <c r="B250" s="13" t="str">
        <f t="shared" si="14"/>
        <v>2018</v>
      </c>
      <c r="C250" s="3" t="s">
        <v>10</v>
      </c>
      <c r="D250" s="3" t="s">
        <v>324</v>
      </c>
      <c r="E250" s="3" t="s">
        <v>69</v>
      </c>
      <c r="F250" s="3" t="s">
        <v>13</v>
      </c>
      <c r="G250" s="3" t="s">
        <v>170</v>
      </c>
      <c r="H250" s="3" t="s">
        <v>331</v>
      </c>
      <c r="I250" s="4">
        <v>59913</v>
      </c>
      <c r="J250" s="4">
        <v>59.91</v>
      </c>
      <c r="K250" s="4">
        <v>64600</v>
      </c>
      <c r="L250">
        <f t="shared" si="17"/>
        <v>1.0782301003121193</v>
      </c>
      <c r="M250" s="12" t="s">
        <v>671</v>
      </c>
      <c r="N250" t="str">
        <f t="shared" si="15"/>
        <v>Altapyne</v>
      </c>
      <c r="O250" t="str">
        <f t="shared" si="16"/>
        <v>Products Intermediate</v>
      </c>
    </row>
    <row r="251" spans="1:15" ht="22" customHeight="1" x14ac:dyDescent="0.3">
      <c r="A251" s="5">
        <v>43345</v>
      </c>
      <c r="B251" s="13" t="str">
        <f t="shared" si="14"/>
        <v>2018</v>
      </c>
      <c r="C251" s="6" t="s">
        <v>10</v>
      </c>
      <c r="D251" s="6" t="s">
        <v>43</v>
      </c>
      <c r="E251" s="6" t="s">
        <v>44</v>
      </c>
      <c r="F251" s="6" t="s">
        <v>13</v>
      </c>
      <c r="G251" s="6" t="s">
        <v>286</v>
      </c>
      <c r="H251" s="6" t="s">
        <v>332</v>
      </c>
      <c r="I251" s="7">
        <v>17740</v>
      </c>
      <c r="J251" s="7">
        <v>17.739999999999998</v>
      </c>
      <c r="K251" s="6" t="s">
        <v>47</v>
      </c>
      <c r="L251" t="e">
        <f t="shared" si="17"/>
        <v>#VALUE!</v>
      </c>
      <c r="M251" t="str">
        <f>IF(ISNUMBER(SEARCH("BUTYL TRIGLYCOL",H251)),"Butyl Triglycol",IF(ISNUMBER(SEARCH("POLYVINYL ALCOHOL",H251)),"Polyvinyl Alcohol",IF(ISNUMBER(SEARCH("ACIDOS GRAXOS",H251)),"Fatty Acids",IF(ISNUMBER(SEARCH("DIETHYLENETRIAMINE",H251)),"Diethylenetriamine",IF(ISNUMBER(SEARCH("MONOETHANOLAMINE",H251)),"Monoethanolamine",IF(ISNUMBER(SEARCH("PIGMENT",H251)),"Pigment","fIX IT"))))))</f>
        <v>Butyl Triglycol</v>
      </c>
      <c r="N251" t="str">
        <f t="shared" si="15"/>
        <v>Not Identified</v>
      </c>
      <c r="O251" t="str">
        <f t="shared" si="16"/>
        <v>Alcohol</v>
      </c>
    </row>
    <row r="252" spans="1:15" ht="22" customHeight="1" x14ac:dyDescent="0.3">
      <c r="A252" s="2">
        <v>43344</v>
      </c>
      <c r="B252" s="13" t="str">
        <f t="shared" si="14"/>
        <v>2018</v>
      </c>
      <c r="C252" s="3" t="s">
        <v>10</v>
      </c>
      <c r="D252" s="3" t="s">
        <v>231</v>
      </c>
      <c r="E252" s="3" t="s">
        <v>76</v>
      </c>
      <c r="F252" s="3" t="s">
        <v>13</v>
      </c>
      <c r="G252" s="3" t="s">
        <v>22</v>
      </c>
      <c r="H252" s="3" t="s">
        <v>333</v>
      </c>
      <c r="I252" s="4">
        <v>20580</v>
      </c>
      <c r="J252" s="4">
        <v>20.58</v>
      </c>
      <c r="K252" s="4">
        <v>38400</v>
      </c>
      <c r="L252">
        <f t="shared" si="17"/>
        <v>1.8658892128279883</v>
      </c>
      <c r="M252" t="str">
        <f>IF(ISNUMBER(SEARCH("BENZOIC ACID",H252)),"Benzoic Acid",IF(ISNUMBER(SEARCH("XANTHAN GUM",H252)),"Xanthan Gum",IF(ISNUMBER(SEARCH(" SULPHONIC ACID",H252)),"Sulphonic Acid",IF(ISNUMBER(SEARCH("ETHOXYLATED TRISTYRYLPHENOL",H252))," Ethoxylated Tristyryphenol","FIX IT"))))</f>
        <v>Benzoic Acid</v>
      </c>
      <c r="N252" t="str">
        <f t="shared" si="15"/>
        <v>Not Identified</v>
      </c>
      <c r="O252" t="str">
        <f t="shared" si="16"/>
        <v>General Chemical</v>
      </c>
    </row>
    <row r="253" spans="1:15" ht="22" customHeight="1" x14ac:dyDescent="0.3">
      <c r="A253" s="5">
        <v>43344</v>
      </c>
      <c r="B253" s="13" t="str">
        <f t="shared" si="14"/>
        <v>2018</v>
      </c>
      <c r="C253" s="6" t="s">
        <v>10</v>
      </c>
      <c r="D253" s="6" t="s">
        <v>231</v>
      </c>
      <c r="E253" s="6" t="s">
        <v>76</v>
      </c>
      <c r="F253" s="6" t="s">
        <v>13</v>
      </c>
      <c r="G253" s="6" t="s">
        <v>22</v>
      </c>
      <c r="H253" s="6" t="s">
        <v>333</v>
      </c>
      <c r="I253" s="7">
        <v>20580</v>
      </c>
      <c r="J253" s="7">
        <v>20.58</v>
      </c>
      <c r="K253" s="7">
        <v>38400</v>
      </c>
      <c r="L253">
        <f t="shared" si="17"/>
        <v>1.8658892128279883</v>
      </c>
      <c r="M253" t="str">
        <f>IF(ISNUMBER(SEARCH("BENZOIC ACID",H253)),"Benzoic Acid",IF(ISNUMBER(SEARCH("XANTHAN GUM",H253)),"Xanthan Gum",IF(ISNUMBER(SEARCH(" SULPHONIC ACID",H253)),"Sulphonic Acid",IF(ISNUMBER(SEARCH("ETHOXYLATED TRISTYRYLPHENOL",H253))," Ethoxylated Tristyryphenol","FIX IT"))))</f>
        <v>Benzoic Acid</v>
      </c>
      <c r="N253" t="str">
        <f t="shared" si="15"/>
        <v>Not Identified</v>
      </c>
      <c r="O253" t="str">
        <f t="shared" si="16"/>
        <v>General Chemical</v>
      </c>
    </row>
    <row r="254" spans="1:15" ht="22" customHeight="1" x14ac:dyDescent="0.3">
      <c r="A254" s="2">
        <v>43344</v>
      </c>
      <c r="B254" s="13" t="str">
        <f t="shared" si="14"/>
        <v>2018</v>
      </c>
      <c r="C254" s="3" t="s">
        <v>10</v>
      </c>
      <c r="D254" s="3" t="s">
        <v>231</v>
      </c>
      <c r="E254" s="3" t="s">
        <v>76</v>
      </c>
      <c r="F254" s="3" t="s">
        <v>13</v>
      </c>
      <c r="G254" s="3" t="s">
        <v>22</v>
      </c>
      <c r="H254" s="3" t="s">
        <v>333</v>
      </c>
      <c r="I254" s="4">
        <v>20580</v>
      </c>
      <c r="J254" s="4">
        <v>20.58</v>
      </c>
      <c r="K254" s="4">
        <v>38400</v>
      </c>
      <c r="L254">
        <f t="shared" si="17"/>
        <v>1.8658892128279883</v>
      </c>
      <c r="M254" t="str">
        <f>IF(ISNUMBER(SEARCH("BENZOIC ACID",H254)),"Benzoic Acid",IF(ISNUMBER(SEARCH("XANTHAN GUM",H254)),"Xanthan Gum",IF(ISNUMBER(SEARCH(" SULPHONIC ACID",H254)),"Sulphonic Acid",IF(ISNUMBER(SEARCH("ETHOXYLATED TRISTYRYLPHENOL",H254))," Ethoxylated Tristyryphenol","FIX IT"))))</f>
        <v>Benzoic Acid</v>
      </c>
      <c r="N254" t="str">
        <f t="shared" si="15"/>
        <v>Not Identified</v>
      </c>
      <c r="O254" t="str">
        <f t="shared" si="16"/>
        <v>General Chemical</v>
      </c>
    </row>
    <row r="255" spans="1:15" ht="22" customHeight="1" x14ac:dyDescent="0.3">
      <c r="A255" s="5">
        <v>43339</v>
      </c>
      <c r="B255" s="13" t="str">
        <f t="shared" si="14"/>
        <v>2018</v>
      </c>
      <c r="C255" s="6" t="s">
        <v>10</v>
      </c>
      <c r="D255" s="6" t="s">
        <v>168</v>
      </c>
      <c r="E255" s="6" t="s">
        <v>173</v>
      </c>
      <c r="F255" s="6" t="s">
        <v>13</v>
      </c>
      <c r="G255" s="6" t="s">
        <v>96</v>
      </c>
      <c r="H255" s="6" t="s">
        <v>334</v>
      </c>
      <c r="I255" s="7">
        <v>16752</v>
      </c>
      <c r="J255" s="7">
        <v>16.75</v>
      </c>
      <c r="K255" s="7">
        <v>69400</v>
      </c>
      <c r="L255">
        <f t="shared" si="17"/>
        <v>4.1427889207258835</v>
      </c>
      <c r="M255" s="12" t="s">
        <v>648</v>
      </c>
      <c r="N255" t="str">
        <f t="shared" si="15"/>
        <v>Not Identified</v>
      </c>
      <c r="O255" t="str">
        <f t="shared" si="16"/>
        <v>General Chemical</v>
      </c>
    </row>
    <row r="256" spans="1:15" ht="22" customHeight="1" x14ac:dyDescent="0.3">
      <c r="A256" s="2">
        <v>43339</v>
      </c>
      <c r="B256" s="13" t="str">
        <f t="shared" si="14"/>
        <v>2018</v>
      </c>
      <c r="C256" s="3" t="s">
        <v>10</v>
      </c>
      <c r="D256" s="3" t="s">
        <v>324</v>
      </c>
      <c r="E256" s="3" t="s">
        <v>69</v>
      </c>
      <c r="F256" s="3" t="s">
        <v>13</v>
      </c>
      <c r="G256" s="3" t="s">
        <v>170</v>
      </c>
      <c r="H256" s="3" t="s">
        <v>335</v>
      </c>
      <c r="I256" s="4">
        <v>40144</v>
      </c>
      <c r="J256" s="4">
        <v>40.14</v>
      </c>
      <c r="K256" s="4">
        <v>41300</v>
      </c>
      <c r="L256">
        <f t="shared" si="17"/>
        <v>1.0287963332004784</v>
      </c>
      <c r="M256" s="12" t="s">
        <v>671</v>
      </c>
      <c r="N256" t="str">
        <f t="shared" si="15"/>
        <v>Altapyne</v>
      </c>
      <c r="O256" t="str">
        <f t="shared" si="16"/>
        <v>Products Intermediate</v>
      </c>
    </row>
    <row r="257" spans="1:15" ht="22" customHeight="1" x14ac:dyDescent="0.3">
      <c r="A257" s="5">
        <v>43337</v>
      </c>
      <c r="B257" s="13" t="str">
        <f t="shared" si="14"/>
        <v>2018</v>
      </c>
      <c r="C257" s="6" t="s">
        <v>10</v>
      </c>
      <c r="D257" s="6" t="s">
        <v>129</v>
      </c>
      <c r="E257" s="6" t="s">
        <v>53</v>
      </c>
      <c r="F257" s="6" t="s">
        <v>13</v>
      </c>
      <c r="G257" s="6" t="s">
        <v>336</v>
      </c>
      <c r="H257" s="6" t="s">
        <v>337</v>
      </c>
      <c r="I257" s="7">
        <v>12000</v>
      </c>
      <c r="J257" s="7">
        <v>12</v>
      </c>
      <c r="K257" s="7">
        <v>52700</v>
      </c>
      <c r="L257">
        <f t="shared" si="17"/>
        <v>4.3916666666666666</v>
      </c>
      <c r="M257" t="str">
        <f>IF(ISNUMBER(SEARCH("HEDP",H257)),"HEDP Tetrasodium Salt",IF(ISNUMBER(SEARCH("MONOETHYLENE GLYCOL",H257)),"Ethylene Glycol","FIX IT"))</f>
        <v>HEDP Tetrasodium Salt</v>
      </c>
      <c r="N257" t="str">
        <f t="shared" si="15"/>
        <v>Not Identified</v>
      </c>
      <c r="O257" t="str">
        <f t="shared" si="16"/>
        <v>Water Treatment Chemical</v>
      </c>
    </row>
    <row r="258" spans="1:15" ht="22" customHeight="1" x14ac:dyDescent="0.3">
      <c r="A258" s="2">
        <v>43337</v>
      </c>
      <c r="B258" s="13" t="str">
        <f t="shared" si="14"/>
        <v>2018</v>
      </c>
      <c r="C258" s="3" t="s">
        <v>10</v>
      </c>
      <c r="D258" s="3" t="s">
        <v>33</v>
      </c>
      <c r="E258" s="3" t="s">
        <v>338</v>
      </c>
      <c r="F258" s="3" t="s">
        <v>13</v>
      </c>
      <c r="G258" s="3" t="s">
        <v>35</v>
      </c>
      <c r="H258" s="3" t="s">
        <v>339</v>
      </c>
      <c r="I258" s="4">
        <v>10680</v>
      </c>
      <c r="J258" s="4">
        <v>10.68</v>
      </c>
      <c r="K258" s="4">
        <v>70800</v>
      </c>
      <c r="L258">
        <f t="shared" si="17"/>
        <v>6.6292134831460672</v>
      </c>
      <c r="M258" t="str">
        <f>IF(ISNUMBER(SEARCH("BUTYL TRIGLYCOL",H258)),"Butyl Triglycol",IF(ISNUMBER(SEARCH("POLYVINYL ALCOHOL",H258)),"Polyvinyl Alcohol",IF(ISNUMBER(SEARCH("ACIDOS GRAXOS",H258)),"Fatty Acids",IF(ISNUMBER(SEARCH("DIETHYLENETRIAMINE",H258)),"Diethylenetriamine",IF(ISNUMBER(SEARCH("MONOETHANOLAMINE",H258)),"Monoethanolamine",IF(ISNUMBER(SEARCH("PIGMENT",H258)),"Pigment","fIX IT"))))))</f>
        <v>Pigment</v>
      </c>
      <c r="N258" t="str">
        <f t="shared" si="15"/>
        <v>Not Identified</v>
      </c>
      <c r="O258" t="str">
        <f t="shared" si="16"/>
        <v>Pigment</v>
      </c>
    </row>
    <row r="259" spans="1:15" ht="22" customHeight="1" x14ac:dyDescent="0.3">
      <c r="A259" s="5">
        <v>43337</v>
      </c>
      <c r="B259" s="13" t="str">
        <f t="shared" ref="B259:B322" si="18">TEXT(A259, "YYYY")</f>
        <v>2018</v>
      </c>
      <c r="C259" s="6" t="s">
        <v>10</v>
      </c>
      <c r="D259" s="6" t="s">
        <v>129</v>
      </c>
      <c r="E259" s="6" t="s">
        <v>53</v>
      </c>
      <c r="F259" s="6" t="s">
        <v>13</v>
      </c>
      <c r="G259" s="6" t="s">
        <v>155</v>
      </c>
      <c r="H259" s="6" t="s">
        <v>340</v>
      </c>
      <c r="I259" s="7">
        <v>6720</v>
      </c>
      <c r="J259" s="7">
        <v>6.72</v>
      </c>
      <c r="K259" s="7">
        <v>26400</v>
      </c>
      <c r="L259">
        <f t="shared" si="17"/>
        <v>3.9285714285714284</v>
      </c>
      <c r="M259" t="str">
        <f>IF(ISNUMBER(SEARCH("HEDP",H259)),"HEDP Tetrasodium Salt",IF(ISNUMBER(SEARCH("MONOETHYLENE GLYCOL",H259)),"Ethylene Glycol","FIX IT"))</f>
        <v>HEDP Tetrasodium Salt</v>
      </c>
      <c r="N259" t="str">
        <f t="shared" ref="N259:N322" si="19">VLOOKUP(M259,Q:S,2,FALSE)</f>
        <v>Not Identified</v>
      </c>
      <c r="O259" t="str">
        <f t="shared" ref="O259:O322" si="20">VLOOKUP(M259,Q:S,3,FALSE)</f>
        <v>Water Treatment Chemical</v>
      </c>
    </row>
    <row r="260" spans="1:15" ht="22" customHeight="1" x14ac:dyDescent="0.3">
      <c r="A260" s="2">
        <v>43326</v>
      </c>
      <c r="B260" s="13" t="str">
        <f t="shared" si="18"/>
        <v>2018</v>
      </c>
      <c r="C260" s="3" t="s">
        <v>10</v>
      </c>
      <c r="D260" s="3" t="s">
        <v>43</v>
      </c>
      <c r="E260" s="3" t="s">
        <v>44</v>
      </c>
      <c r="F260" s="3" t="s">
        <v>13</v>
      </c>
      <c r="G260" s="3" t="s">
        <v>286</v>
      </c>
      <c r="H260" s="3" t="s">
        <v>341</v>
      </c>
      <c r="I260" s="4">
        <v>17740</v>
      </c>
      <c r="J260" s="4">
        <v>17.739999999999998</v>
      </c>
      <c r="K260" s="3" t="s">
        <v>47</v>
      </c>
      <c r="L260" t="e">
        <f t="shared" si="17"/>
        <v>#VALUE!</v>
      </c>
      <c r="M260" t="str">
        <f>IF(ISNUMBER(SEARCH("BUTYL TRIGLYCOL",H260)),"Butyl Triglycol",IF(ISNUMBER(SEARCH("POLYVINYL ALCOHOL",H260)),"Polyvinyl Alcohol",IF(ISNUMBER(SEARCH("ACIDOS GRAXOS",H260)),"Fatty Acids",IF(ISNUMBER(SEARCH("DIETHYLENETRIAMINE",H260)),"Diethylenetriamine",IF(ISNUMBER(SEARCH("MONOETHANOLAMINE",H260)),"Monoethanolamine",IF(ISNUMBER(SEARCH("PIGMENT",H260)),"Pigment","fIX IT"))))))</f>
        <v>Butyl Triglycol</v>
      </c>
      <c r="N260" t="str">
        <f t="shared" si="19"/>
        <v>Not Identified</v>
      </c>
      <c r="O260" t="str">
        <f t="shared" si="20"/>
        <v>Alcohol</v>
      </c>
    </row>
    <row r="261" spans="1:15" ht="22" customHeight="1" x14ac:dyDescent="0.3">
      <c r="A261" s="5">
        <v>43322</v>
      </c>
      <c r="B261" s="13" t="str">
        <f t="shared" si="18"/>
        <v>2018</v>
      </c>
      <c r="C261" s="6" t="s">
        <v>10</v>
      </c>
      <c r="D261" s="6" t="s">
        <v>75</v>
      </c>
      <c r="E261" s="6" t="s">
        <v>76</v>
      </c>
      <c r="F261" s="6" t="s">
        <v>13</v>
      </c>
      <c r="G261" s="6" t="s">
        <v>22</v>
      </c>
      <c r="H261" s="6" t="s">
        <v>333</v>
      </c>
      <c r="I261" s="7">
        <v>25953</v>
      </c>
      <c r="J261" s="7">
        <v>25.95</v>
      </c>
      <c r="K261" s="7">
        <v>47700</v>
      </c>
      <c r="L261">
        <f t="shared" si="17"/>
        <v>1.8379378106577273</v>
      </c>
      <c r="M261" t="str">
        <f>IF(ISNUMBER(SEARCH("BENZOIC ACID",H261)),"Benzoic Acid",IF(ISNUMBER(SEARCH("XANTHAN GUM",H261)),"Xanthan Gum",IF(ISNUMBER(SEARCH(" SULPHONIC ACID",H261)),"Sulphonic Acid",IF(ISNUMBER(SEARCH("ETHOXYLATED TRISTYRYLPHENOL",H261))," Ethoxylated Tristyryphenol","FIX IT"))))</f>
        <v>Benzoic Acid</v>
      </c>
      <c r="N261" t="str">
        <f t="shared" si="19"/>
        <v>Not Identified</v>
      </c>
      <c r="O261" t="str">
        <f t="shared" si="20"/>
        <v>General Chemical</v>
      </c>
    </row>
    <row r="262" spans="1:15" ht="22" customHeight="1" x14ac:dyDescent="0.3">
      <c r="A262" s="2">
        <v>43322</v>
      </c>
      <c r="B262" s="13" t="str">
        <f t="shared" si="18"/>
        <v>2018</v>
      </c>
      <c r="C262" s="3" t="s">
        <v>10</v>
      </c>
      <c r="D262" s="3" t="s">
        <v>75</v>
      </c>
      <c r="E262" s="3" t="s">
        <v>76</v>
      </c>
      <c r="F262" s="3" t="s">
        <v>13</v>
      </c>
      <c r="G262" s="3" t="s">
        <v>22</v>
      </c>
      <c r="H262" s="3" t="s">
        <v>342</v>
      </c>
      <c r="I262" s="4">
        <v>25953</v>
      </c>
      <c r="J262" s="4">
        <v>25.95</v>
      </c>
      <c r="K262" s="4">
        <v>47700</v>
      </c>
      <c r="L262">
        <f t="shared" si="17"/>
        <v>1.8379378106577273</v>
      </c>
      <c r="M262" t="str">
        <f>IF(ISNUMBER(SEARCH("BENZOIC ACID",H262)),"Benzoic Acid",IF(ISNUMBER(SEARCH("XANTHAN GUM",H262)),"Xanthan Gum",IF(ISNUMBER(SEARCH(" SULPHONIC ACID",H262)),"Sulphonic Acid",IF(ISNUMBER(SEARCH("ETHOXYLATED TRISTYRYLPHENOL",H262))," Ethoxylated Tristyryphenol","FIX IT"))))</f>
        <v>Benzoic Acid</v>
      </c>
      <c r="N262" t="str">
        <f t="shared" si="19"/>
        <v>Not Identified</v>
      </c>
      <c r="O262" t="str">
        <f t="shared" si="20"/>
        <v>General Chemical</v>
      </c>
    </row>
    <row r="263" spans="1:15" ht="22" customHeight="1" x14ac:dyDescent="0.3">
      <c r="A263" s="5">
        <v>43321</v>
      </c>
      <c r="B263" s="13" t="str">
        <f t="shared" si="18"/>
        <v>2018</v>
      </c>
      <c r="C263" s="6" t="s">
        <v>10</v>
      </c>
      <c r="D263" s="6" t="s">
        <v>327</v>
      </c>
      <c r="E263" s="6" t="s">
        <v>328</v>
      </c>
      <c r="F263" s="6" t="s">
        <v>13</v>
      </c>
      <c r="G263" s="6" t="s">
        <v>22</v>
      </c>
      <c r="H263" s="6" t="s">
        <v>343</v>
      </c>
      <c r="I263" s="7">
        <v>21496</v>
      </c>
      <c r="J263" s="7">
        <v>21.5</v>
      </c>
      <c r="K263" s="7">
        <v>36400</v>
      </c>
      <c r="L263">
        <f t="shared" si="17"/>
        <v>1.6933382954968366</v>
      </c>
      <c r="M263" t="str">
        <f>IF(ISNUMBER(SEARCH("BENZOIC ACID",H263)),"Benzoic Acid",IF(ISNUMBER(SEARCH("XANTHAN GUM",H263)),"Xanthan Gum",IF(ISNUMBER(SEARCH(" SULPHONIC ACID",H263)),"Sulphonic Acid",IF(ISNUMBER(SEARCH("ETHOXYLATED TRISTYRYLPHENOL",H263))," Ethoxylated Tristyryphenol","FIX IT"))))</f>
        <v>Benzoic Acid</v>
      </c>
      <c r="N263" t="str">
        <f t="shared" si="19"/>
        <v>Not Identified</v>
      </c>
      <c r="O263" t="str">
        <f t="shared" si="20"/>
        <v>General Chemical</v>
      </c>
    </row>
    <row r="264" spans="1:15" ht="22" customHeight="1" x14ac:dyDescent="0.3">
      <c r="A264" s="2">
        <v>43321</v>
      </c>
      <c r="B264" s="13" t="str">
        <f t="shared" si="18"/>
        <v>2018</v>
      </c>
      <c r="C264" s="3" t="s">
        <v>10</v>
      </c>
      <c r="D264" s="3" t="s">
        <v>327</v>
      </c>
      <c r="E264" s="3" t="s">
        <v>328</v>
      </c>
      <c r="F264" s="3" t="s">
        <v>13</v>
      </c>
      <c r="G264" s="3" t="s">
        <v>22</v>
      </c>
      <c r="H264" s="3" t="s">
        <v>344</v>
      </c>
      <c r="I264" s="4">
        <v>21496</v>
      </c>
      <c r="J264" s="4">
        <v>21.5</v>
      </c>
      <c r="K264" s="4">
        <v>36400</v>
      </c>
      <c r="L264">
        <f t="shared" si="17"/>
        <v>1.6933382954968366</v>
      </c>
      <c r="M264" t="str">
        <f>IF(ISNUMBER(SEARCH("BENZOIC ACID",H264)),"Benzoic Acid",IF(ISNUMBER(SEARCH("XANTHAN GUM",H264)),"Xanthan Gum",IF(ISNUMBER(SEARCH(" SULPHONIC ACID",H264)),"Sulphonic Acid",IF(ISNUMBER(SEARCH("ETHOXYLATED TRISTYRYLPHENOL",H264))," Ethoxylated Tristyryphenol","FIX IT"))))</f>
        <v>Benzoic Acid</v>
      </c>
      <c r="N264" t="str">
        <f t="shared" si="19"/>
        <v>Not Identified</v>
      </c>
      <c r="O264" t="str">
        <f t="shared" si="20"/>
        <v>General Chemical</v>
      </c>
    </row>
    <row r="265" spans="1:15" ht="22" customHeight="1" x14ac:dyDescent="0.3">
      <c r="A265" s="5">
        <v>43320</v>
      </c>
      <c r="B265" s="13" t="str">
        <f t="shared" si="18"/>
        <v>2018</v>
      </c>
      <c r="C265" s="6" t="s">
        <v>10</v>
      </c>
      <c r="D265" s="6" t="s">
        <v>168</v>
      </c>
      <c r="E265" s="6" t="s">
        <v>173</v>
      </c>
      <c r="F265" s="6" t="s">
        <v>13</v>
      </c>
      <c r="G265" s="6" t="s">
        <v>286</v>
      </c>
      <c r="H265" s="6" t="s">
        <v>345</v>
      </c>
      <c r="I265" s="7">
        <v>16752</v>
      </c>
      <c r="J265" s="7">
        <v>16.75</v>
      </c>
      <c r="K265" s="6" t="s">
        <v>47</v>
      </c>
      <c r="L265" t="e">
        <f t="shared" si="17"/>
        <v>#VALUE!</v>
      </c>
      <c r="M265" s="12" t="s">
        <v>648</v>
      </c>
      <c r="N265" t="str">
        <f t="shared" si="19"/>
        <v>Not Identified</v>
      </c>
      <c r="O265" t="str">
        <f t="shared" si="20"/>
        <v>General Chemical</v>
      </c>
    </row>
    <row r="266" spans="1:15" ht="22" customHeight="1" x14ac:dyDescent="0.3">
      <c r="A266" s="2">
        <v>43317</v>
      </c>
      <c r="B266" s="13" t="str">
        <f t="shared" si="18"/>
        <v>2018</v>
      </c>
      <c r="C266" s="3" t="s">
        <v>10</v>
      </c>
      <c r="D266" s="3" t="s">
        <v>24</v>
      </c>
      <c r="E266" s="3" t="s">
        <v>25</v>
      </c>
      <c r="F266" s="3" t="s">
        <v>13</v>
      </c>
      <c r="G266" s="3" t="s">
        <v>26</v>
      </c>
      <c r="H266" s="3" t="s">
        <v>346</v>
      </c>
      <c r="I266" s="4">
        <v>18960</v>
      </c>
      <c r="J266" s="4">
        <v>18.96</v>
      </c>
      <c r="K266" s="4">
        <v>43400</v>
      </c>
      <c r="L266">
        <f t="shared" si="17"/>
        <v>2.2890295358649788</v>
      </c>
      <c r="M266" s="12" t="s">
        <v>658</v>
      </c>
      <c r="N266" t="str">
        <f t="shared" si="19"/>
        <v>Not Identified</v>
      </c>
      <c r="O266" t="str">
        <f t="shared" si="20"/>
        <v>General Chemical</v>
      </c>
    </row>
    <row r="267" spans="1:15" ht="22" customHeight="1" x14ac:dyDescent="0.3">
      <c r="A267" s="5">
        <v>43313</v>
      </c>
      <c r="B267" s="13" t="str">
        <f t="shared" si="18"/>
        <v>2018</v>
      </c>
      <c r="C267" s="6" t="s">
        <v>347</v>
      </c>
      <c r="D267" s="6" t="s">
        <v>63</v>
      </c>
      <c r="E267" s="6" t="s">
        <v>29</v>
      </c>
      <c r="F267" s="6" t="s">
        <v>13</v>
      </c>
      <c r="G267" s="6" t="s">
        <v>348</v>
      </c>
      <c r="H267" s="6" t="s">
        <v>349</v>
      </c>
      <c r="I267" s="7">
        <v>10740</v>
      </c>
      <c r="J267" s="7">
        <v>10.74</v>
      </c>
      <c r="K267" s="7">
        <v>164000</v>
      </c>
      <c r="L267">
        <f t="shared" si="17"/>
        <v>15.270018621973929</v>
      </c>
      <c r="M267" s="12" t="s">
        <v>666</v>
      </c>
      <c r="N267" t="str">
        <f t="shared" si="19"/>
        <v>Esaflor</v>
      </c>
      <c r="O267" t="str">
        <f t="shared" si="20"/>
        <v>Amonium Derivative</v>
      </c>
    </row>
    <row r="268" spans="1:15" ht="22" customHeight="1" x14ac:dyDescent="0.3">
      <c r="A268" s="2">
        <v>43311</v>
      </c>
      <c r="B268" s="13" t="str">
        <f t="shared" si="18"/>
        <v>2018</v>
      </c>
      <c r="C268" s="3" t="s">
        <v>10</v>
      </c>
      <c r="D268" s="3" t="s">
        <v>303</v>
      </c>
      <c r="E268" s="3" t="s">
        <v>21</v>
      </c>
      <c r="F268" s="3" t="s">
        <v>13</v>
      </c>
      <c r="G268" s="3" t="s">
        <v>155</v>
      </c>
      <c r="H268" s="3" t="s">
        <v>350</v>
      </c>
      <c r="I268" s="4">
        <v>8256</v>
      </c>
      <c r="J268" s="4">
        <v>8.26</v>
      </c>
      <c r="K268" s="4">
        <v>31300</v>
      </c>
      <c r="L268">
        <f t="shared" si="17"/>
        <v>3.7911821705426356</v>
      </c>
      <c r="M268" t="str">
        <f>IF(ISNUMBER(SEARCH("HEDP",H268)),"HEDP Tetrasodium Salt",IF(ISNUMBER(SEARCH("MONOETHYLENE GLYCOL",H268)),"Ethylene Glycol","FIX IT"))</f>
        <v>HEDP Tetrasodium Salt</v>
      </c>
      <c r="N268" t="str">
        <f t="shared" si="19"/>
        <v>Not Identified</v>
      </c>
      <c r="O268" t="str">
        <f t="shared" si="20"/>
        <v>Water Treatment Chemical</v>
      </c>
    </row>
    <row r="269" spans="1:15" ht="22" customHeight="1" x14ac:dyDescent="0.3">
      <c r="A269" s="5">
        <v>43311</v>
      </c>
      <c r="B269" s="13" t="str">
        <f t="shared" si="18"/>
        <v>2018</v>
      </c>
      <c r="C269" s="6" t="s">
        <v>10</v>
      </c>
      <c r="D269" s="6" t="s">
        <v>303</v>
      </c>
      <c r="E269" s="6" t="s">
        <v>21</v>
      </c>
      <c r="F269" s="6" t="s">
        <v>13</v>
      </c>
      <c r="G269" s="6" t="s">
        <v>336</v>
      </c>
      <c r="H269" s="6" t="s">
        <v>351</v>
      </c>
      <c r="I269" s="7">
        <v>12384</v>
      </c>
      <c r="J269" s="7">
        <v>12.38</v>
      </c>
      <c r="K269" s="7">
        <v>53400</v>
      </c>
      <c r="L269">
        <f t="shared" si="17"/>
        <v>4.3120155038759691</v>
      </c>
      <c r="M269" t="str">
        <f>IF(ISNUMBER(SEARCH("HEDP",H269)),"HEDP Tetrasodium Salt",IF(ISNUMBER(SEARCH("MONOETHYLENE GLYCOL",H269)),"Ethylene Glycol","FIX IT"))</f>
        <v>HEDP Tetrasodium Salt</v>
      </c>
      <c r="N269" t="str">
        <f t="shared" si="19"/>
        <v>Not Identified</v>
      </c>
      <c r="O269" t="str">
        <f t="shared" si="20"/>
        <v>Water Treatment Chemical</v>
      </c>
    </row>
    <row r="270" spans="1:15" ht="22" customHeight="1" x14ac:dyDescent="0.3">
      <c r="A270" s="2">
        <v>43310</v>
      </c>
      <c r="B270" s="13" t="str">
        <f t="shared" si="18"/>
        <v>2018</v>
      </c>
      <c r="C270" s="3" t="s">
        <v>10</v>
      </c>
      <c r="D270" s="3" t="s">
        <v>111</v>
      </c>
      <c r="E270" s="3" t="s">
        <v>76</v>
      </c>
      <c r="F270" s="3" t="s">
        <v>13</v>
      </c>
      <c r="G270" s="3" t="s">
        <v>22</v>
      </c>
      <c r="H270" s="3" t="s">
        <v>333</v>
      </c>
      <c r="I270" s="4">
        <v>20580</v>
      </c>
      <c r="J270" s="4">
        <v>20.58</v>
      </c>
      <c r="K270" s="4">
        <v>37400</v>
      </c>
      <c r="L270">
        <f t="shared" si="17"/>
        <v>1.8172983479105929</v>
      </c>
      <c r="M270" t="str">
        <f>IF(ISNUMBER(SEARCH("BENZOIC ACID",H270)),"Benzoic Acid",IF(ISNUMBER(SEARCH("XANTHAN GUM",H270)),"Xanthan Gum",IF(ISNUMBER(SEARCH(" SULPHONIC ACID",H270)),"Sulphonic Acid",IF(ISNUMBER(SEARCH("ETHOXYLATED TRISTYRYLPHENOL",H270))," Ethoxylated Tristyryphenol","FIX IT"))))</f>
        <v>Benzoic Acid</v>
      </c>
      <c r="N270" t="str">
        <f t="shared" si="19"/>
        <v>Not Identified</v>
      </c>
      <c r="O270" t="str">
        <f t="shared" si="20"/>
        <v>General Chemical</v>
      </c>
    </row>
    <row r="271" spans="1:15" ht="22" customHeight="1" x14ac:dyDescent="0.3">
      <c r="A271" s="5">
        <v>43310</v>
      </c>
      <c r="B271" s="13" t="str">
        <f t="shared" si="18"/>
        <v>2018</v>
      </c>
      <c r="C271" s="6" t="s">
        <v>10</v>
      </c>
      <c r="D271" s="6" t="s">
        <v>111</v>
      </c>
      <c r="E271" s="6" t="s">
        <v>76</v>
      </c>
      <c r="F271" s="6" t="s">
        <v>13</v>
      </c>
      <c r="G271" s="6" t="s">
        <v>22</v>
      </c>
      <c r="H271" s="6" t="s">
        <v>333</v>
      </c>
      <c r="I271" s="7">
        <v>20580</v>
      </c>
      <c r="J271" s="7">
        <v>20.58</v>
      </c>
      <c r="K271" s="7">
        <v>37400</v>
      </c>
      <c r="L271">
        <f t="shared" si="17"/>
        <v>1.8172983479105929</v>
      </c>
      <c r="M271" t="str">
        <f>IF(ISNUMBER(SEARCH("BENZOIC ACID",H271)),"Benzoic Acid",IF(ISNUMBER(SEARCH("XANTHAN GUM",H271)),"Xanthan Gum",IF(ISNUMBER(SEARCH(" SULPHONIC ACID",H271)),"Sulphonic Acid",IF(ISNUMBER(SEARCH("ETHOXYLATED TRISTYRYLPHENOL",H271))," Ethoxylated Tristyryphenol","FIX IT"))))</f>
        <v>Benzoic Acid</v>
      </c>
      <c r="N271" t="str">
        <f t="shared" si="19"/>
        <v>Not Identified</v>
      </c>
      <c r="O271" t="str">
        <f t="shared" si="20"/>
        <v>General Chemical</v>
      </c>
    </row>
    <row r="272" spans="1:15" ht="22" customHeight="1" x14ac:dyDescent="0.3">
      <c r="A272" s="2">
        <v>43305</v>
      </c>
      <c r="B272" s="13" t="str">
        <f t="shared" si="18"/>
        <v>2018</v>
      </c>
      <c r="C272" s="3" t="s">
        <v>10</v>
      </c>
      <c r="D272" s="3" t="s">
        <v>327</v>
      </c>
      <c r="E272" s="3" t="s">
        <v>328</v>
      </c>
      <c r="F272" s="3" t="s">
        <v>13</v>
      </c>
      <c r="G272" s="3" t="s">
        <v>22</v>
      </c>
      <c r="H272" s="3" t="s">
        <v>352</v>
      </c>
      <c r="I272" s="4">
        <v>21496</v>
      </c>
      <c r="J272" s="4">
        <v>21.5</v>
      </c>
      <c r="K272" s="4">
        <v>37700</v>
      </c>
      <c r="L272">
        <f t="shared" si="17"/>
        <v>1.7538146631931522</v>
      </c>
      <c r="M272" t="str">
        <f>IF(ISNUMBER(SEARCH("BENZOIC ACID",H272)),"Benzoic Acid",IF(ISNUMBER(SEARCH("XANTHAN GUM",H272)),"Xanthan Gum",IF(ISNUMBER(SEARCH(" SULPHONIC ACID",H272)),"Sulphonic Acid",IF(ISNUMBER(SEARCH("ETHOXYLATED TRISTYRYLPHENOL",H272))," Ethoxylated Tristyryphenol","FIX IT"))))</f>
        <v>Benzoic Acid</v>
      </c>
      <c r="N272" t="str">
        <f t="shared" si="19"/>
        <v>Not Identified</v>
      </c>
      <c r="O272" t="str">
        <f t="shared" si="20"/>
        <v>General Chemical</v>
      </c>
    </row>
    <row r="273" spans="1:15" ht="22" customHeight="1" x14ac:dyDescent="0.3">
      <c r="A273" s="5">
        <v>43298</v>
      </c>
      <c r="B273" s="13" t="str">
        <f t="shared" si="18"/>
        <v>2018</v>
      </c>
      <c r="C273" s="6" t="s">
        <v>347</v>
      </c>
      <c r="D273" s="6" t="s">
        <v>63</v>
      </c>
      <c r="E273" s="6" t="s">
        <v>29</v>
      </c>
      <c r="F273" s="6" t="s">
        <v>13</v>
      </c>
      <c r="G273" s="6" t="s">
        <v>348</v>
      </c>
      <c r="H273" s="6" t="s">
        <v>353</v>
      </c>
      <c r="I273" s="7">
        <v>9666</v>
      </c>
      <c r="J273" s="7">
        <v>9.67</v>
      </c>
      <c r="K273" s="7">
        <v>144000</v>
      </c>
      <c r="L273">
        <f t="shared" si="17"/>
        <v>14.8975791433892</v>
      </c>
      <c r="M273" s="12" t="s">
        <v>666</v>
      </c>
      <c r="N273" t="str">
        <f t="shared" si="19"/>
        <v>Esaflor</v>
      </c>
      <c r="O273" t="str">
        <f t="shared" si="20"/>
        <v>Amonium Derivative</v>
      </c>
    </row>
    <row r="274" spans="1:15" ht="22" customHeight="1" x14ac:dyDescent="0.3">
      <c r="A274" s="2">
        <v>43297</v>
      </c>
      <c r="B274" s="13" t="str">
        <f t="shared" si="18"/>
        <v>2018</v>
      </c>
      <c r="C274" s="3" t="s">
        <v>10</v>
      </c>
      <c r="D274" s="3" t="s">
        <v>24</v>
      </c>
      <c r="E274" s="3" t="s">
        <v>25</v>
      </c>
      <c r="F274" s="3" t="s">
        <v>13</v>
      </c>
      <c r="G274" s="3" t="s">
        <v>26</v>
      </c>
      <c r="H274" s="3" t="s">
        <v>354</v>
      </c>
      <c r="I274" s="4">
        <v>18880</v>
      </c>
      <c r="J274" s="4">
        <v>18.88</v>
      </c>
      <c r="K274" s="4">
        <v>43400</v>
      </c>
      <c r="L274">
        <f t="shared" si="17"/>
        <v>2.2987288135593222</v>
      </c>
      <c r="M274" s="12" t="s">
        <v>658</v>
      </c>
      <c r="N274" t="str">
        <f t="shared" si="19"/>
        <v>Not Identified</v>
      </c>
      <c r="O274" t="str">
        <f t="shared" si="20"/>
        <v>General Chemical</v>
      </c>
    </row>
    <row r="275" spans="1:15" ht="22" customHeight="1" x14ac:dyDescent="0.3">
      <c r="A275" s="5">
        <v>43290</v>
      </c>
      <c r="B275" s="13" t="str">
        <f t="shared" si="18"/>
        <v>2018</v>
      </c>
      <c r="C275" s="6" t="s">
        <v>10</v>
      </c>
      <c r="D275" s="6" t="s">
        <v>355</v>
      </c>
      <c r="E275" s="6" t="s">
        <v>356</v>
      </c>
      <c r="F275" s="6" t="s">
        <v>13</v>
      </c>
      <c r="G275" s="6" t="s">
        <v>100</v>
      </c>
      <c r="H275" s="6" t="s">
        <v>357</v>
      </c>
      <c r="I275" s="7">
        <v>17394</v>
      </c>
      <c r="J275" s="7">
        <v>17.39</v>
      </c>
      <c r="K275" s="7">
        <v>53700</v>
      </c>
      <c r="L275">
        <f t="shared" si="17"/>
        <v>3.0872714729216972</v>
      </c>
      <c r="M275" t="str">
        <f>IF(ISNUMBER(SEARCH("BUTYL TRIGLYCOL",H275)),"Butyl Triglycol",IF(ISNUMBER(SEARCH("POLYVINYL ALCOHOL",H275)),"Polyvinyl Alcohol",IF(ISNUMBER(SEARCH("ACIDOS GRAXOS",H275)),"Fatty Acids",IF(ISNUMBER(SEARCH("DIETHYLENETRIAMINE",H275)),"Diethylenetriamine",IF(ISNUMBER(SEARCH("MONOETHANOLAMINE",H275)),"Monoethanolamine",IF(ISNUMBER(SEARCH("PIGMENT",H275)),"Pigment","fIX IT"))))))</f>
        <v>Diethylenetriamine</v>
      </c>
      <c r="N275" t="str">
        <f t="shared" si="19"/>
        <v>Not Identified</v>
      </c>
      <c r="O275" t="str">
        <f t="shared" si="20"/>
        <v>Amines</v>
      </c>
    </row>
    <row r="276" spans="1:15" ht="22" customHeight="1" x14ac:dyDescent="0.3">
      <c r="A276" s="2">
        <v>43288</v>
      </c>
      <c r="B276" s="13" t="str">
        <f t="shared" si="18"/>
        <v>2018</v>
      </c>
      <c r="C276" s="3" t="s">
        <v>10</v>
      </c>
      <c r="D276" s="3" t="s">
        <v>129</v>
      </c>
      <c r="E276" s="3" t="s">
        <v>53</v>
      </c>
      <c r="F276" s="3" t="s">
        <v>13</v>
      </c>
      <c r="G276" s="3" t="s">
        <v>336</v>
      </c>
      <c r="H276" s="3" t="s">
        <v>358</v>
      </c>
      <c r="I276" s="4">
        <v>12000</v>
      </c>
      <c r="J276" s="4">
        <v>12</v>
      </c>
      <c r="K276" s="4">
        <v>51800</v>
      </c>
      <c r="L276">
        <f t="shared" si="17"/>
        <v>4.3166666666666664</v>
      </c>
      <c r="M276" t="str">
        <f>IF(ISNUMBER(SEARCH("HEDP",H276)),"HEDP Tetrasodium Salt",IF(ISNUMBER(SEARCH("MONOETHYLENE GLYCOL",H276)),"Ethylene Glycol","FIX IT"))</f>
        <v>HEDP Tetrasodium Salt</v>
      </c>
      <c r="N276" t="str">
        <f t="shared" si="19"/>
        <v>Not Identified</v>
      </c>
      <c r="O276" t="str">
        <f t="shared" si="20"/>
        <v>Water Treatment Chemical</v>
      </c>
    </row>
    <row r="277" spans="1:15" ht="22" customHeight="1" x14ac:dyDescent="0.3">
      <c r="A277" s="5">
        <v>43288</v>
      </c>
      <c r="B277" s="13" t="str">
        <f t="shared" si="18"/>
        <v>2018</v>
      </c>
      <c r="C277" s="6" t="s">
        <v>10</v>
      </c>
      <c r="D277" s="6" t="s">
        <v>129</v>
      </c>
      <c r="E277" s="6" t="s">
        <v>53</v>
      </c>
      <c r="F277" s="6" t="s">
        <v>13</v>
      </c>
      <c r="G277" s="6" t="s">
        <v>155</v>
      </c>
      <c r="H277" s="6" t="s">
        <v>359</v>
      </c>
      <c r="I277" s="7">
        <v>6720</v>
      </c>
      <c r="J277" s="7">
        <v>6.72</v>
      </c>
      <c r="K277" s="7">
        <v>25500</v>
      </c>
      <c r="L277">
        <f t="shared" si="17"/>
        <v>3.7946428571428572</v>
      </c>
      <c r="M277" t="str">
        <f>IF(ISNUMBER(SEARCH("HEDP",H277)),"HEDP Tetrasodium Salt",IF(ISNUMBER(SEARCH("MONOETHYLENE GLYCOL",H277)),"Ethylene Glycol","FIX IT"))</f>
        <v>HEDP Tetrasodium Salt</v>
      </c>
      <c r="N277" t="str">
        <f t="shared" si="19"/>
        <v>Not Identified</v>
      </c>
      <c r="O277" t="str">
        <f t="shared" si="20"/>
        <v>Water Treatment Chemical</v>
      </c>
    </row>
    <row r="278" spans="1:15" ht="22" customHeight="1" x14ac:dyDescent="0.3">
      <c r="A278" s="2">
        <v>43287</v>
      </c>
      <c r="B278" s="13" t="str">
        <f t="shared" si="18"/>
        <v>2018</v>
      </c>
      <c r="C278" s="3" t="s">
        <v>10</v>
      </c>
      <c r="D278" s="3" t="s">
        <v>129</v>
      </c>
      <c r="E278" s="3" t="s">
        <v>53</v>
      </c>
      <c r="F278" s="3" t="s">
        <v>13</v>
      </c>
      <c r="G278" s="3" t="s">
        <v>336</v>
      </c>
      <c r="H278" s="3" t="s">
        <v>360</v>
      </c>
      <c r="I278" s="4">
        <v>12000</v>
      </c>
      <c r="J278" s="4">
        <v>12</v>
      </c>
      <c r="K278" s="4">
        <v>51800</v>
      </c>
      <c r="L278">
        <f t="shared" si="17"/>
        <v>4.3166666666666664</v>
      </c>
      <c r="M278" t="str">
        <f>IF(ISNUMBER(SEARCH("HEDP",H278)),"HEDP Tetrasodium Salt",IF(ISNUMBER(SEARCH("MONOETHYLENE GLYCOL",H278)),"Ethylene Glycol","FIX IT"))</f>
        <v>HEDP Tetrasodium Salt</v>
      </c>
      <c r="N278" t="str">
        <f t="shared" si="19"/>
        <v>Not Identified</v>
      </c>
      <c r="O278" t="str">
        <f t="shared" si="20"/>
        <v>Water Treatment Chemical</v>
      </c>
    </row>
    <row r="279" spans="1:15" ht="22" customHeight="1" x14ac:dyDescent="0.3">
      <c r="A279" s="5">
        <v>43287</v>
      </c>
      <c r="B279" s="13" t="str">
        <f t="shared" si="18"/>
        <v>2018</v>
      </c>
      <c r="C279" s="6" t="s">
        <v>10</v>
      </c>
      <c r="D279" s="6" t="s">
        <v>129</v>
      </c>
      <c r="E279" s="6" t="s">
        <v>53</v>
      </c>
      <c r="F279" s="6" t="s">
        <v>13</v>
      </c>
      <c r="G279" s="6" t="s">
        <v>155</v>
      </c>
      <c r="H279" s="6" t="s">
        <v>361</v>
      </c>
      <c r="I279" s="7">
        <v>6720</v>
      </c>
      <c r="J279" s="7">
        <v>6.72</v>
      </c>
      <c r="K279" s="7">
        <v>25500</v>
      </c>
      <c r="L279">
        <f t="shared" si="17"/>
        <v>3.7946428571428572</v>
      </c>
      <c r="M279" t="str">
        <f>IF(ISNUMBER(SEARCH("HEDP",H279)),"HEDP Tetrasodium Salt",IF(ISNUMBER(SEARCH("MONOETHYLENE GLYCOL",H279)),"Ethylene Glycol","FIX IT"))</f>
        <v>HEDP Tetrasodium Salt</v>
      </c>
      <c r="N279" t="str">
        <f t="shared" si="19"/>
        <v>Not Identified</v>
      </c>
      <c r="O279" t="str">
        <f t="shared" si="20"/>
        <v>Water Treatment Chemical</v>
      </c>
    </row>
    <row r="280" spans="1:15" ht="22" customHeight="1" x14ac:dyDescent="0.3">
      <c r="A280" s="2">
        <v>43281</v>
      </c>
      <c r="B280" s="13" t="str">
        <f t="shared" si="18"/>
        <v>2018</v>
      </c>
      <c r="C280" s="3" t="s">
        <v>10</v>
      </c>
      <c r="D280" s="3" t="s">
        <v>43</v>
      </c>
      <c r="E280" s="3" t="s">
        <v>44</v>
      </c>
      <c r="F280" s="3" t="s">
        <v>13</v>
      </c>
      <c r="G280" s="3" t="s">
        <v>45</v>
      </c>
      <c r="H280" s="3" t="s">
        <v>362</v>
      </c>
      <c r="I280" s="4">
        <v>17740</v>
      </c>
      <c r="J280" s="4">
        <v>17.739999999999998</v>
      </c>
      <c r="K280" s="3" t="s">
        <v>47</v>
      </c>
      <c r="L280" t="e">
        <f t="shared" si="17"/>
        <v>#VALUE!</v>
      </c>
      <c r="M280" t="str">
        <f>IF(ISNUMBER(SEARCH("BUTYL TRIGLYCOL",H280)),"Butyl Triglycol",IF(ISNUMBER(SEARCH("POLYVINYL ALCOHOL",H280)),"Polyvinyl Alcohol",IF(ISNUMBER(SEARCH("ACIDOS GRAXOS",H280)),"Fatty Acids",IF(ISNUMBER(SEARCH("DIETHYLENETRIAMINE",H280)),"Diethylenetriamine",IF(ISNUMBER(SEARCH("MONOETHANOLAMINE",H280)),"Monoethanolamine",IF(ISNUMBER(SEARCH("PIGMENT",H280)),"Pigment","fIX IT"))))))</f>
        <v>Butyl Triglycol</v>
      </c>
      <c r="N280" t="str">
        <f t="shared" si="19"/>
        <v>Not Identified</v>
      </c>
      <c r="O280" t="str">
        <f t="shared" si="20"/>
        <v>Alcohol</v>
      </c>
    </row>
    <row r="281" spans="1:15" ht="22" customHeight="1" x14ac:dyDescent="0.3">
      <c r="A281" s="5">
        <v>43277</v>
      </c>
      <c r="B281" s="13" t="str">
        <f t="shared" si="18"/>
        <v>2018</v>
      </c>
      <c r="C281" s="6" t="s">
        <v>10</v>
      </c>
      <c r="D281" s="6" t="s">
        <v>327</v>
      </c>
      <c r="E281" s="6" t="s">
        <v>328</v>
      </c>
      <c r="F281" s="6" t="s">
        <v>13</v>
      </c>
      <c r="G281" s="6" t="s">
        <v>22</v>
      </c>
      <c r="H281" s="6" t="s">
        <v>363</v>
      </c>
      <c r="I281" s="7">
        <v>21496</v>
      </c>
      <c r="J281" s="7">
        <v>21.5</v>
      </c>
      <c r="K281" s="7">
        <v>38900</v>
      </c>
      <c r="L281">
        <f t="shared" si="17"/>
        <v>1.8096390026051359</v>
      </c>
      <c r="M281" t="str">
        <f>IF(ISNUMBER(SEARCH("BENZOIC ACID",H281)),"Benzoic Acid",IF(ISNUMBER(SEARCH("XANTHAN GUM",H281)),"Xanthan Gum",IF(ISNUMBER(SEARCH(" SULPHONIC ACID",H281)),"Sulphonic Acid",IF(ISNUMBER(SEARCH("ETHOXYLATED TRISTYRYLPHENOL",H281))," Ethoxylated Tristyryphenol","FIX IT"))))</f>
        <v>Benzoic Acid</v>
      </c>
      <c r="N281" t="str">
        <f t="shared" si="19"/>
        <v>Not Identified</v>
      </c>
      <c r="O281" t="str">
        <f t="shared" si="20"/>
        <v>General Chemical</v>
      </c>
    </row>
    <row r="282" spans="1:15" ht="22" customHeight="1" x14ac:dyDescent="0.3">
      <c r="A282" s="2">
        <v>43277</v>
      </c>
      <c r="B282" s="13" t="str">
        <f t="shared" si="18"/>
        <v>2018</v>
      </c>
      <c r="C282" s="3" t="s">
        <v>10</v>
      </c>
      <c r="D282" s="3" t="s">
        <v>327</v>
      </c>
      <c r="E282" s="3" t="s">
        <v>328</v>
      </c>
      <c r="F282" s="3" t="s">
        <v>13</v>
      </c>
      <c r="G282" s="3" t="s">
        <v>22</v>
      </c>
      <c r="H282" s="3" t="s">
        <v>364</v>
      </c>
      <c r="I282" s="4">
        <v>21496</v>
      </c>
      <c r="J282" s="4">
        <v>21.5</v>
      </c>
      <c r="K282" s="4">
        <v>38900</v>
      </c>
      <c r="L282">
        <f t="shared" si="17"/>
        <v>1.8096390026051359</v>
      </c>
      <c r="M282" t="str">
        <f>IF(ISNUMBER(SEARCH("BENZOIC ACID",H282)),"Benzoic Acid",IF(ISNUMBER(SEARCH("XANTHAN GUM",H282)),"Xanthan Gum",IF(ISNUMBER(SEARCH(" SULPHONIC ACID",H282)),"Sulphonic Acid",IF(ISNUMBER(SEARCH("ETHOXYLATED TRISTYRYLPHENOL",H282))," Ethoxylated Tristyryphenol","FIX IT"))))</f>
        <v>Benzoic Acid</v>
      </c>
      <c r="N282" t="str">
        <f t="shared" si="19"/>
        <v>Not Identified</v>
      </c>
      <c r="O282" t="str">
        <f t="shared" si="20"/>
        <v>General Chemical</v>
      </c>
    </row>
    <row r="283" spans="1:15" ht="22" customHeight="1" x14ac:dyDescent="0.3">
      <c r="A283" s="5">
        <v>43277</v>
      </c>
      <c r="B283" s="13" t="str">
        <f t="shared" si="18"/>
        <v>2018</v>
      </c>
      <c r="C283" s="6" t="s">
        <v>10</v>
      </c>
      <c r="D283" s="6" t="s">
        <v>355</v>
      </c>
      <c r="E283" s="6" t="s">
        <v>356</v>
      </c>
      <c r="F283" s="6" t="s">
        <v>13</v>
      </c>
      <c r="G283" s="6" t="s">
        <v>100</v>
      </c>
      <c r="H283" s="6" t="s">
        <v>365</v>
      </c>
      <c r="I283" s="7">
        <v>17394</v>
      </c>
      <c r="J283" s="7">
        <v>17.39</v>
      </c>
      <c r="K283" s="7">
        <v>52800</v>
      </c>
      <c r="L283">
        <f t="shared" si="17"/>
        <v>3.0355294929285961</v>
      </c>
      <c r="M283" t="str">
        <f>IF(ISNUMBER(SEARCH("BUTYL TRIGLYCOL",H283)),"Butyl Triglycol",IF(ISNUMBER(SEARCH("POLYVINYL ALCOHOL",H283)),"Polyvinyl Alcohol",IF(ISNUMBER(SEARCH("ACIDOS GRAXOS",H283)),"Fatty Acids",IF(ISNUMBER(SEARCH("DIETHYLENETRIAMINE",H283)),"Diethylenetriamine",IF(ISNUMBER(SEARCH("MONOETHANOLAMINE",H283)),"Monoethanolamine",IF(ISNUMBER(SEARCH("PIGMENT",H283)),"Pigment","fIX IT"))))))</f>
        <v>Diethylenetriamine</v>
      </c>
      <c r="N283" t="str">
        <f t="shared" si="19"/>
        <v>Not Identified</v>
      </c>
      <c r="O283" t="str">
        <f t="shared" si="20"/>
        <v>Amines</v>
      </c>
    </row>
    <row r="284" spans="1:15" ht="22" customHeight="1" x14ac:dyDescent="0.3">
      <c r="A284" s="2">
        <v>43268</v>
      </c>
      <c r="B284" s="13" t="str">
        <f t="shared" si="18"/>
        <v>2018</v>
      </c>
      <c r="C284" s="3" t="s">
        <v>10</v>
      </c>
      <c r="D284" s="3" t="s">
        <v>366</v>
      </c>
      <c r="E284" s="3" t="s">
        <v>76</v>
      </c>
      <c r="F284" s="3" t="s">
        <v>13</v>
      </c>
      <c r="G284" s="3" t="s">
        <v>22</v>
      </c>
      <c r="H284" s="3" t="s">
        <v>367</v>
      </c>
      <c r="I284" s="4">
        <v>25928</v>
      </c>
      <c r="J284" s="4">
        <v>25.93</v>
      </c>
      <c r="K284" s="4">
        <v>48400</v>
      </c>
      <c r="L284">
        <f t="shared" si="17"/>
        <v>1.8667078062326443</v>
      </c>
      <c r="M284" t="str">
        <f>IF(ISNUMBER(SEARCH("BENZOIC ACID",H284)),"Benzoic Acid",IF(ISNUMBER(SEARCH("XANTHAN GUM",H284)),"Xanthan Gum",IF(ISNUMBER(SEARCH(" SULPHONIC ACID",H284)),"Sulphonic Acid",IF(ISNUMBER(SEARCH("ETHOXYLATED TRISTYRYLPHENOL",H284))," Ethoxylated Tristyryphenol","FIX IT"))))</f>
        <v>Benzoic Acid</v>
      </c>
      <c r="N284" t="str">
        <f t="shared" si="19"/>
        <v>Not Identified</v>
      </c>
      <c r="O284" t="str">
        <f t="shared" si="20"/>
        <v>General Chemical</v>
      </c>
    </row>
    <row r="285" spans="1:15" ht="22" customHeight="1" x14ac:dyDescent="0.3">
      <c r="A285" s="5">
        <v>43268</v>
      </c>
      <c r="B285" s="13" t="str">
        <f t="shared" si="18"/>
        <v>2018</v>
      </c>
      <c r="C285" s="6" t="s">
        <v>10</v>
      </c>
      <c r="D285" s="6" t="s">
        <v>75</v>
      </c>
      <c r="E285" s="6" t="s">
        <v>76</v>
      </c>
      <c r="F285" s="6" t="s">
        <v>13</v>
      </c>
      <c r="G285" s="6" t="s">
        <v>22</v>
      </c>
      <c r="H285" s="6" t="s">
        <v>368</v>
      </c>
      <c r="I285" s="7">
        <v>25928</v>
      </c>
      <c r="J285" s="7">
        <v>25.93</v>
      </c>
      <c r="K285" s="7">
        <v>48400</v>
      </c>
      <c r="L285">
        <f t="shared" si="17"/>
        <v>1.8667078062326443</v>
      </c>
      <c r="M285" t="str">
        <f>IF(ISNUMBER(SEARCH("BENZOIC ACID",H285)),"Benzoic Acid",IF(ISNUMBER(SEARCH("XANTHAN GUM",H285)),"Xanthan Gum",IF(ISNUMBER(SEARCH(" SULPHONIC ACID",H285)),"Sulphonic Acid",IF(ISNUMBER(SEARCH("ETHOXYLATED TRISTYRYLPHENOL",H285))," Ethoxylated Tristyryphenol","FIX IT"))))</f>
        <v>Benzoic Acid</v>
      </c>
      <c r="N285" t="str">
        <f t="shared" si="19"/>
        <v>Not Identified</v>
      </c>
      <c r="O285" t="str">
        <f t="shared" si="20"/>
        <v>General Chemical</v>
      </c>
    </row>
    <row r="286" spans="1:15" ht="22" customHeight="1" x14ac:dyDescent="0.3">
      <c r="A286" s="2">
        <v>43262</v>
      </c>
      <c r="B286" s="13" t="str">
        <f t="shared" si="18"/>
        <v>2018</v>
      </c>
      <c r="C286" s="3" t="s">
        <v>10</v>
      </c>
      <c r="D286" s="3" t="s">
        <v>140</v>
      </c>
      <c r="E286" s="3" t="s">
        <v>209</v>
      </c>
      <c r="F286" s="3" t="s">
        <v>13</v>
      </c>
      <c r="G286" s="3" t="s">
        <v>142</v>
      </c>
      <c r="H286" s="3" t="s">
        <v>369</v>
      </c>
      <c r="I286" s="4">
        <v>17136</v>
      </c>
      <c r="J286" s="4">
        <v>17.14</v>
      </c>
      <c r="K286" s="4">
        <v>170000</v>
      </c>
      <c r="L286">
        <f t="shared" si="17"/>
        <v>9.9206349206349209</v>
      </c>
      <c r="M286" s="12" t="s">
        <v>657</v>
      </c>
      <c r="N286" t="str">
        <f t="shared" si="19"/>
        <v>Califix</v>
      </c>
      <c r="O286" t="str">
        <f t="shared" si="20"/>
        <v>General Chemical</v>
      </c>
    </row>
    <row r="287" spans="1:15" ht="22" customHeight="1" x14ac:dyDescent="0.3">
      <c r="A287" s="5">
        <v>43255</v>
      </c>
      <c r="B287" s="13" t="str">
        <f t="shared" si="18"/>
        <v>2018</v>
      </c>
      <c r="C287" s="6" t="s">
        <v>10</v>
      </c>
      <c r="D287" s="6" t="s">
        <v>370</v>
      </c>
      <c r="E287" s="6" t="s">
        <v>49</v>
      </c>
      <c r="F287" s="6" t="s">
        <v>13</v>
      </c>
      <c r="G287" s="6" t="s">
        <v>50</v>
      </c>
      <c r="H287" s="6" t="s">
        <v>371</v>
      </c>
      <c r="I287" s="7">
        <v>18180</v>
      </c>
      <c r="J287" s="7">
        <v>18.18</v>
      </c>
      <c r="K287" s="7">
        <v>33700</v>
      </c>
      <c r="L287">
        <f t="shared" si="17"/>
        <v>1.8536853685368537</v>
      </c>
      <c r="M287" t="str">
        <f>IF(ISNUMBER(SEARCH("BUTYL TRIGLYCOL",H287)),"Butyl Triglycol",IF(ISNUMBER(SEARCH("POLYVINYL ALCOHOL",H287)),"Polyvinyl Alcohol",IF(ISNUMBER(SEARCH("ACIDOS GRAXOS",H287)),"Fatty Acids",IF(ISNUMBER(SEARCH("DIETHYLENETRIAMINE",H287)),"Diethylenetriamine",IF(ISNUMBER(SEARCH("MONOETHANOLAMINE",H287)),"Monoethanolamine",IF(ISNUMBER(SEARCH("PIGMENT",H287)),"Pigment","fIX IT"))))))</f>
        <v>Polyvinyl Alcohol</v>
      </c>
      <c r="N287" t="str">
        <f t="shared" si="19"/>
        <v>Not Identified</v>
      </c>
      <c r="O287" t="str">
        <f t="shared" si="20"/>
        <v>Alcohol</v>
      </c>
    </row>
    <row r="288" spans="1:15" ht="22" customHeight="1" x14ac:dyDescent="0.3">
      <c r="A288" s="2">
        <v>43239</v>
      </c>
      <c r="B288" s="13" t="str">
        <f t="shared" si="18"/>
        <v>2018</v>
      </c>
      <c r="C288" s="3" t="s">
        <v>10</v>
      </c>
      <c r="D288" s="3" t="s">
        <v>33</v>
      </c>
      <c r="E288" s="3" t="s">
        <v>41</v>
      </c>
      <c r="F288" s="3" t="s">
        <v>13</v>
      </c>
      <c r="G288" s="3" t="s">
        <v>35</v>
      </c>
      <c r="H288" s="3" t="s">
        <v>372</v>
      </c>
      <c r="I288" s="4">
        <v>11870</v>
      </c>
      <c r="J288" s="4">
        <v>11.87</v>
      </c>
      <c r="K288" s="4">
        <v>80100</v>
      </c>
      <c r="L288">
        <f t="shared" si="17"/>
        <v>6.7481044650379109</v>
      </c>
      <c r="M288" t="str">
        <f>IF(ISNUMBER(SEARCH("BUTYL TRIGLYCOL",H288)),"Butyl Triglycol",IF(ISNUMBER(SEARCH("POLYVINYL ALCOHOL",H288)),"Polyvinyl Alcohol",IF(ISNUMBER(SEARCH("ACIDOS GRAXOS",H288)),"Fatty Acids",IF(ISNUMBER(SEARCH("DIETHYLENETRIAMINE",H288)),"Diethylenetriamine",IF(ISNUMBER(SEARCH("MONOETHANOLAMINE",H288)),"Monoethanolamine",IF(ISNUMBER(SEARCH("PIGMENT",H288)),"Pigment","fIX IT"))))))</f>
        <v>Pigment</v>
      </c>
      <c r="N288" t="str">
        <f t="shared" si="19"/>
        <v>Not Identified</v>
      </c>
      <c r="O288" t="str">
        <f t="shared" si="20"/>
        <v>Pigment</v>
      </c>
    </row>
    <row r="289" spans="1:15" ht="22" customHeight="1" x14ac:dyDescent="0.3">
      <c r="A289" s="5">
        <v>43232</v>
      </c>
      <c r="B289" s="13" t="str">
        <f t="shared" si="18"/>
        <v>2018</v>
      </c>
      <c r="C289" s="6" t="s">
        <v>10</v>
      </c>
      <c r="D289" s="6" t="s">
        <v>33</v>
      </c>
      <c r="E289" s="6" t="s">
        <v>373</v>
      </c>
      <c r="F289" s="6" t="s">
        <v>13</v>
      </c>
      <c r="G289" s="6" t="s">
        <v>35</v>
      </c>
      <c r="H289" s="6" t="s">
        <v>374</v>
      </c>
      <c r="I289" s="7">
        <v>10700</v>
      </c>
      <c r="J289" s="7">
        <v>10.7</v>
      </c>
      <c r="K289" s="7">
        <v>72200</v>
      </c>
      <c r="L289">
        <f t="shared" si="17"/>
        <v>6.7476635514018692</v>
      </c>
      <c r="M289" t="str">
        <f>IF(ISNUMBER(SEARCH("BUTYL TRIGLYCOL",H289)),"Butyl Triglycol",IF(ISNUMBER(SEARCH("POLYVINYL ALCOHOL",H289)),"Polyvinyl Alcohol",IF(ISNUMBER(SEARCH("ACIDOS GRAXOS",H289)),"Fatty Acids",IF(ISNUMBER(SEARCH("DIETHYLENETRIAMINE",H289)),"Diethylenetriamine",IF(ISNUMBER(SEARCH("MONOETHANOLAMINE",H289)),"Monoethanolamine",IF(ISNUMBER(SEARCH("PIGMENT",H289)),"Pigment","fIX IT"))))))</f>
        <v>Pigment</v>
      </c>
      <c r="N289" t="str">
        <f t="shared" si="19"/>
        <v>Not Identified</v>
      </c>
      <c r="O289" t="str">
        <f t="shared" si="20"/>
        <v>Pigment</v>
      </c>
    </row>
    <row r="290" spans="1:15" ht="22" customHeight="1" x14ac:dyDescent="0.3">
      <c r="A290" s="2">
        <v>43228</v>
      </c>
      <c r="B290" s="13" t="str">
        <f t="shared" si="18"/>
        <v>2018</v>
      </c>
      <c r="C290" s="3" t="s">
        <v>10</v>
      </c>
      <c r="D290" s="3" t="s">
        <v>33</v>
      </c>
      <c r="E290" s="3" t="s">
        <v>41</v>
      </c>
      <c r="F290" s="3" t="s">
        <v>13</v>
      </c>
      <c r="G290" s="3" t="s">
        <v>35</v>
      </c>
      <c r="H290" s="3" t="s">
        <v>375</v>
      </c>
      <c r="I290" s="4">
        <v>11870</v>
      </c>
      <c r="J290" s="4">
        <v>11.87</v>
      </c>
      <c r="K290" s="4">
        <v>80100</v>
      </c>
      <c r="L290">
        <f t="shared" si="17"/>
        <v>6.7481044650379109</v>
      </c>
      <c r="M290" t="str">
        <f>IF(ISNUMBER(SEARCH("BUTYL TRIGLYCOL",H290)),"Butyl Triglycol",IF(ISNUMBER(SEARCH("POLYVINYL ALCOHOL",H290)),"Polyvinyl Alcohol",IF(ISNUMBER(SEARCH("ACIDOS GRAXOS",H290)),"Fatty Acids",IF(ISNUMBER(SEARCH("DIETHYLENETRIAMINE",H290)),"Diethylenetriamine",IF(ISNUMBER(SEARCH("MONOETHANOLAMINE",H290)),"Monoethanolamine",IF(ISNUMBER(SEARCH("PIGMENT",H290)),"Pigment","fIX IT"))))))</f>
        <v>Pigment</v>
      </c>
      <c r="N290" t="str">
        <f t="shared" si="19"/>
        <v>Not Identified</v>
      </c>
      <c r="O290" t="str">
        <f t="shared" si="20"/>
        <v>Pigment</v>
      </c>
    </row>
    <row r="291" spans="1:15" ht="22" customHeight="1" x14ac:dyDescent="0.3">
      <c r="A291" s="5">
        <v>43226</v>
      </c>
      <c r="B291" s="13" t="str">
        <f t="shared" si="18"/>
        <v>2018</v>
      </c>
      <c r="C291" s="6" t="s">
        <v>10</v>
      </c>
      <c r="D291" s="6" t="s">
        <v>11</v>
      </c>
      <c r="E291" s="6" t="s">
        <v>12</v>
      </c>
      <c r="F291" s="6" t="s">
        <v>13</v>
      </c>
      <c r="G291" s="6" t="s">
        <v>86</v>
      </c>
      <c r="H291" s="6" t="s">
        <v>376</v>
      </c>
      <c r="I291" s="7">
        <v>16400</v>
      </c>
      <c r="J291" s="7">
        <v>16.399999999999999</v>
      </c>
      <c r="K291" s="7">
        <v>79100</v>
      </c>
      <c r="L291">
        <f t="shared" si="17"/>
        <v>4.8231707317073171</v>
      </c>
      <c r="M291" t="str">
        <f>IF(ISNUMBER(SEARCH("BENZOIC ACID",H291)),"Benzoic Acid",IF(ISNUMBER(SEARCH("XANTHAN GUM",H291)),"Xanthan Gum",IF(ISNUMBER(SEARCH(" SULPHONIC ACID",H291)),"Sulphonic Acid",IF(ISNUMBER(SEARCH("ETHOXYLATED TRISTYRYLPHENOL",H291))," Ethoxylated Tristyryphenol","FIX IT"))))</f>
        <v>Xanthan Gum</v>
      </c>
      <c r="N291" t="str">
        <f t="shared" si="19"/>
        <v>Not Identified</v>
      </c>
      <c r="O291" t="str">
        <f t="shared" si="20"/>
        <v>Food Additive</v>
      </c>
    </row>
    <row r="292" spans="1:15" ht="22" customHeight="1" x14ac:dyDescent="0.3">
      <c r="A292" s="5">
        <v>43218</v>
      </c>
      <c r="B292" s="13" t="str">
        <f t="shared" si="18"/>
        <v>2018</v>
      </c>
      <c r="C292" s="6" t="s">
        <v>62</v>
      </c>
      <c r="D292" s="6" t="s">
        <v>63</v>
      </c>
      <c r="E292" s="6" t="s">
        <v>29</v>
      </c>
      <c r="F292" s="6" t="s">
        <v>64</v>
      </c>
      <c r="G292" s="11" t="s">
        <v>377</v>
      </c>
      <c r="H292" s="6" t="s">
        <v>238</v>
      </c>
      <c r="I292" s="7">
        <v>19080</v>
      </c>
      <c r="J292" s="7">
        <v>19.079999999999998</v>
      </c>
      <c r="K292" s="7">
        <v>113000</v>
      </c>
      <c r="L292">
        <f t="shared" si="17"/>
        <v>5.9224318658280923</v>
      </c>
      <c r="M292" s="12" t="s">
        <v>672</v>
      </c>
      <c r="N292" t="str">
        <f t="shared" si="19"/>
        <v>Not Identified</v>
      </c>
      <c r="O292" t="str">
        <f t="shared" si="20"/>
        <v>Polymer</v>
      </c>
    </row>
    <row r="293" spans="1:15" ht="22" customHeight="1" x14ac:dyDescent="0.3">
      <c r="A293" s="2">
        <v>43218</v>
      </c>
      <c r="B293" s="13" t="str">
        <f t="shared" si="18"/>
        <v>2018</v>
      </c>
      <c r="C293" s="3" t="s">
        <v>62</v>
      </c>
      <c r="D293" s="3" t="s">
        <v>63</v>
      </c>
      <c r="E293" s="3" t="s">
        <v>29</v>
      </c>
      <c r="F293" s="3" t="s">
        <v>64</v>
      </c>
      <c r="G293" s="3" t="s">
        <v>377</v>
      </c>
      <c r="H293" s="3" t="s">
        <v>238</v>
      </c>
      <c r="I293" s="4">
        <v>19080</v>
      </c>
      <c r="J293" s="4">
        <v>19.079999999999998</v>
      </c>
      <c r="K293" s="4">
        <v>113000</v>
      </c>
      <c r="L293">
        <f t="shared" si="17"/>
        <v>5.9224318658280923</v>
      </c>
      <c r="M293" s="12" t="s">
        <v>672</v>
      </c>
      <c r="N293" t="str">
        <f t="shared" si="19"/>
        <v>Not Identified</v>
      </c>
      <c r="O293" t="str">
        <f t="shared" si="20"/>
        <v>Polymer</v>
      </c>
    </row>
    <row r="294" spans="1:15" ht="22" customHeight="1" x14ac:dyDescent="0.3">
      <c r="A294" s="2">
        <v>43216</v>
      </c>
      <c r="B294" s="13" t="str">
        <f t="shared" si="18"/>
        <v>2018</v>
      </c>
      <c r="C294" s="3" t="s">
        <v>10</v>
      </c>
      <c r="D294" s="3" t="s">
        <v>43</v>
      </c>
      <c r="E294" s="3" t="s">
        <v>44</v>
      </c>
      <c r="F294" s="3" t="s">
        <v>13</v>
      </c>
      <c r="G294" s="3" t="s">
        <v>45</v>
      </c>
      <c r="H294" s="3" t="s">
        <v>378</v>
      </c>
      <c r="I294" s="4">
        <v>17740</v>
      </c>
      <c r="J294" s="4">
        <v>17.739999999999998</v>
      </c>
      <c r="K294" s="3" t="s">
        <v>47</v>
      </c>
      <c r="L294" t="e">
        <f t="shared" si="17"/>
        <v>#VALUE!</v>
      </c>
      <c r="M294" t="str">
        <f>IF(ISNUMBER(SEARCH("BUTYL TRIGLYCOL",H294)),"Butyl Triglycol",IF(ISNUMBER(SEARCH("POLYVINYL ALCOHOL",H294)),"Polyvinyl Alcohol",IF(ISNUMBER(SEARCH("ACIDOS GRAXOS",H294)),"Fatty Acids",IF(ISNUMBER(SEARCH("DIETHYLENETRIAMINE",H294)),"Diethylenetriamine",IF(ISNUMBER(SEARCH("MONOETHANOLAMINE",H294)),"Monoethanolamine",IF(ISNUMBER(SEARCH("PIGMENT",H294)),"Pigment","fIX IT"))))))</f>
        <v>Butyl Triglycol</v>
      </c>
      <c r="N294" t="str">
        <f t="shared" si="19"/>
        <v>Not Identified</v>
      </c>
      <c r="O294" t="str">
        <f t="shared" si="20"/>
        <v>Alcohol</v>
      </c>
    </row>
    <row r="295" spans="1:15" ht="22" customHeight="1" x14ac:dyDescent="0.3">
      <c r="A295" s="5">
        <v>43205</v>
      </c>
      <c r="B295" s="13" t="str">
        <f t="shared" si="18"/>
        <v>2018</v>
      </c>
      <c r="C295" s="6" t="s">
        <v>10</v>
      </c>
      <c r="D295" s="6" t="s">
        <v>33</v>
      </c>
      <c r="E295" s="6" t="s">
        <v>41</v>
      </c>
      <c r="F295" s="6" t="s">
        <v>13</v>
      </c>
      <c r="G295" s="6" t="s">
        <v>35</v>
      </c>
      <c r="H295" s="6" t="s">
        <v>379</v>
      </c>
      <c r="I295" s="7">
        <v>11870</v>
      </c>
      <c r="J295" s="7">
        <v>11.87</v>
      </c>
      <c r="K295" s="7">
        <v>77500</v>
      </c>
      <c r="L295">
        <f t="shared" si="17"/>
        <v>6.5290648694187023</v>
      </c>
      <c r="M295" t="str">
        <f>IF(ISNUMBER(SEARCH("BUTYL TRIGLYCOL",H295)),"Butyl Triglycol",IF(ISNUMBER(SEARCH("POLYVINYL ALCOHOL",H295)),"Polyvinyl Alcohol",IF(ISNUMBER(SEARCH("ACIDOS GRAXOS",H295)),"Fatty Acids",IF(ISNUMBER(SEARCH("DIETHYLENETRIAMINE",H295)),"Diethylenetriamine",IF(ISNUMBER(SEARCH("MONOETHANOLAMINE",H295)),"Monoethanolamine",IF(ISNUMBER(SEARCH("PIGMENT",H295)),"Pigment","fIX IT"))))))</f>
        <v>Pigment</v>
      </c>
      <c r="N295" t="str">
        <f t="shared" si="19"/>
        <v>Not Identified</v>
      </c>
      <c r="O295" t="str">
        <f t="shared" si="20"/>
        <v>Pigment</v>
      </c>
    </row>
    <row r="296" spans="1:15" ht="22" customHeight="1" x14ac:dyDescent="0.3">
      <c r="A296" s="2">
        <v>43192</v>
      </c>
      <c r="B296" s="13" t="str">
        <f t="shared" si="18"/>
        <v>2018</v>
      </c>
      <c r="C296" s="3" t="s">
        <v>10</v>
      </c>
      <c r="D296" s="3" t="s">
        <v>168</v>
      </c>
      <c r="E296" s="3" t="s">
        <v>173</v>
      </c>
      <c r="F296" s="3" t="s">
        <v>13</v>
      </c>
      <c r="G296" s="3" t="s">
        <v>96</v>
      </c>
      <c r="H296" s="3" t="s">
        <v>380</v>
      </c>
      <c r="I296" s="4">
        <v>16752</v>
      </c>
      <c r="J296" s="4">
        <v>16.75</v>
      </c>
      <c r="K296" s="4">
        <v>70800</v>
      </c>
      <c r="L296">
        <f t="shared" si="17"/>
        <v>4.2263610315186249</v>
      </c>
      <c r="M296" s="12" t="s">
        <v>648</v>
      </c>
      <c r="N296" t="str">
        <f t="shared" si="19"/>
        <v>Not Identified</v>
      </c>
      <c r="O296" t="str">
        <f t="shared" si="20"/>
        <v>General Chemical</v>
      </c>
    </row>
    <row r="297" spans="1:15" ht="22" customHeight="1" x14ac:dyDescent="0.3">
      <c r="A297" s="5">
        <v>43186</v>
      </c>
      <c r="B297" s="13" t="str">
        <f t="shared" si="18"/>
        <v>2018</v>
      </c>
      <c r="C297" s="6" t="s">
        <v>10</v>
      </c>
      <c r="D297" s="6" t="s">
        <v>168</v>
      </c>
      <c r="E297" s="6" t="s">
        <v>169</v>
      </c>
      <c r="F297" s="6" t="s">
        <v>13</v>
      </c>
      <c r="G297" s="6" t="s">
        <v>80</v>
      </c>
      <c r="H297" s="6" t="s">
        <v>381</v>
      </c>
      <c r="I297" s="7">
        <v>41004</v>
      </c>
      <c r="J297" s="7">
        <v>41</v>
      </c>
      <c r="K297" s="7">
        <v>61100</v>
      </c>
      <c r="L297">
        <f t="shared" si="17"/>
        <v>1.4900985269729783</v>
      </c>
      <c r="M297" s="12" t="s">
        <v>648</v>
      </c>
      <c r="N297" t="str">
        <f t="shared" si="19"/>
        <v>Not Identified</v>
      </c>
      <c r="O297" t="str">
        <f t="shared" si="20"/>
        <v>General Chemical</v>
      </c>
    </row>
    <row r="298" spans="1:15" ht="22" customHeight="1" x14ac:dyDescent="0.3">
      <c r="A298" s="2">
        <v>43184</v>
      </c>
      <c r="B298" s="13" t="str">
        <f t="shared" si="18"/>
        <v>2018</v>
      </c>
      <c r="C298" s="3" t="s">
        <v>10</v>
      </c>
      <c r="D298" s="3" t="s">
        <v>33</v>
      </c>
      <c r="E298" s="3" t="s">
        <v>34</v>
      </c>
      <c r="F298" s="3" t="s">
        <v>13</v>
      </c>
      <c r="G298" s="3" t="s">
        <v>35</v>
      </c>
      <c r="H298" s="3" t="s">
        <v>323</v>
      </c>
      <c r="I298" s="4">
        <v>10700</v>
      </c>
      <c r="J298" s="4">
        <v>10.7</v>
      </c>
      <c r="K298" s="4">
        <v>89700</v>
      </c>
      <c r="L298">
        <f t="shared" si="17"/>
        <v>8.3831775700934585</v>
      </c>
      <c r="M298" t="str">
        <f>IF(ISNUMBER(SEARCH("BUTYL TRIGLYCOL",H298)),"Butyl Triglycol",IF(ISNUMBER(SEARCH("POLYVINYL ALCOHOL",H298)),"Polyvinyl Alcohol",IF(ISNUMBER(SEARCH("ACIDOS GRAXOS",H298)),"Fatty Acids",IF(ISNUMBER(SEARCH("DIETHYLENETRIAMINE",H298)),"Diethylenetriamine",IF(ISNUMBER(SEARCH("MONOETHANOLAMINE",H298)),"Monoethanolamine",IF(ISNUMBER(SEARCH("PIGMENT",H298)),"Pigment","fIX IT"))))))</f>
        <v>Pigment</v>
      </c>
      <c r="N298" t="str">
        <f t="shared" si="19"/>
        <v>Not Identified</v>
      </c>
      <c r="O298" t="str">
        <f t="shared" si="20"/>
        <v>Pigment</v>
      </c>
    </row>
    <row r="299" spans="1:15" ht="22" customHeight="1" x14ac:dyDescent="0.3">
      <c r="A299" s="5">
        <v>43177</v>
      </c>
      <c r="B299" s="13" t="str">
        <f t="shared" si="18"/>
        <v>2018</v>
      </c>
      <c r="C299" s="6" t="s">
        <v>10</v>
      </c>
      <c r="D299" s="6" t="s">
        <v>382</v>
      </c>
      <c r="E299" s="6" t="s">
        <v>69</v>
      </c>
      <c r="F299" s="6" t="s">
        <v>13</v>
      </c>
      <c r="G299" s="6" t="s">
        <v>383</v>
      </c>
      <c r="H299" s="6" t="s">
        <v>384</v>
      </c>
      <c r="I299" s="7">
        <v>16906</v>
      </c>
      <c r="J299" s="7">
        <v>16.91</v>
      </c>
      <c r="K299" s="7">
        <v>21200</v>
      </c>
      <c r="L299">
        <f t="shared" si="17"/>
        <v>1.2539926653259197</v>
      </c>
      <c r="M299" t="str">
        <f>IF(ISNUMBER(SEARCH("BUTYL TRIGLYCOL",H299)),"Butyl Triglycol",IF(ISNUMBER(SEARCH("POLYVINYL ALCOHOL",H299)),"Polyvinyl Alcohol",IF(ISNUMBER(SEARCH("ACIDOS GRAXOS",H299)),"Fatty Acids",IF(ISNUMBER(SEARCH("DIETHYLENETRIAMINE",H299)),"Diethylenetriamine",IF(ISNUMBER(SEARCH("MONOETHANOLAMINE",H299)),"Monoethanolamine",IF(ISNUMBER(SEARCH("PIGMENT",H299)),"Pigment","fIX IT"))))))</f>
        <v>Diethylenetriamine</v>
      </c>
      <c r="N299" t="str">
        <f t="shared" si="19"/>
        <v>Not Identified</v>
      </c>
      <c r="O299" t="str">
        <f t="shared" si="20"/>
        <v>Amines</v>
      </c>
    </row>
    <row r="300" spans="1:15" ht="22" customHeight="1" x14ac:dyDescent="0.3">
      <c r="A300" s="2">
        <v>43177</v>
      </c>
      <c r="B300" s="13" t="str">
        <f t="shared" si="18"/>
        <v>2018</v>
      </c>
      <c r="C300" s="3" t="s">
        <v>10</v>
      </c>
      <c r="D300" s="3" t="s">
        <v>324</v>
      </c>
      <c r="E300" s="3" t="s">
        <v>69</v>
      </c>
      <c r="F300" s="3" t="s">
        <v>13</v>
      </c>
      <c r="G300" s="3" t="s">
        <v>170</v>
      </c>
      <c r="H300" s="3" t="s">
        <v>385</v>
      </c>
      <c r="I300" s="4">
        <v>19931</v>
      </c>
      <c r="J300" s="4">
        <v>19.93</v>
      </c>
      <c r="K300" s="4">
        <v>21200</v>
      </c>
      <c r="L300">
        <f t="shared" si="17"/>
        <v>1.0636696603281321</v>
      </c>
      <c r="M300" s="12" t="s">
        <v>671</v>
      </c>
      <c r="N300" t="str">
        <f t="shared" si="19"/>
        <v>Altapyne</v>
      </c>
      <c r="O300" t="str">
        <f t="shared" si="20"/>
        <v>Products Intermediate</v>
      </c>
    </row>
    <row r="301" spans="1:15" ht="22" customHeight="1" x14ac:dyDescent="0.3">
      <c r="A301" s="5">
        <v>43176</v>
      </c>
      <c r="B301" s="13" t="str">
        <f t="shared" si="18"/>
        <v>2018</v>
      </c>
      <c r="C301" s="6" t="s">
        <v>10</v>
      </c>
      <c r="D301" s="6" t="s">
        <v>168</v>
      </c>
      <c r="E301" s="6" t="s">
        <v>173</v>
      </c>
      <c r="F301" s="6" t="s">
        <v>13</v>
      </c>
      <c r="G301" s="6" t="s">
        <v>96</v>
      </c>
      <c r="H301" s="6" t="s">
        <v>386</v>
      </c>
      <c r="I301" s="7">
        <v>16752</v>
      </c>
      <c r="J301" s="7">
        <v>16.75</v>
      </c>
      <c r="K301" s="7">
        <v>71800</v>
      </c>
      <c r="L301">
        <f t="shared" si="17"/>
        <v>4.2860553963705827</v>
      </c>
      <c r="M301" s="12" t="s">
        <v>648</v>
      </c>
      <c r="N301" t="str">
        <f t="shared" si="19"/>
        <v>Not Identified</v>
      </c>
      <c r="O301" t="str">
        <f t="shared" si="20"/>
        <v>General Chemical</v>
      </c>
    </row>
    <row r="302" spans="1:15" ht="22" customHeight="1" x14ac:dyDescent="0.3">
      <c r="A302" s="2">
        <v>43176</v>
      </c>
      <c r="B302" s="13" t="str">
        <f t="shared" si="18"/>
        <v>2018</v>
      </c>
      <c r="C302" s="3" t="s">
        <v>10</v>
      </c>
      <c r="D302" s="3" t="s">
        <v>168</v>
      </c>
      <c r="E302" s="3" t="s">
        <v>173</v>
      </c>
      <c r="F302" s="3" t="s">
        <v>13</v>
      </c>
      <c r="G302" s="3" t="s">
        <v>96</v>
      </c>
      <c r="H302" s="3" t="s">
        <v>387</v>
      </c>
      <c r="I302" s="4">
        <v>16752</v>
      </c>
      <c r="J302" s="4">
        <v>16.75</v>
      </c>
      <c r="K302" s="4">
        <v>71800</v>
      </c>
      <c r="L302">
        <f t="shared" si="17"/>
        <v>4.2860553963705827</v>
      </c>
      <c r="M302" s="12" t="s">
        <v>648</v>
      </c>
      <c r="N302" t="str">
        <f t="shared" si="19"/>
        <v>Not Identified</v>
      </c>
      <c r="O302" t="str">
        <f t="shared" si="20"/>
        <v>General Chemical</v>
      </c>
    </row>
    <row r="303" spans="1:15" ht="22" customHeight="1" x14ac:dyDescent="0.3">
      <c r="A303" s="5">
        <v>43175</v>
      </c>
      <c r="B303" s="13" t="str">
        <f t="shared" si="18"/>
        <v>2018</v>
      </c>
      <c r="C303" s="6" t="s">
        <v>10</v>
      </c>
      <c r="D303" s="6" t="s">
        <v>305</v>
      </c>
      <c r="E303" s="6" t="s">
        <v>21</v>
      </c>
      <c r="F303" s="6" t="s">
        <v>13</v>
      </c>
      <c r="G303" s="6" t="s">
        <v>388</v>
      </c>
      <c r="H303" s="6" t="s">
        <v>389</v>
      </c>
      <c r="I303" s="7">
        <v>7056</v>
      </c>
      <c r="J303" s="7">
        <v>7.06</v>
      </c>
      <c r="K303" s="7">
        <v>91000</v>
      </c>
      <c r="L303">
        <f t="shared" ref="L303:L363" si="21">K303/I303</f>
        <v>12.896825396825397</v>
      </c>
      <c r="M303" t="str">
        <f>IF(ISNUMBER(SEARCH("BUTYL TRIGLYCOL",H303)),"Butyl Triglycol",IF(ISNUMBER(SEARCH("POLYVINYL ALCOHOL",H303)),"Polyvinyl Alcohol",IF(ISNUMBER(SEARCH("ACIDOS GRAXOS",H303)),"Fatty Acids",IF(ISNUMBER(SEARCH("DIETHYLENETRIAMINE",H303)),"Diethylenetriamine",IF(ISNUMBER(SEARCH("MONOETHANOLAMINE",H303)),"Monoethanolamine",IF(ISNUMBER(SEARCH("PIGMENT",H303)),"Pigment","fIX IT"))))))</f>
        <v>Pigment</v>
      </c>
      <c r="N303" t="str">
        <f t="shared" si="19"/>
        <v>Not Identified</v>
      </c>
      <c r="O303" t="str">
        <f t="shared" si="20"/>
        <v>Pigment</v>
      </c>
    </row>
    <row r="304" spans="1:15" ht="22" customHeight="1" x14ac:dyDescent="0.3">
      <c r="A304" s="2">
        <v>43174</v>
      </c>
      <c r="B304" s="13" t="str">
        <f t="shared" si="18"/>
        <v>2018</v>
      </c>
      <c r="C304" s="3" t="s">
        <v>10</v>
      </c>
      <c r="D304" s="3" t="s">
        <v>43</v>
      </c>
      <c r="E304" s="3" t="s">
        <v>44</v>
      </c>
      <c r="F304" s="3" t="s">
        <v>13</v>
      </c>
      <c r="G304" s="3" t="s">
        <v>286</v>
      </c>
      <c r="H304" s="3" t="s">
        <v>390</v>
      </c>
      <c r="I304" s="4">
        <v>17740</v>
      </c>
      <c r="J304" s="4">
        <v>17.739999999999998</v>
      </c>
      <c r="K304" s="3" t="s">
        <v>47</v>
      </c>
      <c r="L304" t="e">
        <f t="shared" si="21"/>
        <v>#VALUE!</v>
      </c>
      <c r="M304" t="str">
        <f>IF(ISNUMBER(SEARCH("BUTYL TRIGLYCOL",H304)),"Butyl Triglycol",IF(ISNUMBER(SEARCH("POLYVINYL ALCOHOL",H304)),"Polyvinyl Alcohol",IF(ISNUMBER(SEARCH("ACIDOS GRAXOS",H304)),"Fatty Acids",IF(ISNUMBER(SEARCH("DIETHYLENETRIAMINE",H304)),"Diethylenetriamine",IF(ISNUMBER(SEARCH("MONOETHANOLAMINE",H304)),"Monoethanolamine",IF(ISNUMBER(SEARCH("PIGMENT",H304)),"Pigment","fIX IT"))))))</f>
        <v>Butyl Triglycol</v>
      </c>
      <c r="N304" t="str">
        <f t="shared" si="19"/>
        <v>Not Identified</v>
      </c>
      <c r="O304" t="str">
        <f t="shared" si="20"/>
        <v>Alcohol</v>
      </c>
    </row>
    <row r="305" spans="1:15" ht="22" customHeight="1" x14ac:dyDescent="0.3">
      <c r="A305" s="5">
        <v>43170</v>
      </c>
      <c r="B305" s="13" t="str">
        <f t="shared" si="18"/>
        <v>2018</v>
      </c>
      <c r="C305" s="6" t="s">
        <v>10</v>
      </c>
      <c r="D305" s="6" t="s">
        <v>324</v>
      </c>
      <c r="E305" s="6" t="s">
        <v>69</v>
      </c>
      <c r="F305" s="6" t="s">
        <v>13</v>
      </c>
      <c r="G305" s="6" t="s">
        <v>170</v>
      </c>
      <c r="H305" s="6" t="s">
        <v>391</v>
      </c>
      <c r="I305" s="7">
        <v>19913</v>
      </c>
      <c r="J305" s="7">
        <v>19.91</v>
      </c>
      <c r="K305" s="7">
        <v>21200</v>
      </c>
      <c r="L305">
        <f t="shared" si="21"/>
        <v>1.0646311454828503</v>
      </c>
      <c r="M305" s="12" t="s">
        <v>671</v>
      </c>
      <c r="N305" t="str">
        <f t="shared" si="19"/>
        <v>Altapyne</v>
      </c>
      <c r="O305" t="str">
        <f t="shared" si="20"/>
        <v>Products Intermediate</v>
      </c>
    </row>
    <row r="306" spans="1:15" ht="22" customHeight="1" x14ac:dyDescent="0.3">
      <c r="A306" s="2">
        <v>43165</v>
      </c>
      <c r="B306" s="13" t="str">
        <f t="shared" si="18"/>
        <v>2018</v>
      </c>
      <c r="C306" s="3" t="s">
        <v>10</v>
      </c>
      <c r="D306" s="3" t="s">
        <v>382</v>
      </c>
      <c r="E306" s="3" t="s">
        <v>69</v>
      </c>
      <c r="F306" s="3" t="s">
        <v>13</v>
      </c>
      <c r="G306" s="3" t="s">
        <v>70</v>
      </c>
      <c r="H306" s="3" t="s">
        <v>392</v>
      </c>
      <c r="I306" s="4">
        <v>16906</v>
      </c>
      <c r="J306" s="4">
        <v>16.91</v>
      </c>
      <c r="K306" s="4">
        <v>48100</v>
      </c>
      <c r="L306">
        <f t="shared" si="21"/>
        <v>2.8451437359517331</v>
      </c>
      <c r="M306" t="str">
        <f>IF(ISNUMBER(SEARCH("BUTYL TRIGLYCOL",H306)),"Butyl Triglycol",IF(ISNUMBER(SEARCH("POLYVINYL ALCOHOL",H306)),"Polyvinyl Alcohol",IF(ISNUMBER(SEARCH("ACIDOS GRAXOS",H306)),"Fatty Acids",IF(ISNUMBER(SEARCH("DIETHYLENETRIAMINE",H306)),"Diethylenetriamine",IF(ISNUMBER(SEARCH("MONOETHANOLAMINE",H306)),"Monoethanolamine",IF(ISNUMBER(SEARCH("PIGMENT",H306)),"Pigment","fIX IT"))))))</f>
        <v>Diethylenetriamine</v>
      </c>
      <c r="N306" t="str">
        <f t="shared" si="19"/>
        <v>Not Identified</v>
      </c>
      <c r="O306" t="str">
        <f t="shared" si="20"/>
        <v>Amines</v>
      </c>
    </row>
    <row r="307" spans="1:15" ht="22" customHeight="1" x14ac:dyDescent="0.3">
      <c r="A307" s="5">
        <v>43157</v>
      </c>
      <c r="B307" s="13" t="str">
        <f t="shared" si="18"/>
        <v>2018</v>
      </c>
      <c r="C307" s="6" t="s">
        <v>10</v>
      </c>
      <c r="D307" s="6" t="s">
        <v>393</v>
      </c>
      <c r="E307" s="6" t="s">
        <v>53</v>
      </c>
      <c r="F307" s="6" t="s">
        <v>13</v>
      </c>
      <c r="G307" s="6" t="s">
        <v>35</v>
      </c>
      <c r="H307" s="6" t="s">
        <v>394</v>
      </c>
      <c r="I307" s="7">
        <v>17500</v>
      </c>
      <c r="J307" s="7">
        <v>17.5</v>
      </c>
      <c r="K307" s="7">
        <v>157000</v>
      </c>
      <c r="L307">
        <f t="shared" si="21"/>
        <v>8.9714285714285715</v>
      </c>
      <c r="M307" t="str">
        <f>IF(ISNUMBER(SEARCH("BUTYL TRIGLYCOL",H307)),"Butyl Triglycol",IF(ISNUMBER(SEARCH("POLYVINYL ALCOHOL",H307)),"Polyvinyl Alcohol",IF(ISNUMBER(SEARCH("ACIDOS GRAXOS",H307)),"Fatty Acids",IF(ISNUMBER(SEARCH("DIETHYLENETRIAMINE",H307)),"Diethylenetriamine",IF(ISNUMBER(SEARCH("MONOETHANOLAMINE",H307)),"Monoethanolamine",IF(ISNUMBER(SEARCH("PIGMENT",H307)),"Pigment","fIX IT"))))))</f>
        <v>Pigment</v>
      </c>
      <c r="N307" t="str">
        <f t="shared" si="19"/>
        <v>Not Identified</v>
      </c>
      <c r="O307" t="str">
        <f t="shared" si="20"/>
        <v>Pigment</v>
      </c>
    </row>
    <row r="308" spans="1:15" ht="22" customHeight="1" x14ac:dyDescent="0.3">
      <c r="A308" s="2">
        <v>43155</v>
      </c>
      <c r="B308" s="13" t="str">
        <f t="shared" si="18"/>
        <v>2018</v>
      </c>
      <c r="C308" s="3" t="s">
        <v>10</v>
      </c>
      <c r="D308" s="3" t="s">
        <v>33</v>
      </c>
      <c r="E308" s="3" t="s">
        <v>34</v>
      </c>
      <c r="F308" s="3" t="s">
        <v>13</v>
      </c>
      <c r="G308" s="3" t="s">
        <v>35</v>
      </c>
      <c r="H308" s="3" t="s">
        <v>395</v>
      </c>
      <c r="I308" s="4">
        <v>10700</v>
      </c>
      <c r="J308" s="4">
        <v>10.7</v>
      </c>
      <c r="K308" s="4">
        <v>96200</v>
      </c>
      <c r="L308">
        <f t="shared" si="21"/>
        <v>8.990654205607477</v>
      </c>
      <c r="M308" t="str">
        <f>IF(ISNUMBER(SEARCH("BUTYL TRIGLYCOL",H308)),"Butyl Triglycol",IF(ISNUMBER(SEARCH("POLYVINYL ALCOHOL",H308)),"Polyvinyl Alcohol",IF(ISNUMBER(SEARCH("ACIDOS GRAXOS",H308)),"Fatty Acids",IF(ISNUMBER(SEARCH("DIETHYLENETRIAMINE",H308)),"Diethylenetriamine",IF(ISNUMBER(SEARCH("MONOETHANOLAMINE",H308)),"Monoethanolamine",IF(ISNUMBER(SEARCH("PIGMENT",H308)),"Pigment","fIX IT"))))))</f>
        <v>Pigment</v>
      </c>
      <c r="N308" t="str">
        <f t="shared" si="19"/>
        <v>Not Identified</v>
      </c>
      <c r="O308" t="str">
        <f t="shared" si="20"/>
        <v>Pigment</v>
      </c>
    </row>
    <row r="309" spans="1:15" ht="22" customHeight="1" x14ac:dyDescent="0.3">
      <c r="A309" s="2">
        <v>43150</v>
      </c>
      <c r="B309" s="13" t="str">
        <f t="shared" si="18"/>
        <v>2018</v>
      </c>
      <c r="C309" s="3" t="s">
        <v>10</v>
      </c>
      <c r="D309" s="3" t="s">
        <v>366</v>
      </c>
      <c r="E309" s="3" t="s">
        <v>76</v>
      </c>
      <c r="F309" s="3" t="s">
        <v>13</v>
      </c>
      <c r="G309" s="3" t="s">
        <v>22</v>
      </c>
      <c r="H309" s="3" t="s">
        <v>396</v>
      </c>
      <c r="I309" s="4">
        <v>51856</v>
      </c>
      <c r="J309" s="4">
        <v>51.86</v>
      </c>
      <c r="K309" s="4">
        <v>105000</v>
      </c>
      <c r="L309">
        <f t="shared" si="21"/>
        <v>2.0248380129589632</v>
      </c>
      <c r="M309" t="str">
        <f>IF(ISNUMBER(SEARCH("BENZOIC ACID",H309)),"Benzoic Acid",IF(ISNUMBER(SEARCH("XANTHAN GUM",H309)),"Xanthan Gum",IF(ISNUMBER(SEARCH(" SULPHONIC ACID",H309)),"Sulphonic Acid",IF(ISNUMBER(SEARCH("ETHOXYLATED TRISTYRYLPHENOL",H309))," Ethoxylated Tristyryphenol","FIX IT"))))</f>
        <v>Benzoic Acid</v>
      </c>
      <c r="N309" t="str">
        <f t="shared" si="19"/>
        <v>Not Identified</v>
      </c>
      <c r="O309" t="str">
        <f t="shared" si="20"/>
        <v>General Chemical</v>
      </c>
    </row>
    <row r="310" spans="1:15" ht="22" customHeight="1" x14ac:dyDescent="0.3">
      <c r="A310" s="5">
        <v>43150</v>
      </c>
      <c r="B310" s="13" t="str">
        <f t="shared" si="18"/>
        <v>2018</v>
      </c>
      <c r="C310" s="6" t="s">
        <v>10</v>
      </c>
      <c r="D310" s="6" t="s">
        <v>324</v>
      </c>
      <c r="E310" s="6" t="s">
        <v>69</v>
      </c>
      <c r="F310" s="6" t="s">
        <v>13</v>
      </c>
      <c r="G310" s="6" t="s">
        <v>170</v>
      </c>
      <c r="H310" s="6" t="s">
        <v>391</v>
      </c>
      <c r="I310" s="7">
        <v>19904</v>
      </c>
      <c r="J310" s="7">
        <v>19.899999999999999</v>
      </c>
      <c r="K310" s="7">
        <v>22500</v>
      </c>
      <c r="L310">
        <f t="shared" si="21"/>
        <v>1.1304260450160772</v>
      </c>
      <c r="M310" s="12" t="s">
        <v>671</v>
      </c>
      <c r="N310" t="str">
        <f t="shared" si="19"/>
        <v>Altapyne</v>
      </c>
      <c r="O310" t="str">
        <f t="shared" si="20"/>
        <v>Products Intermediate</v>
      </c>
    </row>
    <row r="311" spans="1:15" ht="22" customHeight="1" x14ac:dyDescent="0.3">
      <c r="A311" s="2">
        <v>43148</v>
      </c>
      <c r="B311" s="13" t="str">
        <f t="shared" si="18"/>
        <v>2018</v>
      </c>
      <c r="C311" s="3" t="s">
        <v>10</v>
      </c>
      <c r="D311" s="3" t="s">
        <v>397</v>
      </c>
      <c r="E311" s="3" t="s">
        <v>249</v>
      </c>
      <c r="F311" s="3" t="s">
        <v>13</v>
      </c>
      <c r="G311" s="3" t="s">
        <v>398</v>
      </c>
      <c r="H311" s="3" t="s">
        <v>399</v>
      </c>
      <c r="I311" s="4">
        <v>21960</v>
      </c>
      <c r="J311" s="4">
        <v>21.96</v>
      </c>
      <c r="K311" s="4">
        <v>35600</v>
      </c>
      <c r="L311">
        <f t="shared" si="21"/>
        <v>1.6211293260473589</v>
      </c>
      <c r="M311" s="12" t="s">
        <v>662</v>
      </c>
      <c r="N311" t="str">
        <f t="shared" si="19"/>
        <v>Not Identified</v>
      </c>
      <c r="O311" t="str">
        <f t="shared" si="20"/>
        <v>General Chemical</v>
      </c>
    </row>
    <row r="312" spans="1:15" ht="22" customHeight="1" x14ac:dyDescent="0.3">
      <c r="A312" s="5">
        <v>43131</v>
      </c>
      <c r="B312" s="13" t="str">
        <f t="shared" si="18"/>
        <v>2018</v>
      </c>
      <c r="C312" s="6" t="s">
        <v>10</v>
      </c>
      <c r="D312" s="6" t="s">
        <v>327</v>
      </c>
      <c r="E312" s="6" t="s">
        <v>328</v>
      </c>
      <c r="F312" s="6" t="s">
        <v>13</v>
      </c>
      <c r="G312" s="6" t="s">
        <v>22</v>
      </c>
      <c r="H312" s="6" t="s">
        <v>400</v>
      </c>
      <c r="I312" s="7">
        <v>42991</v>
      </c>
      <c r="J312" s="7">
        <v>42.99</v>
      </c>
      <c r="K312" s="7">
        <v>78600</v>
      </c>
      <c r="L312">
        <f t="shared" si="21"/>
        <v>1.8282896420180967</v>
      </c>
      <c r="M312" t="str">
        <f>IF(ISNUMBER(SEARCH("BENZOIC ACID",H312)),"Benzoic Acid",IF(ISNUMBER(SEARCH("XANTHAN GUM",H312)),"Xanthan Gum",IF(ISNUMBER(SEARCH(" SULPHONIC ACID",H312)),"Sulphonic Acid",IF(ISNUMBER(SEARCH("ETHOXYLATED TRISTYRYLPHENOL",H312))," Ethoxylated Tristyryphenol","FIX IT"))))</f>
        <v>Benzoic Acid</v>
      </c>
      <c r="N312" t="str">
        <f t="shared" si="19"/>
        <v>Not Identified</v>
      </c>
      <c r="O312" t="str">
        <f t="shared" si="20"/>
        <v>General Chemical</v>
      </c>
    </row>
    <row r="313" spans="1:15" ht="22" customHeight="1" x14ac:dyDescent="0.3">
      <c r="A313" s="2">
        <v>43131</v>
      </c>
      <c r="B313" s="13" t="str">
        <f t="shared" si="18"/>
        <v>2018</v>
      </c>
      <c r="C313" s="3" t="s">
        <v>10</v>
      </c>
      <c r="D313" s="3" t="s">
        <v>43</v>
      </c>
      <c r="E313" s="3" t="s">
        <v>44</v>
      </c>
      <c r="F313" s="3" t="s">
        <v>13</v>
      </c>
      <c r="G313" s="3" t="s">
        <v>286</v>
      </c>
      <c r="H313" s="3" t="s">
        <v>401</v>
      </c>
      <c r="I313" s="4">
        <v>17740</v>
      </c>
      <c r="J313" s="4">
        <v>17.739999999999998</v>
      </c>
      <c r="K313" s="3" t="s">
        <v>47</v>
      </c>
      <c r="L313" t="e">
        <f t="shared" si="21"/>
        <v>#VALUE!</v>
      </c>
      <c r="M313" t="str">
        <f>IF(ISNUMBER(SEARCH("BUTYL TRIGLYCOL",H313)),"Butyl Triglycol",IF(ISNUMBER(SEARCH("POLYVINYL ALCOHOL",H313)),"Polyvinyl Alcohol",IF(ISNUMBER(SEARCH("ACIDOS GRAXOS",H313)),"Fatty Acids",IF(ISNUMBER(SEARCH("DIETHYLENETRIAMINE",H313)),"Diethylenetriamine",IF(ISNUMBER(SEARCH("MONOETHANOLAMINE",H313)),"Monoethanolamine",IF(ISNUMBER(SEARCH("PIGMENT",H313)),"Pigment","fIX IT"))))))</f>
        <v>Butyl Triglycol</v>
      </c>
      <c r="N313" t="str">
        <f t="shared" si="19"/>
        <v>Not Identified</v>
      </c>
      <c r="O313" t="str">
        <f t="shared" si="20"/>
        <v>Alcohol</v>
      </c>
    </row>
    <row r="314" spans="1:15" ht="22" customHeight="1" x14ac:dyDescent="0.3">
      <c r="A314" s="5">
        <v>43129</v>
      </c>
      <c r="B314" s="13" t="str">
        <f t="shared" si="18"/>
        <v>2018</v>
      </c>
      <c r="C314" s="6" t="s">
        <v>10</v>
      </c>
      <c r="D314" s="6" t="s">
        <v>382</v>
      </c>
      <c r="E314" s="6" t="s">
        <v>69</v>
      </c>
      <c r="F314" s="6" t="s">
        <v>13</v>
      </c>
      <c r="G314" s="6" t="s">
        <v>402</v>
      </c>
      <c r="H314" s="6" t="s">
        <v>403</v>
      </c>
      <c r="I314" s="7">
        <v>16906</v>
      </c>
      <c r="J314" s="7">
        <v>16.91</v>
      </c>
      <c r="K314" s="7">
        <v>48900</v>
      </c>
      <c r="L314">
        <f t="shared" si="21"/>
        <v>2.8924642138885601</v>
      </c>
      <c r="M314" t="str">
        <f>IF(ISNUMBER(SEARCH("BUTYL TRIGLYCOL",H314)),"Butyl Triglycol",IF(ISNUMBER(SEARCH("POLYVINYL ALCOHOL",H314)),"Polyvinyl Alcohol",IF(ISNUMBER(SEARCH("ACIDOS GRAXOS",H314)),"Fatty Acids",IF(ISNUMBER(SEARCH("DIETHYLENETRIAMINE",H314)),"Diethylenetriamine",IF(ISNUMBER(SEARCH("MONOETHANOLAMINE",H314)),"Monoethanolamine",IF(ISNUMBER(SEARCH("PIGMENT",H314)),"Pigment","fIX IT"))))))</f>
        <v>Diethylenetriamine</v>
      </c>
      <c r="N314" t="str">
        <f t="shared" si="19"/>
        <v>Not Identified</v>
      </c>
      <c r="O314" t="str">
        <f t="shared" si="20"/>
        <v>Amines</v>
      </c>
    </row>
    <row r="315" spans="1:15" ht="22" customHeight="1" x14ac:dyDescent="0.3">
      <c r="A315" s="2">
        <v>43126</v>
      </c>
      <c r="B315" s="13" t="str">
        <f t="shared" si="18"/>
        <v>2018</v>
      </c>
      <c r="C315" s="3" t="s">
        <v>10</v>
      </c>
      <c r="D315" s="3" t="s">
        <v>33</v>
      </c>
      <c r="E315" s="3" t="s">
        <v>34</v>
      </c>
      <c r="F315" s="3" t="s">
        <v>13</v>
      </c>
      <c r="G315" s="3" t="s">
        <v>35</v>
      </c>
      <c r="H315" s="3" t="s">
        <v>404</v>
      </c>
      <c r="I315" s="4">
        <v>10700</v>
      </c>
      <c r="J315" s="4">
        <v>10.7</v>
      </c>
      <c r="K315" s="4">
        <v>100000</v>
      </c>
      <c r="L315">
        <f t="shared" si="21"/>
        <v>9.3457943925233646</v>
      </c>
      <c r="M315" t="str">
        <f>IF(ISNUMBER(SEARCH("BUTYL TRIGLYCOL",H315)),"Butyl Triglycol",IF(ISNUMBER(SEARCH("POLYVINYL ALCOHOL",H315)),"Polyvinyl Alcohol",IF(ISNUMBER(SEARCH("ACIDOS GRAXOS",H315)),"Fatty Acids",IF(ISNUMBER(SEARCH("DIETHYLENETRIAMINE",H315)),"Diethylenetriamine",IF(ISNUMBER(SEARCH("MONOETHANOLAMINE",H315)),"Monoethanolamine",IF(ISNUMBER(SEARCH("PIGMENT",H315)),"Pigment","fIX IT"))))))</f>
        <v>Pigment</v>
      </c>
      <c r="N315" t="str">
        <f t="shared" si="19"/>
        <v>Not Identified</v>
      </c>
      <c r="O315" t="str">
        <f t="shared" si="20"/>
        <v>Pigment</v>
      </c>
    </row>
    <row r="316" spans="1:15" ht="22" customHeight="1" x14ac:dyDescent="0.3">
      <c r="A316" s="5">
        <v>43122</v>
      </c>
      <c r="B316" s="13" t="str">
        <f t="shared" si="18"/>
        <v>2018</v>
      </c>
      <c r="C316" s="6" t="s">
        <v>10</v>
      </c>
      <c r="D316" s="6" t="s">
        <v>303</v>
      </c>
      <c r="E316" s="6" t="s">
        <v>21</v>
      </c>
      <c r="F316" s="6" t="s">
        <v>13</v>
      </c>
      <c r="G316" s="6" t="s">
        <v>155</v>
      </c>
      <c r="H316" s="6" t="s">
        <v>405</v>
      </c>
      <c r="I316" s="7">
        <v>20608</v>
      </c>
      <c r="J316" s="7">
        <v>20.61</v>
      </c>
      <c r="K316" s="7">
        <v>77400</v>
      </c>
      <c r="L316">
        <f t="shared" si="21"/>
        <v>3.7558229813664594</v>
      </c>
      <c r="M316" t="str">
        <f>IF(ISNUMBER(SEARCH("HEDP",H316)),"HEDP Tetrasodium Salt",IF(ISNUMBER(SEARCH("MONOETHYLENE GLYCOL",H316)),"Ethylene Glycol","FIX IT"))</f>
        <v>HEDP Tetrasodium Salt</v>
      </c>
      <c r="N316" t="str">
        <f t="shared" si="19"/>
        <v>Not Identified</v>
      </c>
      <c r="O316" t="str">
        <f t="shared" si="20"/>
        <v>Water Treatment Chemical</v>
      </c>
    </row>
    <row r="317" spans="1:15" ht="22" customHeight="1" x14ac:dyDescent="0.3">
      <c r="A317" s="2">
        <v>43121</v>
      </c>
      <c r="B317" s="13" t="str">
        <f t="shared" si="18"/>
        <v>2018</v>
      </c>
      <c r="C317" s="3" t="s">
        <v>10</v>
      </c>
      <c r="D317" s="3" t="s">
        <v>277</v>
      </c>
      <c r="E317" s="3" t="s">
        <v>99</v>
      </c>
      <c r="F317" s="3" t="s">
        <v>13</v>
      </c>
      <c r="G317" s="3" t="s">
        <v>107</v>
      </c>
      <c r="H317" s="3" t="s">
        <v>406</v>
      </c>
      <c r="I317" s="4">
        <v>17976</v>
      </c>
      <c r="J317" s="4">
        <v>17.98</v>
      </c>
      <c r="K317" s="4">
        <v>26200</v>
      </c>
      <c r="L317">
        <f t="shared" si="21"/>
        <v>1.4574988874054295</v>
      </c>
      <c r="M317" t="str">
        <f>IF(ISNUMBER(SEARCH("BUTYL TRIGLYCOL",H317)),"Butyl Triglycol",IF(ISNUMBER(SEARCH("POLYVINYL ALCOHOL",H317)),"Polyvinyl Alcohol",IF(ISNUMBER(SEARCH("ACIDOS GRAXOS",H317)),"Fatty Acids",IF(ISNUMBER(SEARCH("DIETHYLENETRIAMINE",H317)),"Diethylenetriamine",IF(ISNUMBER(SEARCH("MONOETHANOLAMINE",H317)),"Monoethanolamine",IF(ISNUMBER(SEARCH("PIGMENT",H317)),"Pigment","fIX IT"))))))</f>
        <v>Monoethanolamine</v>
      </c>
      <c r="N317" t="str">
        <f t="shared" si="19"/>
        <v>Not Identified</v>
      </c>
      <c r="O317" t="str">
        <f t="shared" si="20"/>
        <v>Amines</v>
      </c>
    </row>
    <row r="318" spans="1:15" ht="22" customHeight="1" x14ac:dyDescent="0.3">
      <c r="A318" s="5">
        <v>43115</v>
      </c>
      <c r="B318" s="13" t="str">
        <f t="shared" si="18"/>
        <v>2018</v>
      </c>
      <c r="C318" s="6" t="s">
        <v>10</v>
      </c>
      <c r="D318" s="6" t="s">
        <v>184</v>
      </c>
      <c r="E318" s="6" t="s">
        <v>69</v>
      </c>
      <c r="F318" s="6" t="s">
        <v>13</v>
      </c>
      <c r="G318" s="6" t="s">
        <v>100</v>
      </c>
      <c r="H318" s="6" t="s">
        <v>407</v>
      </c>
      <c r="I318" s="7">
        <v>16480</v>
      </c>
      <c r="J318" s="7">
        <v>16.48</v>
      </c>
      <c r="K318" s="7">
        <v>47700</v>
      </c>
      <c r="L318">
        <f t="shared" si="21"/>
        <v>2.8944174757281553</v>
      </c>
      <c r="M318" t="str">
        <f>IF(ISNUMBER(SEARCH("BUTYL TRIGLYCOL",H318)),"Butyl Triglycol",IF(ISNUMBER(SEARCH("POLYVINYL ALCOHOL",H318)),"Polyvinyl Alcohol",IF(ISNUMBER(SEARCH("ACIDOS GRAXOS",H318)),"Fatty Acids",IF(ISNUMBER(SEARCH("DIETHYLENETRIAMINE",H318)),"Diethylenetriamine",IF(ISNUMBER(SEARCH("MONOETHANOLAMINE",H318)),"Monoethanolamine",IF(ISNUMBER(SEARCH("PIGMENT",H318)),"Pigment","fIX IT"))))))</f>
        <v>Diethylenetriamine</v>
      </c>
      <c r="N318" t="str">
        <f t="shared" si="19"/>
        <v>Not Identified</v>
      </c>
      <c r="O318" t="str">
        <f t="shared" si="20"/>
        <v>Amines</v>
      </c>
    </row>
    <row r="319" spans="1:15" ht="22" customHeight="1" x14ac:dyDescent="0.3">
      <c r="A319" s="2">
        <v>43107</v>
      </c>
      <c r="B319" s="13" t="str">
        <f t="shared" si="18"/>
        <v>2018</v>
      </c>
      <c r="C319" s="3" t="s">
        <v>10</v>
      </c>
      <c r="D319" s="3" t="s">
        <v>24</v>
      </c>
      <c r="E319" s="3" t="s">
        <v>25</v>
      </c>
      <c r="F319" s="3" t="s">
        <v>13</v>
      </c>
      <c r="G319" s="3" t="s">
        <v>26</v>
      </c>
      <c r="H319" s="3" t="s">
        <v>408</v>
      </c>
      <c r="I319" s="4">
        <v>18940</v>
      </c>
      <c r="J319" s="4">
        <v>18.940000000000001</v>
      </c>
      <c r="K319" s="4">
        <v>57100</v>
      </c>
      <c r="L319">
        <f t="shared" si="21"/>
        <v>3.0147835269271384</v>
      </c>
      <c r="M319" s="12" t="s">
        <v>658</v>
      </c>
      <c r="N319" t="str">
        <f t="shared" si="19"/>
        <v>Not Identified</v>
      </c>
      <c r="O319" t="str">
        <f t="shared" si="20"/>
        <v>General Chemical</v>
      </c>
    </row>
    <row r="320" spans="1:15" ht="22" customHeight="1" x14ac:dyDescent="0.3">
      <c r="A320" s="5">
        <v>43104</v>
      </c>
      <c r="B320" s="13" t="str">
        <f t="shared" si="18"/>
        <v>2018</v>
      </c>
      <c r="C320" s="6" t="s">
        <v>10</v>
      </c>
      <c r="D320" s="6" t="s">
        <v>366</v>
      </c>
      <c r="E320" s="6" t="s">
        <v>21</v>
      </c>
      <c r="F320" s="6" t="s">
        <v>13</v>
      </c>
      <c r="G320" s="6" t="s">
        <v>22</v>
      </c>
      <c r="H320" s="6" t="s">
        <v>409</v>
      </c>
      <c r="I320" s="7">
        <v>51855</v>
      </c>
      <c r="J320" s="7">
        <v>51.85</v>
      </c>
      <c r="K320" s="7">
        <v>105000</v>
      </c>
      <c r="L320">
        <f t="shared" si="21"/>
        <v>2.0248770610355802</v>
      </c>
      <c r="M320" t="str">
        <f>IF(ISNUMBER(SEARCH("BENZOIC ACID",H320)),"Benzoic Acid",IF(ISNUMBER(SEARCH("XANTHAN GUM",H320)),"Xanthan Gum",IF(ISNUMBER(SEARCH(" SULPHONIC ACID",H320)),"Sulphonic Acid",IF(ISNUMBER(SEARCH("ETHOXYLATED TRISTYRYLPHENOL",H320))," Ethoxylated Tristyryphenol","FIX IT"))))</f>
        <v>Benzoic Acid</v>
      </c>
      <c r="N320" t="str">
        <f t="shared" si="19"/>
        <v>Not Identified</v>
      </c>
      <c r="O320" t="str">
        <f t="shared" si="20"/>
        <v>General Chemical</v>
      </c>
    </row>
    <row r="321" spans="1:15" ht="22" customHeight="1" x14ac:dyDescent="0.3">
      <c r="A321" s="2">
        <v>43102</v>
      </c>
      <c r="B321" s="13" t="str">
        <f t="shared" si="18"/>
        <v>2018</v>
      </c>
      <c r="C321" s="3" t="s">
        <v>10</v>
      </c>
      <c r="D321" s="3" t="s">
        <v>327</v>
      </c>
      <c r="E321" s="3" t="s">
        <v>328</v>
      </c>
      <c r="F321" s="3" t="s">
        <v>13</v>
      </c>
      <c r="G321" s="3" t="s">
        <v>22</v>
      </c>
      <c r="H321" s="3" t="s">
        <v>410</v>
      </c>
      <c r="I321" s="4">
        <v>42991</v>
      </c>
      <c r="J321" s="4">
        <v>42.99</v>
      </c>
      <c r="K321" s="4">
        <v>78600</v>
      </c>
      <c r="L321">
        <f t="shared" si="21"/>
        <v>1.8282896420180967</v>
      </c>
      <c r="M321" t="str">
        <f>IF(ISNUMBER(SEARCH("BENZOIC ACID",H321)),"Benzoic Acid",IF(ISNUMBER(SEARCH("XANTHAN GUM",H321)),"Xanthan Gum",IF(ISNUMBER(SEARCH(" SULPHONIC ACID",H321)),"Sulphonic Acid",IF(ISNUMBER(SEARCH("ETHOXYLATED TRISTYRYLPHENOL",H321))," Ethoxylated Tristyryphenol","FIX IT"))))</f>
        <v>Benzoic Acid</v>
      </c>
      <c r="N321" t="str">
        <f t="shared" si="19"/>
        <v>Not Identified</v>
      </c>
      <c r="O321" t="str">
        <f t="shared" si="20"/>
        <v>General Chemical</v>
      </c>
    </row>
    <row r="322" spans="1:15" ht="22" customHeight="1" x14ac:dyDescent="0.3">
      <c r="A322" s="5">
        <v>43101</v>
      </c>
      <c r="B322" s="13" t="str">
        <f t="shared" si="18"/>
        <v>2018</v>
      </c>
      <c r="C322" s="6" t="s">
        <v>10</v>
      </c>
      <c r="D322" s="6" t="s">
        <v>94</v>
      </c>
      <c r="E322" s="6" t="s">
        <v>53</v>
      </c>
      <c r="F322" s="6" t="s">
        <v>13</v>
      </c>
      <c r="G322" s="11" t="s">
        <v>411</v>
      </c>
      <c r="H322" s="6" t="s">
        <v>412</v>
      </c>
      <c r="I322" s="7">
        <v>37920</v>
      </c>
      <c r="J322" s="7">
        <v>37.92</v>
      </c>
      <c r="K322" s="7">
        <v>161000</v>
      </c>
      <c r="L322">
        <f t="shared" si="21"/>
        <v>4.2457805907172999</v>
      </c>
      <c r="M322" s="12" t="s">
        <v>662</v>
      </c>
      <c r="N322" t="str">
        <f t="shared" si="19"/>
        <v>Not Identified</v>
      </c>
      <c r="O322" t="str">
        <f t="shared" si="20"/>
        <v>General Chemical</v>
      </c>
    </row>
    <row r="323" spans="1:15" ht="22" customHeight="1" x14ac:dyDescent="0.3">
      <c r="A323" s="2">
        <v>43098</v>
      </c>
      <c r="B323" s="13" t="str">
        <f t="shared" ref="B323:B386" si="22">TEXT(A323, "YYYY")</f>
        <v>2017</v>
      </c>
      <c r="C323" s="3" t="s">
        <v>10</v>
      </c>
      <c r="D323" s="3" t="s">
        <v>413</v>
      </c>
      <c r="E323" s="3" t="s">
        <v>414</v>
      </c>
      <c r="F323" s="3" t="s">
        <v>13</v>
      </c>
      <c r="G323" s="3" t="s">
        <v>415</v>
      </c>
      <c r="H323" s="3" t="s">
        <v>416</v>
      </c>
      <c r="I323" s="4">
        <v>20360</v>
      </c>
      <c r="J323" s="4">
        <v>20.36</v>
      </c>
      <c r="K323" s="4">
        <v>18000</v>
      </c>
      <c r="L323">
        <f t="shared" si="21"/>
        <v>0.88408644400785852</v>
      </c>
      <c r="M323" s="12" t="s">
        <v>663</v>
      </c>
      <c r="N323" t="str">
        <f t="shared" ref="N323:N386" si="23">VLOOKUP(M323,Q:S,2,FALSE)</f>
        <v>Not Identified</v>
      </c>
      <c r="O323" t="str">
        <f t="shared" ref="O323:O386" si="24">VLOOKUP(M323,Q:S,3,FALSE)</f>
        <v>Polymer</v>
      </c>
    </row>
    <row r="324" spans="1:15" ht="22" customHeight="1" x14ac:dyDescent="0.3">
      <c r="A324" s="5">
        <v>43094</v>
      </c>
      <c r="B324" s="13" t="str">
        <f t="shared" si="22"/>
        <v>2017</v>
      </c>
      <c r="C324" s="6" t="s">
        <v>10</v>
      </c>
      <c r="D324" s="6" t="s">
        <v>366</v>
      </c>
      <c r="E324" s="6" t="s">
        <v>21</v>
      </c>
      <c r="F324" s="6" t="s">
        <v>13</v>
      </c>
      <c r="G324" s="6" t="s">
        <v>22</v>
      </c>
      <c r="H324" s="6" t="s">
        <v>417</v>
      </c>
      <c r="I324" s="7">
        <v>25928</v>
      </c>
      <c r="J324" s="7">
        <v>25.93</v>
      </c>
      <c r="K324" s="7">
        <v>52700</v>
      </c>
      <c r="L324">
        <f t="shared" si="21"/>
        <v>2.0325516815797595</v>
      </c>
      <c r="M324" t="str">
        <f>IF(ISNUMBER(SEARCH("BENZOIC ACID",H324)),"Benzoic Acid",IF(ISNUMBER(SEARCH("XANTHAN GUM",H324)),"Xanthan Gum",IF(ISNUMBER(SEARCH(" SULPHONIC ACID",H324)),"Sulphonic Acid",IF(ISNUMBER(SEARCH("ETHOXYLATED TRISTYRYLPHENOL",H324))," Ethoxylated Tristyryphenol","FIX IT"))))</f>
        <v>Benzoic Acid</v>
      </c>
      <c r="N324" t="str">
        <f t="shared" si="23"/>
        <v>Not Identified</v>
      </c>
      <c r="O324" t="str">
        <f t="shared" si="24"/>
        <v>General Chemical</v>
      </c>
    </row>
    <row r="325" spans="1:15" ht="22" customHeight="1" x14ac:dyDescent="0.3">
      <c r="A325" s="2">
        <v>43092</v>
      </c>
      <c r="B325" s="13" t="str">
        <f t="shared" si="22"/>
        <v>2017</v>
      </c>
      <c r="C325" s="3" t="s">
        <v>10</v>
      </c>
      <c r="D325" s="3" t="s">
        <v>33</v>
      </c>
      <c r="E325" s="3" t="s">
        <v>41</v>
      </c>
      <c r="F325" s="3" t="s">
        <v>13</v>
      </c>
      <c r="G325" s="3" t="s">
        <v>35</v>
      </c>
      <c r="H325" s="3" t="s">
        <v>418</v>
      </c>
      <c r="I325" s="4">
        <v>11967</v>
      </c>
      <c r="J325" s="4">
        <v>11.97</v>
      </c>
      <c r="K325" s="4">
        <v>114000</v>
      </c>
      <c r="L325">
        <f t="shared" si="21"/>
        <v>9.5261970418651298</v>
      </c>
      <c r="M325" t="str">
        <f>IF(ISNUMBER(SEARCH("BUTYL TRIGLYCOL",H325)),"Butyl Triglycol",IF(ISNUMBER(SEARCH("POLYVINYL ALCOHOL",H325)),"Polyvinyl Alcohol",IF(ISNUMBER(SEARCH("ACIDOS GRAXOS",H325)),"Fatty Acids",IF(ISNUMBER(SEARCH("DIETHYLENETRIAMINE",H325)),"Diethylenetriamine",IF(ISNUMBER(SEARCH("MONOETHANOLAMINE",H325)),"Monoethanolamine",IF(ISNUMBER(SEARCH("PIGMENT",H325)),"Pigment","fIX IT"))))))</f>
        <v>Pigment</v>
      </c>
      <c r="N325" t="str">
        <f t="shared" si="23"/>
        <v>Not Identified</v>
      </c>
      <c r="O325" t="str">
        <f t="shared" si="24"/>
        <v>Pigment</v>
      </c>
    </row>
    <row r="326" spans="1:15" ht="22" customHeight="1" x14ac:dyDescent="0.3">
      <c r="A326" s="5">
        <v>43089</v>
      </c>
      <c r="B326" s="13" t="str">
        <f t="shared" si="22"/>
        <v>2017</v>
      </c>
      <c r="C326" s="6" t="s">
        <v>10</v>
      </c>
      <c r="D326" s="6" t="s">
        <v>324</v>
      </c>
      <c r="E326" s="6" t="s">
        <v>201</v>
      </c>
      <c r="F326" s="6" t="s">
        <v>13</v>
      </c>
      <c r="G326" s="6" t="s">
        <v>202</v>
      </c>
      <c r="H326" s="6" t="s">
        <v>419</v>
      </c>
      <c r="I326" s="7">
        <v>21201</v>
      </c>
      <c r="J326" s="7">
        <v>21.2</v>
      </c>
      <c r="K326" s="7">
        <v>5700</v>
      </c>
      <c r="L326">
        <f t="shared" si="21"/>
        <v>0.26885524267723221</v>
      </c>
      <c r="M326" s="12" t="s">
        <v>671</v>
      </c>
      <c r="N326" t="str">
        <f t="shared" si="23"/>
        <v>Altapyne</v>
      </c>
      <c r="O326" t="str">
        <f t="shared" si="24"/>
        <v>Products Intermediate</v>
      </c>
    </row>
    <row r="327" spans="1:15" ht="22" customHeight="1" x14ac:dyDescent="0.3">
      <c r="A327" s="2">
        <v>43085</v>
      </c>
      <c r="B327" s="13" t="str">
        <f t="shared" si="22"/>
        <v>2017</v>
      </c>
      <c r="C327" s="3" t="s">
        <v>10</v>
      </c>
      <c r="D327" s="3" t="s">
        <v>33</v>
      </c>
      <c r="E327" s="3" t="s">
        <v>34</v>
      </c>
      <c r="F327" s="3" t="s">
        <v>13</v>
      </c>
      <c r="G327" s="3" t="s">
        <v>35</v>
      </c>
      <c r="H327" s="3" t="s">
        <v>420</v>
      </c>
      <c r="I327" s="4">
        <v>10700</v>
      </c>
      <c r="J327" s="4">
        <v>10.7</v>
      </c>
      <c r="K327" s="4">
        <v>102000</v>
      </c>
      <c r="L327">
        <f t="shared" si="21"/>
        <v>9.5327102803738324</v>
      </c>
      <c r="M327" t="str">
        <f>IF(ISNUMBER(SEARCH("BUTYL TRIGLYCOL",H327)),"Butyl Triglycol",IF(ISNUMBER(SEARCH("POLYVINYL ALCOHOL",H327)),"Polyvinyl Alcohol",IF(ISNUMBER(SEARCH("ACIDOS GRAXOS",H327)),"Fatty Acids",IF(ISNUMBER(SEARCH("DIETHYLENETRIAMINE",H327)),"Diethylenetriamine",IF(ISNUMBER(SEARCH("MONOETHANOLAMINE",H327)),"Monoethanolamine",IF(ISNUMBER(SEARCH("PIGMENT",H327)),"Pigment","fIX IT"))))))</f>
        <v>Pigment</v>
      </c>
      <c r="N327" t="str">
        <f t="shared" si="23"/>
        <v>Not Identified</v>
      </c>
      <c r="O327" t="str">
        <f t="shared" si="24"/>
        <v>Pigment</v>
      </c>
    </row>
    <row r="328" spans="1:15" ht="22" customHeight="1" x14ac:dyDescent="0.3">
      <c r="A328" s="5">
        <v>43085</v>
      </c>
      <c r="B328" s="13" t="str">
        <f t="shared" si="22"/>
        <v>2017</v>
      </c>
      <c r="C328" s="6" t="s">
        <v>10</v>
      </c>
      <c r="D328" s="6" t="s">
        <v>33</v>
      </c>
      <c r="E328" s="6" t="s">
        <v>141</v>
      </c>
      <c r="F328" s="6" t="s">
        <v>13</v>
      </c>
      <c r="G328" s="6" t="s">
        <v>35</v>
      </c>
      <c r="H328" s="6" t="s">
        <v>421</v>
      </c>
      <c r="I328" s="7">
        <v>11675</v>
      </c>
      <c r="J328" s="7">
        <v>11.68</v>
      </c>
      <c r="K328" s="7">
        <v>112000</v>
      </c>
      <c r="L328">
        <f t="shared" si="21"/>
        <v>9.5931477516059953</v>
      </c>
      <c r="M328" t="str">
        <f>IF(ISNUMBER(SEARCH("BUTYL TRIGLYCOL",H328)),"Butyl Triglycol",IF(ISNUMBER(SEARCH("POLYVINYL ALCOHOL",H328)),"Polyvinyl Alcohol",IF(ISNUMBER(SEARCH("ACIDOS GRAXOS",H328)),"Fatty Acids",IF(ISNUMBER(SEARCH("DIETHYLENETRIAMINE",H328)),"Diethylenetriamine",IF(ISNUMBER(SEARCH("MONOETHANOLAMINE",H328)),"Monoethanolamine",IF(ISNUMBER(SEARCH("PIGMENT",H328)),"Pigment","fIX IT"))))))</f>
        <v>Pigment</v>
      </c>
      <c r="N328" t="str">
        <f t="shared" si="23"/>
        <v>Not Identified</v>
      </c>
      <c r="O328" t="str">
        <f t="shared" si="24"/>
        <v>Pigment</v>
      </c>
    </row>
    <row r="329" spans="1:15" ht="22" customHeight="1" x14ac:dyDescent="0.3">
      <c r="A329" s="2">
        <v>43084</v>
      </c>
      <c r="B329" s="13" t="str">
        <f t="shared" si="22"/>
        <v>2017</v>
      </c>
      <c r="C329" s="3" t="s">
        <v>10</v>
      </c>
      <c r="D329" s="3" t="s">
        <v>413</v>
      </c>
      <c r="E329" s="3" t="s">
        <v>414</v>
      </c>
      <c r="F329" s="3" t="s">
        <v>13</v>
      </c>
      <c r="G329" s="3" t="s">
        <v>422</v>
      </c>
      <c r="H329" s="3" t="s">
        <v>423</v>
      </c>
      <c r="I329" s="4">
        <v>20360</v>
      </c>
      <c r="J329" s="4">
        <v>20.36</v>
      </c>
      <c r="K329" s="4">
        <v>18000</v>
      </c>
      <c r="L329">
        <f t="shared" si="21"/>
        <v>0.88408644400785852</v>
      </c>
      <c r="M329" s="12" t="s">
        <v>663</v>
      </c>
      <c r="N329" t="str">
        <f t="shared" si="23"/>
        <v>Not Identified</v>
      </c>
      <c r="O329" t="str">
        <f t="shared" si="24"/>
        <v>Polymer</v>
      </c>
    </row>
    <row r="330" spans="1:15" ht="22" customHeight="1" x14ac:dyDescent="0.3">
      <c r="A330" s="5">
        <v>43077</v>
      </c>
      <c r="B330" s="13" t="str">
        <f t="shared" si="22"/>
        <v>2017</v>
      </c>
      <c r="C330" s="6" t="s">
        <v>10</v>
      </c>
      <c r="D330" s="6" t="s">
        <v>277</v>
      </c>
      <c r="E330" s="6" t="s">
        <v>99</v>
      </c>
      <c r="F330" s="6" t="s">
        <v>13</v>
      </c>
      <c r="G330" s="6" t="s">
        <v>107</v>
      </c>
      <c r="H330" s="6" t="s">
        <v>424</v>
      </c>
      <c r="I330" s="7">
        <v>17976</v>
      </c>
      <c r="J330" s="7">
        <v>17.98</v>
      </c>
      <c r="K330" s="7">
        <v>28100</v>
      </c>
      <c r="L330">
        <f t="shared" si="21"/>
        <v>1.5631953716065865</v>
      </c>
      <c r="M330" t="str">
        <f>IF(ISNUMBER(SEARCH("BUTYL TRIGLYCOL",H330)),"Butyl Triglycol",IF(ISNUMBER(SEARCH("POLYVINYL ALCOHOL",H330)),"Polyvinyl Alcohol",IF(ISNUMBER(SEARCH("ACIDOS GRAXOS",H330)),"Fatty Acids",IF(ISNUMBER(SEARCH("DIETHYLENETRIAMINE",H330)),"Diethylenetriamine",IF(ISNUMBER(SEARCH("MONOETHANOLAMINE",H330)),"Monoethanolamine",IF(ISNUMBER(SEARCH("PIGMENT",H330)),"Pigment","fIX IT"))))))</f>
        <v>Monoethanolamine</v>
      </c>
      <c r="N330" t="str">
        <f t="shared" si="23"/>
        <v>Not Identified</v>
      </c>
      <c r="O330" t="str">
        <f t="shared" si="24"/>
        <v>Amines</v>
      </c>
    </row>
    <row r="331" spans="1:15" ht="22" customHeight="1" x14ac:dyDescent="0.3">
      <c r="A331" s="2">
        <v>43073</v>
      </c>
      <c r="B331" s="13" t="str">
        <f t="shared" si="22"/>
        <v>2017</v>
      </c>
      <c r="C331" s="3" t="s">
        <v>10</v>
      </c>
      <c r="D331" s="3" t="s">
        <v>94</v>
      </c>
      <c r="E331" s="3" t="s">
        <v>53</v>
      </c>
      <c r="F331" s="3" t="s">
        <v>13</v>
      </c>
      <c r="G331" s="10" t="s">
        <v>398</v>
      </c>
      <c r="H331" s="3" t="s">
        <v>425</v>
      </c>
      <c r="I331" s="4">
        <v>56880</v>
      </c>
      <c r="J331" s="4">
        <v>56.88</v>
      </c>
      <c r="K331" s="4">
        <v>94700</v>
      </c>
      <c r="L331">
        <f t="shared" si="21"/>
        <v>1.6649085794655414</v>
      </c>
      <c r="M331" s="12" t="s">
        <v>662</v>
      </c>
      <c r="N331" t="str">
        <f t="shared" si="23"/>
        <v>Not Identified</v>
      </c>
      <c r="O331" t="str">
        <f t="shared" si="24"/>
        <v>General Chemical</v>
      </c>
    </row>
    <row r="332" spans="1:15" ht="22" customHeight="1" x14ac:dyDescent="0.3">
      <c r="A332" s="5">
        <v>43071</v>
      </c>
      <c r="B332" s="13" t="str">
        <f t="shared" si="22"/>
        <v>2017</v>
      </c>
      <c r="C332" s="6" t="s">
        <v>10</v>
      </c>
      <c r="D332" s="6" t="s">
        <v>303</v>
      </c>
      <c r="E332" s="6" t="s">
        <v>21</v>
      </c>
      <c r="F332" s="6" t="s">
        <v>13</v>
      </c>
      <c r="G332" s="6" t="s">
        <v>155</v>
      </c>
      <c r="H332" s="6" t="s">
        <v>426</v>
      </c>
      <c r="I332" s="7">
        <v>20608</v>
      </c>
      <c r="J332" s="7">
        <v>20.61</v>
      </c>
      <c r="K332" s="7">
        <v>69500</v>
      </c>
      <c r="L332">
        <f t="shared" si="21"/>
        <v>3.3724767080745344</v>
      </c>
      <c r="M332" t="str">
        <f>IF(ISNUMBER(SEARCH("HEDP",H332)),"HEDP Tetrasodium Salt",IF(ISNUMBER(SEARCH("MONOETHYLENE GLYCOL",H332)),"Ethylene Glycol","FIX IT"))</f>
        <v>HEDP Tetrasodium Salt</v>
      </c>
      <c r="N332" t="str">
        <f t="shared" si="23"/>
        <v>Not Identified</v>
      </c>
      <c r="O332" t="str">
        <f t="shared" si="24"/>
        <v>Water Treatment Chemical</v>
      </c>
    </row>
    <row r="333" spans="1:15" ht="22" customHeight="1" x14ac:dyDescent="0.3">
      <c r="A333" s="2">
        <v>43070</v>
      </c>
      <c r="B333" s="13" t="str">
        <f t="shared" si="22"/>
        <v>2017</v>
      </c>
      <c r="C333" s="3" t="s">
        <v>10</v>
      </c>
      <c r="D333" s="3" t="s">
        <v>413</v>
      </c>
      <c r="E333" s="3" t="s">
        <v>414</v>
      </c>
      <c r="F333" s="3" t="s">
        <v>13</v>
      </c>
      <c r="G333" s="3" t="s">
        <v>422</v>
      </c>
      <c r="H333" s="3" t="s">
        <v>427</v>
      </c>
      <c r="I333" s="4">
        <v>20360</v>
      </c>
      <c r="J333" s="4">
        <v>20.36</v>
      </c>
      <c r="K333" s="4">
        <v>18000</v>
      </c>
      <c r="L333">
        <f t="shared" si="21"/>
        <v>0.88408644400785852</v>
      </c>
      <c r="M333" s="12" t="s">
        <v>663</v>
      </c>
      <c r="N333" t="str">
        <f t="shared" si="23"/>
        <v>Not Identified</v>
      </c>
      <c r="O333" t="str">
        <f t="shared" si="24"/>
        <v>Polymer</v>
      </c>
    </row>
    <row r="334" spans="1:15" ht="22" customHeight="1" x14ac:dyDescent="0.3">
      <c r="A334" s="5">
        <v>43067</v>
      </c>
      <c r="B334" s="13" t="str">
        <f t="shared" si="22"/>
        <v>2017</v>
      </c>
      <c r="C334" s="6" t="s">
        <v>10</v>
      </c>
      <c r="D334" s="6" t="s">
        <v>397</v>
      </c>
      <c r="E334" s="6" t="s">
        <v>249</v>
      </c>
      <c r="F334" s="6" t="s">
        <v>13</v>
      </c>
      <c r="G334" s="6" t="s">
        <v>398</v>
      </c>
      <c r="H334" s="6" t="s">
        <v>428</v>
      </c>
      <c r="I334" s="7">
        <v>21960</v>
      </c>
      <c r="J334" s="7">
        <v>21.96</v>
      </c>
      <c r="K334" s="7">
        <v>36900</v>
      </c>
      <c r="L334">
        <f t="shared" si="21"/>
        <v>1.680327868852459</v>
      </c>
      <c r="M334" s="12" t="s">
        <v>662</v>
      </c>
      <c r="N334" t="str">
        <f t="shared" si="23"/>
        <v>Not Identified</v>
      </c>
      <c r="O334" t="str">
        <f t="shared" si="24"/>
        <v>General Chemical</v>
      </c>
    </row>
    <row r="335" spans="1:15" ht="22" customHeight="1" x14ac:dyDescent="0.3">
      <c r="A335" s="2">
        <v>43065</v>
      </c>
      <c r="B335" s="13" t="str">
        <f t="shared" si="22"/>
        <v>2017</v>
      </c>
      <c r="C335" s="3" t="s">
        <v>10</v>
      </c>
      <c r="D335" s="3" t="s">
        <v>366</v>
      </c>
      <c r="E335" s="3" t="s">
        <v>21</v>
      </c>
      <c r="F335" s="3" t="s">
        <v>13</v>
      </c>
      <c r="G335" s="3" t="s">
        <v>22</v>
      </c>
      <c r="H335" s="3" t="s">
        <v>429</v>
      </c>
      <c r="I335" s="4">
        <v>67100</v>
      </c>
      <c r="J335" s="4">
        <v>67.099999999999994</v>
      </c>
      <c r="K335" s="4">
        <v>133000</v>
      </c>
      <c r="L335">
        <f t="shared" si="21"/>
        <v>1.9821162444113263</v>
      </c>
      <c r="M335" t="str">
        <f>IF(ISNUMBER(SEARCH("BENZOIC ACID",H335)),"Benzoic Acid",IF(ISNUMBER(SEARCH("XANTHAN GUM",H335)),"Xanthan Gum",IF(ISNUMBER(SEARCH(" SULPHONIC ACID",H335)),"Sulphonic Acid",IF(ISNUMBER(SEARCH("ETHOXYLATED TRISTYRYLPHENOL",H335))," Ethoxylated Tristyryphenol","FIX IT"))))</f>
        <v>Benzoic Acid</v>
      </c>
      <c r="N335" t="str">
        <f t="shared" si="23"/>
        <v>Not Identified</v>
      </c>
      <c r="O335" t="str">
        <f t="shared" si="24"/>
        <v>General Chemical</v>
      </c>
    </row>
    <row r="336" spans="1:15" ht="22" customHeight="1" x14ac:dyDescent="0.3">
      <c r="A336" s="5">
        <v>43060</v>
      </c>
      <c r="B336" s="13" t="str">
        <f t="shared" si="22"/>
        <v>2017</v>
      </c>
      <c r="C336" s="6" t="s">
        <v>10</v>
      </c>
      <c r="D336" s="6" t="s">
        <v>397</v>
      </c>
      <c r="E336" s="6" t="s">
        <v>249</v>
      </c>
      <c r="F336" s="6" t="s">
        <v>13</v>
      </c>
      <c r="G336" s="6" t="s">
        <v>398</v>
      </c>
      <c r="H336" s="6" t="s">
        <v>428</v>
      </c>
      <c r="I336" s="7">
        <v>21960</v>
      </c>
      <c r="J336" s="7">
        <v>21.96</v>
      </c>
      <c r="K336" s="7">
        <v>36900</v>
      </c>
      <c r="L336">
        <f t="shared" si="21"/>
        <v>1.680327868852459</v>
      </c>
      <c r="M336" s="12" t="s">
        <v>662</v>
      </c>
      <c r="N336" t="str">
        <f t="shared" si="23"/>
        <v>Not Identified</v>
      </c>
      <c r="O336" t="str">
        <f t="shared" si="24"/>
        <v>General Chemical</v>
      </c>
    </row>
    <row r="337" spans="1:15" ht="22" customHeight="1" x14ac:dyDescent="0.3">
      <c r="A337" s="2">
        <v>43059</v>
      </c>
      <c r="B337" s="13" t="str">
        <f t="shared" si="22"/>
        <v>2017</v>
      </c>
      <c r="C337" s="3" t="s">
        <v>10</v>
      </c>
      <c r="D337" s="3" t="s">
        <v>184</v>
      </c>
      <c r="E337" s="3" t="s">
        <v>69</v>
      </c>
      <c r="F337" s="3" t="s">
        <v>13</v>
      </c>
      <c r="G337" s="3" t="s">
        <v>100</v>
      </c>
      <c r="H337" s="3" t="s">
        <v>430</v>
      </c>
      <c r="I337" s="4">
        <v>16480</v>
      </c>
      <c r="J337" s="4">
        <v>16.48</v>
      </c>
      <c r="K337" s="4">
        <v>46400</v>
      </c>
      <c r="L337">
        <f t="shared" si="21"/>
        <v>2.8155339805825244</v>
      </c>
      <c r="M337" t="str">
        <f>IF(ISNUMBER(SEARCH("BUTYL TRIGLYCOL",H337)),"Butyl Triglycol",IF(ISNUMBER(SEARCH("POLYVINYL ALCOHOL",H337)),"Polyvinyl Alcohol",IF(ISNUMBER(SEARCH("ACIDOS GRAXOS",H337)),"Fatty Acids",IF(ISNUMBER(SEARCH("DIETHYLENETRIAMINE",H337)),"Diethylenetriamine",IF(ISNUMBER(SEARCH("MONOETHANOLAMINE",H337)),"Monoethanolamine",IF(ISNUMBER(SEARCH("PIGMENT",H337)),"Pigment","fIX IT"))))))</f>
        <v>Diethylenetriamine</v>
      </c>
      <c r="N337" t="str">
        <f t="shared" si="23"/>
        <v>Not Identified</v>
      </c>
      <c r="O337" t="str">
        <f t="shared" si="24"/>
        <v>Amines</v>
      </c>
    </row>
    <row r="338" spans="1:15" ht="22" customHeight="1" x14ac:dyDescent="0.3">
      <c r="A338" s="5">
        <v>43058</v>
      </c>
      <c r="B338" s="13" t="str">
        <f t="shared" si="22"/>
        <v>2017</v>
      </c>
      <c r="C338" s="6" t="s">
        <v>10</v>
      </c>
      <c r="D338" s="6" t="s">
        <v>24</v>
      </c>
      <c r="E338" s="6" t="s">
        <v>25</v>
      </c>
      <c r="F338" s="6" t="s">
        <v>13</v>
      </c>
      <c r="G338" s="6" t="s">
        <v>26</v>
      </c>
      <c r="H338" s="6" t="s">
        <v>431</v>
      </c>
      <c r="I338" s="7">
        <v>18760</v>
      </c>
      <c r="J338" s="7">
        <v>18.760000000000002</v>
      </c>
      <c r="K338" s="7">
        <v>56200</v>
      </c>
      <c r="L338">
        <f t="shared" si="21"/>
        <v>2.9957356076759063</v>
      </c>
      <c r="M338" s="12" t="str">
        <f>IF(ISNUMBER(SEARCH("FATTY ACID",H338)),"Fatty Acid",IF(ISNUMBER(SEARCH("ETHOXYLATED PHENOL",H338)),"Ethoxylated Phenol",IF(ISNUMBER(SEARCH("PANGEL",H338)),"Magnesium Silicate",IF(ISNUMBER(SEARCH("ADIWAX",H338)),"High Density Polyethylene Wax","FIX IT"))))</f>
        <v>Ethoxylated Phenol</v>
      </c>
      <c r="N338" t="str">
        <f t="shared" si="23"/>
        <v>Not Identified</v>
      </c>
      <c r="O338" t="str">
        <f t="shared" si="24"/>
        <v>General Chemical</v>
      </c>
    </row>
    <row r="339" spans="1:15" ht="22" customHeight="1" x14ac:dyDescent="0.3">
      <c r="A339" s="2">
        <v>43050</v>
      </c>
      <c r="B339" s="13" t="str">
        <f t="shared" si="22"/>
        <v>2017</v>
      </c>
      <c r="C339" s="3" t="s">
        <v>10</v>
      </c>
      <c r="D339" s="3" t="s">
        <v>140</v>
      </c>
      <c r="E339" s="3" t="s">
        <v>141</v>
      </c>
      <c r="F339" s="3" t="s">
        <v>13</v>
      </c>
      <c r="G339" s="3" t="s">
        <v>142</v>
      </c>
      <c r="H339" s="3" t="s">
        <v>432</v>
      </c>
      <c r="I339" s="4">
        <v>16128</v>
      </c>
      <c r="J339" s="4">
        <v>16.13</v>
      </c>
      <c r="K339" s="4">
        <v>420000</v>
      </c>
      <c r="L339">
        <f t="shared" si="21"/>
        <v>26.041666666666668</v>
      </c>
      <c r="M339" s="12" t="s">
        <v>657</v>
      </c>
      <c r="N339" t="str">
        <f t="shared" si="23"/>
        <v>Califix</v>
      </c>
      <c r="O339" t="str">
        <f t="shared" si="24"/>
        <v>General Chemical</v>
      </c>
    </row>
    <row r="340" spans="1:15" ht="22" customHeight="1" x14ac:dyDescent="0.3">
      <c r="A340" s="5">
        <v>43048</v>
      </c>
      <c r="B340" s="13" t="str">
        <f t="shared" si="22"/>
        <v>2017</v>
      </c>
      <c r="C340" s="6" t="s">
        <v>10</v>
      </c>
      <c r="D340" s="6" t="s">
        <v>319</v>
      </c>
      <c r="E340" s="6" t="s">
        <v>320</v>
      </c>
      <c r="F340" s="6" t="s">
        <v>13</v>
      </c>
      <c r="G340" s="6" t="s">
        <v>433</v>
      </c>
      <c r="H340" s="6" t="s">
        <v>434</v>
      </c>
      <c r="I340" s="7">
        <v>17520</v>
      </c>
      <c r="J340" s="7">
        <v>17.52</v>
      </c>
      <c r="K340" s="7">
        <v>80400</v>
      </c>
      <c r="L340">
        <f t="shared" si="21"/>
        <v>4.5890410958904111</v>
      </c>
      <c r="M340" s="12" t="str">
        <f>IF(ISNUMBER(SEARCH("FATTY ACID",H340)),"Fatty Acid",IF(ISNUMBER(SEARCH("ETHOXYLATED PHENOL",H340)),"Ethoxylated Phenol",IF(ISNUMBER(SEARCH("PANGEL",H340)),"Magnesium Silicate",IF(ISNUMBER(SEARCH("ADIWAX",H340)),"High Density Polyethylene Wax","FIX IT"))))</f>
        <v>Magnesium Silicate</v>
      </c>
      <c r="N340" t="str">
        <f t="shared" si="23"/>
        <v>Not Identified</v>
      </c>
      <c r="O340" t="str">
        <f t="shared" si="24"/>
        <v>General Chemical</v>
      </c>
    </row>
    <row r="341" spans="1:15" ht="22" customHeight="1" x14ac:dyDescent="0.3">
      <c r="A341" s="2">
        <v>43046</v>
      </c>
      <c r="B341" s="13" t="str">
        <f t="shared" si="22"/>
        <v>2017</v>
      </c>
      <c r="C341" s="3" t="s">
        <v>10</v>
      </c>
      <c r="D341" s="3" t="s">
        <v>327</v>
      </c>
      <c r="E341" s="3" t="s">
        <v>328</v>
      </c>
      <c r="F341" s="3" t="s">
        <v>13</v>
      </c>
      <c r="G341" s="3" t="s">
        <v>22</v>
      </c>
      <c r="H341" s="3" t="s">
        <v>435</v>
      </c>
      <c r="I341" s="4">
        <v>42991</v>
      </c>
      <c r="J341" s="4">
        <v>42.99</v>
      </c>
      <c r="K341" s="4">
        <v>79300</v>
      </c>
      <c r="L341">
        <f t="shared" si="21"/>
        <v>1.8445721197459934</v>
      </c>
      <c r="M341" t="str">
        <f>IF(ISNUMBER(SEARCH("BENZOIC ACID",H341)),"Benzoic Acid",IF(ISNUMBER(SEARCH("XANTHAN GUM",H341)),"Xanthan Gum",IF(ISNUMBER(SEARCH(" SULPHONIC ACID",H341)),"Sulphonic Acid",IF(ISNUMBER(SEARCH("ETHOXYLATED TRISTYRYLPHENOL",H341))," Ethoxylated Tristyryphenol","FIX IT"))))</f>
        <v>Benzoic Acid</v>
      </c>
      <c r="N341" t="str">
        <f t="shared" si="23"/>
        <v>Not Identified</v>
      </c>
      <c r="O341" t="str">
        <f t="shared" si="24"/>
        <v>General Chemical</v>
      </c>
    </row>
    <row r="342" spans="1:15" ht="22" customHeight="1" x14ac:dyDescent="0.3">
      <c r="A342" s="5">
        <v>43042</v>
      </c>
      <c r="B342" s="13" t="str">
        <f t="shared" si="22"/>
        <v>2017</v>
      </c>
      <c r="C342" s="6" t="s">
        <v>347</v>
      </c>
      <c r="D342" s="6" t="s">
        <v>63</v>
      </c>
      <c r="E342" s="6" t="s">
        <v>436</v>
      </c>
      <c r="F342" s="6" t="s">
        <v>13</v>
      </c>
      <c r="G342" s="6" t="s">
        <v>348</v>
      </c>
      <c r="H342" s="6" t="s">
        <v>437</v>
      </c>
      <c r="I342" s="7">
        <v>9666</v>
      </c>
      <c r="J342" s="7">
        <v>9.67</v>
      </c>
      <c r="K342" s="7">
        <v>108000</v>
      </c>
      <c r="L342">
        <f t="shared" si="21"/>
        <v>11.173184357541899</v>
      </c>
      <c r="M342" s="12" t="s">
        <v>666</v>
      </c>
      <c r="N342" t="str">
        <f t="shared" si="23"/>
        <v>Esaflor</v>
      </c>
      <c r="O342" t="str">
        <f t="shared" si="24"/>
        <v>Amonium Derivative</v>
      </c>
    </row>
    <row r="343" spans="1:15" ht="22" customHeight="1" x14ac:dyDescent="0.3">
      <c r="A343" s="2">
        <v>43040</v>
      </c>
      <c r="B343" s="13" t="str">
        <f t="shared" si="22"/>
        <v>2017</v>
      </c>
      <c r="C343" s="3" t="s">
        <v>10</v>
      </c>
      <c r="D343" s="3" t="s">
        <v>168</v>
      </c>
      <c r="E343" s="3" t="s">
        <v>173</v>
      </c>
      <c r="F343" s="3" t="s">
        <v>13</v>
      </c>
      <c r="G343" s="3" t="s">
        <v>438</v>
      </c>
      <c r="H343" s="3" t="s">
        <v>439</v>
      </c>
      <c r="I343" s="4">
        <v>16752</v>
      </c>
      <c r="J343" s="4">
        <v>16.75</v>
      </c>
      <c r="K343" s="4">
        <v>70200</v>
      </c>
      <c r="L343">
        <f t="shared" si="21"/>
        <v>4.1905444126074496</v>
      </c>
      <c r="M343" s="12" t="s">
        <v>648</v>
      </c>
      <c r="N343" t="str">
        <f t="shared" si="23"/>
        <v>Not Identified</v>
      </c>
      <c r="O343" t="str">
        <f t="shared" si="24"/>
        <v>General Chemical</v>
      </c>
    </row>
    <row r="344" spans="1:15" ht="22" customHeight="1" x14ac:dyDescent="0.3">
      <c r="A344" s="5">
        <v>43039</v>
      </c>
      <c r="B344" s="13" t="str">
        <f t="shared" si="22"/>
        <v>2017</v>
      </c>
      <c r="C344" s="6" t="s">
        <v>10</v>
      </c>
      <c r="D344" s="6" t="s">
        <v>140</v>
      </c>
      <c r="E344" s="6" t="s">
        <v>141</v>
      </c>
      <c r="F344" s="6" t="s">
        <v>13</v>
      </c>
      <c r="G344" s="6" t="s">
        <v>142</v>
      </c>
      <c r="H344" s="6" t="s">
        <v>440</v>
      </c>
      <c r="I344" s="7">
        <v>16128</v>
      </c>
      <c r="J344" s="7">
        <v>16.13</v>
      </c>
      <c r="K344" s="7">
        <v>272000</v>
      </c>
      <c r="L344">
        <f t="shared" si="21"/>
        <v>16.865079365079364</v>
      </c>
      <c r="M344" s="12" t="s">
        <v>657</v>
      </c>
      <c r="N344" t="str">
        <f t="shared" si="23"/>
        <v>Califix</v>
      </c>
      <c r="O344" t="str">
        <f t="shared" si="24"/>
        <v>General Chemical</v>
      </c>
    </row>
    <row r="345" spans="1:15" ht="22" customHeight="1" x14ac:dyDescent="0.3">
      <c r="A345" s="2">
        <v>43034</v>
      </c>
      <c r="B345" s="13" t="str">
        <f t="shared" si="22"/>
        <v>2017</v>
      </c>
      <c r="C345" s="3" t="s">
        <v>10</v>
      </c>
      <c r="D345" s="3" t="s">
        <v>129</v>
      </c>
      <c r="E345" s="3" t="s">
        <v>53</v>
      </c>
      <c r="F345" s="3" t="s">
        <v>13</v>
      </c>
      <c r="G345" s="3" t="s">
        <v>336</v>
      </c>
      <c r="H345" s="3" t="s">
        <v>441</v>
      </c>
      <c r="I345" s="4">
        <v>20160</v>
      </c>
      <c r="J345" s="4">
        <v>20.16</v>
      </c>
      <c r="K345" s="4">
        <v>69600</v>
      </c>
      <c r="L345">
        <f t="shared" si="21"/>
        <v>3.4523809523809526</v>
      </c>
      <c r="M345" t="str">
        <f>IF(ISNUMBER(SEARCH("HEDP",H345)),"HEDP Tetrasodium Salt",IF(ISNUMBER(SEARCH("MONOETHYLENE GLYCOL",H345)),"Ethylene Glycol","FIX IT"))</f>
        <v>HEDP Tetrasodium Salt</v>
      </c>
      <c r="N345" t="str">
        <f t="shared" si="23"/>
        <v>Not Identified</v>
      </c>
      <c r="O345" t="str">
        <f t="shared" si="24"/>
        <v>Water Treatment Chemical</v>
      </c>
    </row>
    <row r="346" spans="1:15" ht="22" customHeight="1" x14ac:dyDescent="0.3">
      <c r="A346" s="5">
        <v>43033</v>
      </c>
      <c r="B346" s="13" t="str">
        <f t="shared" si="22"/>
        <v>2017</v>
      </c>
      <c r="C346" s="6" t="s">
        <v>10</v>
      </c>
      <c r="D346" s="6" t="s">
        <v>397</v>
      </c>
      <c r="E346" s="6" t="s">
        <v>249</v>
      </c>
      <c r="F346" s="6" t="s">
        <v>13</v>
      </c>
      <c r="G346" s="6" t="s">
        <v>411</v>
      </c>
      <c r="H346" s="6" t="s">
        <v>442</v>
      </c>
      <c r="I346" s="7">
        <v>21960</v>
      </c>
      <c r="J346" s="7">
        <v>21.96</v>
      </c>
      <c r="K346" s="7">
        <v>42600</v>
      </c>
      <c r="L346">
        <f t="shared" si="21"/>
        <v>1.9398907103825136</v>
      </c>
      <c r="M346" s="12" t="s">
        <v>662</v>
      </c>
      <c r="N346" t="str">
        <f t="shared" si="23"/>
        <v>Not Identified</v>
      </c>
      <c r="O346" t="str">
        <f t="shared" si="24"/>
        <v>General Chemical</v>
      </c>
    </row>
    <row r="347" spans="1:15" ht="22" customHeight="1" x14ac:dyDescent="0.3">
      <c r="A347" s="2">
        <v>43026</v>
      </c>
      <c r="B347" s="13" t="str">
        <f t="shared" si="22"/>
        <v>2017</v>
      </c>
      <c r="C347" s="3" t="s">
        <v>10</v>
      </c>
      <c r="D347" s="3" t="s">
        <v>184</v>
      </c>
      <c r="E347" s="3" t="s">
        <v>69</v>
      </c>
      <c r="F347" s="3" t="s">
        <v>13</v>
      </c>
      <c r="G347" s="3" t="s">
        <v>100</v>
      </c>
      <c r="H347" s="3" t="s">
        <v>443</v>
      </c>
      <c r="I347" s="4">
        <v>16480</v>
      </c>
      <c r="J347" s="4">
        <v>16.48</v>
      </c>
      <c r="K347" s="4">
        <v>47100</v>
      </c>
      <c r="L347">
        <f t="shared" si="21"/>
        <v>2.858009708737864</v>
      </c>
      <c r="M347" t="str">
        <f>IF(ISNUMBER(SEARCH("BUTYL TRIGLYCOL",H347)),"Butyl Triglycol",IF(ISNUMBER(SEARCH("POLYVINYL ALCOHOL",H347)),"Polyvinyl Alcohol",IF(ISNUMBER(SEARCH("ACIDOS GRAXOS",H347)),"Fatty Acids",IF(ISNUMBER(SEARCH("DIETHYLENETRIAMINE",H347)),"Diethylenetriamine",IF(ISNUMBER(SEARCH("MONOETHANOLAMINE",H347)),"Monoethanolamine",IF(ISNUMBER(SEARCH("PIGMENT",H347)),"Pigment","fIX IT"))))))</f>
        <v>Diethylenetriamine</v>
      </c>
      <c r="N347" t="str">
        <f t="shared" si="23"/>
        <v>Not Identified</v>
      </c>
      <c r="O347" t="str">
        <f t="shared" si="24"/>
        <v>Amines</v>
      </c>
    </row>
    <row r="348" spans="1:15" ht="22" customHeight="1" x14ac:dyDescent="0.3">
      <c r="A348" s="5">
        <v>43020</v>
      </c>
      <c r="B348" s="13" t="str">
        <f t="shared" si="22"/>
        <v>2017</v>
      </c>
      <c r="C348" s="6" t="s">
        <v>10</v>
      </c>
      <c r="D348" s="6" t="s">
        <v>397</v>
      </c>
      <c r="E348" s="6" t="s">
        <v>249</v>
      </c>
      <c r="F348" s="6" t="s">
        <v>13</v>
      </c>
      <c r="G348" s="6" t="s">
        <v>411</v>
      </c>
      <c r="H348" s="6" t="s">
        <v>442</v>
      </c>
      <c r="I348" s="7">
        <v>21960</v>
      </c>
      <c r="J348" s="7">
        <v>21.96</v>
      </c>
      <c r="K348" s="7">
        <v>42600</v>
      </c>
      <c r="L348">
        <f t="shared" si="21"/>
        <v>1.9398907103825136</v>
      </c>
      <c r="M348" s="12" t="s">
        <v>662</v>
      </c>
      <c r="N348" t="str">
        <f t="shared" si="23"/>
        <v>Not Identified</v>
      </c>
      <c r="O348" t="str">
        <f t="shared" si="24"/>
        <v>General Chemical</v>
      </c>
    </row>
    <row r="349" spans="1:15" ht="22" customHeight="1" x14ac:dyDescent="0.3">
      <c r="A349" s="2">
        <v>43020</v>
      </c>
      <c r="B349" s="13" t="str">
        <f t="shared" si="22"/>
        <v>2017</v>
      </c>
      <c r="C349" s="3" t="s">
        <v>10</v>
      </c>
      <c r="D349" s="3" t="s">
        <v>397</v>
      </c>
      <c r="E349" s="3" t="s">
        <v>249</v>
      </c>
      <c r="F349" s="3" t="s">
        <v>13</v>
      </c>
      <c r="G349" s="3" t="s">
        <v>398</v>
      </c>
      <c r="H349" s="3" t="s">
        <v>444</v>
      </c>
      <c r="I349" s="4">
        <v>74240</v>
      </c>
      <c r="J349" s="4">
        <v>74.239999999999995</v>
      </c>
      <c r="K349" s="4">
        <v>124000</v>
      </c>
      <c r="L349">
        <f t="shared" si="21"/>
        <v>1.6702586206896552</v>
      </c>
      <c r="M349" s="12" t="s">
        <v>662</v>
      </c>
      <c r="N349" t="str">
        <f t="shared" si="23"/>
        <v>Not Identified</v>
      </c>
      <c r="O349" t="str">
        <f t="shared" si="24"/>
        <v>General Chemical</v>
      </c>
    </row>
    <row r="350" spans="1:15" ht="22" customHeight="1" x14ac:dyDescent="0.3">
      <c r="A350" s="5">
        <v>43016</v>
      </c>
      <c r="B350" s="13" t="str">
        <f t="shared" si="22"/>
        <v>2017</v>
      </c>
      <c r="C350" s="6" t="s">
        <v>10</v>
      </c>
      <c r="D350" s="6" t="s">
        <v>324</v>
      </c>
      <c r="E350" s="6" t="s">
        <v>201</v>
      </c>
      <c r="F350" s="6" t="s">
        <v>13</v>
      </c>
      <c r="G350" s="6" t="s">
        <v>445</v>
      </c>
      <c r="H350" s="6" t="s">
        <v>446</v>
      </c>
      <c r="I350" s="7">
        <v>19931</v>
      </c>
      <c r="J350" s="7">
        <v>19.93</v>
      </c>
      <c r="K350" s="7">
        <v>9500</v>
      </c>
      <c r="L350">
        <f t="shared" si="21"/>
        <v>0.47664442326024786</v>
      </c>
      <c r="M350" s="12" t="s">
        <v>671</v>
      </c>
      <c r="N350" t="str">
        <f t="shared" si="23"/>
        <v>Altapyne</v>
      </c>
      <c r="O350" t="str">
        <f t="shared" si="24"/>
        <v>Products Intermediate</v>
      </c>
    </row>
    <row r="351" spans="1:15" ht="22" customHeight="1" x14ac:dyDescent="0.3">
      <c r="A351" s="2">
        <v>42993</v>
      </c>
      <c r="B351" s="13" t="str">
        <f t="shared" si="22"/>
        <v>2017</v>
      </c>
      <c r="C351" s="3" t="s">
        <v>10</v>
      </c>
      <c r="D351" s="3" t="s">
        <v>447</v>
      </c>
      <c r="E351" s="3" t="s">
        <v>356</v>
      </c>
      <c r="F351" s="3" t="s">
        <v>13</v>
      </c>
      <c r="G351" s="3" t="s">
        <v>448</v>
      </c>
      <c r="H351" s="3" t="s">
        <v>449</v>
      </c>
      <c r="I351" s="4">
        <v>62400</v>
      </c>
      <c r="J351" s="4">
        <v>62.4</v>
      </c>
      <c r="K351" s="4">
        <v>170000</v>
      </c>
      <c r="L351">
        <f t="shared" si="21"/>
        <v>2.7243589743589745</v>
      </c>
      <c r="M351" t="str">
        <f>IF(ISNUMBER(SEARCH("BENZOIC ACID",H351)),"Benzoic Acid",IF(ISNUMBER(SEARCH("XANTHAN GUM",H351)),"Xanthan Gum",IF(ISNUMBER(SEARCH(" SULPHONIC ACID",H351)),"Sulphonic Acid",IF(ISNUMBER(SEARCH("ETHOXYLATED TRISTYRYLPHENOL",H351))," Ethoxylated Tristyryphenol","FIX IT"))))</f>
        <v>Benzoic Acid</v>
      </c>
      <c r="N351" t="str">
        <f t="shared" si="23"/>
        <v>Not Identified</v>
      </c>
      <c r="O351" t="str">
        <f t="shared" si="24"/>
        <v>General Chemical</v>
      </c>
    </row>
    <row r="352" spans="1:15" ht="22" customHeight="1" x14ac:dyDescent="0.3">
      <c r="A352" s="5">
        <v>42988</v>
      </c>
      <c r="B352" s="13" t="str">
        <f t="shared" si="22"/>
        <v>2017</v>
      </c>
      <c r="C352" s="6" t="s">
        <v>10</v>
      </c>
      <c r="D352" s="6" t="s">
        <v>450</v>
      </c>
      <c r="E352" s="6" t="s">
        <v>53</v>
      </c>
      <c r="F352" s="6" t="s">
        <v>13</v>
      </c>
      <c r="G352" s="6" t="s">
        <v>35</v>
      </c>
      <c r="H352" s="6" t="s">
        <v>451</v>
      </c>
      <c r="I352" s="7">
        <v>17600</v>
      </c>
      <c r="J352" s="7">
        <v>17.600000000000001</v>
      </c>
      <c r="K352" s="7">
        <v>186000</v>
      </c>
      <c r="L352">
        <f t="shared" si="21"/>
        <v>10.568181818181818</v>
      </c>
      <c r="M352" t="str">
        <f>IF(ISNUMBER(SEARCH("BUTYL TRIGLYCOL",H352)),"Butyl Triglycol",IF(ISNUMBER(SEARCH("POLYVINYL ALCOHOL",H352)),"Polyvinyl Alcohol",IF(ISNUMBER(SEARCH("ACIDOS GRAXOS",H352)),"Fatty Acids",IF(ISNUMBER(SEARCH("DIETHYLENETRIAMINE",H352)),"Diethylenetriamine",IF(ISNUMBER(SEARCH("MONOETHANOLAMINE",H352)),"Monoethanolamine",IF(ISNUMBER(SEARCH("PIGMENT",H352)),"Pigment","fIX IT"))))))</f>
        <v>Pigment</v>
      </c>
      <c r="N352" t="str">
        <f t="shared" si="23"/>
        <v>Not Identified</v>
      </c>
      <c r="O352" t="str">
        <f t="shared" si="24"/>
        <v>Pigment</v>
      </c>
    </row>
    <row r="353" spans="1:15" ht="22" customHeight="1" x14ac:dyDescent="0.3">
      <c r="A353" s="2">
        <v>42982</v>
      </c>
      <c r="B353" s="13" t="str">
        <f t="shared" si="22"/>
        <v>2017</v>
      </c>
      <c r="C353" s="3" t="s">
        <v>10</v>
      </c>
      <c r="D353" s="3" t="s">
        <v>324</v>
      </c>
      <c r="E353" s="3" t="s">
        <v>201</v>
      </c>
      <c r="F353" s="3" t="s">
        <v>13</v>
      </c>
      <c r="G353" s="3" t="s">
        <v>445</v>
      </c>
      <c r="H353" s="3" t="s">
        <v>452</v>
      </c>
      <c r="I353" s="4">
        <v>20103</v>
      </c>
      <c r="J353" s="4">
        <v>20.100000000000001</v>
      </c>
      <c r="K353" s="4">
        <v>9400</v>
      </c>
      <c r="L353">
        <f t="shared" si="21"/>
        <v>0.46759190170621301</v>
      </c>
      <c r="M353" s="12" t="s">
        <v>671</v>
      </c>
      <c r="N353" t="str">
        <f t="shared" si="23"/>
        <v>Altapyne</v>
      </c>
      <c r="O353" t="str">
        <f t="shared" si="24"/>
        <v>Products Intermediate</v>
      </c>
    </row>
    <row r="354" spans="1:15" ht="22" customHeight="1" x14ac:dyDescent="0.3">
      <c r="A354" s="5">
        <v>42981</v>
      </c>
      <c r="B354" s="13" t="str">
        <f t="shared" si="22"/>
        <v>2017</v>
      </c>
      <c r="C354" s="6" t="s">
        <v>10</v>
      </c>
      <c r="D354" s="6" t="s">
        <v>319</v>
      </c>
      <c r="E354" s="6" t="s">
        <v>103</v>
      </c>
      <c r="F354" s="6" t="s">
        <v>13</v>
      </c>
      <c r="G354" s="6" t="s">
        <v>453</v>
      </c>
      <c r="H354" s="6" t="s">
        <v>454</v>
      </c>
      <c r="I354" s="7">
        <v>15880</v>
      </c>
      <c r="J354" s="7">
        <v>15.88</v>
      </c>
      <c r="K354" s="6" t="s">
        <v>47</v>
      </c>
      <c r="L354" t="e">
        <f t="shared" si="21"/>
        <v>#VALUE!</v>
      </c>
      <c r="M354" s="12" t="str">
        <f>IF(ISNUMBER(SEARCH("FATTY ACID",H354)),"Fatty Acid",IF(ISNUMBER(SEARCH("ETHOXYLATED PHENOL",H354)),"Ethoxylated Phenol",IF(ISNUMBER(SEARCH("PANGEL",H354)),"Magnesium Silicate",IF(ISNUMBER(SEARCH("ADIWAX",H354)),"High Density Polyethylene Wax","FIX IT"))))</f>
        <v>Magnesium Silicate</v>
      </c>
      <c r="N354" t="str">
        <f t="shared" si="23"/>
        <v>Not Identified</v>
      </c>
      <c r="O354" t="str">
        <f t="shared" si="24"/>
        <v>General Chemical</v>
      </c>
    </row>
    <row r="355" spans="1:15" ht="22" customHeight="1" x14ac:dyDescent="0.3">
      <c r="A355" s="2">
        <v>42978</v>
      </c>
      <c r="B355" s="13" t="str">
        <f t="shared" si="22"/>
        <v>2017</v>
      </c>
      <c r="C355" s="3" t="s">
        <v>10</v>
      </c>
      <c r="D355" s="3" t="s">
        <v>327</v>
      </c>
      <c r="E355" s="3" t="s">
        <v>328</v>
      </c>
      <c r="F355" s="3" t="s">
        <v>13</v>
      </c>
      <c r="G355" s="3" t="s">
        <v>22</v>
      </c>
      <c r="H355" s="3" t="s">
        <v>455</v>
      </c>
      <c r="I355" s="4">
        <v>42991</v>
      </c>
      <c r="J355" s="4">
        <v>42.99</v>
      </c>
      <c r="K355" s="4">
        <v>80200</v>
      </c>
      <c r="L355">
        <f t="shared" si="21"/>
        <v>1.8655067339675746</v>
      </c>
      <c r="M355" t="str">
        <f>IF(ISNUMBER(SEARCH("BENZOIC ACID",H355)),"Benzoic Acid",IF(ISNUMBER(SEARCH("XANTHAN GUM",H355)),"Xanthan Gum",IF(ISNUMBER(SEARCH(" SULPHONIC ACID",H355)),"Sulphonic Acid",IF(ISNUMBER(SEARCH("ETHOXYLATED TRISTYRYLPHENOL",H355))," Ethoxylated Tristyryphenol","FIX IT"))))</f>
        <v>Benzoic Acid</v>
      </c>
      <c r="N355" t="str">
        <f t="shared" si="23"/>
        <v>Not Identified</v>
      </c>
      <c r="O355" t="str">
        <f t="shared" si="24"/>
        <v>General Chemical</v>
      </c>
    </row>
    <row r="356" spans="1:15" ht="22" customHeight="1" x14ac:dyDescent="0.3">
      <c r="A356" s="5">
        <v>42976</v>
      </c>
      <c r="B356" s="13" t="str">
        <f t="shared" si="22"/>
        <v>2017</v>
      </c>
      <c r="C356" s="6" t="s">
        <v>10</v>
      </c>
      <c r="D356" s="6" t="s">
        <v>456</v>
      </c>
      <c r="E356" s="6" t="s">
        <v>201</v>
      </c>
      <c r="F356" s="6" t="s">
        <v>13</v>
      </c>
      <c r="G356" s="6" t="s">
        <v>202</v>
      </c>
      <c r="H356" s="6" t="s">
        <v>457</v>
      </c>
      <c r="I356" s="7">
        <v>20185</v>
      </c>
      <c r="J356" s="7">
        <v>20.18</v>
      </c>
      <c r="K356" s="7">
        <v>5600</v>
      </c>
      <c r="L356">
        <f t="shared" si="21"/>
        <v>0.27743373792420112</v>
      </c>
      <c r="M356" s="12" t="s">
        <v>671</v>
      </c>
      <c r="N356" t="str">
        <f t="shared" si="23"/>
        <v>Altapyne</v>
      </c>
      <c r="O356" t="str">
        <f t="shared" si="24"/>
        <v>Products Intermediate</v>
      </c>
    </row>
    <row r="357" spans="1:15" ht="22" customHeight="1" x14ac:dyDescent="0.3">
      <c r="A357" s="2">
        <v>42972</v>
      </c>
      <c r="B357" s="13" t="str">
        <f t="shared" si="22"/>
        <v>2017</v>
      </c>
      <c r="C357" s="3" t="s">
        <v>10</v>
      </c>
      <c r="D357" s="3" t="s">
        <v>450</v>
      </c>
      <c r="E357" s="3" t="s">
        <v>53</v>
      </c>
      <c r="F357" s="3" t="s">
        <v>13</v>
      </c>
      <c r="G357" s="3" t="s">
        <v>35</v>
      </c>
      <c r="H357" s="3" t="s">
        <v>458</v>
      </c>
      <c r="I357" s="4">
        <v>17200</v>
      </c>
      <c r="J357" s="4">
        <v>17.2</v>
      </c>
      <c r="K357" s="4">
        <v>188000</v>
      </c>
      <c r="L357">
        <f t="shared" si="21"/>
        <v>10.930232558139535</v>
      </c>
      <c r="M357" t="str">
        <f>IF(ISNUMBER(SEARCH("BUTYL TRIGLYCOL",H357)),"Butyl Triglycol",IF(ISNUMBER(SEARCH("POLYVINYL ALCOHOL",H357)),"Polyvinyl Alcohol",IF(ISNUMBER(SEARCH("ACIDOS GRAXOS",H357)),"Fatty Acids",IF(ISNUMBER(SEARCH("DIETHYLENETRIAMINE",H357)),"Diethylenetriamine",IF(ISNUMBER(SEARCH("MONOETHANOLAMINE",H357)),"Monoethanolamine",IF(ISNUMBER(SEARCH("PIGMENT",H357)),"Pigment","fIX IT"))))))</f>
        <v>Pigment</v>
      </c>
      <c r="N357" t="str">
        <f t="shared" si="23"/>
        <v>Not Identified</v>
      </c>
      <c r="O357" t="str">
        <f t="shared" si="24"/>
        <v>Pigment</v>
      </c>
    </row>
    <row r="358" spans="1:15" ht="22" customHeight="1" x14ac:dyDescent="0.3">
      <c r="A358" s="5">
        <v>42971</v>
      </c>
      <c r="B358" s="13" t="str">
        <f t="shared" si="22"/>
        <v>2017</v>
      </c>
      <c r="C358" s="6" t="s">
        <v>10</v>
      </c>
      <c r="D358" s="6" t="s">
        <v>33</v>
      </c>
      <c r="E358" s="6" t="s">
        <v>34</v>
      </c>
      <c r="F358" s="6" t="s">
        <v>13</v>
      </c>
      <c r="G358" s="6" t="s">
        <v>35</v>
      </c>
      <c r="H358" s="6" t="s">
        <v>459</v>
      </c>
      <c r="I358" s="7">
        <v>10700</v>
      </c>
      <c r="J358" s="7">
        <v>10.7</v>
      </c>
      <c r="K358" s="7">
        <v>117000</v>
      </c>
      <c r="L358">
        <f t="shared" si="21"/>
        <v>10.934579439252337</v>
      </c>
      <c r="M358" t="str">
        <f>IF(ISNUMBER(SEARCH("BUTYL TRIGLYCOL",H358)),"Butyl Triglycol",IF(ISNUMBER(SEARCH("POLYVINYL ALCOHOL",H358)),"Polyvinyl Alcohol",IF(ISNUMBER(SEARCH("ACIDOS GRAXOS",H358)),"Fatty Acids",IF(ISNUMBER(SEARCH("DIETHYLENETRIAMINE",H358)),"Diethylenetriamine",IF(ISNUMBER(SEARCH("MONOETHANOLAMINE",H358)),"Monoethanolamine",IF(ISNUMBER(SEARCH("PIGMENT",H358)),"Pigment","fIX IT"))))))</f>
        <v>Pigment</v>
      </c>
      <c r="N358" t="str">
        <f t="shared" si="23"/>
        <v>Not Identified</v>
      </c>
      <c r="O358" t="str">
        <f t="shared" si="24"/>
        <v>Pigment</v>
      </c>
    </row>
    <row r="359" spans="1:15" ht="22" customHeight="1" x14ac:dyDescent="0.3">
      <c r="A359" s="2">
        <v>42971</v>
      </c>
      <c r="B359" s="13" t="str">
        <f t="shared" si="22"/>
        <v>2017</v>
      </c>
      <c r="C359" s="3" t="s">
        <v>10</v>
      </c>
      <c r="D359" s="3" t="s">
        <v>413</v>
      </c>
      <c r="E359" s="3" t="s">
        <v>414</v>
      </c>
      <c r="F359" s="3" t="s">
        <v>13</v>
      </c>
      <c r="G359" s="3" t="s">
        <v>415</v>
      </c>
      <c r="H359" s="3" t="s">
        <v>460</v>
      </c>
      <c r="I359" s="4">
        <v>20360</v>
      </c>
      <c r="J359" s="4">
        <v>20.36</v>
      </c>
      <c r="K359" s="4">
        <v>17100</v>
      </c>
      <c r="L359">
        <f t="shared" si="21"/>
        <v>0.83988212180746558</v>
      </c>
      <c r="M359" s="12" t="s">
        <v>663</v>
      </c>
      <c r="N359" t="str">
        <f t="shared" si="23"/>
        <v>Not Identified</v>
      </c>
      <c r="O359" t="str">
        <f t="shared" si="24"/>
        <v>Polymer</v>
      </c>
    </row>
    <row r="360" spans="1:15" ht="22" customHeight="1" x14ac:dyDescent="0.3">
      <c r="A360" s="5">
        <v>42962</v>
      </c>
      <c r="B360" s="13" t="str">
        <f t="shared" si="22"/>
        <v>2017</v>
      </c>
      <c r="C360" s="6" t="s">
        <v>10</v>
      </c>
      <c r="D360" s="6" t="s">
        <v>447</v>
      </c>
      <c r="E360" s="6" t="s">
        <v>356</v>
      </c>
      <c r="F360" s="6" t="s">
        <v>13</v>
      </c>
      <c r="G360" s="6" t="s">
        <v>448</v>
      </c>
      <c r="H360" s="6" t="s">
        <v>461</v>
      </c>
      <c r="I360" s="7">
        <v>62400</v>
      </c>
      <c r="J360" s="7">
        <v>62.4</v>
      </c>
      <c r="K360" s="7">
        <v>168000</v>
      </c>
      <c r="L360">
        <f t="shared" si="21"/>
        <v>2.6923076923076925</v>
      </c>
      <c r="M360" t="str">
        <f>IF(ISNUMBER(SEARCH("BENZOIC ACID",H360)),"Benzoic Acid",IF(ISNUMBER(SEARCH("XANTHAN GUM",H360)),"Xanthan Gum",IF(ISNUMBER(SEARCH(" SULPHONIC ACID",H360)),"Sulphonic Acid",IF(ISNUMBER(SEARCH("ETHOXYLATED TRISTYRYLPHENOL",H360))," Ethoxylated Tristyryphenol","FIX IT"))))</f>
        <v>Benzoic Acid</v>
      </c>
      <c r="N360" t="str">
        <f t="shared" si="23"/>
        <v>Not Identified</v>
      </c>
      <c r="O360" t="str">
        <f t="shared" si="24"/>
        <v>General Chemical</v>
      </c>
    </row>
    <row r="361" spans="1:15" ht="22" customHeight="1" x14ac:dyDescent="0.3">
      <c r="A361" s="2">
        <v>42960</v>
      </c>
      <c r="B361" s="13" t="str">
        <f t="shared" si="22"/>
        <v>2017</v>
      </c>
      <c r="C361" s="3" t="s">
        <v>347</v>
      </c>
      <c r="D361" s="3" t="s">
        <v>63</v>
      </c>
      <c r="E361" s="3" t="s">
        <v>29</v>
      </c>
      <c r="F361" s="3" t="s">
        <v>13</v>
      </c>
      <c r="G361" s="3" t="s">
        <v>45</v>
      </c>
      <c r="H361" s="3" t="s">
        <v>462</v>
      </c>
      <c r="I361" s="4">
        <v>6724</v>
      </c>
      <c r="J361" s="4">
        <v>6.72</v>
      </c>
      <c r="K361" s="3" t="s">
        <v>47</v>
      </c>
      <c r="L361" t="e">
        <f t="shared" si="21"/>
        <v>#VALUE!</v>
      </c>
      <c r="M361" s="12" t="s">
        <v>666</v>
      </c>
      <c r="N361" t="str">
        <f t="shared" si="23"/>
        <v>Esaflor</v>
      </c>
      <c r="O361" t="str">
        <f t="shared" si="24"/>
        <v>Amonium Derivative</v>
      </c>
    </row>
    <row r="362" spans="1:15" ht="22" customHeight="1" x14ac:dyDescent="0.3">
      <c r="A362" s="5">
        <v>42949</v>
      </c>
      <c r="B362" s="13" t="str">
        <f t="shared" si="22"/>
        <v>2017</v>
      </c>
      <c r="C362" s="6" t="s">
        <v>62</v>
      </c>
      <c r="D362" s="6" t="s">
        <v>63</v>
      </c>
      <c r="E362" s="6" t="s">
        <v>83</v>
      </c>
      <c r="F362" s="6" t="s">
        <v>64</v>
      </c>
      <c r="G362" s="6" t="s">
        <v>377</v>
      </c>
      <c r="H362" s="6" t="s">
        <v>463</v>
      </c>
      <c r="I362" s="7">
        <v>20140</v>
      </c>
      <c r="J362" s="7">
        <v>20.14</v>
      </c>
      <c r="K362" s="7">
        <v>110000</v>
      </c>
      <c r="L362">
        <f t="shared" si="21"/>
        <v>5.4617676266137041</v>
      </c>
      <c r="M362" s="12" t="s">
        <v>672</v>
      </c>
      <c r="N362" t="str">
        <f t="shared" si="23"/>
        <v>Not Identified</v>
      </c>
      <c r="O362" t="str">
        <f t="shared" si="24"/>
        <v>Polymer</v>
      </c>
    </row>
    <row r="363" spans="1:15" ht="22" customHeight="1" x14ac:dyDescent="0.3">
      <c r="A363" s="2">
        <v>42947</v>
      </c>
      <c r="B363" s="13" t="str">
        <f t="shared" si="22"/>
        <v>2017</v>
      </c>
      <c r="C363" s="3" t="s">
        <v>10</v>
      </c>
      <c r="D363" s="3" t="s">
        <v>464</v>
      </c>
      <c r="E363" s="3" t="s">
        <v>465</v>
      </c>
      <c r="F363" s="3" t="s">
        <v>13</v>
      </c>
      <c r="G363" s="3" t="s">
        <v>137</v>
      </c>
      <c r="H363" s="3" t="s">
        <v>466</v>
      </c>
      <c r="I363" s="4">
        <v>23280</v>
      </c>
      <c r="J363" s="4">
        <v>23.28</v>
      </c>
      <c r="K363" s="4">
        <v>17600</v>
      </c>
      <c r="L363">
        <f t="shared" si="21"/>
        <v>0.75601374570446733</v>
      </c>
      <c r="M363" s="12" t="s">
        <v>655</v>
      </c>
      <c r="N363" t="str">
        <f t="shared" si="23"/>
        <v>Not Identified</v>
      </c>
      <c r="O363" t="str">
        <f t="shared" si="24"/>
        <v>Alcohol</v>
      </c>
    </row>
    <row r="364" spans="1:15" ht="22" customHeight="1" x14ac:dyDescent="0.3">
      <c r="A364" s="5">
        <v>42944</v>
      </c>
      <c r="B364" s="13" t="str">
        <f t="shared" si="22"/>
        <v>2017</v>
      </c>
      <c r="C364" s="6" t="s">
        <v>10</v>
      </c>
      <c r="D364" s="6" t="s">
        <v>33</v>
      </c>
      <c r="E364" s="6" t="s">
        <v>34</v>
      </c>
      <c r="F364" s="6" t="s">
        <v>13</v>
      </c>
      <c r="G364" s="6" t="s">
        <v>35</v>
      </c>
      <c r="H364" s="6" t="s">
        <v>467</v>
      </c>
      <c r="I364" s="7">
        <v>10700</v>
      </c>
      <c r="J364" s="7">
        <v>10.7</v>
      </c>
      <c r="K364" s="7">
        <v>118000</v>
      </c>
      <c r="L364">
        <f t="shared" ref="L364:L420" si="25">K364/I364</f>
        <v>11.028037383177571</v>
      </c>
      <c r="M364" t="str">
        <f>IF(ISNUMBER(SEARCH("BUTYL TRIGLYCOL",H364)),"Butyl Triglycol",IF(ISNUMBER(SEARCH("POLYVINYL ALCOHOL",H364)),"Polyvinyl Alcohol",IF(ISNUMBER(SEARCH("ACIDOS GRAXOS",H364)),"Fatty Acids",IF(ISNUMBER(SEARCH("DIETHYLENETRIAMINE",H364)),"Diethylenetriamine",IF(ISNUMBER(SEARCH("MONOETHANOLAMINE",H364)),"Monoethanolamine",IF(ISNUMBER(SEARCH("PIGMENT",H364)),"Pigment","fIX IT"))))))</f>
        <v>Pigment</v>
      </c>
      <c r="N364" t="str">
        <f t="shared" si="23"/>
        <v>Not Identified</v>
      </c>
      <c r="O364" t="str">
        <f t="shared" si="24"/>
        <v>Pigment</v>
      </c>
    </row>
    <row r="365" spans="1:15" ht="22" customHeight="1" x14ac:dyDescent="0.3">
      <c r="A365" s="5">
        <v>42944</v>
      </c>
      <c r="B365" s="13" t="str">
        <f t="shared" si="22"/>
        <v>2017</v>
      </c>
      <c r="C365" s="6" t="s">
        <v>10</v>
      </c>
      <c r="D365" s="6" t="s">
        <v>366</v>
      </c>
      <c r="E365" s="6" t="s">
        <v>21</v>
      </c>
      <c r="F365" s="6" t="s">
        <v>13</v>
      </c>
      <c r="G365" s="6" t="s">
        <v>22</v>
      </c>
      <c r="H365" s="6" t="s">
        <v>468</v>
      </c>
      <c r="I365" s="7">
        <v>33350</v>
      </c>
      <c r="J365" s="7">
        <v>33.35</v>
      </c>
      <c r="K365" s="7">
        <v>60900</v>
      </c>
      <c r="L365">
        <f t="shared" si="25"/>
        <v>1.826086956521739</v>
      </c>
      <c r="M365" t="str">
        <f>IF(ISNUMBER(SEARCH("BENZOIC ACID",H365)),"Benzoic Acid",IF(ISNUMBER(SEARCH("XANTHAN GUM",H365)),"Xanthan Gum",IF(ISNUMBER(SEARCH(" SULPHONIC ACID",H365)),"Sulphonic Acid",IF(ISNUMBER(SEARCH("ETHOXYLATED TRISTYRYLPHENOL",H365))," Ethoxylated Tristyryphenol","FIX IT"))))</f>
        <v>Benzoic Acid</v>
      </c>
      <c r="N365" t="str">
        <f t="shared" si="23"/>
        <v>Not Identified</v>
      </c>
      <c r="O365" t="str">
        <f t="shared" si="24"/>
        <v>General Chemical</v>
      </c>
    </row>
    <row r="366" spans="1:15" ht="22" customHeight="1" x14ac:dyDescent="0.3">
      <c r="A366" s="2">
        <v>42940</v>
      </c>
      <c r="B366" s="13" t="str">
        <f t="shared" si="22"/>
        <v>2017</v>
      </c>
      <c r="C366" s="3" t="s">
        <v>10</v>
      </c>
      <c r="D366" s="3" t="s">
        <v>184</v>
      </c>
      <c r="E366" s="3" t="s">
        <v>69</v>
      </c>
      <c r="F366" s="3" t="s">
        <v>13</v>
      </c>
      <c r="G366" s="3" t="s">
        <v>100</v>
      </c>
      <c r="H366" s="3" t="s">
        <v>469</v>
      </c>
      <c r="I366" s="4">
        <v>16480</v>
      </c>
      <c r="J366" s="4">
        <v>16.48</v>
      </c>
      <c r="K366" s="4">
        <v>47700</v>
      </c>
      <c r="L366">
        <f t="shared" si="25"/>
        <v>2.8944174757281553</v>
      </c>
      <c r="M366" t="str">
        <f>IF(ISNUMBER(SEARCH("BUTYL TRIGLYCOL",H366)),"Butyl Triglycol",IF(ISNUMBER(SEARCH("POLYVINYL ALCOHOL",H366)),"Polyvinyl Alcohol",IF(ISNUMBER(SEARCH("ACIDOS GRAXOS",H366)),"Fatty Acids",IF(ISNUMBER(SEARCH("DIETHYLENETRIAMINE",H366)),"Diethylenetriamine",IF(ISNUMBER(SEARCH("MONOETHANOLAMINE",H366)),"Monoethanolamine",IF(ISNUMBER(SEARCH("PIGMENT",H366)),"Pigment","fIX IT"))))))</f>
        <v>Diethylenetriamine</v>
      </c>
      <c r="N366" t="str">
        <f t="shared" si="23"/>
        <v>Not Identified</v>
      </c>
      <c r="O366" t="str">
        <f t="shared" si="24"/>
        <v>Amines</v>
      </c>
    </row>
    <row r="367" spans="1:15" ht="22" customHeight="1" x14ac:dyDescent="0.3">
      <c r="A367" s="5">
        <v>42939</v>
      </c>
      <c r="B367" s="13" t="str">
        <f t="shared" si="22"/>
        <v>2017</v>
      </c>
      <c r="C367" s="6" t="s">
        <v>10</v>
      </c>
      <c r="D367" s="6" t="s">
        <v>370</v>
      </c>
      <c r="E367" s="6" t="s">
        <v>49</v>
      </c>
      <c r="F367" s="6" t="s">
        <v>13</v>
      </c>
      <c r="G367" s="6" t="s">
        <v>50</v>
      </c>
      <c r="H367" s="6" t="s">
        <v>470</v>
      </c>
      <c r="I367" s="7">
        <v>18180</v>
      </c>
      <c r="J367" s="7">
        <v>18.18</v>
      </c>
      <c r="K367" s="7">
        <v>32700</v>
      </c>
      <c r="L367">
        <f t="shared" si="25"/>
        <v>1.7986798679867986</v>
      </c>
      <c r="M367" t="str">
        <f>IF(ISNUMBER(SEARCH("BUTYL TRIGLYCOL",H367)),"Butyl Triglycol",IF(ISNUMBER(SEARCH("POLYVINYL ALCOHOL",H367)),"Polyvinyl Alcohol",IF(ISNUMBER(SEARCH("ACIDOS GRAXOS",H367)),"Fatty Acids",IF(ISNUMBER(SEARCH("DIETHYLENETRIAMINE",H367)),"Diethylenetriamine",IF(ISNUMBER(SEARCH("MONOETHANOLAMINE",H367)),"Monoethanolamine",IF(ISNUMBER(SEARCH("PIGMENT",H367)),"Pigment","fIX IT"))))))</f>
        <v>Polyvinyl Alcohol</v>
      </c>
      <c r="N367" t="str">
        <f t="shared" si="23"/>
        <v>Not Identified</v>
      </c>
      <c r="O367" t="str">
        <f t="shared" si="24"/>
        <v>Alcohol</v>
      </c>
    </row>
    <row r="368" spans="1:15" ht="22" customHeight="1" x14ac:dyDescent="0.3">
      <c r="A368" s="2">
        <v>42938</v>
      </c>
      <c r="B368" s="13" t="str">
        <f t="shared" si="22"/>
        <v>2017</v>
      </c>
      <c r="C368" s="3" t="s">
        <v>10</v>
      </c>
      <c r="D368" s="3" t="s">
        <v>327</v>
      </c>
      <c r="E368" s="3" t="s">
        <v>328</v>
      </c>
      <c r="F368" s="3" t="s">
        <v>13</v>
      </c>
      <c r="G368" s="3" t="s">
        <v>22</v>
      </c>
      <c r="H368" s="3" t="s">
        <v>471</v>
      </c>
      <c r="I368" s="4">
        <v>64487</v>
      </c>
      <c r="J368" s="4">
        <v>64.489999999999995</v>
      </c>
      <c r="K368" s="4">
        <v>119000</v>
      </c>
      <c r="L368">
        <f t="shared" si="25"/>
        <v>1.8453331679253182</v>
      </c>
      <c r="M368" t="str">
        <f>IF(ISNUMBER(SEARCH("BENZOIC ACID",H368)),"Benzoic Acid",IF(ISNUMBER(SEARCH("XANTHAN GUM",H368)),"Xanthan Gum",IF(ISNUMBER(SEARCH(" SULPHONIC ACID",H368)),"Sulphonic Acid",IF(ISNUMBER(SEARCH("ETHOXYLATED TRISTYRYLPHENOL",H368))," Ethoxylated Tristyryphenol","FIX IT"))))</f>
        <v>Benzoic Acid</v>
      </c>
      <c r="N368" t="str">
        <f t="shared" si="23"/>
        <v>Not Identified</v>
      </c>
      <c r="O368" t="str">
        <f t="shared" si="24"/>
        <v>General Chemical</v>
      </c>
    </row>
    <row r="369" spans="1:15" ht="22" customHeight="1" x14ac:dyDescent="0.3">
      <c r="A369" s="5">
        <v>42936</v>
      </c>
      <c r="B369" s="13" t="str">
        <f t="shared" si="22"/>
        <v>2017</v>
      </c>
      <c r="C369" s="6" t="s">
        <v>10</v>
      </c>
      <c r="D369" s="6" t="s">
        <v>43</v>
      </c>
      <c r="E369" s="6" t="s">
        <v>44</v>
      </c>
      <c r="F369" s="6" t="s">
        <v>13</v>
      </c>
      <c r="G369" s="6" t="s">
        <v>472</v>
      </c>
      <c r="H369" s="6" t="s">
        <v>473</v>
      </c>
      <c r="I369" s="7">
        <v>17740</v>
      </c>
      <c r="J369" s="7">
        <v>17.739999999999998</v>
      </c>
      <c r="K369" s="7">
        <v>46700</v>
      </c>
      <c r="L369">
        <f t="shared" si="25"/>
        <v>2.632468996617813</v>
      </c>
      <c r="M369" t="str">
        <f>IF(ISNUMBER(SEARCH("BUTYL TRIGLYCOL",H369)),"Butyl Triglycol",IF(ISNUMBER(SEARCH("POLYVINYL ALCOHOL",H369)),"Polyvinyl Alcohol",IF(ISNUMBER(SEARCH("ACIDOS GRAXOS",H369)),"Fatty Acids",IF(ISNUMBER(SEARCH("DIETHYLENETRIAMINE",H369)),"Diethylenetriamine",IF(ISNUMBER(SEARCH("MONOETHANOLAMINE",H369)),"Monoethanolamine",IF(ISNUMBER(SEARCH("PIGMENT",H369)),"Pigment","fIX IT"))))))</f>
        <v>Butyl Triglycol</v>
      </c>
      <c r="N369" t="str">
        <f t="shared" si="23"/>
        <v>Not Identified</v>
      </c>
      <c r="O369" t="str">
        <f t="shared" si="24"/>
        <v>Alcohol</v>
      </c>
    </row>
    <row r="370" spans="1:15" ht="22" customHeight="1" x14ac:dyDescent="0.3">
      <c r="A370" s="2">
        <v>42936</v>
      </c>
      <c r="B370" s="13" t="str">
        <f t="shared" si="22"/>
        <v>2017</v>
      </c>
      <c r="C370" s="3" t="s">
        <v>10</v>
      </c>
      <c r="D370" s="3" t="s">
        <v>33</v>
      </c>
      <c r="E370" s="3" t="s">
        <v>41</v>
      </c>
      <c r="F370" s="3" t="s">
        <v>13</v>
      </c>
      <c r="G370" s="3" t="s">
        <v>35</v>
      </c>
      <c r="H370" s="3" t="s">
        <v>474</v>
      </c>
      <c r="I370" s="4">
        <v>11675</v>
      </c>
      <c r="J370" s="4">
        <v>11.68</v>
      </c>
      <c r="K370" s="4">
        <v>129000</v>
      </c>
      <c r="L370">
        <f t="shared" si="25"/>
        <v>11.049250535331906</v>
      </c>
      <c r="M370" t="str">
        <f>IF(ISNUMBER(SEARCH("BUTYL TRIGLYCOL",H370)),"Butyl Triglycol",IF(ISNUMBER(SEARCH("POLYVINYL ALCOHOL",H370)),"Polyvinyl Alcohol",IF(ISNUMBER(SEARCH("ACIDOS GRAXOS",H370)),"Fatty Acids",IF(ISNUMBER(SEARCH("DIETHYLENETRIAMINE",H370)),"Diethylenetriamine",IF(ISNUMBER(SEARCH("MONOETHANOLAMINE",H370)),"Monoethanolamine",IF(ISNUMBER(SEARCH("PIGMENT",H370)),"Pigment","fIX IT"))))))</f>
        <v>Pigment</v>
      </c>
      <c r="N370" t="str">
        <f t="shared" si="23"/>
        <v>Not Identified</v>
      </c>
      <c r="O370" t="str">
        <f t="shared" si="24"/>
        <v>Pigment</v>
      </c>
    </row>
    <row r="371" spans="1:15" ht="22" customHeight="1" x14ac:dyDescent="0.3">
      <c r="A371" s="5">
        <v>42933</v>
      </c>
      <c r="B371" s="13" t="str">
        <f t="shared" si="22"/>
        <v>2017</v>
      </c>
      <c r="C371" s="6" t="s">
        <v>10</v>
      </c>
      <c r="D371" s="6" t="s">
        <v>370</v>
      </c>
      <c r="E371" s="6" t="s">
        <v>49</v>
      </c>
      <c r="F371" s="6" t="s">
        <v>13</v>
      </c>
      <c r="G371" s="6" t="s">
        <v>50</v>
      </c>
      <c r="H371" s="6" t="s">
        <v>470</v>
      </c>
      <c r="I371" s="7">
        <v>18180</v>
      </c>
      <c r="J371" s="7">
        <v>18.18</v>
      </c>
      <c r="K371" s="7">
        <v>32700</v>
      </c>
      <c r="L371">
        <f t="shared" si="25"/>
        <v>1.7986798679867986</v>
      </c>
      <c r="M371" t="str">
        <f>IF(ISNUMBER(SEARCH("BUTYL TRIGLYCOL",H371)),"Butyl Triglycol",IF(ISNUMBER(SEARCH("POLYVINYL ALCOHOL",H371)),"Polyvinyl Alcohol",IF(ISNUMBER(SEARCH("ACIDOS GRAXOS",H371)),"Fatty Acids",IF(ISNUMBER(SEARCH("DIETHYLENETRIAMINE",H371)),"Diethylenetriamine",IF(ISNUMBER(SEARCH("MONOETHANOLAMINE",H371)),"Monoethanolamine",IF(ISNUMBER(SEARCH("PIGMENT",H371)),"Pigment","fIX IT"))))))</f>
        <v>Polyvinyl Alcohol</v>
      </c>
      <c r="N371" t="str">
        <f t="shared" si="23"/>
        <v>Not Identified</v>
      </c>
      <c r="O371" t="str">
        <f t="shared" si="24"/>
        <v>Alcohol</v>
      </c>
    </row>
    <row r="372" spans="1:15" ht="22" customHeight="1" x14ac:dyDescent="0.3">
      <c r="A372" s="2">
        <v>42931</v>
      </c>
      <c r="B372" s="13" t="str">
        <f t="shared" si="22"/>
        <v>2017</v>
      </c>
      <c r="C372" s="3" t="s">
        <v>10</v>
      </c>
      <c r="D372" s="3" t="s">
        <v>11</v>
      </c>
      <c r="E372" s="3" t="s">
        <v>191</v>
      </c>
      <c r="F372" s="3" t="s">
        <v>13</v>
      </c>
      <c r="G372" s="3" t="s">
        <v>86</v>
      </c>
      <c r="H372" s="3" t="s">
        <v>475</v>
      </c>
      <c r="I372" s="4">
        <v>16400</v>
      </c>
      <c r="J372" s="4">
        <v>16.399999999999999</v>
      </c>
      <c r="K372" s="4">
        <v>87900</v>
      </c>
      <c r="L372">
        <f t="shared" si="25"/>
        <v>5.3597560975609753</v>
      </c>
      <c r="M372" t="str">
        <f>IF(ISNUMBER(SEARCH("BENZOIC ACID",H372)),"Benzoic Acid",IF(ISNUMBER(SEARCH("XANTHAN GUM",H372)),"Xanthan Gum",IF(ISNUMBER(SEARCH(" SULPHONIC ACID",H372)),"Sulphonic Acid",IF(ISNUMBER(SEARCH("ETHOXYLATED TRISTYRYLPHENOL",H372))," Ethoxylated Tristyryphenol","FIX IT"))))</f>
        <v>Xanthan Gum</v>
      </c>
      <c r="N372" t="str">
        <f t="shared" si="23"/>
        <v>Not Identified</v>
      </c>
      <c r="O372" t="str">
        <f t="shared" si="24"/>
        <v>Food Additive</v>
      </c>
    </row>
    <row r="373" spans="1:15" ht="22" customHeight="1" x14ac:dyDescent="0.3">
      <c r="A373" s="5">
        <v>42931</v>
      </c>
      <c r="B373" s="13" t="str">
        <f t="shared" si="22"/>
        <v>2017</v>
      </c>
      <c r="C373" s="6" t="s">
        <v>10</v>
      </c>
      <c r="D373" s="6" t="s">
        <v>450</v>
      </c>
      <c r="E373" s="6" t="s">
        <v>53</v>
      </c>
      <c r="F373" s="6" t="s">
        <v>13</v>
      </c>
      <c r="G373" s="6" t="s">
        <v>35</v>
      </c>
      <c r="H373" s="6" t="s">
        <v>476</v>
      </c>
      <c r="I373" s="7">
        <v>17300</v>
      </c>
      <c r="J373" s="7">
        <v>17.3</v>
      </c>
      <c r="K373" s="7">
        <v>191000</v>
      </c>
      <c r="L373">
        <f t="shared" si="25"/>
        <v>11.040462427745664</v>
      </c>
      <c r="M373" t="str">
        <f>IF(ISNUMBER(SEARCH("BUTYL TRIGLYCOL",H373)),"Butyl Triglycol",IF(ISNUMBER(SEARCH("POLYVINYL ALCOHOL",H373)),"Polyvinyl Alcohol",IF(ISNUMBER(SEARCH("ACIDOS GRAXOS",H373)),"Fatty Acids",IF(ISNUMBER(SEARCH("DIETHYLENETRIAMINE",H373)),"Diethylenetriamine",IF(ISNUMBER(SEARCH("MONOETHANOLAMINE",H373)),"Monoethanolamine",IF(ISNUMBER(SEARCH("PIGMENT",H373)),"Pigment","fIX IT"))))))</f>
        <v>Pigment</v>
      </c>
      <c r="N373" t="str">
        <f t="shared" si="23"/>
        <v>Not Identified</v>
      </c>
      <c r="O373" t="str">
        <f t="shared" si="24"/>
        <v>Pigment</v>
      </c>
    </row>
    <row r="374" spans="1:15" ht="22" customHeight="1" x14ac:dyDescent="0.3">
      <c r="A374" s="2">
        <v>42928</v>
      </c>
      <c r="B374" s="13" t="str">
        <f t="shared" si="22"/>
        <v>2017</v>
      </c>
      <c r="C374" s="3" t="s">
        <v>10</v>
      </c>
      <c r="D374" s="3" t="s">
        <v>370</v>
      </c>
      <c r="E374" s="3" t="s">
        <v>49</v>
      </c>
      <c r="F374" s="3" t="s">
        <v>13</v>
      </c>
      <c r="G374" s="3" t="s">
        <v>50</v>
      </c>
      <c r="H374" s="3" t="s">
        <v>477</v>
      </c>
      <c r="I374" s="4">
        <v>18180</v>
      </c>
      <c r="J374" s="4">
        <v>18.18</v>
      </c>
      <c r="K374" s="4">
        <v>32700</v>
      </c>
      <c r="L374">
        <f t="shared" si="25"/>
        <v>1.7986798679867986</v>
      </c>
      <c r="M374" t="str">
        <f>IF(ISNUMBER(SEARCH("BUTYL TRIGLYCOL",H374)),"Butyl Triglycol",IF(ISNUMBER(SEARCH("POLYVINYL ALCOHOL",H374)),"Polyvinyl Alcohol",IF(ISNUMBER(SEARCH("ACIDOS GRAXOS",H374)),"Fatty Acids",IF(ISNUMBER(SEARCH("DIETHYLENETRIAMINE",H374)),"Diethylenetriamine",IF(ISNUMBER(SEARCH("MONOETHANOLAMINE",H374)),"Monoethanolamine",IF(ISNUMBER(SEARCH("PIGMENT",H374)),"Pigment","fIX IT"))))))</f>
        <v>Polyvinyl Alcohol</v>
      </c>
      <c r="N374" t="str">
        <f t="shared" si="23"/>
        <v>Not Identified</v>
      </c>
      <c r="O374" t="str">
        <f t="shared" si="24"/>
        <v>Alcohol</v>
      </c>
    </row>
    <row r="375" spans="1:15" ht="22" customHeight="1" x14ac:dyDescent="0.3">
      <c r="A375" s="5">
        <v>42924</v>
      </c>
      <c r="B375" s="13" t="str">
        <f t="shared" si="22"/>
        <v>2017</v>
      </c>
      <c r="C375" s="6" t="s">
        <v>10</v>
      </c>
      <c r="D375" s="6" t="s">
        <v>33</v>
      </c>
      <c r="E375" s="6" t="s">
        <v>34</v>
      </c>
      <c r="F375" s="6" t="s">
        <v>13</v>
      </c>
      <c r="G375" s="6" t="s">
        <v>35</v>
      </c>
      <c r="H375" s="6" t="s">
        <v>478</v>
      </c>
      <c r="I375" s="7">
        <v>10700</v>
      </c>
      <c r="J375" s="7">
        <v>10.7</v>
      </c>
      <c r="K375" s="7">
        <v>118000</v>
      </c>
      <c r="L375">
        <f t="shared" si="25"/>
        <v>11.028037383177571</v>
      </c>
      <c r="M375" t="str">
        <f>IF(ISNUMBER(SEARCH("BUTYL TRIGLYCOL",H375)),"Butyl Triglycol",IF(ISNUMBER(SEARCH("POLYVINYL ALCOHOL",H375)),"Polyvinyl Alcohol",IF(ISNUMBER(SEARCH("ACIDOS GRAXOS",H375)),"Fatty Acids",IF(ISNUMBER(SEARCH("DIETHYLENETRIAMINE",H375)),"Diethylenetriamine",IF(ISNUMBER(SEARCH("MONOETHANOLAMINE",H375)),"Monoethanolamine",IF(ISNUMBER(SEARCH("PIGMENT",H375)),"Pigment","fIX IT"))))))</f>
        <v>Pigment</v>
      </c>
      <c r="N375" t="str">
        <f t="shared" si="23"/>
        <v>Not Identified</v>
      </c>
      <c r="O375" t="str">
        <f t="shared" si="24"/>
        <v>Pigment</v>
      </c>
    </row>
    <row r="376" spans="1:15" ht="22" customHeight="1" x14ac:dyDescent="0.3">
      <c r="A376" s="2">
        <v>42923</v>
      </c>
      <c r="B376" s="13" t="str">
        <f t="shared" si="22"/>
        <v>2017</v>
      </c>
      <c r="C376" s="3" t="s">
        <v>10</v>
      </c>
      <c r="D376" s="3" t="s">
        <v>413</v>
      </c>
      <c r="E376" s="3" t="s">
        <v>414</v>
      </c>
      <c r="F376" s="3" t="s">
        <v>13</v>
      </c>
      <c r="G376" s="10" t="s">
        <v>415</v>
      </c>
      <c r="H376" s="3" t="s">
        <v>479</v>
      </c>
      <c r="I376" s="4">
        <v>20360</v>
      </c>
      <c r="J376" s="4">
        <v>20.36</v>
      </c>
      <c r="K376" s="4">
        <v>17200</v>
      </c>
      <c r="L376">
        <f t="shared" si="25"/>
        <v>0.84479371316306484</v>
      </c>
      <c r="M376" s="12" t="s">
        <v>663</v>
      </c>
      <c r="N376" t="str">
        <f t="shared" si="23"/>
        <v>Not Identified</v>
      </c>
      <c r="O376" t="str">
        <f t="shared" si="24"/>
        <v>Polymer</v>
      </c>
    </row>
    <row r="377" spans="1:15" ht="22" customHeight="1" x14ac:dyDescent="0.3">
      <c r="A377" s="5">
        <v>42922</v>
      </c>
      <c r="B377" s="13" t="str">
        <f t="shared" si="22"/>
        <v>2017</v>
      </c>
      <c r="C377" s="6" t="s">
        <v>10</v>
      </c>
      <c r="D377" s="6" t="s">
        <v>366</v>
      </c>
      <c r="E377" s="6" t="s">
        <v>21</v>
      </c>
      <c r="F377" s="6" t="s">
        <v>13</v>
      </c>
      <c r="G377" s="6" t="s">
        <v>22</v>
      </c>
      <c r="H377" s="6" t="s">
        <v>480</v>
      </c>
      <c r="I377" s="7">
        <v>33350</v>
      </c>
      <c r="J377" s="7">
        <v>33.35</v>
      </c>
      <c r="K377" s="7">
        <v>60900</v>
      </c>
      <c r="L377">
        <f t="shared" si="25"/>
        <v>1.826086956521739</v>
      </c>
      <c r="M377" t="str">
        <f>IF(ISNUMBER(SEARCH("BENZOIC ACID",H377)),"Benzoic Acid",IF(ISNUMBER(SEARCH("XANTHAN GUM",H377)),"Xanthan Gum",IF(ISNUMBER(SEARCH(" SULPHONIC ACID",H377)),"Sulphonic Acid",IF(ISNUMBER(SEARCH("ETHOXYLATED TRISTYRYLPHENOL",H377))," Ethoxylated Tristyryphenol","FIX IT"))))</f>
        <v>Benzoic Acid</v>
      </c>
      <c r="N377" t="str">
        <f t="shared" si="23"/>
        <v>Not Identified</v>
      </c>
      <c r="O377" t="str">
        <f t="shared" si="24"/>
        <v>General Chemical</v>
      </c>
    </row>
    <row r="378" spans="1:15" ht="22" customHeight="1" x14ac:dyDescent="0.3">
      <c r="A378" s="2">
        <v>42919</v>
      </c>
      <c r="B378" s="13" t="str">
        <f t="shared" si="22"/>
        <v>2017</v>
      </c>
      <c r="C378" s="3" t="s">
        <v>10</v>
      </c>
      <c r="D378" s="3" t="s">
        <v>324</v>
      </c>
      <c r="E378" s="3" t="s">
        <v>69</v>
      </c>
      <c r="F378" s="3" t="s">
        <v>13</v>
      </c>
      <c r="G378" s="3" t="s">
        <v>170</v>
      </c>
      <c r="H378" s="3" t="s">
        <v>481</v>
      </c>
      <c r="I378" s="4">
        <v>20004</v>
      </c>
      <c r="J378" s="4">
        <v>20</v>
      </c>
      <c r="K378" s="4">
        <v>21800</v>
      </c>
      <c r="L378">
        <f t="shared" si="25"/>
        <v>1.0897820435912817</v>
      </c>
      <c r="M378" s="12" t="s">
        <v>671</v>
      </c>
      <c r="N378" t="str">
        <f t="shared" si="23"/>
        <v>Altapyne</v>
      </c>
      <c r="O378" t="str">
        <f t="shared" si="24"/>
        <v>Products Intermediate</v>
      </c>
    </row>
    <row r="379" spans="1:15" ht="22" customHeight="1" x14ac:dyDescent="0.3">
      <c r="A379" s="5">
        <v>42919</v>
      </c>
      <c r="B379" s="13" t="str">
        <f t="shared" si="22"/>
        <v>2017</v>
      </c>
      <c r="C379" s="6" t="s">
        <v>10</v>
      </c>
      <c r="D379" s="6" t="s">
        <v>184</v>
      </c>
      <c r="E379" s="6" t="s">
        <v>167</v>
      </c>
      <c r="F379" s="6" t="s">
        <v>13</v>
      </c>
      <c r="G379" s="6" t="s">
        <v>100</v>
      </c>
      <c r="H379" s="6" t="s">
        <v>482</v>
      </c>
      <c r="I379" s="7">
        <v>16480</v>
      </c>
      <c r="J379" s="7">
        <v>16.48</v>
      </c>
      <c r="K379" s="7">
        <v>47700</v>
      </c>
      <c r="L379">
        <f t="shared" si="25"/>
        <v>2.8944174757281553</v>
      </c>
      <c r="M379" t="str">
        <f>IF(ISNUMBER(SEARCH("BUTYL TRIGLYCOL",H379)),"Butyl Triglycol",IF(ISNUMBER(SEARCH("POLYVINYL ALCOHOL",H379)),"Polyvinyl Alcohol",IF(ISNUMBER(SEARCH("ACIDOS GRAXOS",H379)),"Fatty Acids",IF(ISNUMBER(SEARCH("DIETHYLENETRIAMINE",H379)),"Diethylenetriamine",IF(ISNUMBER(SEARCH("MONOETHANOLAMINE",H379)),"Monoethanolamine",IF(ISNUMBER(SEARCH("PIGMENT",H379)),"Pigment","fIX IT"))))))</f>
        <v>Diethylenetriamine</v>
      </c>
      <c r="N379" t="str">
        <f t="shared" si="23"/>
        <v>Not Identified</v>
      </c>
      <c r="O379" t="str">
        <f t="shared" si="24"/>
        <v>Amines</v>
      </c>
    </row>
    <row r="380" spans="1:15" ht="22" customHeight="1" x14ac:dyDescent="0.3">
      <c r="A380" s="2">
        <v>42915</v>
      </c>
      <c r="B380" s="13" t="str">
        <f t="shared" si="22"/>
        <v>2017</v>
      </c>
      <c r="C380" s="3" t="s">
        <v>10</v>
      </c>
      <c r="D380" s="3" t="s">
        <v>483</v>
      </c>
      <c r="E380" s="3" t="s">
        <v>53</v>
      </c>
      <c r="F380" s="3" t="s">
        <v>13</v>
      </c>
      <c r="G380" s="3" t="s">
        <v>484</v>
      </c>
      <c r="H380" s="3" t="s">
        <v>485</v>
      </c>
      <c r="I380" s="4">
        <v>21000</v>
      </c>
      <c r="J380" s="4">
        <v>21</v>
      </c>
      <c r="K380" s="4">
        <v>25500</v>
      </c>
      <c r="L380">
        <f t="shared" si="25"/>
        <v>1.2142857142857142</v>
      </c>
      <c r="M380" s="12" t="s">
        <v>660</v>
      </c>
      <c r="N380" t="str">
        <f t="shared" si="23"/>
        <v>Not Identified</v>
      </c>
      <c r="O380" t="str">
        <f t="shared" si="24"/>
        <v>General Chemical</v>
      </c>
    </row>
    <row r="381" spans="1:15" ht="22" customHeight="1" x14ac:dyDescent="0.3">
      <c r="A381" s="5">
        <v>42910</v>
      </c>
      <c r="B381" s="13" t="str">
        <f t="shared" si="22"/>
        <v>2017</v>
      </c>
      <c r="C381" s="6" t="s">
        <v>62</v>
      </c>
      <c r="D381" s="6" t="s">
        <v>63</v>
      </c>
      <c r="E381" s="6" t="s">
        <v>29</v>
      </c>
      <c r="F381" s="6" t="s">
        <v>64</v>
      </c>
      <c r="G381" s="6" t="s">
        <v>377</v>
      </c>
      <c r="H381" s="11" t="s">
        <v>486</v>
      </c>
      <c r="I381" s="7">
        <v>20140</v>
      </c>
      <c r="J381" s="7">
        <v>20.14</v>
      </c>
      <c r="K381" s="7">
        <v>112000</v>
      </c>
      <c r="L381">
        <f t="shared" si="25"/>
        <v>5.5610724925521353</v>
      </c>
      <c r="M381" s="12" t="s">
        <v>672</v>
      </c>
      <c r="N381" t="str">
        <f t="shared" si="23"/>
        <v>Not Identified</v>
      </c>
      <c r="O381" t="str">
        <f t="shared" si="24"/>
        <v>Polymer</v>
      </c>
    </row>
    <row r="382" spans="1:15" ht="22" customHeight="1" x14ac:dyDescent="0.3">
      <c r="A382" s="2">
        <v>42909</v>
      </c>
      <c r="B382" s="13" t="str">
        <f t="shared" si="22"/>
        <v>2017</v>
      </c>
      <c r="C382" s="3" t="s">
        <v>10</v>
      </c>
      <c r="D382" s="3" t="s">
        <v>413</v>
      </c>
      <c r="E382" s="3" t="s">
        <v>414</v>
      </c>
      <c r="F382" s="3" t="s">
        <v>13</v>
      </c>
      <c r="G382" s="3" t="s">
        <v>415</v>
      </c>
      <c r="H382" s="3" t="s">
        <v>487</v>
      </c>
      <c r="I382" s="4">
        <v>20360</v>
      </c>
      <c r="J382" s="4">
        <v>20.36</v>
      </c>
      <c r="K382" s="4">
        <v>17600</v>
      </c>
      <c r="L382">
        <f t="shared" si="25"/>
        <v>0.86444007858546168</v>
      </c>
      <c r="M382" s="12" t="s">
        <v>663</v>
      </c>
      <c r="N382" t="str">
        <f t="shared" si="23"/>
        <v>Not Identified</v>
      </c>
      <c r="O382" t="str">
        <f t="shared" si="24"/>
        <v>Polymer</v>
      </c>
    </row>
    <row r="383" spans="1:15" ht="22" customHeight="1" x14ac:dyDescent="0.3">
      <c r="A383" s="5">
        <v>42909</v>
      </c>
      <c r="B383" s="13" t="str">
        <f t="shared" si="22"/>
        <v>2017</v>
      </c>
      <c r="C383" s="6" t="s">
        <v>10</v>
      </c>
      <c r="D383" s="6" t="s">
        <v>483</v>
      </c>
      <c r="E383" s="6" t="s">
        <v>53</v>
      </c>
      <c r="F383" s="6" t="s">
        <v>13</v>
      </c>
      <c r="G383" s="6" t="s">
        <v>484</v>
      </c>
      <c r="H383" s="6" t="s">
        <v>488</v>
      </c>
      <c r="I383" s="7">
        <v>21000</v>
      </c>
      <c r="J383" s="7">
        <v>21</v>
      </c>
      <c r="K383" s="7">
        <v>25500</v>
      </c>
      <c r="L383">
        <f t="shared" si="25"/>
        <v>1.2142857142857142</v>
      </c>
      <c r="M383" s="12" t="s">
        <v>660</v>
      </c>
      <c r="N383" t="str">
        <f t="shared" si="23"/>
        <v>Not Identified</v>
      </c>
      <c r="O383" t="str">
        <f t="shared" si="24"/>
        <v>General Chemical</v>
      </c>
    </row>
    <row r="384" spans="1:15" ht="22" customHeight="1" x14ac:dyDescent="0.3">
      <c r="A384" s="2">
        <v>42909</v>
      </c>
      <c r="B384" s="13" t="str">
        <f t="shared" si="22"/>
        <v>2017</v>
      </c>
      <c r="C384" s="3" t="s">
        <v>10</v>
      </c>
      <c r="D384" s="3" t="s">
        <v>413</v>
      </c>
      <c r="E384" s="3" t="s">
        <v>414</v>
      </c>
      <c r="F384" s="3" t="s">
        <v>13</v>
      </c>
      <c r="G384" s="3" t="s">
        <v>415</v>
      </c>
      <c r="H384" s="3" t="s">
        <v>487</v>
      </c>
      <c r="I384" s="4">
        <v>20360</v>
      </c>
      <c r="J384" s="4">
        <v>20.36</v>
      </c>
      <c r="K384" s="4">
        <v>17600</v>
      </c>
      <c r="L384">
        <f t="shared" si="25"/>
        <v>0.86444007858546168</v>
      </c>
      <c r="M384" s="12" t="s">
        <v>663</v>
      </c>
      <c r="N384" t="str">
        <f t="shared" si="23"/>
        <v>Not Identified</v>
      </c>
      <c r="O384" t="str">
        <f t="shared" si="24"/>
        <v>Polymer</v>
      </c>
    </row>
    <row r="385" spans="1:15" ht="22" customHeight="1" x14ac:dyDescent="0.3">
      <c r="A385" s="5">
        <v>42904</v>
      </c>
      <c r="B385" s="13" t="str">
        <f t="shared" si="22"/>
        <v>2017</v>
      </c>
      <c r="C385" s="6" t="s">
        <v>10</v>
      </c>
      <c r="D385" s="6" t="s">
        <v>303</v>
      </c>
      <c r="E385" s="6" t="s">
        <v>21</v>
      </c>
      <c r="F385" s="6" t="s">
        <v>13</v>
      </c>
      <c r="G385" s="6" t="s">
        <v>489</v>
      </c>
      <c r="H385" s="6" t="s">
        <v>490</v>
      </c>
      <c r="I385" s="7">
        <v>20640</v>
      </c>
      <c r="J385" s="7">
        <v>20.64</v>
      </c>
      <c r="K385" s="7">
        <v>61700</v>
      </c>
      <c r="L385">
        <f t="shared" si="25"/>
        <v>2.989341085271318</v>
      </c>
      <c r="M385" t="str">
        <f>IF(ISNUMBER(SEARCH("HEDP",H385)),"HEDP Tetrasodium Salt",IF(ISNUMBER(SEARCH("MONOETHYLENE GLYCOL",H385)),"Ethylene Glycol","FIX IT"))</f>
        <v>HEDP Tetrasodium Salt</v>
      </c>
      <c r="N385" t="str">
        <f t="shared" si="23"/>
        <v>Not Identified</v>
      </c>
      <c r="O385" t="str">
        <f t="shared" si="24"/>
        <v>Water Treatment Chemical</v>
      </c>
    </row>
    <row r="386" spans="1:15" ht="22" customHeight="1" x14ac:dyDescent="0.3">
      <c r="A386" s="2">
        <v>42898</v>
      </c>
      <c r="B386" s="13" t="str">
        <f t="shared" si="22"/>
        <v>2017</v>
      </c>
      <c r="C386" s="3" t="s">
        <v>10</v>
      </c>
      <c r="D386" s="3" t="s">
        <v>11</v>
      </c>
      <c r="E386" s="3" t="s">
        <v>12</v>
      </c>
      <c r="F386" s="3" t="s">
        <v>13</v>
      </c>
      <c r="G386" s="3" t="s">
        <v>86</v>
      </c>
      <c r="H386" s="3" t="s">
        <v>491</v>
      </c>
      <c r="I386" s="4">
        <v>16400</v>
      </c>
      <c r="J386" s="4">
        <v>16.399999999999999</v>
      </c>
      <c r="K386" s="4">
        <v>84300</v>
      </c>
      <c r="L386">
        <f t="shared" si="25"/>
        <v>5.1402439024390247</v>
      </c>
      <c r="M386" t="str">
        <f>IF(ISNUMBER(SEARCH("BENZOIC ACID",H386)),"Benzoic Acid",IF(ISNUMBER(SEARCH("XANTHAN GUM",H386)),"Xanthan Gum",IF(ISNUMBER(SEARCH(" SULPHONIC ACID",H386)),"Sulphonic Acid",IF(ISNUMBER(SEARCH("ETHOXYLATED TRISTYRYLPHENOL",H386))," Ethoxylated Tristyryphenol","FIX IT"))))</f>
        <v>Xanthan Gum</v>
      </c>
      <c r="N386" t="str">
        <f t="shared" si="23"/>
        <v>Not Identified</v>
      </c>
      <c r="O386" t="str">
        <f t="shared" si="24"/>
        <v>Food Additive</v>
      </c>
    </row>
    <row r="387" spans="1:15" ht="22" customHeight="1" x14ac:dyDescent="0.3">
      <c r="A387" s="5">
        <v>42896</v>
      </c>
      <c r="B387" s="13" t="str">
        <f t="shared" ref="B387:B450" si="26">TEXT(A387, "YYYY")</f>
        <v>2017</v>
      </c>
      <c r="C387" s="6" t="s">
        <v>347</v>
      </c>
      <c r="D387" s="6" t="s">
        <v>63</v>
      </c>
      <c r="E387" s="6" t="s">
        <v>436</v>
      </c>
      <c r="F387" s="6" t="s">
        <v>13</v>
      </c>
      <c r="G387" s="6" t="s">
        <v>45</v>
      </c>
      <c r="H387" s="6" t="s">
        <v>492</v>
      </c>
      <c r="I387" s="7">
        <v>6571</v>
      </c>
      <c r="J387" s="7">
        <v>6.57</v>
      </c>
      <c r="K387" s="6" t="s">
        <v>47</v>
      </c>
      <c r="L387" t="e">
        <f t="shared" si="25"/>
        <v>#VALUE!</v>
      </c>
      <c r="M387" s="12" t="s">
        <v>666</v>
      </c>
      <c r="N387" t="str">
        <f t="shared" ref="N387:N450" si="27">VLOOKUP(M387,Q:S,2,FALSE)</f>
        <v>Esaflor</v>
      </c>
      <c r="O387" t="str">
        <f t="shared" ref="O387:O450" si="28">VLOOKUP(M387,Q:S,3,FALSE)</f>
        <v>Amonium Derivative</v>
      </c>
    </row>
    <row r="388" spans="1:15" ht="22" customHeight="1" x14ac:dyDescent="0.3">
      <c r="A388" s="2">
        <v>42896</v>
      </c>
      <c r="B388" s="13" t="str">
        <f t="shared" si="26"/>
        <v>2017</v>
      </c>
      <c r="C388" s="3" t="s">
        <v>10</v>
      </c>
      <c r="D388" s="3" t="s">
        <v>319</v>
      </c>
      <c r="E388" s="3" t="s">
        <v>103</v>
      </c>
      <c r="F388" s="3" t="s">
        <v>13</v>
      </c>
      <c r="G388" s="3" t="s">
        <v>493</v>
      </c>
      <c r="H388" s="3" t="s">
        <v>494</v>
      </c>
      <c r="I388" s="4">
        <v>14640</v>
      </c>
      <c r="J388" s="4">
        <v>14.64</v>
      </c>
      <c r="K388" s="4">
        <v>106000</v>
      </c>
      <c r="L388">
        <f t="shared" si="25"/>
        <v>7.2404371584699456</v>
      </c>
      <c r="M388" s="12" t="str">
        <f>IF(ISNUMBER(SEARCH("FATTY ACID",H388)),"Fatty Acid",IF(ISNUMBER(SEARCH("ETHOXYLATED PHENOL",H388)),"Ethoxylated Phenol",IF(ISNUMBER(SEARCH("PANGEL",H388)),"Magnesium Silicate",IF(ISNUMBER(SEARCH("ADIWAX",H388)),"High Density Polyethylene Wax","FIX IT"))))</f>
        <v>Magnesium Silicate</v>
      </c>
      <c r="N388" t="str">
        <f t="shared" si="27"/>
        <v>Not Identified</v>
      </c>
      <c r="O388" t="str">
        <f t="shared" si="28"/>
        <v>General Chemical</v>
      </c>
    </row>
    <row r="389" spans="1:15" ht="22" customHeight="1" x14ac:dyDescent="0.3">
      <c r="A389" s="5">
        <v>42892</v>
      </c>
      <c r="B389" s="13" t="str">
        <f t="shared" si="26"/>
        <v>2017</v>
      </c>
      <c r="C389" s="6" t="s">
        <v>10</v>
      </c>
      <c r="D389" s="6" t="s">
        <v>324</v>
      </c>
      <c r="E389" s="6" t="s">
        <v>69</v>
      </c>
      <c r="F389" s="6" t="s">
        <v>13</v>
      </c>
      <c r="G389" s="6" t="s">
        <v>170</v>
      </c>
      <c r="H389" s="6" t="s">
        <v>495</v>
      </c>
      <c r="I389" s="7">
        <v>19895</v>
      </c>
      <c r="J389" s="7">
        <v>19.899999999999999</v>
      </c>
      <c r="K389" s="7">
        <v>21800</v>
      </c>
      <c r="L389">
        <f t="shared" si="25"/>
        <v>1.0957527016838402</v>
      </c>
      <c r="M389" s="12" t="s">
        <v>671</v>
      </c>
      <c r="N389" t="str">
        <f t="shared" si="27"/>
        <v>Altapyne</v>
      </c>
      <c r="O389" t="str">
        <f t="shared" si="28"/>
        <v>Products Intermediate</v>
      </c>
    </row>
    <row r="390" spans="1:15" ht="22" customHeight="1" x14ac:dyDescent="0.3">
      <c r="A390" s="2">
        <v>42890</v>
      </c>
      <c r="B390" s="13" t="str">
        <f t="shared" si="26"/>
        <v>2017</v>
      </c>
      <c r="C390" s="3" t="s">
        <v>10</v>
      </c>
      <c r="D390" s="3" t="s">
        <v>496</v>
      </c>
      <c r="E390" s="3" t="s">
        <v>53</v>
      </c>
      <c r="F390" s="3" t="s">
        <v>13</v>
      </c>
      <c r="G390" s="3" t="s">
        <v>497</v>
      </c>
      <c r="H390" s="3" t="s">
        <v>498</v>
      </c>
      <c r="I390" s="4">
        <v>8400</v>
      </c>
      <c r="J390" s="4">
        <v>8.4</v>
      </c>
      <c r="K390" s="4">
        <v>77100</v>
      </c>
      <c r="L390">
        <f t="shared" si="25"/>
        <v>9.1785714285714288</v>
      </c>
      <c r="M390" t="str">
        <f>IF(ISNUMBER(SEARCH("BUTYL TRIGLYCOL",H390)),"Butyl Triglycol",IF(ISNUMBER(SEARCH("POLYVINYL ALCOHOL",H390)),"Polyvinyl Alcohol",IF(ISNUMBER(SEARCH("ACIDOS GRAXOS",H390)),"Fatty Acids",IF(ISNUMBER(SEARCH("DIETHYLENETRIAMINE",H390)),"Diethylenetriamine",IF(ISNUMBER(SEARCH("MONOETHANOLAMINE",H390)),"Monoethanolamine",IF(ISNUMBER(SEARCH("PIGMENT",H390)),"Pigment","fIX IT"))))))</f>
        <v>Pigment</v>
      </c>
      <c r="N390" t="str">
        <f t="shared" si="27"/>
        <v>Not Identified</v>
      </c>
      <c r="O390" t="str">
        <f t="shared" si="28"/>
        <v>Pigment</v>
      </c>
    </row>
    <row r="391" spans="1:15" ht="22" customHeight="1" x14ac:dyDescent="0.3">
      <c r="A391" s="5">
        <v>42877</v>
      </c>
      <c r="B391" s="13" t="str">
        <f t="shared" si="26"/>
        <v>2017</v>
      </c>
      <c r="C391" s="6" t="s">
        <v>10</v>
      </c>
      <c r="D391" s="6" t="s">
        <v>370</v>
      </c>
      <c r="E391" s="6" t="s">
        <v>49</v>
      </c>
      <c r="F391" s="6" t="s">
        <v>13</v>
      </c>
      <c r="G391" s="6" t="s">
        <v>50</v>
      </c>
      <c r="H391" s="6" t="s">
        <v>499</v>
      </c>
      <c r="I391" s="7">
        <v>18180</v>
      </c>
      <c r="J391" s="7">
        <v>18.18</v>
      </c>
      <c r="K391" s="7">
        <v>32900</v>
      </c>
      <c r="L391">
        <f t="shared" si="25"/>
        <v>1.8096809680968098</v>
      </c>
      <c r="M391" t="str">
        <f>IF(ISNUMBER(SEARCH("BUTYL TRIGLYCOL",H391)),"Butyl Triglycol",IF(ISNUMBER(SEARCH("POLYVINYL ALCOHOL",H391)),"Polyvinyl Alcohol",IF(ISNUMBER(SEARCH("ACIDOS GRAXOS",H391)),"Fatty Acids",IF(ISNUMBER(SEARCH("DIETHYLENETRIAMINE",H391)),"Diethylenetriamine",IF(ISNUMBER(SEARCH("MONOETHANOLAMINE",H391)),"Monoethanolamine",IF(ISNUMBER(SEARCH("PIGMENT",H391)),"Pigment","fIX IT"))))))</f>
        <v>Polyvinyl Alcohol</v>
      </c>
      <c r="N391" t="str">
        <f t="shared" si="27"/>
        <v>Not Identified</v>
      </c>
      <c r="O391" t="str">
        <f t="shared" si="28"/>
        <v>Alcohol</v>
      </c>
    </row>
    <row r="392" spans="1:15" ht="22" customHeight="1" x14ac:dyDescent="0.3">
      <c r="A392" s="2">
        <v>42877</v>
      </c>
      <c r="B392" s="13" t="str">
        <f t="shared" si="26"/>
        <v>2017</v>
      </c>
      <c r="C392" s="3" t="s">
        <v>10</v>
      </c>
      <c r="D392" s="3" t="s">
        <v>370</v>
      </c>
      <c r="E392" s="3" t="s">
        <v>49</v>
      </c>
      <c r="F392" s="3" t="s">
        <v>13</v>
      </c>
      <c r="G392" s="3" t="s">
        <v>50</v>
      </c>
      <c r="H392" s="3" t="s">
        <v>499</v>
      </c>
      <c r="I392" s="4">
        <v>18180</v>
      </c>
      <c r="J392" s="4">
        <v>18.18</v>
      </c>
      <c r="K392" s="4">
        <v>32900</v>
      </c>
      <c r="L392">
        <f t="shared" si="25"/>
        <v>1.8096809680968098</v>
      </c>
      <c r="M392" t="str">
        <f>IF(ISNUMBER(SEARCH("BUTYL TRIGLYCOL",H392)),"Butyl Triglycol",IF(ISNUMBER(SEARCH("POLYVINYL ALCOHOL",H392)),"Polyvinyl Alcohol",IF(ISNUMBER(SEARCH("ACIDOS GRAXOS",H392)),"Fatty Acids",IF(ISNUMBER(SEARCH("DIETHYLENETRIAMINE",H392)),"Diethylenetriamine",IF(ISNUMBER(SEARCH("MONOETHANOLAMINE",H392)),"Monoethanolamine",IF(ISNUMBER(SEARCH("PIGMENT",H392)),"Pigment","fIX IT"))))))</f>
        <v>Polyvinyl Alcohol</v>
      </c>
      <c r="N392" t="str">
        <f t="shared" si="27"/>
        <v>Not Identified</v>
      </c>
      <c r="O392" t="str">
        <f t="shared" si="28"/>
        <v>Alcohol</v>
      </c>
    </row>
    <row r="393" spans="1:15" ht="22" customHeight="1" x14ac:dyDescent="0.3">
      <c r="A393" s="5">
        <v>42873</v>
      </c>
      <c r="B393" s="13" t="str">
        <f t="shared" si="26"/>
        <v>2017</v>
      </c>
      <c r="C393" s="6" t="s">
        <v>10</v>
      </c>
      <c r="D393" s="6" t="s">
        <v>413</v>
      </c>
      <c r="E393" s="6" t="s">
        <v>414</v>
      </c>
      <c r="F393" s="6" t="s">
        <v>13</v>
      </c>
      <c r="G393" s="6" t="s">
        <v>415</v>
      </c>
      <c r="H393" s="6" t="s">
        <v>500</v>
      </c>
      <c r="I393" s="7">
        <v>20360</v>
      </c>
      <c r="J393" s="7">
        <v>20.36</v>
      </c>
      <c r="K393" s="7">
        <v>17700</v>
      </c>
      <c r="L393">
        <f t="shared" si="25"/>
        <v>0.86935166994106094</v>
      </c>
      <c r="M393" s="12" t="s">
        <v>663</v>
      </c>
      <c r="N393" t="str">
        <f t="shared" si="27"/>
        <v>Not Identified</v>
      </c>
      <c r="O393" t="str">
        <f t="shared" si="28"/>
        <v>Polymer</v>
      </c>
    </row>
    <row r="394" spans="1:15" ht="22" customHeight="1" x14ac:dyDescent="0.3">
      <c r="A394" s="2">
        <v>42872</v>
      </c>
      <c r="B394" s="13" t="str">
        <f t="shared" si="26"/>
        <v>2017</v>
      </c>
      <c r="C394" s="3" t="s">
        <v>10</v>
      </c>
      <c r="D394" s="3" t="s">
        <v>324</v>
      </c>
      <c r="E394" s="3" t="s">
        <v>201</v>
      </c>
      <c r="F394" s="3" t="s">
        <v>13</v>
      </c>
      <c r="G394" s="3" t="s">
        <v>445</v>
      </c>
      <c r="H394" s="3" t="s">
        <v>501</v>
      </c>
      <c r="I394" s="4">
        <v>15523</v>
      </c>
      <c r="J394" s="4">
        <v>15.52</v>
      </c>
      <c r="K394" s="4">
        <v>7200</v>
      </c>
      <c r="L394">
        <f t="shared" si="25"/>
        <v>0.4638278683244218</v>
      </c>
      <c r="M394" s="12" t="s">
        <v>671</v>
      </c>
      <c r="N394" t="str">
        <f t="shared" si="27"/>
        <v>Altapyne</v>
      </c>
      <c r="O394" t="str">
        <f t="shared" si="28"/>
        <v>Products Intermediate</v>
      </c>
    </row>
    <row r="395" spans="1:15" ht="22" customHeight="1" x14ac:dyDescent="0.3">
      <c r="A395" s="5">
        <v>42870</v>
      </c>
      <c r="B395" s="13" t="str">
        <f t="shared" si="26"/>
        <v>2017</v>
      </c>
      <c r="C395" s="6" t="s">
        <v>10</v>
      </c>
      <c r="D395" s="6" t="s">
        <v>382</v>
      </c>
      <c r="E395" s="6" t="s">
        <v>69</v>
      </c>
      <c r="F395" s="6" t="s">
        <v>13</v>
      </c>
      <c r="G395" s="6" t="s">
        <v>70</v>
      </c>
      <c r="H395" s="6" t="s">
        <v>502</v>
      </c>
      <c r="I395" s="7">
        <v>16906</v>
      </c>
      <c r="J395" s="7">
        <v>16.91</v>
      </c>
      <c r="K395" s="7">
        <v>45500</v>
      </c>
      <c r="L395">
        <f t="shared" si="25"/>
        <v>2.6913521826570448</v>
      </c>
      <c r="M395" t="str">
        <f>IF(ISNUMBER(SEARCH("BUTYL TRIGLYCOL",H395)),"Butyl Triglycol",IF(ISNUMBER(SEARCH("POLYVINYL ALCOHOL",H395)),"Polyvinyl Alcohol",IF(ISNUMBER(SEARCH("ACIDOS GRAXOS",H395)),"Fatty Acids",IF(ISNUMBER(SEARCH("DIETHYLENETRIAMINE",H395)),"Diethylenetriamine",IF(ISNUMBER(SEARCH("MONOETHANOLAMINE",H395)),"Monoethanolamine",IF(ISNUMBER(SEARCH("PIGMENT",H395)),"Pigment","fIX IT"))))))</f>
        <v>Diethylenetriamine</v>
      </c>
      <c r="N395" t="str">
        <f t="shared" si="27"/>
        <v>Not Identified</v>
      </c>
      <c r="O395" t="str">
        <f t="shared" si="28"/>
        <v>Amines</v>
      </c>
    </row>
    <row r="396" spans="1:15" ht="22" customHeight="1" x14ac:dyDescent="0.3">
      <c r="A396" s="2">
        <v>42866</v>
      </c>
      <c r="B396" s="13" t="str">
        <f t="shared" si="26"/>
        <v>2017</v>
      </c>
      <c r="C396" s="3" t="s">
        <v>10</v>
      </c>
      <c r="D396" s="3" t="s">
        <v>450</v>
      </c>
      <c r="E396" s="3" t="s">
        <v>53</v>
      </c>
      <c r="F396" s="3" t="s">
        <v>13</v>
      </c>
      <c r="G396" s="3" t="s">
        <v>35</v>
      </c>
      <c r="H396" s="3" t="s">
        <v>503</v>
      </c>
      <c r="I396" s="4">
        <v>8600</v>
      </c>
      <c r="J396" s="4">
        <v>8.6</v>
      </c>
      <c r="K396" s="4">
        <v>98500</v>
      </c>
      <c r="L396">
        <f t="shared" si="25"/>
        <v>11.453488372093023</v>
      </c>
      <c r="M396" t="str">
        <f>IF(ISNUMBER(SEARCH("BUTYL TRIGLYCOL",H396)),"Butyl Triglycol",IF(ISNUMBER(SEARCH("POLYVINYL ALCOHOL",H396)),"Polyvinyl Alcohol",IF(ISNUMBER(SEARCH("ACIDOS GRAXOS",H396)),"Fatty Acids",IF(ISNUMBER(SEARCH("DIETHYLENETRIAMINE",H396)),"Diethylenetriamine",IF(ISNUMBER(SEARCH("MONOETHANOLAMINE",H396)),"Monoethanolamine",IF(ISNUMBER(SEARCH("PIGMENT",H396)),"Pigment","fIX IT"))))))</f>
        <v>Pigment</v>
      </c>
      <c r="N396" t="str">
        <f t="shared" si="27"/>
        <v>Not Identified</v>
      </c>
      <c r="O396" t="str">
        <f t="shared" si="28"/>
        <v>Pigment</v>
      </c>
    </row>
    <row r="397" spans="1:15" ht="22" customHeight="1" x14ac:dyDescent="0.3">
      <c r="A397" s="5">
        <v>42863</v>
      </c>
      <c r="B397" s="13" t="str">
        <f t="shared" si="26"/>
        <v>2017</v>
      </c>
      <c r="C397" s="6" t="s">
        <v>10</v>
      </c>
      <c r="D397" s="6" t="s">
        <v>303</v>
      </c>
      <c r="E397" s="6" t="s">
        <v>21</v>
      </c>
      <c r="F397" s="6" t="s">
        <v>13</v>
      </c>
      <c r="G397" s="6" t="s">
        <v>504</v>
      </c>
      <c r="H397" s="6" t="s">
        <v>505</v>
      </c>
      <c r="I397" s="7">
        <v>20640</v>
      </c>
      <c r="J397" s="7">
        <v>20.64</v>
      </c>
      <c r="K397" s="7">
        <v>61900</v>
      </c>
      <c r="L397">
        <f t="shared" si="25"/>
        <v>2.9990310077519382</v>
      </c>
      <c r="M397" t="str">
        <f>IF(ISNUMBER(SEARCH("HEDP",H397)),"HEDP Tetrasodium Salt",IF(ISNUMBER(SEARCH("MONOETHYLENE GLYCOL",H397)),"Ethylene Glycol","FIX IT"))</f>
        <v>HEDP Tetrasodium Salt</v>
      </c>
      <c r="N397" t="str">
        <f t="shared" si="27"/>
        <v>Not Identified</v>
      </c>
      <c r="O397" t="str">
        <f t="shared" si="28"/>
        <v>Water Treatment Chemical</v>
      </c>
    </row>
    <row r="398" spans="1:15" ht="22" customHeight="1" x14ac:dyDescent="0.3">
      <c r="A398" s="2">
        <v>42863</v>
      </c>
      <c r="B398" s="13" t="str">
        <f t="shared" si="26"/>
        <v>2017</v>
      </c>
      <c r="C398" s="3" t="s">
        <v>10</v>
      </c>
      <c r="D398" s="3" t="s">
        <v>370</v>
      </c>
      <c r="E398" s="3" t="s">
        <v>49</v>
      </c>
      <c r="F398" s="3" t="s">
        <v>13</v>
      </c>
      <c r="G398" s="3" t="s">
        <v>50</v>
      </c>
      <c r="H398" s="3" t="s">
        <v>506</v>
      </c>
      <c r="I398" s="4">
        <v>18180</v>
      </c>
      <c r="J398" s="4">
        <v>18.18</v>
      </c>
      <c r="K398" s="4">
        <v>32900</v>
      </c>
      <c r="L398">
        <f t="shared" si="25"/>
        <v>1.8096809680968098</v>
      </c>
      <c r="M398" t="str">
        <f>IF(ISNUMBER(SEARCH("BUTYL TRIGLYCOL",H398)),"Butyl Triglycol",IF(ISNUMBER(SEARCH("POLYVINYL ALCOHOL",H398)),"Polyvinyl Alcohol",IF(ISNUMBER(SEARCH("ACIDOS GRAXOS",H398)),"Fatty Acids",IF(ISNUMBER(SEARCH("DIETHYLENETRIAMINE",H398)),"Diethylenetriamine",IF(ISNUMBER(SEARCH("MONOETHANOLAMINE",H398)),"Monoethanolamine",IF(ISNUMBER(SEARCH("PIGMENT",H398)),"Pigment","fIX IT"))))))</f>
        <v>Polyvinyl Alcohol</v>
      </c>
      <c r="N398" t="str">
        <f t="shared" si="27"/>
        <v>Not Identified</v>
      </c>
      <c r="O398" t="str">
        <f t="shared" si="28"/>
        <v>Alcohol</v>
      </c>
    </row>
    <row r="399" spans="1:15" ht="22" customHeight="1" x14ac:dyDescent="0.3">
      <c r="A399" s="2">
        <v>42858</v>
      </c>
      <c r="B399" s="13" t="str">
        <f t="shared" si="26"/>
        <v>2017</v>
      </c>
      <c r="C399" s="3" t="s">
        <v>10</v>
      </c>
      <c r="D399" s="3" t="s">
        <v>507</v>
      </c>
      <c r="E399" s="3" t="s">
        <v>508</v>
      </c>
      <c r="F399" s="3" t="s">
        <v>13</v>
      </c>
      <c r="G399" s="10" t="s">
        <v>497</v>
      </c>
      <c r="H399" s="3" t="s">
        <v>509</v>
      </c>
      <c r="I399" s="4">
        <v>1740</v>
      </c>
      <c r="J399" s="4">
        <v>1.74</v>
      </c>
      <c r="K399" s="4">
        <v>22600</v>
      </c>
      <c r="L399">
        <f t="shared" si="25"/>
        <v>12.988505747126437</v>
      </c>
      <c r="M399" t="s">
        <v>673</v>
      </c>
      <c r="N399" t="str">
        <f t="shared" si="27"/>
        <v>Not Identified</v>
      </c>
      <c r="O399" t="str">
        <f t="shared" si="28"/>
        <v>Pigment</v>
      </c>
    </row>
    <row r="400" spans="1:15" ht="22" customHeight="1" x14ac:dyDescent="0.3">
      <c r="A400" s="5">
        <v>42852</v>
      </c>
      <c r="B400" s="13" t="str">
        <f t="shared" si="26"/>
        <v>2017</v>
      </c>
      <c r="C400" s="6" t="s">
        <v>10</v>
      </c>
      <c r="D400" s="6" t="s">
        <v>43</v>
      </c>
      <c r="E400" s="6" t="s">
        <v>356</v>
      </c>
      <c r="F400" s="6" t="s">
        <v>13</v>
      </c>
      <c r="G400" s="6" t="s">
        <v>472</v>
      </c>
      <c r="H400" s="6" t="s">
        <v>510</v>
      </c>
      <c r="I400" s="7">
        <v>20820</v>
      </c>
      <c r="J400" s="7">
        <v>20.82</v>
      </c>
      <c r="K400" s="7">
        <v>14200</v>
      </c>
      <c r="L400">
        <f t="shared" si="25"/>
        <v>0.68203650336215182</v>
      </c>
      <c r="M400" t="str">
        <f>IF(ISNUMBER(SEARCH("BUTYL TRIGLYCOL",H400)),"Butyl Triglycol",IF(ISNUMBER(SEARCH("POLYVINYL ALCOHOL",H400)),"Polyvinyl Alcohol",IF(ISNUMBER(SEARCH("ACIDOS GRAXOS",H400)),"Fatty Acids",IF(ISNUMBER(SEARCH("DIETHYLENETRIAMINE",H400)),"Diethylenetriamine",IF(ISNUMBER(SEARCH("MONOETHANOLAMINE",H400)),"Monoethanolamine",IF(ISNUMBER(SEARCH("PIGMENT",H400)),"Pigment","fIX IT"))))))</f>
        <v>Butyl Triglycol</v>
      </c>
      <c r="N400" t="str">
        <f t="shared" si="27"/>
        <v>Not Identified</v>
      </c>
      <c r="O400" t="str">
        <f t="shared" si="28"/>
        <v>Alcohol</v>
      </c>
    </row>
    <row r="401" spans="1:15" ht="22" customHeight="1" x14ac:dyDescent="0.3">
      <c r="A401" s="2">
        <v>42852</v>
      </c>
      <c r="B401" s="13" t="str">
        <f t="shared" si="26"/>
        <v>2017</v>
      </c>
      <c r="C401" s="3" t="s">
        <v>10</v>
      </c>
      <c r="D401" s="3" t="s">
        <v>413</v>
      </c>
      <c r="E401" s="3" t="s">
        <v>414</v>
      </c>
      <c r="F401" s="3" t="s">
        <v>13</v>
      </c>
      <c r="G401" s="3" t="s">
        <v>415</v>
      </c>
      <c r="H401" s="3" t="s">
        <v>511</v>
      </c>
      <c r="I401" s="4">
        <v>20360</v>
      </c>
      <c r="J401" s="4">
        <v>20.36</v>
      </c>
      <c r="K401" s="4">
        <v>17700</v>
      </c>
      <c r="L401">
        <f t="shared" si="25"/>
        <v>0.86935166994106094</v>
      </c>
      <c r="M401" s="12" t="s">
        <v>663</v>
      </c>
      <c r="N401" t="str">
        <f t="shared" si="27"/>
        <v>Not Identified</v>
      </c>
      <c r="O401" t="str">
        <f t="shared" si="28"/>
        <v>Polymer</v>
      </c>
    </row>
    <row r="402" spans="1:15" ht="22" customHeight="1" x14ac:dyDescent="0.3">
      <c r="A402" s="5">
        <v>42845</v>
      </c>
      <c r="B402" s="13" t="str">
        <f t="shared" si="26"/>
        <v>2017</v>
      </c>
      <c r="C402" s="6" t="s">
        <v>10</v>
      </c>
      <c r="D402" s="6" t="s">
        <v>447</v>
      </c>
      <c r="E402" s="6" t="s">
        <v>356</v>
      </c>
      <c r="F402" s="6" t="s">
        <v>13</v>
      </c>
      <c r="G402" s="6" t="s">
        <v>448</v>
      </c>
      <c r="H402" s="6" t="s">
        <v>512</v>
      </c>
      <c r="I402" s="7">
        <v>62400</v>
      </c>
      <c r="J402" s="7">
        <v>62.4</v>
      </c>
      <c r="K402" s="7">
        <v>179000</v>
      </c>
      <c r="L402">
        <f t="shared" si="25"/>
        <v>2.8685897435897436</v>
      </c>
      <c r="M402" t="str">
        <f>IF(ISNUMBER(SEARCH("BENZOIC ACID",H402)),"Benzoic Acid",IF(ISNUMBER(SEARCH("XANTHAN GUM",H402)),"Xanthan Gum",IF(ISNUMBER(SEARCH(" SULPHONIC ACID",H402)),"Sulphonic Acid",IF(ISNUMBER(SEARCH("ETHOXYLATED TRISTYRYLPHENOL",H402))," Ethoxylated Tristyryphenol","FIX IT"))))</f>
        <v>Benzoic Acid</v>
      </c>
      <c r="N402" t="str">
        <f t="shared" si="27"/>
        <v>Not Identified</v>
      </c>
      <c r="O402" t="str">
        <f t="shared" si="28"/>
        <v>General Chemical</v>
      </c>
    </row>
    <row r="403" spans="1:15" ht="22" customHeight="1" x14ac:dyDescent="0.3">
      <c r="A403" s="2">
        <v>42839</v>
      </c>
      <c r="B403" s="13" t="str">
        <f t="shared" si="26"/>
        <v>2017</v>
      </c>
      <c r="C403" s="3" t="s">
        <v>10</v>
      </c>
      <c r="D403" s="3" t="s">
        <v>366</v>
      </c>
      <c r="E403" s="3" t="s">
        <v>76</v>
      </c>
      <c r="F403" s="3" t="s">
        <v>13</v>
      </c>
      <c r="G403" s="3" t="s">
        <v>22</v>
      </c>
      <c r="H403" s="3" t="s">
        <v>513</v>
      </c>
      <c r="I403" s="4">
        <v>33550</v>
      </c>
      <c r="J403" s="4">
        <v>33.549999999999997</v>
      </c>
      <c r="K403" s="4">
        <v>54800</v>
      </c>
      <c r="L403">
        <f t="shared" si="25"/>
        <v>1.6333830104321907</v>
      </c>
      <c r="M403" t="str">
        <f>IF(ISNUMBER(SEARCH("BENZOIC ACID",H403)),"Benzoic Acid",IF(ISNUMBER(SEARCH("XANTHAN GUM",H403)),"Xanthan Gum",IF(ISNUMBER(SEARCH(" SULPHONIC ACID",H403)),"Sulphonic Acid",IF(ISNUMBER(SEARCH("ETHOXYLATED TRISTYRYLPHENOL",H403))," Ethoxylated Tristyryphenol","FIX IT"))))</f>
        <v>Benzoic Acid</v>
      </c>
      <c r="N403" t="str">
        <f t="shared" si="27"/>
        <v>Not Identified</v>
      </c>
      <c r="O403" t="str">
        <f t="shared" si="28"/>
        <v>General Chemical</v>
      </c>
    </row>
    <row r="404" spans="1:15" ht="22" customHeight="1" x14ac:dyDescent="0.3">
      <c r="A404" s="5">
        <v>42835</v>
      </c>
      <c r="B404" s="13" t="str">
        <f t="shared" si="26"/>
        <v>2017</v>
      </c>
      <c r="C404" s="6" t="s">
        <v>10</v>
      </c>
      <c r="D404" s="6" t="s">
        <v>464</v>
      </c>
      <c r="E404" s="6" t="s">
        <v>465</v>
      </c>
      <c r="F404" s="6" t="s">
        <v>13</v>
      </c>
      <c r="G404" s="6" t="s">
        <v>137</v>
      </c>
      <c r="H404" s="6" t="s">
        <v>514</v>
      </c>
      <c r="I404" s="7">
        <v>24460</v>
      </c>
      <c r="J404" s="7">
        <v>24.46</v>
      </c>
      <c r="K404" s="7">
        <v>18600</v>
      </c>
      <c r="L404">
        <f t="shared" si="25"/>
        <v>0.76042518397383485</v>
      </c>
      <c r="M404" s="12" t="s">
        <v>663</v>
      </c>
      <c r="N404" t="str">
        <f t="shared" si="27"/>
        <v>Not Identified</v>
      </c>
      <c r="O404" t="str">
        <f t="shared" si="28"/>
        <v>Polymer</v>
      </c>
    </row>
    <row r="405" spans="1:15" ht="22" customHeight="1" x14ac:dyDescent="0.3">
      <c r="A405" s="2">
        <v>42834</v>
      </c>
      <c r="B405" s="13" t="str">
        <f t="shared" si="26"/>
        <v>2017</v>
      </c>
      <c r="C405" s="3" t="s">
        <v>10</v>
      </c>
      <c r="D405" s="3" t="s">
        <v>515</v>
      </c>
      <c r="E405" s="3" t="s">
        <v>53</v>
      </c>
      <c r="F405" s="3" t="s">
        <v>13</v>
      </c>
      <c r="G405" s="3" t="s">
        <v>497</v>
      </c>
      <c r="H405" s="3" t="s">
        <v>516</v>
      </c>
      <c r="I405" s="4">
        <v>8400</v>
      </c>
      <c r="J405" s="4">
        <v>8.4</v>
      </c>
      <c r="K405" s="4">
        <v>70100</v>
      </c>
      <c r="L405">
        <f t="shared" si="25"/>
        <v>8.3452380952380949</v>
      </c>
      <c r="M405" t="str">
        <f>IF(ISNUMBER(SEARCH("BUTYL TRIGLYCOL",H405)),"Butyl Triglycol",IF(ISNUMBER(SEARCH("POLYVINYL ALCOHOL",H405)),"Polyvinyl Alcohol",IF(ISNUMBER(SEARCH("ACIDOS GRAXOS",H405)),"Fatty Acids",IF(ISNUMBER(SEARCH("DIETHYLENETRIAMINE",H405)),"Diethylenetriamine",IF(ISNUMBER(SEARCH("MONOETHANOLAMINE",H405)),"Monoethanolamine",IF(ISNUMBER(SEARCH("PIGMENT",H405)),"Pigment","fIX IT"))))))</f>
        <v>Pigment</v>
      </c>
      <c r="N405" t="str">
        <f t="shared" si="27"/>
        <v>Not Identified</v>
      </c>
      <c r="O405" t="str">
        <f t="shared" si="28"/>
        <v>Pigment</v>
      </c>
    </row>
    <row r="406" spans="1:15" ht="22" customHeight="1" x14ac:dyDescent="0.3">
      <c r="A406" s="5">
        <v>42827</v>
      </c>
      <c r="B406" s="13" t="str">
        <f t="shared" si="26"/>
        <v>2017</v>
      </c>
      <c r="C406" s="6" t="s">
        <v>10</v>
      </c>
      <c r="D406" s="6" t="s">
        <v>382</v>
      </c>
      <c r="E406" s="6" t="s">
        <v>69</v>
      </c>
      <c r="F406" s="6" t="s">
        <v>13</v>
      </c>
      <c r="G406" s="6" t="s">
        <v>517</v>
      </c>
      <c r="H406" s="6" t="s">
        <v>518</v>
      </c>
      <c r="I406" s="7">
        <v>16906</v>
      </c>
      <c r="J406" s="7">
        <v>16.91</v>
      </c>
      <c r="K406" s="7">
        <v>48600</v>
      </c>
      <c r="L406">
        <f t="shared" si="25"/>
        <v>2.8747190346622502</v>
      </c>
      <c r="M406" t="str">
        <f>IF(ISNUMBER(SEARCH("BUTYL TRIGLYCOL",H406)),"Butyl Triglycol",IF(ISNUMBER(SEARCH("POLYVINYL ALCOHOL",H406)),"Polyvinyl Alcohol",IF(ISNUMBER(SEARCH("ACIDOS GRAXOS",H406)),"Fatty Acids",IF(ISNUMBER(SEARCH("DIETHYLENETRIAMINE",H406)),"Diethylenetriamine",IF(ISNUMBER(SEARCH("MONOETHANOLAMINE",H406)),"Monoethanolamine",IF(ISNUMBER(SEARCH("PIGMENT",H406)),"Pigment","fIX IT"))))))</f>
        <v>Diethylenetriamine</v>
      </c>
      <c r="N406" t="str">
        <f t="shared" si="27"/>
        <v>Not Identified</v>
      </c>
      <c r="O406" t="str">
        <f t="shared" si="28"/>
        <v>Amines</v>
      </c>
    </row>
    <row r="407" spans="1:15" ht="22" customHeight="1" x14ac:dyDescent="0.3">
      <c r="A407" s="2">
        <v>42817</v>
      </c>
      <c r="B407" s="13" t="str">
        <f t="shared" si="26"/>
        <v>2017</v>
      </c>
      <c r="C407" s="3" t="s">
        <v>10</v>
      </c>
      <c r="D407" s="3" t="s">
        <v>413</v>
      </c>
      <c r="E407" s="3" t="s">
        <v>414</v>
      </c>
      <c r="F407" s="3" t="s">
        <v>13</v>
      </c>
      <c r="G407" s="3" t="s">
        <v>422</v>
      </c>
      <c r="H407" s="3" t="s">
        <v>519</v>
      </c>
      <c r="I407" s="4">
        <v>20360</v>
      </c>
      <c r="J407" s="4">
        <v>20.36</v>
      </c>
      <c r="K407" s="4">
        <v>18000</v>
      </c>
      <c r="L407">
        <f t="shared" si="25"/>
        <v>0.88408644400785852</v>
      </c>
      <c r="M407" s="12" t="s">
        <v>663</v>
      </c>
      <c r="N407" t="str">
        <f t="shared" si="27"/>
        <v>Not Identified</v>
      </c>
      <c r="O407" t="str">
        <f t="shared" si="28"/>
        <v>Polymer</v>
      </c>
    </row>
    <row r="408" spans="1:15" ht="22" customHeight="1" x14ac:dyDescent="0.3">
      <c r="A408" s="5">
        <v>42817</v>
      </c>
      <c r="B408" s="13" t="str">
        <f t="shared" si="26"/>
        <v>2017</v>
      </c>
      <c r="C408" s="6" t="s">
        <v>10</v>
      </c>
      <c r="D408" s="6" t="s">
        <v>450</v>
      </c>
      <c r="E408" s="6" t="s">
        <v>53</v>
      </c>
      <c r="F408" s="6" t="s">
        <v>13</v>
      </c>
      <c r="G408" s="6" t="s">
        <v>35</v>
      </c>
      <c r="H408" s="6" t="s">
        <v>520</v>
      </c>
      <c r="I408" s="7">
        <v>17500</v>
      </c>
      <c r="J408" s="7">
        <v>17.5</v>
      </c>
      <c r="K408" s="7">
        <v>188000</v>
      </c>
      <c r="L408">
        <f t="shared" si="25"/>
        <v>10.742857142857142</v>
      </c>
      <c r="M408" t="str">
        <f>IF(ISNUMBER(SEARCH("BUTYL TRIGLYCOL",H408)),"Butyl Triglycol",IF(ISNUMBER(SEARCH("POLYVINYL ALCOHOL",H408)),"Polyvinyl Alcohol",IF(ISNUMBER(SEARCH("ACIDOS GRAXOS",H408)),"Fatty Acids",IF(ISNUMBER(SEARCH("DIETHYLENETRIAMINE",H408)),"Diethylenetriamine",IF(ISNUMBER(SEARCH("MONOETHANOLAMINE",H408)),"Monoethanolamine",IF(ISNUMBER(SEARCH("PIGMENT",H408)),"Pigment","fIX IT"))))))</f>
        <v>Pigment</v>
      </c>
      <c r="N408" t="str">
        <f t="shared" si="27"/>
        <v>Not Identified</v>
      </c>
      <c r="O408" t="str">
        <f t="shared" si="28"/>
        <v>Pigment</v>
      </c>
    </row>
    <row r="409" spans="1:15" ht="22" customHeight="1" x14ac:dyDescent="0.3">
      <c r="A409" s="2">
        <v>42812</v>
      </c>
      <c r="B409" s="13" t="str">
        <f t="shared" si="26"/>
        <v>2017</v>
      </c>
      <c r="C409" s="3" t="s">
        <v>10</v>
      </c>
      <c r="D409" s="3" t="s">
        <v>366</v>
      </c>
      <c r="E409" s="3" t="s">
        <v>21</v>
      </c>
      <c r="F409" s="3" t="s">
        <v>13</v>
      </c>
      <c r="G409" s="3" t="s">
        <v>22</v>
      </c>
      <c r="H409" s="3" t="s">
        <v>521</v>
      </c>
      <c r="I409" s="4">
        <v>33150</v>
      </c>
      <c r="J409" s="4">
        <v>33.15</v>
      </c>
      <c r="K409" s="4">
        <v>54000</v>
      </c>
      <c r="L409">
        <f t="shared" si="25"/>
        <v>1.6289592760180995</v>
      </c>
      <c r="M409" t="str">
        <f>IF(ISNUMBER(SEARCH("BENZOIC ACID",H409)),"Benzoic Acid",IF(ISNUMBER(SEARCH("XANTHAN GUM",H409)),"Xanthan Gum",IF(ISNUMBER(SEARCH(" SULPHONIC ACID",H409)),"Sulphonic Acid",IF(ISNUMBER(SEARCH("ETHOXYLATED TRISTYRYLPHENOL",H409))," Ethoxylated Tristyryphenol","FIX IT"))))</f>
        <v>Benzoic Acid</v>
      </c>
      <c r="N409" t="str">
        <f t="shared" si="27"/>
        <v>Not Identified</v>
      </c>
      <c r="O409" t="str">
        <f t="shared" si="28"/>
        <v>General Chemical</v>
      </c>
    </row>
    <row r="410" spans="1:15" ht="22" customHeight="1" x14ac:dyDescent="0.3">
      <c r="A410" s="5">
        <v>42791</v>
      </c>
      <c r="B410" s="13" t="str">
        <f t="shared" si="26"/>
        <v>2017</v>
      </c>
      <c r="C410" s="6" t="s">
        <v>10</v>
      </c>
      <c r="D410" s="6" t="s">
        <v>447</v>
      </c>
      <c r="E410" s="6" t="s">
        <v>356</v>
      </c>
      <c r="F410" s="6" t="s">
        <v>13</v>
      </c>
      <c r="G410" s="6" t="s">
        <v>448</v>
      </c>
      <c r="H410" s="6" t="s">
        <v>522</v>
      </c>
      <c r="I410" s="7">
        <v>62400</v>
      </c>
      <c r="J410" s="7">
        <v>62.4</v>
      </c>
      <c r="K410" s="7">
        <v>179000</v>
      </c>
      <c r="L410">
        <f t="shared" si="25"/>
        <v>2.8685897435897436</v>
      </c>
      <c r="M410" t="str">
        <f>IF(ISNUMBER(SEARCH("BENZOIC ACID",H410)),"Benzoic Acid",IF(ISNUMBER(SEARCH("XANTHAN GUM",H410)),"Xanthan Gum",IF(ISNUMBER(SEARCH(" SULPHONIC ACID",H410)),"Sulphonic Acid",IF(ISNUMBER(SEARCH("ETHOXYLATED TRISTYRYLPHENOL",H410))," Ethoxylated Tristyryphenol","FIX IT"))))</f>
        <v>Benzoic Acid</v>
      </c>
      <c r="N410" t="str">
        <f t="shared" si="27"/>
        <v>Not Identified</v>
      </c>
      <c r="O410" t="str">
        <f t="shared" si="28"/>
        <v>General Chemical</v>
      </c>
    </row>
    <row r="411" spans="1:15" ht="22" customHeight="1" x14ac:dyDescent="0.3">
      <c r="A411" s="2">
        <v>42749</v>
      </c>
      <c r="B411" s="13" t="str">
        <f t="shared" si="26"/>
        <v>2017</v>
      </c>
      <c r="C411" s="3" t="s">
        <v>62</v>
      </c>
      <c r="D411" s="3" t="s">
        <v>63</v>
      </c>
      <c r="E411" s="3" t="s">
        <v>29</v>
      </c>
      <c r="F411" s="3" t="s">
        <v>64</v>
      </c>
      <c r="G411" s="3" t="s">
        <v>377</v>
      </c>
      <c r="H411" s="3" t="s">
        <v>523</v>
      </c>
      <c r="I411" s="4">
        <v>10600</v>
      </c>
      <c r="J411" s="4">
        <v>10.6</v>
      </c>
      <c r="K411" s="4">
        <v>56200</v>
      </c>
      <c r="L411">
        <f t="shared" si="25"/>
        <v>5.3018867924528301</v>
      </c>
      <c r="M411" s="12" t="s">
        <v>672</v>
      </c>
      <c r="N411" t="str">
        <f t="shared" si="27"/>
        <v>Not Identified</v>
      </c>
      <c r="O411" t="str">
        <f t="shared" si="28"/>
        <v>Polymer</v>
      </c>
    </row>
    <row r="412" spans="1:15" ht="22" customHeight="1" x14ac:dyDescent="0.3">
      <c r="A412" s="5">
        <v>42743</v>
      </c>
      <c r="B412" s="13" t="str">
        <f t="shared" si="26"/>
        <v>2017</v>
      </c>
      <c r="C412" s="6" t="s">
        <v>10</v>
      </c>
      <c r="D412" s="6" t="s">
        <v>24</v>
      </c>
      <c r="E412" s="6" t="s">
        <v>25</v>
      </c>
      <c r="F412" s="6" t="s">
        <v>13</v>
      </c>
      <c r="G412" s="6" t="s">
        <v>26</v>
      </c>
      <c r="H412" s="6" t="s">
        <v>524</v>
      </c>
      <c r="I412" s="7">
        <v>18860</v>
      </c>
      <c r="J412" s="7">
        <v>18.86</v>
      </c>
      <c r="K412" s="7">
        <v>54300</v>
      </c>
      <c r="L412">
        <f t="shared" si="25"/>
        <v>2.8791092258748674</v>
      </c>
      <c r="M412" s="12" t="str">
        <f>IF(ISNUMBER(SEARCH("FATTY ACID",H412)),"Fatty Acid",IF(ISNUMBER(SEARCH("ETHOXYLATED PHENOL",H412)),"Ethoxylated Phenol",IF(ISNUMBER(SEARCH("PANGEL",H412)),"Magnesium Silicate",IF(ISNUMBER(SEARCH("ADIWAX",H412)),"High Density Polyethylene Wax","FIX IT"))))</f>
        <v>Ethoxylated Phenol</v>
      </c>
      <c r="N412" t="str">
        <f t="shared" si="27"/>
        <v>Not Identified</v>
      </c>
      <c r="O412" t="str">
        <f t="shared" si="28"/>
        <v>General Chemical</v>
      </c>
    </row>
    <row r="413" spans="1:15" ht="22" customHeight="1" x14ac:dyDescent="0.3">
      <c r="A413" s="2">
        <v>42715</v>
      </c>
      <c r="B413" s="13" t="str">
        <f t="shared" si="26"/>
        <v>2016</v>
      </c>
      <c r="C413" s="3" t="s">
        <v>10</v>
      </c>
      <c r="D413" s="3" t="s">
        <v>525</v>
      </c>
      <c r="E413" s="3" t="s">
        <v>73</v>
      </c>
      <c r="F413" s="3" t="s">
        <v>13</v>
      </c>
      <c r="G413" s="3" t="s">
        <v>35</v>
      </c>
      <c r="H413" s="3" t="s">
        <v>526</v>
      </c>
      <c r="I413" s="4">
        <v>9630</v>
      </c>
      <c r="J413" s="4">
        <v>9.6300000000000008</v>
      </c>
      <c r="K413" s="4">
        <v>98200</v>
      </c>
      <c r="L413">
        <f t="shared" si="25"/>
        <v>10.19730010384216</v>
      </c>
      <c r="M413" t="str">
        <f>IF(ISNUMBER(SEARCH("BUTYL TRIGLYCOL",H413)),"Butyl Triglycol",IF(ISNUMBER(SEARCH("POLYVINYL ALCOHOL",H413)),"Polyvinyl Alcohol",IF(ISNUMBER(SEARCH("ACIDOS GRAXOS",H413)),"Fatty Acids",IF(ISNUMBER(SEARCH("DIETHYLENETRIAMINE",H413)),"Diethylenetriamine",IF(ISNUMBER(SEARCH("MONOETHANOLAMINE",H413)),"Monoethanolamine",IF(ISNUMBER(SEARCH("PIGMENT",H413)),"Pigment","fIX IT"))))))</f>
        <v>Pigment</v>
      </c>
      <c r="N413" t="str">
        <f t="shared" si="27"/>
        <v>Not Identified</v>
      </c>
      <c r="O413" t="str">
        <f t="shared" si="28"/>
        <v>Pigment</v>
      </c>
    </row>
    <row r="414" spans="1:15" ht="22" customHeight="1" x14ac:dyDescent="0.3">
      <c r="A414" s="2">
        <v>42691</v>
      </c>
      <c r="B414" s="13" t="str">
        <f t="shared" si="26"/>
        <v>2016</v>
      </c>
      <c r="C414" s="3" t="s">
        <v>10</v>
      </c>
      <c r="D414" s="3" t="s">
        <v>413</v>
      </c>
      <c r="E414" s="3" t="s">
        <v>414</v>
      </c>
      <c r="F414" s="3" t="s">
        <v>13</v>
      </c>
      <c r="G414" s="3" t="s">
        <v>422</v>
      </c>
      <c r="H414" s="3" t="s">
        <v>527</v>
      </c>
      <c r="I414" s="4">
        <v>20360</v>
      </c>
      <c r="J414" s="4">
        <v>20.36</v>
      </c>
      <c r="K414" s="4">
        <v>17300</v>
      </c>
      <c r="L414">
        <f t="shared" si="25"/>
        <v>0.849705304518664</v>
      </c>
      <c r="M414" s="12" t="s">
        <v>663</v>
      </c>
      <c r="N414" t="str">
        <f t="shared" si="27"/>
        <v>Not Identified</v>
      </c>
      <c r="O414" t="str">
        <f t="shared" si="28"/>
        <v>Polymer</v>
      </c>
    </row>
    <row r="415" spans="1:15" ht="22" customHeight="1" x14ac:dyDescent="0.3">
      <c r="A415" s="2">
        <v>42673</v>
      </c>
      <c r="B415" s="13" t="str">
        <f t="shared" si="26"/>
        <v>2016</v>
      </c>
      <c r="C415" s="3" t="s">
        <v>10</v>
      </c>
      <c r="D415" s="3" t="s">
        <v>366</v>
      </c>
      <c r="E415" s="3" t="s">
        <v>191</v>
      </c>
      <c r="F415" s="3" t="s">
        <v>13</v>
      </c>
      <c r="G415" s="3" t="s">
        <v>22</v>
      </c>
      <c r="H415" s="3" t="s">
        <v>521</v>
      </c>
      <c r="I415" s="4">
        <v>66300</v>
      </c>
      <c r="J415" s="4">
        <v>66.3</v>
      </c>
      <c r="K415" s="4">
        <v>106000</v>
      </c>
      <c r="L415">
        <f t="shared" si="25"/>
        <v>1.5987933634992459</v>
      </c>
      <c r="M415" t="str">
        <f>IF(ISNUMBER(SEARCH("BENZOIC ACID",H415)),"Benzoic Acid",IF(ISNUMBER(SEARCH("XANTHAN GUM",H415)),"Xanthan Gum",IF(ISNUMBER(SEARCH(" SULPHONIC ACID",H415)),"Sulphonic Acid",IF(ISNUMBER(SEARCH("ETHOXYLATED TRISTYRYLPHENOL",H415))," Ethoxylated Tristyryphenol","FIX IT"))))</f>
        <v>Benzoic Acid</v>
      </c>
      <c r="N415" t="str">
        <f t="shared" si="27"/>
        <v>Not Identified</v>
      </c>
      <c r="O415" t="str">
        <f t="shared" si="28"/>
        <v>General Chemical</v>
      </c>
    </row>
    <row r="416" spans="1:15" ht="22" customHeight="1" x14ac:dyDescent="0.3">
      <c r="A416" s="2">
        <v>42651</v>
      </c>
      <c r="B416" s="13" t="str">
        <f t="shared" si="26"/>
        <v>2016</v>
      </c>
      <c r="C416" s="3" t="s">
        <v>347</v>
      </c>
      <c r="D416" s="3" t="s">
        <v>63</v>
      </c>
      <c r="E416" s="3" t="s">
        <v>29</v>
      </c>
      <c r="F416" s="3" t="s">
        <v>13</v>
      </c>
      <c r="G416" s="3" t="s">
        <v>210</v>
      </c>
      <c r="H416" s="3" t="s">
        <v>528</v>
      </c>
      <c r="I416" s="4">
        <v>10740</v>
      </c>
      <c r="J416" s="4">
        <v>10.74</v>
      </c>
      <c r="K416" s="4">
        <v>100000</v>
      </c>
      <c r="L416">
        <f t="shared" si="25"/>
        <v>9.3109869646182499</v>
      </c>
      <c r="M416" s="12" t="s">
        <v>666</v>
      </c>
      <c r="N416" t="str">
        <f t="shared" si="27"/>
        <v>Esaflor</v>
      </c>
      <c r="O416" t="str">
        <f t="shared" si="28"/>
        <v>Amonium Derivative</v>
      </c>
    </row>
    <row r="417" spans="1:15" ht="22" customHeight="1" x14ac:dyDescent="0.3">
      <c r="A417" s="5">
        <v>42646</v>
      </c>
      <c r="B417" s="13" t="str">
        <f t="shared" si="26"/>
        <v>2016</v>
      </c>
      <c r="C417" s="6" t="s">
        <v>10</v>
      </c>
      <c r="D417" s="6" t="s">
        <v>382</v>
      </c>
      <c r="E417" s="6" t="s">
        <v>280</v>
      </c>
      <c r="F417" s="6" t="s">
        <v>13</v>
      </c>
      <c r="G417" s="6" t="s">
        <v>70</v>
      </c>
      <c r="H417" s="6" t="s">
        <v>529</v>
      </c>
      <c r="I417" s="7">
        <v>17340</v>
      </c>
      <c r="J417" s="7">
        <v>17.34</v>
      </c>
      <c r="K417" s="7">
        <v>47100</v>
      </c>
      <c r="L417">
        <f t="shared" si="25"/>
        <v>2.7162629757785468</v>
      </c>
      <c r="M417" t="str">
        <f>IF(ISNUMBER(SEARCH("BUTYL TRIGLYCOL",H417)),"Butyl Triglycol",IF(ISNUMBER(SEARCH("POLYVINYL ALCOHOL",H417)),"Polyvinyl Alcohol",IF(ISNUMBER(SEARCH("ACIDOS GRAXOS",H417)),"Fatty Acids",IF(ISNUMBER(SEARCH("DIETHYLENETRIAMINE",H417)),"Diethylenetriamine",IF(ISNUMBER(SEARCH("MONOETHANOLAMINE",H417)),"Monoethanolamine",IF(ISNUMBER(SEARCH("PIGMENT",H417)),"Pigment","fIX IT"))))))</f>
        <v>Diethylenetriamine</v>
      </c>
      <c r="N417" t="str">
        <f t="shared" si="27"/>
        <v>Not Identified</v>
      </c>
      <c r="O417" t="str">
        <f t="shared" si="28"/>
        <v>Amines</v>
      </c>
    </row>
    <row r="418" spans="1:15" ht="22" customHeight="1" x14ac:dyDescent="0.3">
      <c r="A418" s="2">
        <v>42579</v>
      </c>
      <c r="B418" s="13" t="str">
        <f t="shared" si="26"/>
        <v>2016</v>
      </c>
      <c r="C418" s="3" t="s">
        <v>10</v>
      </c>
      <c r="D418" s="3" t="s">
        <v>530</v>
      </c>
      <c r="E418" s="3" t="s">
        <v>73</v>
      </c>
      <c r="F418" s="3" t="s">
        <v>13</v>
      </c>
      <c r="G418" s="3" t="s">
        <v>35</v>
      </c>
      <c r="H418" s="3" t="s">
        <v>531</v>
      </c>
      <c r="I418" s="4">
        <v>9669</v>
      </c>
      <c r="J418" s="4">
        <v>9.67</v>
      </c>
      <c r="K418" s="4">
        <v>104000</v>
      </c>
      <c r="L418">
        <f t="shared" si="25"/>
        <v>10.75602440790154</v>
      </c>
      <c r="M418" t="str">
        <f>IF(ISNUMBER(SEARCH("BUTYL TRIGLYCOL",H418)),"Butyl Triglycol",IF(ISNUMBER(SEARCH("POLYVINYL ALCOHOL",H418)),"Polyvinyl Alcohol",IF(ISNUMBER(SEARCH("ACIDOS GRAXOS",H418)),"Fatty Acids",IF(ISNUMBER(SEARCH("DIETHYLENETRIAMINE",H418)),"Diethylenetriamine",IF(ISNUMBER(SEARCH("MONOETHANOLAMINE",H418)),"Monoethanolamine",IF(ISNUMBER(SEARCH("PIGMENT",H418)),"Pigment","fIX IT"))))))</f>
        <v>Pigment</v>
      </c>
      <c r="N418" t="str">
        <f t="shared" si="27"/>
        <v>Not Identified</v>
      </c>
      <c r="O418" t="str">
        <f t="shared" si="28"/>
        <v>Pigment</v>
      </c>
    </row>
    <row r="419" spans="1:15" ht="22" customHeight="1" x14ac:dyDescent="0.3">
      <c r="A419" s="5">
        <v>42567</v>
      </c>
      <c r="B419" s="13" t="str">
        <f t="shared" si="26"/>
        <v>2016</v>
      </c>
      <c r="C419" s="6" t="s">
        <v>10</v>
      </c>
      <c r="D419" s="6" t="s">
        <v>24</v>
      </c>
      <c r="E419" s="6" t="s">
        <v>25</v>
      </c>
      <c r="F419" s="6" t="s">
        <v>13</v>
      </c>
      <c r="G419" s="6" t="s">
        <v>26</v>
      </c>
      <c r="H419" s="6" t="s">
        <v>532</v>
      </c>
      <c r="I419" s="7">
        <v>18820</v>
      </c>
      <c r="J419" s="7">
        <v>18.82</v>
      </c>
      <c r="K419" s="7">
        <v>51500</v>
      </c>
      <c r="L419">
        <f t="shared" si="25"/>
        <v>2.736450584484591</v>
      </c>
      <c r="M419" s="12" t="str">
        <f>IF(ISNUMBER(SEARCH("FATTY ACID",H419)),"Fatty Acid",IF(ISNUMBER(SEARCH("ETHOXYLATED PHENOL",H419)),"Ethoxylated Phenol",IF(ISNUMBER(SEARCH("PANGEL",H419)),"Magnesium Silicate",IF(ISNUMBER(SEARCH("ADIWAX",H419)),"High Density Polyethylene Wax","FIX IT"))))</f>
        <v>Ethoxylated Phenol</v>
      </c>
      <c r="N419" t="str">
        <f t="shared" si="27"/>
        <v>Not Identified</v>
      </c>
      <c r="O419" t="str">
        <f t="shared" si="28"/>
        <v>General Chemical</v>
      </c>
    </row>
    <row r="420" spans="1:15" ht="22" customHeight="1" x14ac:dyDescent="0.3">
      <c r="A420" s="2">
        <v>42513</v>
      </c>
      <c r="B420" s="13" t="str">
        <f t="shared" si="26"/>
        <v>2016</v>
      </c>
      <c r="C420" s="3" t="s">
        <v>533</v>
      </c>
      <c r="D420" s="3" t="s">
        <v>33</v>
      </c>
      <c r="E420" s="3" t="s">
        <v>141</v>
      </c>
      <c r="F420" s="3" t="s">
        <v>13</v>
      </c>
      <c r="G420" s="3" t="s">
        <v>35</v>
      </c>
      <c r="H420" s="3" t="s">
        <v>534</v>
      </c>
      <c r="I420" s="4">
        <v>11684</v>
      </c>
      <c r="J420" s="4">
        <v>11.68</v>
      </c>
      <c r="K420" s="4">
        <v>132000</v>
      </c>
      <c r="L420">
        <f t="shared" si="25"/>
        <v>11.297500855871277</v>
      </c>
      <c r="M420" t="str">
        <f>IF(ISNUMBER(SEARCH("BUTYL TRIGLYCOL",H420)),"Butyl Triglycol",IF(ISNUMBER(SEARCH("POLYVINYL ALCOHOL",H420)),"Polyvinyl Alcohol",IF(ISNUMBER(SEARCH("ACIDOS GRAXOS",H420)),"Fatty Acids",IF(ISNUMBER(SEARCH("DIETHYLENETRIAMINE",H420)),"Diethylenetriamine",IF(ISNUMBER(SEARCH("MONOETHANOLAMINE",H420)),"Monoethanolamine",IF(ISNUMBER(SEARCH("PIGMENT",H420)),"Pigment","fIX IT"))))))</f>
        <v>Pigment</v>
      </c>
      <c r="N420" t="str">
        <f t="shared" si="27"/>
        <v>Not Identified</v>
      </c>
      <c r="O420" t="str">
        <f t="shared" si="28"/>
        <v>Pigment</v>
      </c>
    </row>
    <row r="421" spans="1:15" ht="22" customHeight="1" x14ac:dyDescent="0.3">
      <c r="A421" s="5">
        <v>42476</v>
      </c>
      <c r="B421" s="13" t="str">
        <f t="shared" si="26"/>
        <v>2016</v>
      </c>
      <c r="C421" s="6" t="s">
        <v>62</v>
      </c>
      <c r="D421" s="6" t="s">
        <v>63</v>
      </c>
      <c r="E421" s="6" t="s">
        <v>535</v>
      </c>
      <c r="F421" s="6" t="s">
        <v>64</v>
      </c>
      <c r="G421" s="6" t="s">
        <v>377</v>
      </c>
      <c r="H421" s="6" t="s">
        <v>536</v>
      </c>
      <c r="I421" s="7">
        <v>21200</v>
      </c>
      <c r="J421" s="7">
        <v>21.2</v>
      </c>
      <c r="K421" s="7">
        <v>94200</v>
      </c>
      <c r="L421">
        <f t="shared" ref="L421:L479" si="29">K421/I421</f>
        <v>4.4433962264150946</v>
      </c>
      <c r="M421" s="12" t="s">
        <v>672</v>
      </c>
      <c r="N421" t="str">
        <f t="shared" si="27"/>
        <v>Not Identified</v>
      </c>
      <c r="O421" t="str">
        <f t="shared" si="28"/>
        <v>Polymer</v>
      </c>
    </row>
    <row r="422" spans="1:15" ht="22" customHeight="1" x14ac:dyDescent="0.3">
      <c r="A422" s="2">
        <v>42462</v>
      </c>
      <c r="B422" s="13" t="str">
        <f t="shared" si="26"/>
        <v>2016</v>
      </c>
      <c r="C422" s="3" t="s">
        <v>347</v>
      </c>
      <c r="D422" s="3" t="s">
        <v>63</v>
      </c>
      <c r="E422" s="3" t="s">
        <v>29</v>
      </c>
      <c r="F422" s="3" t="s">
        <v>13</v>
      </c>
      <c r="G422" s="3" t="s">
        <v>45</v>
      </c>
      <c r="H422" s="10" t="s">
        <v>537</v>
      </c>
      <c r="I422" s="4">
        <v>10868</v>
      </c>
      <c r="J422" s="4">
        <v>10.87</v>
      </c>
      <c r="K422" s="3" t="s">
        <v>47</v>
      </c>
      <c r="L422" t="e">
        <f t="shared" si="29"/>
        <v>#VALUE!</v>
      </c>
      <c r="M422" s="12" t="s">
        <v>666</v>
      </c>
      <c r="N422" t="str">
        <f t="shared" si="27"/>
        <v>Esaflor</v>
      </c>
      <c r="O422" t="str">
        <f t="shared" si="28"/>
        <v>Amonium Derivative</v>
      </c>
    </row>
    <row r="423" spans="1:15" ht="22" customHeight="1" x14ac:dyDescent="0.3">
      <c r="A423" s="5">
        <v>42402</v>
      </c>
      <c r="B423" s="13" t="str">
        <f t="shared" si="26"/>
        <v>2016</v>
      </c>
      <c r="C423" s="6" t="s">
        <v>533</v>
      </c>
      <c r="D423" s="6" t="s">
        <v>530</v>
      </c>
      <c r="E423" s="6" t="s">
        <v>73</v>
      </c>
      <c r="F423" s="6" t="s">
        <v>13</v>
      </c>
      <c r="G423" s="6" t="s">
        <v>35</v>
      </c>
      <c r="H423" s="6" t="s">
        <v>538</v>
      </c>
      <c r="I423" s="7">
        <v>9732</v>
      </c>
      <c r="J423" s="7">
        <v>9.73</v>
      </c>
      <c r="K423" s="7">
        <v>102000</v>
      </c>
      <c r="L423">
        <f t="shared" si="29"/>
        <v>10.480887792848335</v>
      </c>
      <c r="M423" t="str">
        <f>IF(ISNUMBER(SEARCH("BUTYL TRIGLYCOL",H423)),"Butyl Triglycol",IF(ISNUMBER(SEARCH("POLYVINYL ALCOHOL",H423)),"Polyvinyl Alcohol",IF(ISNUMBER(SEARCH("ACIDOS GRAXOS",H423)),"Fatty Acids",IF(ISNUMBER(SEARCH("DIETHYLENETRIAMINE",H423)),"Diethylenetriamine",IF(ISNUMBER(SEARCH("MONOETHANOLAMINE",H423)),"Monoethanolamine",IF(ISNUMBER(SEARCH("PIGMENT",H423)),"Pigment","fIX IT"))))))</f>
        <v>Pigment</v>
      </c>
      <c r="N423" t="str">
        <f t="shared" si="27"/>
        <v>Not Identified</v>
      </c>
      <c r="O423" t="str">
        <f t="shared" si="28"/>
        <v>Pigment</v>
      </c>
    </row>
    <row r="424" spans="1:15" ht="22" customHeight="1" x14ac:dyDescent="0.3">
      <c r="A424" s="2">
        <v>42402</v>
      </c>
      <c r="B424" s="13" t="str">
        <f t="shared" si="26"/>
        <v>2016</v>
      </c>
      <c r="C424" s="3" t="s">
        <v>533</v>
      </c>
      <c r="D424" s="3" t="s">
        <v>319</v>
      </c>
      <c r="E424" s="3" t="s">
        <v>539</v>
      </c>
      <c r="F424" s="3" t="s">
        <v>13</v>
      </c>
      <c r="G424" s="3" t="s">
        <v>493</v>
      </c>
      <c r="H424" s="3" t="s">
        <v>540</v>
      </c>
      <c r="I424" s="4">
        <v>19800</v>
      </c>
      <c r="J424" s="4">
        <v>19.8</v>
      </c>
      <c r="K424" s="4">
        <v>1178000</v>
      </c>
      <c r="L424">
        <f t="shared" si="29"/>
        <v>59.494949494949495</v>
      </c>
      <c r="M424" s="12" t="str">
        <f>IF(ISNUMBER(SEARCH("FATTY ACID",H424)),"Fatty Acid",IF(ISNUMBER(SEARCH("ETHOXYLATED PHENOL",H424)),"Ethoxylated Phenol",IF(ISNUMBER(SEARCH("PANGEL",H424)),"Magnesium Silicate",IF(ISNUMBER(SEARCH("ADIWAX",H424)),"High Density Polyethylene Wax","FIX IT"))))</f>
        <v>Magnesium Silicate</v>
      </c>
      <c r="N424" t="str">
        <f t="shared" si="27"/>
        <v>Not Identified</v>
      </c>
      <c r="O424" t="str">
        <f t="shared" si="28"/>
        <v>General Chemical</v>
      </c>
    </row>
    <row r="425" spans="1:15" ht="22" customHeight="1" x14ac:dyDescent="0.3">
      <c r="A425" s="5">
        <v>42331</v>
      </c>
      <c r="B425" s="13" t="str">
        <f t="shared" si="26"/>
        <v>2015</v>
      </c>
      <c r="C425" s="6" t="s">
        <v>533</v>
      </c>
      <c r="D425" s="6" t="s">
        <v>382</v>
      </c>
      <c r="E425" s="6" t="s">
        <v>280</v>
      </c>
      <c r="F425" s="6" t="s">
        <v>13</v>
      </c>
      <c r="G425" s="6" t="s">
        <v>70</v>
      </c>
      <c r="H425" s="6" t="s">
        <v>541</v>
      </c>
      <c r="I425" s="7">
        <v>34680</v>
      </c>
      <c r="J425" s="7">
        <v>34.68</v>
      </c>
      <c r="K425" s="7">
        <v>102000</v>
      </c>
      <c r="L425">
        <f t="shared" si="29"/>
        <v>2.9411764705882355</v>
      </c>
      <c r="M425" t="str">
        <f>IF(ISNUMBER(SEARCH("BUTYL TRIGLYCOL",H425)),"Butyl Triglycol",IF(ISNUMBER(SEARCH("POLYVINYL ALCOHOL",H425)),"Polyvinyl Alcohol",IF(ISNUMBER(SEARCH("ACIDOS GRAXOS",H425)),"Fatty Acids",IF(ISNUMBER(SEARCH("DIETHYLENETRIAMINE",H425)),"Diethylenetriamine",IF(ISNUMBER(SEARCH("MONOETHANOLAMINE",H425)),"Monoethanolamine",IF(ISNUMBER(SEARCH("PIGMENT",H425)),"Pigment","fIX IT"))))))</f>
        <v>Diethylenetriamine</v>
      </c>
      <c r="N425" t="str">
        <f t="shared" si="27"/>
        <v>Not Identified</v>
      </c>
      <c r="O425" t="str">
        <f t="shared" si="28"/>
        <v>Amines</v>
      </c>
    </row>
    <row r="426" spans="1:15" ht="22" customHeight="1" x14ac:dyDescent="0.3">
      <c r="A426" s="2">
        <v>42328</v>
      </c>
      <c r="B426" s="13" t="str">
        <f t="shared" si="26"/>
        <v>2015</v>
      </c>
      <c r="C426" s="3" t="s">
        <v>542</v>
      </c>
      <c r="D426" s="3" t="s">
        <v>63</v>
      </c>
      <c r="E426" s="3" t="s">
        <v>29</v>
      </c>
      <c r="F426" s="3" t="s">
        <v>543</v>
      </c>
      <c r="G426" s="3" t="s">
        <v>544</v>
      </c>
      <c r="H426" s="3" t="s">
        <v>545</v>
      </c>
      <c r="I426" s="4">
        <v>156960.01</v>
      </c>
      <c r="J426" s="4">
        <v>156.96</v>
      </c>
      <c r="K426" s="4">
        <v>457000</v>
      </c>
      <c r="L426">
        <f t="shared" si="29"/>
        <v>2.9115696412098853</v>
      </c>
      <c r="M426" s="12" t="s">
        <v>665</v>
      </c>
      <c r="N426" t="str">
        <f t="shared" si="27"/>
        <v>Not Identified</v>
      </c>
      <c r="O426" t="str">
        <f t="shared" si="28"/>
        <v>Binder</v>
      </c>
    </row>
    <row r="427" spans="1:15" ht="22" customHeight="1" x14ac:dyDescent="0.3">
      <c r="A427" s="5">
        <v>42324</v>
      </c>
      <c r="B427" s="13" t="str">
        <f t="shared" si="26"/>
        <v>2015</v>
      </c>
      <c r="C427" s="6" t="s">
        <v>533</v>
      </c>
      <c r="D427" s="6" t="s">
        <v>382</v>
      </c>
      <c r="E427" s="6" t="s">
        <v>69</v>
      </c>
      <c r="F427" s="6" t="s">
        <v>13</v>
      </c>
      <c r="G427" s="6" t="s">
        <v>70</v>
      </c>
      <c r="H427" s="6" t="s">
        <v>546</v>
      </c>
      <c r="I427" s="7">
        <v>17340</v>
      </c>
      <c r="J427" s="7">
        <v>17.34</v>
      </c>
      <c r="K427" s="7">
        <v>50800</v>
      </c>
      <c r="L427">
        <f t="shared" si="29"/>
        <v>2.9296424452133794</v>
      </c>
      <c r="M427" t="str">
        <f>IF(ISNUMBER(SEARCH("BUTYL TRIGLYCOL",H427)),"Butyl Triglycol",IF(ISNUMBER(SEARCH("POLYVINYL ALCOHOL",H427)),"Polyvinyl Alcohol",IF(ISNUMBER(SEARCH("ACIDOS GRAXOS",H427)),"Fatty Acids",IF(ISNUMBER(SEARCH("DIETHYLENETRIAMINE",H427)),"Diethylenetriamine",IF(ISNUMBER(SEARCH("MONOETHANOLAMINE",H427)),"Monoethanolamine",IF(ISNUMBER(SEARCH("PIGMENT",H427)),"Pigment","fIX IT"))))))</f>
        <v>Diethylenetriamine</v>
      </c>
      <c r="N427" t="str">
        <f t="shared" si="27"/>
        <v>Not Identified</v>
      </c>
      <c r="O427" t="str">
        <f t="shared" si="28"/>
        <v>Amines</v>
      </c>
    </row>
    <row r="428" spans="1:15" ht="22" customHeight="1" x14ac:dyDescent="0.3">
      <c r="A428" s="2">
        <v>42303</v>
      </c>
      <c r="B428" s="13" t="str">
        <f t="shared" si="26"/>
        <v>2015</v>
      </c>
      <c r="C428" s="3" t="s">
        <v>533</v>
      </c>
      <c r="D428" s="3" t="s">
        <v>319</v>
      </c>
      <c r="E428" s="3" t="s">
        <v>539</v>
      </c>
      <c r="F428" s="3" t="s">
        <v>13</v>
      </c>
      <c r="G428" s="3" t="s">
        <v>493</v>
      </c>
      <c r="H428" s="3" t="s">
        <v>547</v>
      </c>
      <c r="I428" s="4">
        <v>16440</v>
      </c>
      <c r="J428" s="4">
        <v>16.440000000000001</v>
      </c>
      <c r="K428" s="4">
        <v>88000</v>
      </c>
      <c r="L428">
        <f t="shared" si="29"/>
        <v>5.3527980535279802</v>
      </c>
      <c r="M428" s="12" t="str">
        <f>IF(ISNUMBER(SEARCH("FATTY ACID",H428)),"Fatty Acid",IF(ISNUMBER(SEARCH("ETHOXYLATED PHENOL",H428)),"Ethoxylated Phenol",IF(ISNUMBER(SEARCH("PANGEL",H428)),"Magnesium Silicate",IF(ISNUMBER(SEARCH("ADIWAX",H428)),"High Density Polyethylene Wax","FIX IT"))))</f>
        <v>Magnesium Silicate</v>
      </c>
      <c r="N428" t="str">
        <f t="shared" si="27"/>
        <v>Not Identified</v>
      </c>
      <c r="O428" t="str">
        <f t="shared" si="28"/>
        <v>General Chemical</v>
      </c>
    </row>
    <row r="429" spans="1:15" ht="22" customHeight="1" x14ac:dyDescent="0.3">
      <c r="A429" s="5">
        <v>42300</v>
      </c>
      <c r="B429" s="13" t="str">
        <f t="shared" si="26"/>
        <v>2015</v>
      </c>
      <c r="C429" s="6" t="s">
        <v>542</v>
      </c>
      <c r="D429" s="6" t="s">
        <v>63</v>
      </c>
      <c r="E429" s="6" t="s">
        <v>29</v>
      </c>
      <c r="F429" s="6" t="s">
        <v>543</v>
      </c>
      <c r="G429" s="6" t="s">
        <v>544</v>
      </c>
      <c r="H429" s="6" t="s">
        <v>548</v>
      </c>
      <c r="I429" s="7">
        <v>235440</v>
      </c>
      <c r="J429" s="7">
        <v>235.44</v>
      </c>
      <c r="K429" s="7">
        <v>580000</v>
      </c>
      <c r="L429">
        <f t="shared" si="29"/>
        <v>2.4634726469588855</v>
      </c>
      <c r="M429" s="12" t="s">
        <v>665</v>
      </c>
      <c r="N429" t="str">
        <f t="shared" si="27"/>
        <v>Not Identified</v>
      </c>
      <c r="O429" t="str">
        <f t="shared" si="28"/>
        <v>Binder</v>
      </c>
    </row>
    <row r="430" spans="1:15" ht="22" customHeight="1" x14ac:dyDescent="0.3">
      <c r="A430" s="2">
        <v>42269</v>
      </c>
      <c r="B430" s="13" t="str">
        <f t="shared" si="26"/>
        <v>2015</v>
      </c>
      <c r="C430" s="3" t="s">
        <v>533</v>
      </c>
      <c r="D430" s="3" t="s">
        <v>327</v>
      </c>
      <c r="E430" s="3" t="s">
        <v>549</v>
      </c>
      <c r="F430" s="3" t="s">
        <v>13</v>
      </c>
      <c r="G430" s="3" t="s">
        <v>448</v>
      </c>
      <c r="H430" s="3" t="s">
        <v>550</v>
      </c>
      <c r="I430" s="4">
        <v>85982</v>
      </c>
      <c r="J430" s="4">
        <v>85.98</v>
      </c>
      <c r="K430" s="4">
        <v>230000</v>
      </c>
      <c r="L430">
        <f t="shared" si="29"/>
        <v>2.6749784838687165</v>
      </c>
      <c r="M430" t="str">
        <f>IF(ISNUMBER(SEARCH("BENZOIC ACID",H430)),"Benzoic Acid",IF(ISNUMBER(SEARCH("XANTHAN GUM",H430)),"Xanthan Gum",IF(ISNUMBER(SEARCH(" SULPHONIC ACID",H430)),"Sulphonic Acid",IF(ISNUMBER(SEARCH("ETHOXYLATED TRISTYRYLPHENOL",H430))," Ethoxylated Tristyryphenol","FIX IT"))))</f>
        <v>Benzoic Acid</v>
      </c>
      <c r="N430" t="str">
        <f t="shared" si="27"/>
        <v>Not Identified</v>
      </c>
      <c r="O430" t="str">
        <f t="shared" si="28"/>
        <v>General Chemical</v>
      </c>
    </row>
    <row r="431" spans="1:15" ht="22" customHeight="1" x14ac:dyDescent="0.3">
      <c r="A431" s="5">
        <v>42258</v>
      </c>
      <c r="B431" s="13" t="str">
        <f t="shared" si="26"/>
        <v>2015</v>
      </c>
      <c r="C431" s="6" t="s">
        <v>533</v>
      </c>
      <c r="D431" s="6" t="s">
        <v>366</v>
      </c>
      <c r="E431" s="6" t="s">
        <v>21</v>
      </c>
      <c r="F431" s="6" t="s">
        <v>13</v>
      </c>
      <c r="G431" s="6" t="s">
        <v>22</v>
      </c>
      <c r="H431" s="6" t="s">
        <v>551</v>
      </c>
      <c r="I431" s="7">
        <v>66300</v>
      </c>
      <c r="J431" s="7">
        <v>66.3</v>
      </c>
      <c r="K431" s="7">
        <v>122000</v>
      </c>
      <c r="L431">
        <f t="shared" si="29"/>
        <v>1.8401206636500753</v>
      </c>
      <c r="M431" t="str">
        <f>IF(ISNUMBER(SEARCH("BENZOIC ACID",H431)),"Benzoic Acid",IF(ISNUMBER(SEARCH("XANTHAN GUM",H431)),"Xanthan Gum",IF(ISNUMBER(SEARCH(" SULPHONIC ACID",H431)),"Sulphonic Acid",IF(ISNUMBER(SEARCH("ETHOXYLATED TRISTYRYLPHENOL",H431))," Ethoxylated Tristyryphenol","FIX IT"))))</f>
        <v>Benzoic Acid</v>
      </c>
      <c r="N431" t="str">
        <f t="shared" si="27"/>
        <v>Not Identified</v>
      </c>
      <c r="O431" t="str">
        <f t="shared" si="28"/>
        <v>General Chemical</v>
      </c>
    </row>
    <row r="432" spans="1:15" ht="22" customHeight="1" x14ac:dyDescent="0.3">
      <c r="A432" s="2">
        <v>42255</v>
      </c>
      <c r="B432" s="13" t="str">
        <f t="shared" si="26"/>
        <v>2015</v>
      </c>
      <c r="C432" s="3" t="s">
        <v>533</v>
      </c>
      <c r="D432" s="3" t="s">
        <v>319</v>
      </c>
      <c r="E432" s="3" t="s">
        <v>539</v>
      </c>
      <c r="F432" s="3" t="s">
        <v>13</v>
      </c>
      <c r="G432" s="3" t="s">
        <v>493</v>
      </c>
      <c r="H432" s="3" t="s">
        <v>552</v>
      </c>
      <c r="I432" s="4">
        <v>15320</v>
      </c>
      <c r="J432" s="4">
        <v>15.32</v>
      </c>
      <c r="K432" s="4">
        <v>69700</v>
      </c>
      <c r="L432">
        <f t="shared" si="29"/>
        <v>4.5496083550913839</v>
      </c>
      <c r="M432" s="12" t="str">
        <f>IF(ISNUMBER(SEARCH("FATTY ACID",H432)),"Fatty Acid",IF(ISNUMBER(SEARCH("ETHOXYLATED PHENOL",H432)),"Ethoxylated Phenol",IF(ISNUMBER(SEARCH("PANGEL",H432)),"Magnesium Silicate",IF(ISNUMBER(SEARCH("ADIWAX",H432)),"High Density Polyethylene Wax","FIX IT"))))</f>
        <v>Magnesium Silicate</v>
      </c>
      <c r="N432" t="str">
        <f t="shared" si="27"/>
        <v>Not Identified</v>
      </c>
      <c r="O432" t="str">
        <f t="shared" si="28"/>
        <v>General Chemical</v>
      </c>
    </row>
    <row r="433" spans="1:15" ht="22" customHeight="1" x14ac:dyDescent="0.3">
      <c r="A433" s="5">
        <v>42253</v>
      </c>
      <c r="B433" s="13" t="str">
        <f t="shared" si="26"/>
        <v>2015</v>
      </c>
      <c r="C433" s="6" t="s">
        <v>533</v>
      </c>
      <c r="D433" s="6" t="s">
        <v>366</v>
      </c>
      <c r="E433" s="6" t="s">
        <v>21</v>
      </c>
      <c r="F433" s="6" t="s">
        <v>13</v>
      </c>
      <c r="G433" s="6" t="s">
        <v>22</v>
      </c>
      <c r="H433" s="6" t="s">
        <v>553</v>
      </c>
      <c r="I433" s="7">
        <v>66300</v>
      </c>
      <c r="J433" s="7">
        <v>66.3</v>
      </c>
      <c r="K433" s="7">
        <v>122000</v>
      </c>
      <c r="L433">
        <f t="shared" si="29"/>
        <v>1.8401206636500753</v>
      </c>
      <c r="M433" t="str">
        <f>IF(ISNUMBER(SEARCH("BENZOIC ACID",H433)),"Benzoic Acid",IF(ISNUMBER(SEARCH("XANTHAN GUM",H433)),"Xanthan Gum",IF(ISNUMBER(SEARCH(" SULPHONIC ACID",H433)),"Sulphonic Acid",IF(ISNUMBER(SEARCH("ETHOXYLATED TRISTYRYLPHENOL",H433))," Ethoxylated Tristyryphenol","FIX IT"))))</f>
        <v>Benzoic Acid</v>
      </c>
      <c r="N433" t="str">
        <f t="shared" si="27"/>
        <v>Not Identified</v>
      </c>
      <c r="O433" t="str">
        <f t="shared" si="28"/>
        <v>General Chemical</v>
      </c>
    </row>
    <row r="434" spans="1:15" ht="22" customHeight="1" x14ac:dyDescent="0.3">
      <c r="A434" s="2">
        <v>42244</v>
      </c>
      <c r="B434" s="13" t="str">
        <f t="shared" si="26"/>
        <v>2015</v>
      </c>
      <c r="C434" s="3" t="s">
        <v>533</v>
      </c>
      <c r="D434" s="3" t="s">
        <v>327</v>
      </c>
      <c r="E434" s="3" t="s">
        <v>549</v>
      </c>
      <c r="F434" s="3" t="s">
        <v>13</v>
      </c>
      <c r="G434" s="3" t="s">
        <v>448</v>
      </c>
      <c r="H434" s="3" t="s">
        <v>554</v>
      </c>
      <c r="I434" s="4">
        <v>85982</v>
      </c>
      <c r="J434" s="4">
        <v>85.98</v>
      </c>
      <c r="K434" s="4">
        <v>233000</v>
      </c>
      <c r="L434">
        <f t="shared" si="29"/>
        <v>2.7098695075713524</v>
      </c>
      <c r="M434" t="str">
        <f>IF(ISNUMBER(SEARCH("BENZOIC ACID",H434)),"Benzoic Acid",IF(ISNUMBER(SEARCH("XANTHAN GUM",H434)),"Xanthan Gum",IF(ISNUMBER(SEARCH(" SULPHONIC ACID",H434)),"Sulphonic Acid",IF(ISNUMBER(SEARCH("ETHOXYLATED TRISTYRYLPHENOL",H434))," Ethoxylated Tristyryphenol","FIX IT"))))</f>
        <v>Benzoic Acid</v>
      </c>
      <c r="N434" t="str">
        <f t="shared" si="27"/>
        <v>Not Identified</v>
      </c>
      <c r="O434" t="str">
        <f t="shared" si="28"/>
        <v>General Chemical</v>
      </c>
    </row>
    <row r="435" spans="1:15" ht="22" customHeight="1" x14ac:dyDescent="0.3">
      <c r="A435" s="2">
        <v>42236</v>
      </c>
      <c r="B435" s="13" t="str">
        <f t="shared" si="26"/>
        <v>2015</v>
      </c>
      <c r="C435" s="3" t="s">
        <v>533</v>
      </c>
      <c r="D435" s="3" t="s">
        <v>327</v>
      </c>
      <c r="E435" s="3" t="s">
        <v>549</v>
      </c>
      <c r="F435" s="3" t="s">
        <v>13</v>
      </c>
      <c r="G435" s="3" t="s">
        <v>448</v>
      </c>
      <c r="H435" s="3" t="s">
        <v>555</v>
      </c>
      <c r="I435" s="4">
        <v>42991</v>
      </c>
      <c r="J435" s="4">
        <v>42.99</v>
      </c>
      <c r="K435" s="4">
        <v>117000</v>
      </c>
      <c r="L435">
        <f t="shared" si="29"/>
        <v>2.7214998488055642</v>
      </c>
      <c r="M435" t="str">
        <f>IF(ISNUMBER(SEARCH("BENZOIC ACID",H435)),"Benzoic Acid",IF(ISNUMBER(SEARCH("XANTHAN GUM",H435)),"Xanthan Gum",IF(ISNUMBER(SEARCH(" SULPHONIC ACID",H435)),"Sulphonic Acid",IF(ISNUMBER(SEARCH("ETHOXYLATED TRISTYRYLPHENOL",H435))," Ethoxylated Tristyryphenol","FIX IT"))))</f>
        <v>Benzoic Acid</v>
      </c>
      <c r="N435" t="str">
        <f t="shared" si="27"/>
        <v>Not Identified</v>
      </c>
      <c r="O435" t="str">
        <f t="shared" si="28"/>
        <v>General Chemical</v>
      </c>
    </row>
    <row r="436" spans="1:15" ht="22" customHeight="1" x14ac:dyDescent="0.3">
      <c r="A436" s="5">
        <v>42233</v>
      </c>
      <c r="B436" s="13" t="str">
        <f t="shared" si="26"/>
        <v>2015</v>
      </c>
      <c r="C436" s="6" t="s">
        <v>533</v>
      </c>
      <c r="D436" s="6" t="s">
        <v>319</v>
      </c>
      <c r="E436" s="6" t="s">
        <v>539</v>
      </c>
      <c r="F436" s="6" t="s">
        <v>13</v>
      </c>
      <c r="G436" s="6" t="s">
        <v>493</v>
      </c>
      <c r="H436" s="6" t="s">
        <v>556</v>
      </c>
      <c r="I436" s="7">
        <v>16820</v>
      </c>
      <c r="J436" s="7">
        <v>16.82</v>
      </c>
      <c r="K436" s="7">
        <v>72600</v>
      </c>
      <c r="L436">
        <f t="shared" si="29"/>
        <v>4.3162901307966708</v>
      </c>
      <c r="M436" s="12" t="str">
        <f>IF(ISNUMBER(SEARCH("FATTY ACID",H436)),"Fatty Acid",IF(ISNUMBER(SEARCH("ETHOXYLATED PHENOL",H436)),"Ethoxylated Phenol",IF(ISNUMBER(SEARCH("PANGEL",H436)),"Magnesium Silicate",IF(ISNUMBER(SEARCH("ADIWAX",H436)),"High Density Polyethylene Wax","FIX IT"))))</f>
        <v>Magnesium Silicate</v>
      </c>
      <c r="N436" t="str">
        <f t="shared" si="27"/>
        <v>Not Identified</v>
      </c>
      <c r="O436" t="str">
        <f t="shared" si="28"/>
        <v>General Chemical</v>
      </c>
    </row>
    <row r="437" spans="1:15" ht="22" customHeight="1" x14ac:dyDescent="0.3">
      <c r="A437" s="2">
        <v>42223</v>
      </c>
      <c r="B437" s="13" t="str">
        <f t="shared" si="26"/>
        <v>2015</v>
      </c>
      <c r="C437" s="3" t="s">
        <v>542</v>
      </c>
      <c r="D437" s="3" t="s">
        <v>63</v>
      </c>
      <c r="E437" s="3" t="s">
        <v>29</v>
      </c>
      <c r="F437" s="3" t="s">
        <v>543</v>
      </c>
      <c r="G437" s="3" t="s">
        <v>544</v>
      </c>
      <c r="H437" s="3" t="s">
        <v>557</v>
      </c>
      <c r="I437" s="4">
        <v>235440</v>
      </c>
      <c r="J437" s="4">
        <v>235.44</v>
      </c>
      <c r="K437" s="4">
        <v>663000</v>
      </c>
      <c r="L437">
        <f t="shared" si="29"/>
        <v>2.8160040774719675</v>
      </c>
      <c r="M437" s="12" t="s">
        <v>665</v>
      </c>
      <c r="N437" t="str">
        <f t="shared" si="27"/>
        <v>Not Identified</v>
      </c>
      <c r="O437" t="str">
        <f t="shared" si="28"/>
        <v>Binder</v>
      </c>
    </row>
    <row r="438" spans="1:15" ht="22" customHeight="1" x14ac:dyDescent="0.3">
      <c r="A438" s="5">
        <v>42185</v>
      </c>
      <c r="B438" s="13" t="str">
        <f t="shared" si="26"/>
        <v>2015</v>
      </c>
      <c r="C438" s="6" t="s">
        <v>533</v>
      </c>
      <c r="D438" s="6" t="s">
        <v>319</v>
      </c>
      <c r="E438" s="6" t="s">
        <v>539</v>
      </c>
      <c r="F438" s="6" t="s">
        <v>13</v>
      </c>
      <c r="G438" s="6" t="s">
        <v>493</v>
      </c>
      <c r="H438" s="6" t="s">
        <v>558</v>
      </c>
      <c r="I438" s="7">
        <v>19780</v>
      </c>
      <c r="J438" s="7">
        <v>19.78</v>
      </c>
      <c r="K438" s="7">
        <v>85800</v>
      </c>
      <c r="L438">
        <f t="shared" si="29"/>
        <v>4.3377148634984835</v>
      </c>
      <c r="M438" s="12" t="str">
        <f>IF(ISNUMBER(SEARCH("FATTY ACID",H438)),"Fatty Acid",IF(ISNUMBER(SEARCH("ETHOXYLATED PHENOL",H438)),"Ethoxylated Phenol",IF(ISNUMBER(SEARCH("PANGEL",H438)),"Magnesium Silicate",IF(ISNUMBER(SEARCH("ADIWAX",H438)),"High Density Polyethylene Wax","FIX IT"))))</f>
        <v>Magnesium Silicate</v>
      </c>
      <c r="N438" t="str">
        <f t="shared" si="27"/>
        <v>Not Identified</v>
      </c>
      <c r="O438" t="str">
        <f t="shared" si="28"/>
        <v>General Chemical</v>
      </c>
    </row>
    <row r="439" spans="1:15" ht="22" customHeight="1" x14ac:dyDescent="0.3">
      <c r="A439" s="2">
        <v>42178</v>
      </c>
      <c r="B439" s="13" t="str">
        <f t="shared" si="26"/>
        <v>2015</v>
      </c>
      <c r="C439" s="3" t="s">
        <v>533</v>
      </c>
      <c r="D439" s="3" t="s">
        <v>450</v>
      </c>
      <c r="E439" s="3" t="s">
        <v>53</v>
      </c>
      <c r="F439" s="3" t="s">
        <v>13</v>
      </c>
      <c r="G439" s="3" t="s">
        <v>35</v>
      </c>
      <c r="H439" s="3" t="s">
        <v>559</v>
      </c>
      <c r="I439" s="4">
        <v>8700</v>
      </c>
      <c r="J439" s="4">
        <v>8.6999999999999993</v>
      </c>
      <c r="K439" s="4">
        <v>86500</v>
      </c>
      <c r="L439">
        <f t="shared" si="29"/>
        <v>9.9425287356321839</v>
      </c>
      <c r="M439" t="str">
        <f>IF(ISNUMBER(SEARCH("BUTYL TRIGLYCOL",H439)),"Butyl Triglycol",IF(ISNUMBER(SEARCH("POLYVINYL ALCOHOL",H439)),"Polyvinyl Alcohol",IF(ISNUMBER(SEARCH("ACIDOS GRAXOS",H439)),"Fatty Acids",IF(ISNUMBER(SEARCH("DIETHYLENETRIAMINE",H439)),"Diethylenetriamine",IF(ISNUMBER(SEARCH("MONOETHANOLAMINE",H439)),"Monoethanolamine",IF(ISNUMBER(SEARCH("PIGMENT",H439)),"Pigment","fIX IT"))))))</f>
        <v>Pigment</v>
      </c>
      <c r="N439" t="str">
        <f t="shared" si="27"/>
        <v>Not Identified</v>
      </c>
      <c r="O439" t="str">
        <f t="shared" si="28"/>
        <v>Pigment</v>
      </c>
    </row>
    <row r="440" spans="1:15" ht="22" customHeight="1" x14ac:dyDescent="0.3">
      <c r="A440" s="5">
        <v>42158</v>
      </c>
      <c r="B440" s="13" t="str">
        <f t="shared" si="26"/>
        <v>2015</v>
      </c>
      <c r="C440" s="6" t="s">
        <v>533</v>
      </c>
      <c r="D440" s="6" t="s">
        <v>366</v>
      </c>
      <c r="E440" s="6" t="s">
        <v>21</v>
      </c>
      <c r="F440" s="6" t="s">
        <v>13</v>
      </c>
      <c r="G440" s="6" t="s">
        <v>22</v>
      </c>
      <c r="H440" s="6" t="s">
        <v>560</v>
      </c>
      <c r="I440" s="7">
        <v>33150</v>
      </c>
      <c r="J440" s="7">
        <v>33.15</v>
      </c>
      <c r="K440" s="7">
        <v>63500</v>
      </c>
      <c r="L440">
        <f t="shared" si="29"/>
        <v>1.9155354449472097</v>
      </c>
      <c r="M440" t="str">
        <f>IF(ISNUMBER(SEARCH("BENZOIC ACID",H440)),"Benzoic Acid",IF(ISNUMBER(SEARCH("XANTHAN GUM",H440)),"Xanthan Gum",IF(ISNUMBER(SEARCH(" SULPHONIC ACID",H440)),"Sulphonic Acid",IF(ISNUMBER(SEARCH("ETHOXYLATED TRISTYRYLPHENOL",H440))," Ethoxylated Tristyryphenol","FIX IT"))))</f>
        <v>Benzoic Acid</v>
      </c>
      <c r="N440" t="str">
        <f t="shared" si="27"/>
        <v>Not Identified</v>
      </c>
      <c r="O440" t="str">
        <f t="shared" si="28"/>
        <v>General Chemical</v>
      </c>
    </row>
    <row r="441" spans="1:15" ht="22" customHeight="1" x14ac:dyDescent="0.3">
      <c r="A441" s="2">
        <v>42155</v>
      </c>
      <c r="B441" s="13" t="str">
        <f t="shared" si="26"/>
        <v>2015</v>
      </c>
      <c r="C441" s="3" t="s">
        <v>533</v>
      </c>
      <c r="D441" s="3" t="s">
        <v>382</v>
      </c>
      <c r="E441" s="3" t="s">
        <v>69</v>
      </c>
      <c r="F441" s="3" t="s">
        <v>13</v>
      </c>
      <c r="G441" s="3" t="s">
        <v>70</v>
      </c>
      <c r="H441" s="3" t="s">
        <v>561</v>
      </c>
      <c r="I441" s="4">
        <v>16829</v>
      </c>
      <c r="J441" s="4">
        <v>16.829999999999998</v>
      </c>
      <c r="K441" s="4">
        <v>51000</v>
      </c>
      <c r="L441">
        <f t="shared" si="29"/>
        <v>3.0304830946580306</v>
      </c>
      <c r="M441" t="str">
        <f>IF(ISNUMBER(SEARCH("BUTYL TRIGLYCOL",H441)),"Butyl Triglycol",IF(ISNUMBER(SEARCH("POLYVINYL ALCOHOL",H441)),"Polyvinyl Alcohol",IF(ISNUMBER(SEARCH("ACIDOS GRAXOS",H441)),"Fatty Acids",IF(ISNUMBER(SEARCH("DIETHYLENETRIAMINE",H441)),"Diethylenetriamine",IF(ISNUMBER(SEARCH("MONOETHANOLAMINE",H441)),"Monoethanolamine",IF(ISNUMBER(SEARCH("PIGMENT",H441)),"Pigment","fIX IT"))))))</f>
        <v>Diethylenetriamine</v>
      </c>
      <c r="N441" t="str">
        <f t="shared" si="27"/>
        <v>Not Identified</v>
      </c>
      <c r="O441" t="str">
        <f t="shared" si="28"/>
        <v>Amines</v>
      </c>
    </row>
    <row r="442" spans="1:15" ht="22" customHeight="1" x14ac:dyDescent="0.3">
      <c r="A442" s="5">
        <v>42152</v>
      </c>
      <c r="B442" s="13" t="str">
        <f t="shared" si="26"/>
        <v>2015</v>
      </c>
      <c r="C442" s="6" t="s">
        <v>533</v>
      </c>
      <c r="D442" s="6" t="s">
        <v>327</v>
      </c>
      <c r="E442" s="6" t="s">
        <v>549</v>
      </c>
      <c r="F442" s="6" t="s">
        <v>13</v>
      </c>
      <c r="G442" s="6" t="s">
        <v>22</v>
      </c>
      <c r="H442" s="6" t="s">
        <v>562</v>
      </c>
      <c r="I442" s="7">
        <v>42991</v>
      </c>
      <c r="J442" s="7">
        <v>42.99</v>
      </c>
      <c r="K442" s="7">
        <v>102000</v>
      </c>
      <c r="L442">
        <f t="shared" si="29"/>
        <v>2.3725896117792096</v>
      </c>
      <c r="M442" t="str">
        <f>IF(ISNUMBER(SEARCH("BENZOIC ACID",H442)),"Benzoic Acid",IF(ISNUMBER(SEARCH("XANTHAN GUM",H442)),"Xanthan Gum",IF(ISNUMBER(SEARCH(" SULPHONIC ACID",H442)),"Sulphonic Acid",IF(ISNUMBER(SEARCH("ETHOXYLATED TRISTYRYLPHENOL",H442))," Ethoxylated Tristyryphenol","FIX IT"))))</f>
        <v>Benzoic Acid</v>
      </c>
      <c r="N442" t="str">
        <f t="shared" si="27"/>
        <v>Not Identified</v>
      </c>
      <c r="O442" t="str">
        <f t="shared" si="28"/>
        <v>General Chemical</v>
      </c>
    </row>
    <row r="443" spans="1:15" ht="22" customHeight="1" x14ac:dyDescent="0.3">
      <c r="A443" s="2">
        <v>42151</v>
      </c>
      <c r="B443" s="13" t="str">
        <f t="shared" si="26"/>
        <v>2015</v>
      </c>
      <c r="C443" s="3" t="s">
        <v>533</v>
      </c>
      <c r="D443" s="3" t="s">
        <v>366</v>
      </c>
      <c r="E443" s="3" t="s">
        <v>21</v>
      </c>
      <c r="F443" s="3" t="s">
        <v>13</v>
      </c>
      <c r="G443" s="3" t="s">
        <v>22</v>
      </c>
      <c r="H443" s="3" t="s">
        <v>563</v>
      </c>
      <c r="I443" s="4">
        <v>99450</v>
      </c>
      <c r="J443" s="4">
        <v>99.45</v>
      </c>
      <c r="K443" s="4">
        <v>198000</v>
      </c>
      <c r="L443">
        <f t="shared" si="29"/>
        <v>1.9909502262443439</v>
      </c>
      <c r="M443" t="str">
        <f>IF(ISNUMBER(SEARCH("BENZOIC ACID",H443)),"Benzoic Acid",IF(ISNUMBER(SEARCH("XANTHAN GUM",H443)),"Xanthan Gum",IF(ISNUMBER(SEARCH(" SULPHONIC ACID",H443)),"Sulphonic Acid",IF(ISNUMBER(SEARCH("ETHOXYLATED TRISTYRYLPHENOL",H443))," Ethoxylated Tristyryphenol","FIX IT"))))</f>
        <v>Benzoic Acid</v>
      </c>
      <c r="N443" t="str">
        <f t="shared" si="27"/>
        <v>Not Identified</v>
      </c>
      <c r="O443" t="str">
        <f t="shared" si="28"/>
        <v>General Chemical</v>
      </c>
    </row>
    <row r="444" spans="1:15" ht="22" customHeight="1" x14ac:dyDescent="0.3">
      <c r="A444" s="2">
        <v>42138</v>
      </c>
      <c r="B444" s="13" t="str">
        <f t="shared" si="26"/>
        <v>2015</v>
      </c>
      <c r="C444" s="3" t="s">
        <v>533</v>
      </c>
      <c r="D444" s="3" t="s">
        <v>447</v>
      </c>
      <c r="E444" s="3" t="s">
        <v>356</v>
      </c>
      <c r="F444" s="3" t="s">
        <v>13</v>
      </c>
      <c r="G444" s="3" t="s">
        <v>448</v>
      </c>
      <c r="H444" s="3" t="s">
        <v>564</v>
      </c>
      <c r="I444" s="4">
        <v>63000</v>
      </c>
      <c r="J444" s="4">
        <v>63</v>
      </c>
      <c r="K444" s="4">
        <v>170000</v>
      </c>
      <c r="L444">
        <f t="shared" si="29"/>
        <v>2.6984126984126986</v>
      </c>
      <c r="M444" t="str">
        <f>IF(ISNUMBER(SEARCH("BENZOIC ACID",H444)),"Benzoic Acid",IF(ISNUMBER(SEARCH("XANTHAN GUM",H444)),"Xanthan Gum",IF(ISNUMBER(SEARCH(" SULPHONIC ACID",H444)),"Sulphonic Acid",IF(ISNUMBER(SEARCH("ETHOXYLATED TRISTYRYLPHENOL",H444))," Ethoxylated Tristyryphenol","FIX IT"))))</f>
        <v>Benzoic Acid</v>
      </c>
      <c r="N444" t="str">
        <f t="shared" si="27"/>
        <v>Not Identified</v>
      </c>
      <c r="O444" t="str">
        <f t="shared" si="28"/>
        <v>General Chemical</v>
      </c>
    </row>
    <row r="445" spans="1:15" ht="22" customHeight="1" x14ac:dyDescent="0.3">
      <c r="A445" s="5">
        <v>42135</v>
      </c>
      <c r="B445" s="13" t="str">
        <f t="shared" si="26"/>
        <v>2015</v>
      </c>
      <c r="C445" s="6" t="s">
        <v>533</v>
      </c>
      <c r="D445" s="6" t="s">
        <v>327</v>
      </c>
      <c r="E445" s="6" t="s">
        <v>549</v>
      </c>
      <c r="F445" s="6" t="s">
        <v>13</v>
      </c>
      <c r="G445" s="6" t="s">
        <v>22</v>
      </c>
      <c r="H445" s="6" t="s">
        <v>565</v>
      </c>
      <c r="I445" s="7">
        <v>21496</v>
      </c>
      <c r="J445" s="7">
        <v>21.5</v>
      </c>
      <c r="K445" s="7">
        <v>50800</v>
      </c>
      <c r="L445">
        <f t="shared" si="29"/>
        <v>2.3632303684406399</v>
      </c>
      <c r="M445" t="str">
        <f>IF(ISNUMBER(SEARCH("BENZOIC ACID",H445)),"Benzoic Acid",IF(ISNUMBER(SEARCH("XANTHAN GUM",H445)),"Xanthan Gum",IF(ISNUMBER(SEARCH(" SULPHONIC ACID",H445)),"Sulphonic Acid",IF(ISNUMBER(SEARCH("ETHOXYLATED TRISTYRYLPHENOL",H445))," Ethoxylated Tristyryphenol","FIX IT"))))</f>
        <v>Benzoic Acid</v>
      </c>
      <c r="N445" t="str">
        <f t="shared" si="27"/>
        <v>Not Identified</v>
      </c>
      <c r="O445" t="str">
        <f t="shared" si="28"/>
        <v>General Chemical</v>
      </c>
    </row>
    <row r="446" spans="1:15" ht="22" customHeight="1" x14ac:dyDescent="0.3">
      <c r="A446" s="2">
        <v>42134</v>
      </c>
      <c r="B446" s="13" t="str">
        <f t="shared" si="26"/>
        <v>2015</v>
      </c>
      <c r="C446" s="3" t="s">
        <v>533</v>
      </c>
      <c r="D446" s="3" t="s">
        <v>184</v>
      </c>
      <c r="E446" s="3" t="s">
        <v>69</v>
      </c>
      <c r="F446" s="3" t="s">
        <v>13</v>
      </c>
      <c r="G446" s="3" t="s">
        <v>100</v>
      </c>
      <c r="H446" s="3" t="s">
        <v>566</v>
      </c>
      <c r="I446" s="4">
        <v>16861</v>
      </c>
      <c r="J446" s="4">
        <v>16.86</v>
      </c>
      <c r="K446" s="4">
        <v>52200</v>
      </c>
      <c r="L446">
        <f t="shared" si="29"/>
        <v>3.0959017851847457</v>
      </c>
      <c r="M446" t="str">
        <f>IF(ISNUMBER(SEARCH("BUTYL TRIGLYCOL",H446)),"Butyl Triglycol",IF(ISNUMBER(SEARCH("POLYVINYL ALCOHOL",H446)),"Polyvinyl Alcohol",IF(ISNUMBER(SEARCH("ACIDOS GRAXOS",H446)),"Fatty Acids",IF(ISNUMBER(SEARCH("DIETHYLENETRIAMINE",H446)),"Diethylenetriamine",IF(ISNUMBER(SEARCH("MONOETHANOLAMINE",H446)),"Monoethanolamine",IF(ISNUMBER(SEARCH("PIGMENT",H446)),"Pigment","fIX IT"))))))</f>
        <v>Diethylenetriamine</v>
      </c>
      <c r="N446" t="str">
        <f t="shared" si="27"/>
        <v>Not Identified</v>
      </c>
      <c r="O446" t="str">
        <f t="shared" si="28"/>
        <v>Amines</v>
      </c>
    </row>
    <row r="447" spans="1:15" ht="22" customHeight="1" x14ac:dyDescent="0.3">
      <c r="A447" s="5">
        <v>42132</v>
      </c>
      <c r="B447" s="13" t="str">
        <f t="shared" si="26"/>
        <v>2015</v>
      </c>
      <c r="C447" s="6" t="s">
        <v>533</v>
      </c>
      <c r="D447" s="6" t="s">
        <v>447</v>
      </c>
      <c r="E447" s="6" t="s">
        <v>356</v>
      </c>
      <c r="F447" s="6" t="s">
        <v>13</v>
      </c>
      <c r="G447" s="6" t="s">
        <v>448</v>
      </c>
      <c r="H447" s="6" t="s">
        <v>567</v>
      </c>
      <c r="I447" s="7">
        <v>42000</v>
      </c>
      <c r="J447" s="7">
        <v>42</v>
      </c>
      <c r="K447" s="7">
        <v>113000</v>
      </c>
      <c r="L447">
        <f t="shared" si="29"/>
        <v>2.6904761904761907</v>
      </c>
      <c r="M447" t="str">
        <f>IF(ISNUMBER(SEARCH("BENZOIC ACID",H447)),"Benzoic Acid",IF(ISNUMBER(SEARCH("XANTHAN GUM",H447)),"Xanthan Gum",IF(ISNUMBER(SEARCH(" SULPHONIC ACID",H447)),"Sulphonic Acid",IF(ISNUMBER(SEARCH("ETHOXYLATED TRISTYRYLPHENOL",H447))," Ethoxylated Tristyryphenol","FIX IT"))))</f>
        <v>Benzoic Acid</v>
      </c>
      <c r="N447" t="str">
        <f t="shared" si="27"/>
        <v>Not Identified</v>
      </c>
      <c r="O447" t="str">
        <f t="shared" si="28"/>
        <v>General Chemical</v>
      </c>
    </row>
    <row r="448" spans="1:15" ht="22" customHeight="1" x14ac:dyDescent="0.3">
      <c r="A448" s="2">
        <v>42131</v>
      </c>
      <c r="B448" s="13" t="str">
        <f t="shared" si="26"/>
        <v>2015</v>
      </c>
      <c r="C448" s="3" t="s">
        <v>533</v>
      </c>
      <c r="D448" s="3" t="s">
        <v>568</v>
      </c>
      <c r="E448" s="3" t="s">
        <v>53</v>
      </c>
      <c r="F448" s="3" t="s">
        <v>13</v>
      </c>
      <c r="G448" s="3" t="s">
        <v>484</v>
      </c>
      <c r="H448" s="3" t="s">
        <v>569</v>
      </c>
      <c r="I448" s="4">
        <v>16760</v>
      </c>
      <c r="J448" s="4">
        <v>16.760000000000002</v>
      </c>
      <c r="K448" s="4">
        <v>18900</v>
      </c>
      <c r="L448">
        <f t="shared" si="29"/>
        <v>1.1276849642004774</v>
      </c>
      <c r="M448" s="12" t="s">
        <v>660</v>
      </c>
      <c r="N448" t="str">
        <f t="shared" si="27"/>
        <v>Not Identified</v>
      </c>
      <c r="O448" t="str">
        <f t="shared" si="28"/>
        <v>General Chemical</v>
      </c>
    </row>
    <row r="449" spans="1:15" ht="22" customHeight="1" x14ac:dyDescent="0.3">
      <c r="A449" s="5">
        <v>42129</v>
      </c>
      <c r="B449" s="13" t="str">
        <f t="shared" si="26"/>
        <v>2015</v>
      </c>
      <c r="C449" s="6" t="s">
        <v>533</v>
      </c>
      <c r="D449" s="6" t="s">
        <v>450</v>
      </c>
      <c r="E449" s="6" t="s">
        <v>53</v>
      </c>
      <c r="F449" s="6" t="s">
        <v>13</v>
      </c>
      <c r="G449" s="6" t="s">
        <v>35</v>
      </c>
      <c r="H449" s="6" t="s">
        <v>570</v>
      </c>
      <c r="I449" s="7">
        <v>8550</v>
      </c>
      <c r="J449" s="7">
        <v>8.5500000000000007</v>
      </c>
      <c r="K449" s="7">
        <v>85600</v>
      </c>
      <c r="L449">
        <f t="shared" si="29"/>
        <v>10.011695906432749</v>
      </c>
      <c r="M449" t="str">
        <f>IF(ISNUMBER(SEARCH("BUTYL TRIGLYCOL",H449)),"Butyl Triglycol",IF(ISNUMBER(SEARCH("POLYVINYL ALCOHOL",H449)),"Polyvinyl Alcohol",IF(ISNUMBER(SEARCH("ACIDOS GRAXOS",H449)),"Fatty Acids",IF(ISNUMBER(SEARCH("DIETHYLENETRIAMINE",H449)),"Diethylenetriamine",IF(ISNUMBER(SEARCH("MONOETHANOLAMINE",H449)),"Monoethanolamine",IF(ISNUMBER(SEARCH("PIGMENT",H449)),"Pigment","fIX IT"))))))</f>
        <v>Pigment</v>
      </c>
      <c r="N449" t="str">
        <f t="shared" si="27"/>
        <v>Not Identified</v>
      </c>
      <c r="O449" t="str">
        <f t="shared" si="28"/>
        <v>Pigment</v>
      </c>
    </row>
    <row r="450" spans="1:15" ht="22" customHeight="1" x14ac:dyDescent="0.3">
      <c r="A450" s="2">
        <v>42115</v>
      </c>
      <c r="B450" s="13" t="str">
        <f t="shared" si="26"/>
        <v>2015</v>
      </c>
      <c r="C450" s="3" t="s">
        <v>533</v>
      </c>
      <c r="D450" s="3" t="s">
        <v>571</v>
      </c>
      <c r="E450" s="3" t="s">
        <v>53</v>
      </c>
      <c r="F450" s="3" t="s">
        <v>13</v>
      </c>
      <c r="G450" s="3" t="s">
        <v>35</v>
      </c>
      <c r="H450" s="3" t="s">
        <v>572</v>
      </c>
      <c r="I450" s="4">
        <v>8600</v>
      </c>
      <c r="J450" s="4">
        <v>8.6</v>
      </c>
      <c r="K450" s="4">
        <v>87800</v>
      </c>
      <c r="L450">
        <f t="shared" si="29"/>
        <v>10.209302325581396</v>
      </c>
      <c r="M450" t="str">
        <f>IF(ISNUMBER(SEARCH("BUTYL TRIGLYCOL",H450)),"Butyl Triglycol",IF(ISNUMBER(SEARCH("POLYVINYL ALCOHOL",H450)),"Polyvinyl Alcohol",IF(ISNUMBER(SEARCH("ACIDOS GRAXOS",H450)),"Fatty Acids",IF(ISNUMBER(SEARCH("DIETHYLENETRIAMINE",H450)),"Diethylenetriamine",IF(ISNUMBER(SEARCH("MONOETHANOLAMINE",H450)),"Monoethanolamine",IF(ISNUMBER(SEARCH("PIGMENT",H450)),"Pigment","fIX IT"))))))</f>
        <v>Pigment</v>
      </c>
      <c r="N450" t="str">
        <f t="shared" si="27"/>
        <v>Not Identified</v>
      </c>
      <c r="O450" t="str">
        <f t="shared" si="28"/>
        <v>Pigment</v>
      </c>
    </row>
    <row r="451" spans="1:15" ht="22" customHeight="1" x14ac:dyDescent="0.3">
      <c r="A451" s="5">
        <v>42109</v>
      </c>
      <c r="B451" s="13" t="str">
        <f t="shared" ref="B451:B503" si="30">TEXT(A451, "YYYY")</f>
        <v>2015</v>
      </c>
      <c r="C451" s="6" t="s">
        <v>533</v>
      </c>
      <c r="D451" s="6" t="s">
        <v>168</v>
      </c>
      <c r="E451" s="6" t="s">
        <v>573</v>
      </c>
      <c r="F451" s="6" t="s">
        <v>13</v>
      </c>
      <c r="G451" s="6" t="s">
        <v>286</v>
      </c>
      <c r="H451" s="6" t="s">
        <v>574</v>
      </c>
      <c r="I451" s="7">
        <v>16752</v>
      </c>
      <c r="J451" s="7">
        <v>16.75</v>
      </c>
      <c r="K451" s="6" t="s">
        <v>47</v>
      </c>
      <c r="L451" t="e">
        <f t="shared" si="29"/>
        <v>#VALUE!</v>
      </c>
      <c r="M451" s="12" t="s">
        <v>648</v>
      </c>
      <c r="N451" t="str">
        <f t="shared" ref="N451:N503" si="31">VLOOKUP(M451,Q:S,2,FALSE)</f>
        <v>Not Identified</v>
      </c>
      <c r="O451" t="str">
        <f t="shared" ref="O451:O503" si="32">VLOOKUP(M451,Q:S,3,FALSE)</f>
        <v>General Chemical</v>
      </c>
    </row>
    <row r="452" spans="1:15" ht="22" customHeight="1" x14ac:dyDescent="0.3">
      <c r="A452" s="2">
        <v>42108</v>
      </c>
      <c r="B452" s="13" t="str">
        <f t="shared" si="30"/>
        <v>2015</v>
      </c>
      <c r="C452" s="3" t="s">
        <v>533</v>
      </c>
      <c r="D452" s="3" t="s">
        <v>366</v>
      </c>
      <c r="E452" s="3" t="s">
        <v>21</v>
      </c>
      <c r="F452" s="3" t="s">
        <v>13</v>
      </c>
      <c r="G452" s="3" t="s">
        <v>22</v>
      </c>
      <c r="H452" s="3" t="s">
        <v>575</v>
      </c>
      <c r="I452" s="4">
        <v>33150</v>
      </c>
      <c r="J452" s="4">
        <v>33.15</v>
      </c>
      <c r="K452" s="4">
        <v>61200</v>
      </c>
      <c r="L452">
        <f t="shared" si="29"/>
        <v>1.8461538461538463</v>
      </c>
      <c r="M452" t="str">
        <f>IF(ISNUMBER(SEARCH("BENZOIC ACID",H452)),"Benzoic Acid",IF(ISNUMBER(SEARCH("XANTHAN GUM",H452)),"Xanthan Gum",IF(ISNUMBER(SEARCH(" SULPHONIC ACID",H452)),"Sulphonic Acid",IF(ISNUMBER(SEARCH("ETHOXYLATED TRISTYRYLPHENOL",H452))," Ethoxylated Tristyryphenol","FIX IT"))))</f>
        <v>Benzoic Acid</v>
      </c>
      <c r="N452" t="str">
        <f t="shared" si="31"/>
        <v>Not Identified</v>
      </c>
      <c r="O452" t="str">
        <f t="shared" si="32"/>
        <v>General Chemical</v>
      </c>
    </row>
    <row r="453" spans="1:15" ht="22" customHeight="1" x14ac:dyDescent="0.3">
      <c r="A453" s="5">
        <v>42103</v>
      </c>
      <c r="B453" s="13" t="str">
        <f t="shared" si="30"/>
        <v>2015</v>
      </c>
      <c r="C453" s="6" t="s">
        <v>533</v>
      </c>
      <c r="D453" s="6" t="s">
        <v>568</v>
      </c>
      <c r="E453" s="6" t="s">
        <v>53</v>
      </c>
      <c r="F453" s="6" t="s">
        <v>13</v>
      </c>
      <c r="G453" s="6" t="s">
        <v>484</v>
      </c>
      <c r="H453" s="6" t="s">
        <v>576</v>
      </c>
      <c r="I453" s="7">
        <v>16840</v>
      </c>
      <c r="J453" s="7">
        <v>16.84</v>
      </c>
      <c r="K453" s="7">
        <v>18700</v>
      </c>
      <c r="L453">
        <f t="shared" si="29"/>
        <v>1.1104513064133017</v>
      </c>
      <c r="M453" s="12" t="s">
        <v>660</v>
      </c>
      <c r="N453" t="str">
        <f t="shared" si="31"/>
        <v>Not Identified</v>
      </c>
      <c r="O453" t="str">
        <f t="shared" si="32"/>
        <v>General Chemical</v>
      </c>
    </row>
    <row r="454" spans="1:15" ht="22" customHeight="1" x14ac:dyDescent="0.3">
      <c r="A454" s="2">
        <v>42083</v>
      </c>
      <c r="B454" s="13" t="str">
        <f t="shared" si="30"/>
        <v>2015</v>
      </c>
      <c r="C454" s="3" t="s">
        <v>533</v>
      </c>
      <c r="D454" s="3" t="s">
        <v>568</v>
      </c>
      <c r="E454" s="3" t="s">
        <v>53</v>
      </c>
      <c r="F454" s="3" t="s">
        <v>13</v>
      </c>
      <c r="G454" s="3" t="s">
        <v>484</v>
      </c>
      <c r="H454" s="3" t="s">
        <v>577</v>
      </c>
      <c r="I454" s="4">
        <v>16840</v>
      </c>
      <c r="J454" s="4">
        <v>16.84</v>
      </c>
      <c r="K454" s="4">
        <v>18700</v>
      </c>
      <c r="L454">
        <f t="shared" si="29"/>
        <v>1.1104513064133017</v>
      </c>
      <c r="M454" s="12" t="s">
        <v>660</v>
      </c>
      <c r="N454" t="str">
        <f t="shared" si="31"/>
        <v>Not Identified</v>
      </c>
      <c r="O454" t="str">
        <f t="shared" si="32"/>
        <v>General Chemical</v>
      </c>
    </row>
    <row r="455" spans="1:15" ht="22" customHeight="1" x14ac:dyDescent="0.3">
      <c r="A455" s="5">
        <v>42074</v>
      </c>
      <c r="B455" s="13" t="str">
        <f t="shared" si="30"/>
        <v>2015</v>
      </c>
      <c r="C455" s="6" t="s">
        <v>533</v>
      </c>
      <c r="D455" s="6" t="s">
        <v>168</v>
      </c>
      <c r="E455" s="6" t="s">
        <v>573</v>
      </c>
      <c r="F455" s="6" t="s">
        <v>13</v>
      </c>
      <c r="G455" s="6" t="s">
        <v>286</v>
      </c>
      <c r="H455" s="6" t="s">
        <v>578</v>
      </c>
      <c r="I455" s="7">
        <v>16752</v>
      </c>
      <c r="J455" s="7">
        <v>16.75</v>
      </c>
      <c r="K455" s="6" t="s">
        <v>47</v>
      </c>
      <c r="L455" t="e">
        <f t="shared" si="29"/>
        <v>#VALUE!</v>
      </c>
      <c r="M455" s="12" t="s">
        <v>648</v>
      </c>
      <c r="N455" t="str">
        <f t="shared" si="31"/>
        <v>Not Identified</v>
      </c>
      <c r="O455" t="str">
        <f t="shared" si="32"/>
        <v>General Chemical</v>
      </c>
    </row>
    <row r="456" spans="1:15" ht="22" customHeight="1" x14ac:dyDescent="0.3">
      <c r="A456" s="2">
        <v>42069</v>
      </c>
      <c r="B456" s="13" t="str">
        <f t="shared" si="30"/>
        <v>2015</v>
      </c>
      <c r="C456" s="3" t="s">
        <v>533</v>
      </c>
      <c r="D456" s="3" t="s">
        <v>450</v>
      </c>
      <c r="E456" s="3" t="s">
        <v>53</v>
      </c>
      <c r="F456" s="3" t="s">
        <v>13</v>
      </c>
      <c r="G456" s="3" t="s">
        <v>35</v>
      </c>
      <c r="H456" s="3" t="s">
        <v>579</v>
      </c>
      <c r="I456" s="4">
        <v>8900</v>
      </c>
      <c r="J456" s="4">
        <v>8.9</v>
      </c>
      <c r="K456" s="4">
        <v>90100</v>
      </c>
      <c r="L456">
        <f t="shared" si="29"/>
        <v>10.123595505617978</v>
      </c>
      <c r="M456" t="str">
        <f>IF(ISNUMBER(SEARCH("BUTYL TRIGLYCOL",H456)),"Butyl Triglycol",IF(ISNUMBER(SEARCH("POLYVINYL ALCOHOL",H456)),"Polyvinyl Alcohol",IF(ISNUMBER(SEARCH("ACIDOS GRAXOS",H456)),"Fatty Acids",IF(ISNUMBER(SEARCH("DIETHYLENETRIAMINE",H456)),"Diethylenetriamine",IF(ISNUMBER(SEARCH("MONOETHANOLAMINE",H456)),"Monoethanolamine",IF(ISNUMBER(SEARCH("PIGMENT",H456)),"Pigment","fIX IT"))))))</f>
        <v>Pigment</v>
      </c>
      <c r="N456" t="str">
        <f t="shared" si="31"/>
        <v>Not Identified</v>
      </c>
      <c r="O456" t="str">
        <f t="shared" si="32"/>
        <v>Pigment</v>
      </c>
    </row>
    <row r="457" spans="1:15" ht="22" customHeight="1" x14ac:dyDescent="0.3">
      <c r="A457" s="5">
        <v>42069</v>
      </c>
      <c r="B457" s="13" t="str">
        <f t="shared" si="30"/>
        <v>2015</v>
      </c>
      <c r="C457" s="6" t="s">
        <v>533</v>
      </c>
      <c r="D457" s="6" t="s">
        <v>568</v>
      </c>
      <c r="E457" s="6" t="s">
        <v>53</v>
      </c>
      <c r="F457" s="6" t="s">
        <v>13</v>
      </c>
      <c r="G457" s="6" t="s">
        <v>484</v>
      </c>
      <c r="H457" s="6" t="s">
        <v>580</v>
      </c>
      <c r="I457" s="7">
        <v>16760</v>
      </c>
      <c r="J457" s="7">
        <v>16.760000000000002</v>
      </c>
      <c r="K457" s="7">
        <v>18600</v>
      </c>
      <c r="L457">
        <f t="shared" si="29"/>
        <v>1.1097852028639619</v>
      </c>
      <c r="M457" s="12" t="s">
        <v>660</v>
      </c>
      <c r="N457" t="str">
        <f t="shared" si="31"/>
        <v>Not Identified</v>
      </c>
      <c r="O457" t="str">
        <f t="shared" si="32"/>
        <v>General Chemical</v>
      </c>
    </row>
    <row r="458" spans="1:15" ht="22" customHeight="1" x14ac:dyDescent="0.3">
      <c r="A458" s="2">
        <v>42052</v>
      </c>
      <c r="B458" s="13" t="str">
        <f t="shared" si="30"/>
        <v>2015</v>
      </c>
      <c r="C458" s="3" t="s">
        <v>533</v>
      </c>
      <c r="D458" s="3" t="s">
        <v>568</v>
      </c>
      <c r="E458" s="3" t="s">
        <v>53</v>
      </c>
      <c r="F458" s="3" t="s">
        <v>13</v>
      </c>
      <c r="G458" s="3" t="s">
        <v>484</v>
      </c>
      <c r="H458" s="3" t="s">
        <v>581</v>
      </c>
      <c r="I458" s="4">
        <v>16760</v>
      </c>
      <c r="J458" s="4">
        <v>16.760000000000002</v>
      </c>
      <c r="K458" s="4">
        <v>18800</v>
      </c>
      <c r="L458">
        <f t="shared" si="29"/>
        <v>1.1217183770883055</v>
      </c>
      <c r="M458" s="12" t="s">
        <v>660</v>
      </c>
      <c r="N458" t="str">
        <f t="shared" si="31"/>
        <v>Not Identified</v>
      </c>
      <c r="O458" t="str">
        <f t="shared" si="32"/>
        <v>General Chemical</v>
      </c>
    </row>
    <row r="459" spans="1:15" ht="22" customHeight="1" x14ac:dyDescent="0.3">
      <c r="A459" s="5">
        <v>42027</v>
      </c>
      <c r="B459" s="13" t="str">
        <f t="shared" si="30"/>
        <v>2015</v>
      </c>
      <c r="C459" s="6" t="s">
        <v>533</v>
      </c>
      <c r="D459" s="6" t="s">
        <v>450</v>
      </c>
      <c r="E459" s="6" t="s">
        <v>53</v>
      </c>
      <c r="F459" s="6" t="s">
        <v>13</v>
      </c>
      <c r="G459" s="6" t="s">
        <v>35</v>
      </c>
      <c r="H459" s="6" t="s">
        <v>582</v>
      </c>
      <c r="I459" s="7">
        <v>8900</v>
      </c>
      <c r="J459" s="7">
        <v>8.9</v>
      </c>
      <c r="K459" s="7">
        <v>89600</v>
      </c>
      <c r="L459">
        <f t="shared" si="29"/>
        <v>10.067415730337078</v>
      </c>
      <c r="M459" t="str">
        <f>IF(ISNUMBER(SEARCH("BUTYL TRIGLYCOL",H459)),"Butyl Triglycol",IF(ISNUMBER(SEARCH("POLYVINYL ALCOHOL",H459)),"Polyvinyl Alcohol",IF(ISNUMBER(SEARCH("ACIDOS GRAXOS",H459)),"Fatty Acids",IF(ISNUMBER(SEARCH("DIETHYLENETRIAMINE",H459)),"Diethylenetriamine",IF(ISNUMBER(SEARCH("MONOETHANOLAMINE",H459)),"Monoethanolamine",IF(ISNUMBER(SEARCH("PIGMENT",H459)),"Pigment","fIX IT"))))))</f>
        <v>Pigment</v>
      </c>
      <c r="N459" t="str">
        <f t="shared" si="31"/>
        <v>Not Identified</v>
      </c>
      <c r="O459" t="str">
        <f t="shared" si="32"/>
        <v>Pigment</v>
      </c>
    </row>
    <row r="460" spans="1:15" ht="22" customHeight="1" x14ac:dyDescent="0.3">
      <c r="A460" s="2">
        <v>42022</v>
      </c>
      <c r="B460" s="13" t="str">
        <f t="shared" si="30"/>
        <v>2015</v>
      </c>
      <c r="C460" s="3" t="s">
        <v>533</v>
      </c>
      <c r="D460" s="3" t="s">
        <v>168</v>
      </c>
      <c r="E460" s="3" t="s">
        <v>573</v>
      </c>
      <c r="F460" s="3" t="s">
        <v>13</v>
      </c>
      <c r="G460" s="3" t="s">
        <v>286</v>
      </c>
      <c r="H460" s="3" t="s">
        <v>583</v>
      </c>
      <c r="I460" s="4">
        <v>16752</v>
      </c>
      <c r="J460" s="4">
        <v>16.75</v>
      </c>
      <c r="K460" s="3" t="s">
        <v>47</v>
      </c>
      <c r="L460" t="e">
        <f t="shared" si="29"/>
        <v>#VALUE!</v>
      </c>
      <c r="M460" s="12" t="s">
        <v>648</v>
      </c>
      <c r="N460" t="str">
        <f t="shared" si="31"/>
        <v>Not Identified</v>
      </c>
      <c r="O460" t="str">
        <f t="shared" si="32"/>
        <v>General Chemical</v>
      </c>
    </row>
    <row r="461" spans="1:15" ht="22" customHeight="1" x14ac:dyDescent="0.3">
      <c r="A461" s="5">
        <v>42013</v>
      </c>
      <c r="B461" s="13" t="str">
        <f t="shared" si="30"/>
        <v>2015</v>
      </c>
      <c r="C461" s="6" t="s">
        <v>542</v>
      </c>
      <c r="D461" s="6" t="s">
        <v>63</v>
      </c>
      <c r="E461" s="6" t="s">
        <v>29</v>
      </c>
      <c r="F461" s="6" t="s">
        <v>543</v>
      </c>
      <c r="G461" s="6" t="s">
        <v>544</v>
      </c>
      <c r="H461" s="6" t="s">
        <v>584</v>
      </c>
      <c r="I461" s="7">
        <v>209280</v>
      </c>
      <c r="J461" s="7">
        <v>209.28</v>
      </c>
      <c r="K461" s="7">
        <v>559000</v>
      </c>
      <c r="L461">
        <f t="shared" si="29"/>
        <v>2.6710626911314983</v>
      </c>
      <c r="M461" s="12" t="s">
        <v>665</v>
      </c>
      <c r="N461" t="str">
        <f t="shared" si="31"/>
        <v>Not Identified</v>
      </c>
      <c r="O461" t="str">
        <f t="shared" si="32"/>
        <v>Binder</v>
      </c>
    </row>
    <row r="462" spans="1:15" ht="22" customHeight="1" x14ac:dyDescent="0.3">
      <c r="A462" s="2">
        <v>42006</v>
      </c>
      <c r="B462" s="13" t="str">
        <f t="shared" si="30"/>
        <v>2015</v>
      </c>
      <c r="C462" s="3" t="s">
        <v>542</v>
      </c>
      <c r="D462" s="3" t="s">
        <v>63</v>
      </c>
      <c r="E462" s="3" t="s">
        <v>29</v>
      </c>
      <c r="F462" s="3" t="s">
        <v>543</v>
      </c>
      <c r="G462" s="3" t="s">
        <v>544</v>
      </c>
      <c r="H462" s="3" t="s">
        <v>585</v>
      </c>
      <c r="I462" s="4">
        <v>183120</v>
      </c>
      <c r="J462" s="4">
        <v>183.12</v>
      </c>
      <c r="K462" s="4">
        <v>489000</v>
      </c>
      <c r="L462">
        <f t="shared" si="29"/>
        <v>2.6703800786369594</v>
      </c>
      <c r="M462" s="12" t="s">
        <v>665</v>
      </c>
      <c r="N462" t="str">
        <f t="shared" si="31"/>
        <v>Not Identified</v>
      </c>
      <c r="O462" t="str">
        <f t="shared" si="32"/>
        <v>Binder</v>
      </c>
    </row>
    <row r="463" spans="1:15" ht="22" customHeight="1" x14ac:dyDescent="0.3">
      <c r="A463" s="5">
        <v>42006</v>
      </c>
      <c r="B463" s="13" t="str">
        <f t="shared" si="30"/>
        <v>2015</v>
      </c>
      <c r="C463" s="6" t="s">
        <v>542</v>
      </c>
      <c r="D463" s="6" t="s">
        <v>63</v>
      </c>
      <c r="E463" s="6" t="s">
        <v>29</v>
      </c>
      <c r="F463" s="6" t="s">
        <v>543</v>
      </c>
      <c r="G463" s="6" t="s">
        <v>544</v>
      </c>
      <c r="H463" s="6" t="s">
        <v>586</v>
      </c>
      <c r="I463" s="7">
        <v>183120</v>
      </c>
      <c r="J463" s="7">
        <v>183.12</v>
      </c>
      <c r="K463" s="7">
        <v>489000</v>
      </c>
      <c r="L463">
        <f t="shared" si="29"/>
        <v>2.6703800786369594</v>
      </c>
      <c r="M463" s="12" t="s">
        <v>665</v>
      </c>
      <c r="N463" t="str">
        <f t="shared" si="31"/>
        <v>Not Identified</v>
      </c>
      <c r="O463" t="str">
        <f t="shared" si="32"/>
        <v>Binder</v>
      </c>
    </row>
    <row r="464" spans="1:15" ht="22" customHeight="1" x14ac:dyDescent="0.3">
      <c r="A464" s="5">
        <v>41998</v>
      </c>
      <c r="B464" s="13" t="str">
        <f t="shared" si="30"/>
        <v>2014</v>
      </c>
      <c r="C464" s="6" t="s">
        <v>533</v>
      </c>
      <c r="D464" s="6" t="s">
        <v>587</v>
      </c>
      <c r="E464" s="6" t="s">
        <v>73</v>
      </c>
      <c r="F464" s="6" t="s">
        <v>13</v>
      </c>
      <c r="G464" s="6" t="s">
        <v>35</v>
      </c>
      <c r="H464" s="6" t="s">
        <v>588</v>
      </c>
      <c r="I464" s="7">
        <v>12213</v>
      </c>
      <c r="J464" s="7">
        <v>12.21</v>
      </c>
      <c r="K464" s="7">
        <v>120000</v>
      </c>
      <c r="L464">
        <f t="shared" si="29"/>
        <v>9.8255956767379029</v>
      </c>
      <c r="M464" t="str">
        <f>IF(ISNUMBER(SEARCH("BUTYL TRIGLYCOL",H464)),"Butyl Triglycol",IF(ISNUMBER(SEARCH("POLYVINYL ALCOHOL",H464)),"Polyvinyl Alcohol",IF(ISNUMBER(SEARCH("ACIDOS GRAXOS",H464)),"Fatty Acids",IF(ISNUMBER(SEARCH("DIETHYLENETRIAMINE",H464)),"Diethylenetriamine",IF(ISNUMBER(SEARCH("MONOETHANOLAMINE",H464)),"Monoethanolamine",IF(ISNUMBER(SEARCH("PIGMENT",H464)),"Pigment","fIX IT"))))))</f>
        <v>Pigment</v>
      </c>
      <c r="N464" t="str">
        <f t="shared" si="31"/>
        <v>Not Identified</v>
      </c>
      <c r="O464" t="str">
        <f t="shared" si="32"/>
        <v>Pigment</v>
      </c>
    </row>
    <row r="465" spans="1:15" ht="22" customHeight="1" x14ac:dyDescent="0.3">
      <c r="A465" s="2">
        <v>41992</v>
      </c>
      <c r="B465" s="13" t="str">
        <f t="shared" si="30"/>
        <v>2014</v>
      </c>
      <c r="C465" s="3" t="s">
        <v>533</v>
      </c>
      <c r="D465" s="3" t="s">
        <v>447</v>
      </c>
      <c r="E465" s="3" t="s">
        <v>356</v>
      </c>
      <c r="F465" s="3" t="s">
        <v>13</v>
      </c>
      <c r="G465" s="3" t="s">
        <v>448</v>
      </c>
      <c r="H465" s="3" t="s">
        <v>589</v>
      </c>
      <c r="I465" s="4">
        <v>21000</v>
      </c>
      <c r="J465" s="4">
        <v>21</v>
      </c>
      <c r="K465" s="4">
        <v>58700</v>
      </c>
      <c r="L465">
        <f t="shared" si="29"/>
        <v>2.7952380952380951</v>
      </c>
      <c r="M465" t="str">
        <f>IF(ISNUMBER(SEARCH("BENZOIC ACID",H465)),"Benzoic Acid",IF(ISNUMBER(SEARCH("XANTHAN GUM",H465)),"Xanthan Gum",IF(ISNUMBER(SEARCH(" SULPHONIC ACID",H465)),"Sulphonic Acid",IF(ISNUMBER(SEARCH("ETHOXYLATED TRISTYRYLPHENOL",H465))," Ethoxylated Tristyryphenol","FIX IT"))))</f>
        <v>Benzoic Acid</v>
      </c>
      <c r="N465" t="str">
        <f t="shared" si="31"/>
        <v>Not Identified</v>
      </c>
      <c r="O465" t="str">
        <f t="shared" si="32"/>
        <v>General Chemical</v>
      </c>
    </row>
    <row r="466" spans="1:15" ht="22" customHeight="1" x14ac:dyDescent="0.3">
      <c r="A466" s="5">
        <v>41986</v>
      </c>
      <c r="B466" s="13" t="str">
        <f t="shared" si="30"/>
        <v>2014</v>
      </c>
      <c r="C466" s="6" t="s">
        <v>533</v>
      </c>
      <c r="D466" s="6" t="s">
        <v>366</v>
      </c>
      <c r="E466" s="6" t="s">
        <v>21</v>
      </c>
      <c r="F466" s="6" t="s">
        <v>13</v>
      </c>
      <c r="G466" s="6" t="s">
        <v>22</v>
      </c>
      <c r="H466" s="6" t="s">
        <v>590</v>
      </c>
      <c r="I466" s="7">
        <v>33150</v>
      </c>
      <c r="J466" s="7">
        <v>33.15</v>
      </c>
      <c r="K466" s="7">
        <v>64300</v>
      </c>
      <c r="L466">
        <f t="shared" si="29"/>
        <v>1.9396681749622926</v>
      </c>
      <c r="M466" t="str">
        <f>IF(ISNUMBER(SEARCH("BENZOIC ACID",H466)),"Benzoic Acid",IF(ISNUMBER(SEARCH("XANTHAN GUM",H466)),"Xanthan Gum",IF(ISNUMBER(SEARCH(" SULPHONIC ACID",H466)),"Sulphonic Acid",IF(ISNUMBER(SEARCH("ETHOXYLATED TRISTYRYLPHENOL",H466))," Ethoxylated Tristyryphenol","FIX IT"))))</f>
        <v>Benzoic Acid</v>
      </c>
      <c r="N466" t="str">
        <f t="shared" si="31"/>
        <v>Not Identified</v>
      </c>
      <c r="O466" t="str">
        <f t="shared" si="32"/>
        <v>General Chemical</v>
      </c>
    </row>
    <row r="467" spans="1:15" ht="22" customHeight="1" x14ac:dyDescent="0.3">
      <c r="A467" s="2">
        <v>41982</v>
      </c>
      <c r="B467" s="13" t="str">
        <f t="shared" si="30"/>
        <v>2014</v>
      </c>
      <c r="C467" s="3" t="s">
        <v>533</v>
      </c>
      <c r="D467" s="3" t="s">
        <v>450</v>
      </c>
      <c r="E467" s="3" t="s">
        <v>53</v>
      </c>
      <c r="F467" s="3" t="s">
        <v>13</v>
      </c>
      <c r="G467" s="3" t="s">
        <v>35</v>
      </c>
      <c r="H467" s="3" t="s">
        <v>591</v>
      </c>
      <c r="I467" s="4">
        <v>16650</v>
      </c>
      <c r="J467" s="4">
        <v>16.649999999999999</v>
      </c>
      <c r="K467" s="4">
        <v>164000</v>
      </c>
      <c r="L467">
        <f t="shared" si="29"/>
        <v>9.8498498498498499</v>
      </c>
      <c r="M467" t="str">
        <f>IF(ISNUMBER(SEARCH("BUTYL TRIGLYCOL",H467)),"Butyl Triglycol",IF(ISNUMBER(SEARCH("POLYVINYL ALCOHOL",H467)),"Polyvinyl Alcohol",IF(ISNUMBER(SEARCH("ACIDOS GRAXOS",H467)),"Fatty Acids",IF(ISNUMBER(SEARCH("DIETHYLENETRIAMINE",H467)),"Diethylenetriamine",IF(ISNUMBER(SEARCH("MONOETHANOLAMINE",H467)),"Monoethanolamine",IF(ISNUMBER(SEARCH("PIGMENT",H467)),"Pigment","fIX IT"))))))</f>
        <v>Pigment</v>
      </c>
      <c r="N467" t="str">
        <f t="shared" si="31"/>
        <v>Not Identified</v>
      </c>
      <c r="O467" t="str">
        <f t="shared" si="32"/>
        <v>Pigment</v>
      </c>
    </row>
    <row r="468" spans="1:15" ht="22" customHeight="1" x14ac:dyDescent="0.3">
      <c r="A468" s="5">
        <v>41982</v>
      </c>
      <c r="B468" s="13" t="str">
        <f t="shared" si="30"/>
        <v>2014</v>
      </c>
      <c r="C468" s="6" t="s">
        <v>533</v>
      </c>
      <c r="D468" s="6" t="s">
        <v>319</v>
      </c>
      <c r="E468" s="6" t="s">
        <v>320</v>
      </c>
      <c r="F468" s="6" t="s">
        <v>13</v>
      </c>
      <c r="G468" s="6" t="s">
        <v>592</v>
      </c>
      <c r="H468" s="6" t="s">
        <v>593</v>
      </c>
      <c r="I468" s="7">
        <v>23400</v>
      </c>
      <c r="J468" s="7">
        <v>23.4</v>
      </c>
      <c r="K468" s="6" t="s">
        <v>47</v>
      </c>
      <c r="L468" t="e">
        <f t="shared" si="29"/>
        <v>#VALUE!</v>
      </c>
      <c r="M468" s="12" t="str">
        <f>IF(ISNUMBER(SEARCH("FATTY ACID",H468)),"Fatty Acid",IF(ISNUMBER(SEARCH("ETHOXYLATED PHENOL",H468)),"Ethoxylated Phenol",IF(ISNUMBER(SEARCH("PANGEL",H468)),"Magnesium Silicate",IF(ISNUMBER(SEARCH("ADIWAX",H468)),"High Density Polyethylene Wax","FIX IT"))))</f>
        <v>Magnesium Silicate</v>
      </c>
      <c r="N468" t="str">
        <f t="shared" si="31"/>
        <v>Not Identified</v>
      </c>
      <c r="O468" t="str">
        <f t="shared" si="32"/>
        <v>General Chemical</v>
      </c>
    </row>
    <row r="469" spans="1:15" ht="22" customHeight="1" x14ac:dyDescent="0.3">
      <c r="A469" s="2">
        <v>41970</v>
      </c>
      <c r="B469" s="13" t="str">
        <f t="shared" si="30"/>
        <v>2014</v>
      </c>
      <c r="C469" s="3" t="s">
        <v>533</v>
      </c>
      <c r="D469" s="3" t="s">
        <v>168</v>
      </c>
      <c r="E469" s="3" t="s">
        <v>508</v>
      </c>
      <c r="F469" s="3" t="s">
        <v>13</v>
      </c>
      <c r="G469" s="3" t="s">
        <v>286</v>
      </c>
      <c r="H469" s="3" t="s">
        <v>594</v>
      </c>
      <c r="I469" s="4">
        <v>16752</v>
      </c>
      <c r="J469" s="4">
        <v>16.75</v>
      </c>
      <c r="K469" s="3" t="s">
        <v>47</v>
      </c>
      <c r="L469" t="e">
        <f t="shared" si="29"/>
        <v>#VALUE!</v>
      </c>
      <c r="M469" s="12" t="s">
        <v>648</v>
      </c>
      <c r="N469" t="str">
        <f t="shared" si="31"/>
        <v>Not Identified</v>
      </c>
      <c r="O469" t="str">
        <f t="shared" si="32"/>
        <v>General Chemical</v>
      </c>
    </row>
    <row r="470" spans="1:15" ht="22" customHeight="1" x14ac:dyDescent="0.3">
      <c r="A470" s="2">
        <v>41956</v>
      </c>
      <c r="B470" s="13" t="str">
        <f t="shared" si="30"/>
        <v>2014</v>
      </c>
      <c r="C470" s="3" t="s">
        <v>533</v>
      </c>
      <c r="D470" s="3" t="s">
        <v>366</v>
      </c>
      <c r="E470" s="3" t="s">
        <v>21</v>
      </c>
      <c r="F470" s="3" t="s">
        <v>13</v>
      </c>
      <c r="G470" s="3" t="s">
        <v>22</v>
      </c>
      <c r="H470" s="3" t="s">
        <v>595</v>
      </c>
      <c r="I470" s="4">
        <v>33150</v>
      </c>
      <c r="J470" s="4">
        <v>33.15</v>
      </c>
      <c r="K470" s="4">
        <v>63500</v>
      </c>
      <c r="L470">
        <f t="shared" si="29"/>
        <v>1.9155354449472097</v>
      </c>
      <c r="M470" t="str">
        <f>IF(ISNUMBER(SEARCH("BENZOIC ACID",H470)),"Benzoic Acid",IF(ISNUMBER(SEARCH("XANTHAN GUM",H470)),"Xanthan Gum",IF(ISNUMBER(SEARCH(" SULPHONIC ACID",H470)),"Sulphonic Acid",IF(ISNUMBER(SEARCH("ETHOXYLATED TRISTYRYLPHENOL",H470))," Ethoxylated Tristyryphenol","FIX IT"))))</f>
        <v>Benzoic Acid</v>
      </c>
      <c r="N470" t="str">
        <f t="shared" si="31"/>
        <v>Not Identified</v>
      </c>
      <c r="O470" t="str">
        <f t="shared" si="32"/>
        <v>General Chemical</v>
      </c>
    </row>
    <row r="471" spans="1:15" ht="22" customHeight="1" x14ac:dyDescent="0.3">
      <c r="A471" s="5">
        <v>41949</v>
      </c>
      <c r="B471" s="13" t="str">
        <f t="shared" si="30"/>
        <v>2014</v>
      </c>
      <c r="C471" s="6" t="s">
        <v>533</v>
      </c>
      <c r="D471" s="6" t="s">
        <v>596</v>
      </c>
      <c r="E471" s="6" t="s">
        <v>573</v>
      </c>
      <c r="F471" s="6" t="s">
        <v>13</v>
      </c>
      <c r="G471" s="6" t="s">
        <v>286</v>
      </c>
      <c r="H471" s="6" t="s">
        <v>597</v>
      </c>
      <c r="I471" s="7">
        <v>16752</v>
      </c>
      <c r="J471" s="7">
        <v>16.75</v>
      </c>
      <c r="K471" s="6" t="s">
        <v>47</v>
      </c>
      <c r="L471" t="e">
        <f t="shared" si="29"/>
        <v>#VALUE!</v>
      </c>
      <c r="M471" s="12" t="s">
        <v>648</v>
      </c>
      <c r="N471" t="str">
        <f t="shared" si="31"/>
        <v>Not Identified</v>
      </c>
      <c r="O471" t="str">
        <f t="shared" si="32"/>
        <v>General Chemical</v>
      </c>
    </row>
    <row r="472" spans="1:15" ht="22" customHeight="1" x14ac:dyDescent="0.3">
      <c r="A472" s="2">
        <v>41942</v>
      </c>
      <c r="B472" s="13" t="str">
        <f t="shared" si="30"/>
        <v>2014</v>
      </c>
      <c r="C472" s="3" t="s">
        <v>533</v>
      </c>
      <c r="D472" s="3" t="s">
        <v>366</v>
      </c>
      <c r="E472" s="3" t="s">
        <v>21</v>
      </c>
      <c r="F472" s="3" t="s">
        <v>13</v>
      </c>
      <c r="G472" s="3" t="s">
        <v>22</v>
      </c>
      <c r="H472" s="3" t="s">
        <v>598</v>
      </c>
      <c r="I472" s="4">
        <v>33150</v>
      </c>
      <c r="J472" s="4">
        <v>33.15</v>
      </c>
      <c r="K472" s="4">
        <v>71300</v>
      </c>
      <c r="L472">
        <f t="shared" si="29"/>
        <v>2.1508295625942684</v>
      </c>
      <c r="M472" t="str">
        <f>IF(ISNUMBER(SEARCH("BENZOIC ACID",H472)),"Benzoic Acid",IF(ISNUMBER(SEARCH("XANTHAN GUM",H472)),"Xanthan Gum",IF(ISNUMBER(SEARCH(" SULPHONIC ACID",H472)),"Sulphonic Acid",IF(ISNUMBER(SEARCH("ETHOXYLATED TRISTYRYLPHENOL",H472))," Ethoxylated Tristyryphenol","FIX IT"))))</f>
        <v>Benzoic Acid</v>
      </c>
      <c r="N472" t="str">
        <f t="shared" si="31"/>
        <v>Not Identified</v>
      </c>
      <c r="O472" t="str">
        <f t="shared" si="32"/>
        <v>General Chemical</v>
      </c>
    </row>
    <row r="473" spans="1:15" ht="22" customHeight="1" x14ac:dyDescent="0.3">
      <c r="A473" s="5">
        <v>41942</v>
      </c>
      <c r="B473" s="13" t="str">
        <f t="shared" si="30"/>
        <v>2014</v>
      </c>
      <c r="C473" s="6" t="s">
        <v>533</v>
      </c>
      <c r="D473" s="6" t="s">
        <v>327</v>
      </c>
      <c r="E473" s="6" t="s">
        <v>549</v>
      </c>
      <c r="F473" s="6" t="s">
        <v>13</v>
      </c>
      <c r="G473" s="6" t="s">
        <v>22</v>
      </c>
      <c r="H473" s="6" t="s">
        <v>599</v>
      </c>
      <c r="I473" s="7">
        <v>42991</v>
      </c>
      <c r="J473" s="7">
        <v>42.99</v>
      </c>
      <c r="K473" s="7">
        <v>95900</v>
      </c>
      <c r="L473">
        <f t="shared" si="29"/>
        <v>2.2306994487218255</v>
      </c>
      <c r="M473" t="str">
        <f>IF(ISNUMBER(SEARCH("BENZOIC ACID",H473)),"Benzoic Acid",IF(ISNUMBER(SEARCH("XANTHAN GUM",H473)),"Xanthan Gum",IF(ISNUMBER(SEARCH(" SULPHONIC ACID",H473)),"Sulphonic Acid",IF(ISNUMBER(SEARCH("ETHOXYLATED TRISTYRYLPHENOL",H473))," Ethoxylated Tristyryphenol","FIX IT"))))</f>
        <v>Benzoic Acid</v>
      </c>
      <c r="N473" t="str">
        <f t="shared" si="31"/>
        <v>Not Identified</v>
      </c>
      <c r="O473" t="str">
        <f t="shared" si="32"/>
        <v>General Chemical</v>
      </c>
    </row>
    <row r="474" spans="1:15" ht="22" customHeight="1" x14ac:dyDescent="0.3">
      <c r="A474" s="2">
        <v>41942</v>
      </c>
      <c r="B474" s="13" t="str">
        <f t="shared" si="30"/>
        <v>2014</v>
      </c>
      <c r="C474" s="3" t="s">
        <v>533</v>
      </c>
      <c r="D474" s="3" t="s">
        <v>327</v>
      </c>
      <c r="E474" s="3" t="s">
        <v>549</v>
      </c>
      <c r="F474" s="3" t="s">
        <v>13</v>
      </c>
      <c r="G474" s="3" t="s">
        <v>22</v>
      </c>
      <c r="H474" s="3" t="s">
        <v>600</v>
      </c>
      <c r="I474" s="4">
        <v>42991</v>
      </c>
      <c r="J474" s="4">
        <v>42.99</v>
      </c>
      <c r="K474" s="4">
        <v>95900</v>
      </c>
      <c r="L474">
        <f t="shared" si="29"/>
        <v>2.2306994487218255</v>
      </c>
      <c r="M474" t="str">
        <f>IF(ISNUMBER(SEARCH("BENZOIC ACID",H474)),"Benzoic Acid",IF(ISNUMBER(SEARCH("XANTHAN GUM",H474)),"Xanthan Gum",IF(ISNUMBER(SEARCH(" SULPHONIC ACID",H474)),"Sulphonic Acid",IF(ISNUMBER(SEARCH("ETHOXYLATED TRISTYRYLPHENOL",H474))," Ethoxylated Tristyryphenol","FIX IT"))))</f>
        <v>Benzoic Acid</v>
      </c>
      <c r="N474" t="str">
        <f t="shared" si="31"/>
        <v>Not Identified</v>
      </c>
      <c r="O474" t="str">
        <f t="shared" si="32"/>
        <v>General Chemical</v>
      </c>
    </row>
    <row r="475" spans="1:15" ht="22" customHeight="1" x14ac:dyDescent="0.3">
      <c r="A475" s="2">
        <v>41932</v>
      </c>
      <c r="B475" s="13" t="str">
        <f t="shared" si="30"/>
        <v>2014</v>
      </c>
      <c r="C475" s="3" t="s">
        <v>533</v>
      </c>
      <c r="D475" s="3" t="s">
        <v>327</v>
      </c>
      <c r="E475" s="3" t="s">
        <v>549</v>
      </c>
      <c r="F475" s="3" t="s">
        <v>13</v>
      </c>
      <c r="G475" s="3" t="s">
        <v>22</v>
      </c>
      <c r="H475" s="3" t="s">
        <v>599</v>
      </c>
      <c r="I475" s="4">
        <v>42991</v>
      </c>
      <c r="J475" s="4">
        <v>42.99</v>
      </c>
      <c r="K475" s="4">
        <v>95900</v>
      </c>
      <c r="L475">
        <f t="shared" si="29"/>
        <v>2.2306994487218255</v>
      </c>
      <c r="M475" t="str">
        <f>IF(ISNUMBER(SEARCH("BENZOIC ACID",H475)),"Benzoic Acid",IF(ISNUMBER(SEARCH("XANTHAN GUM",H475)),"Xanthan Gum",IF(ISNUMBER(SEARCH(" SULPHONIC ACID",H475)),"Sulphonic Acid",IF(ISNUMBER(SEARCH("ETHOXYLATED TRISTYRYLPHENOL",H475))," Ethoxylated Tristyryphenol","FIX IT"))))</f>
        <v>Benzoic Acid</v>
      </c>
      <c r="N475" t="str">
        <f t="shared" si="31"/>
        <v>Not Identified</v>
      </c>
      <c r="O475" t="str">
        <f t="shared" si="32"/>
        <v>General Chemical</v>
      </c>
    </row>
    <row r="476" spans="1:15" ht="22" customHeight="1" x14ac:dyDescent="0.3">
      <c r="A476" s="5">
        <v>41930</v>
      </c>
      <c r="B476" s="13" t="str">
        <f t="shared" si="30"/>
        <v>2014</v>
      </c>
      <c r="C476" s="6" t="s">
        <v>533</v>
      </c>
      <c r="D476" s="6" t="s">
        <v>366</v>
      </c>
      <c r="E476" s="6" t="s">
        <v>21</v>
      </c>
      <c r="F476" s="6" t="s">
        <v>13</v>
      </c>
      <c r="G476" s="6" t="s">
        <v>22</v>
      </c>
      <c r="H476" s="6" t="s">
        <v>601</v>
      </c>
      <c r="I476" s="7">
        <v>33150</v>
      </c>
      <c r="J476" s="7">
        <v>33.15</v>
      </c>
      <c r="K476" s="7">
        <v>71300</v>
      </c>
      <c r="L476">
        <f t="shared" si="29"/>
        <v>2.1508295625942684</v>
      </c>
      <c r="M476" t="str">
        <f>IF(ISNUMBER(SEARCH("BENZOIC ACID",H476)),"Benzoic Acid",IF(ISNUMBER(SEARCH("XANTHAN GUM",H476)),"Xanthan Gum",IF(ISNUMBER(SEARCH(" SULPHONIC ACID",H476)),"Sulphonic Acid",IF(ISNUMBER(SEARCH("ETHOXYLATED TRISTYRYLPHENOL",H476))," Ethoxylated Tristyryphenol","FIX IT"))))</f>
        <v>Benzoic Acid</v>
      </c>
      <c r="N476" t="str">
        <f t="shared" si="31"/>
        <v>Not Identified</v>
      </c>
      <c r="O476" t="str">
        <f t="shared" si="32"/>
        <v>General Chemical</v>
      </c>
    </row>
    <row r="477" spans="1:15" ht="22" customHeight="1" x14ac:dyDescent="0.3">
      <c r="A477" s="2">
        <v>41929</v>
      </c>
      <c r="B477" s="13" t="str">
        <f t="shared" si="30"/>
        <v>2014</v>
      </c>
      <c r="C477" s="3" t="s">
        <v>542</v>
      </c>
      <c r="D477" s="3" t="s">
        <v>63</v>
      </c>
      <c r="E477" s="3" t="s">
        <v>602</v>
      </c>
      <c r="F477" s="3" t="s">
        <v>543</v>
      </c>
      <c r="G477" s="3" t="s">
        <v>544</v>
      </c>
      <c r="H477" s="3" t="s">
        <v>603</v>
      </c>
      <c r="I477" s="4">
        <v>235440</v>
      </c>
      <c r="J477" s="4">
        <v>235.44</v>
      </c>
      <c r="K477" s="4">
        <v>645000</v>
      </c>
      <c r="L477">
        <f t="shared" si="29"/>
        <v>2.7395514780835883</v>
      </c>
      <c r="M477" s="12" t="s">
        <v>665</v>
      </c>
      <c r="N477" t="str">
        <f t="shared" si="31"/>
        <v>Not Identified</v>
      </c>
      <c r="O477" t="str">
        <f t="shared" si="32"/>
        <v>Binder</v>
      </c>
    </row>
    <row r="478" spans="1:15" ht="22" customHeight="1" x14ac:dyDescent="0.3">
      <c r="A478" s="5">
        <v>41920</v>
      </c>
      <c r="B478" s="13" t="str">
        <f t="shared" si="30"/>
        <v>2014</v>
      </c>
      <c r="C478" s="6" t="s">
        <v>533</v>
      </c>
      <c r="D478" s="6" t="s">
        <v>366</v>
      </c>
      <c r="E478" s="6" t="s">
        <v>21</v>
      </c>
      <c r="F478" s="6" t="s">
        <v>13</v>
      </c>
      <c r="G478" s="6" t="s">
        <v>22</v>
      </c>
      <c r="H478" s="6" t="s">
        <v>604</v>
      </c>
      <c r="I478" s="7">
        <v>99450</v>
      </c>
      <c r="J478" s="7">
        <v>99.45</v>
      </c>
      <c r="K478" s="7">
        <v>214000</v>
      </c>
      <c r="L478">
        <f t="shared" si="29"/>
        <v>2.1518350930115635</v>
      </c>
      <c r="M478" t="str">
        <f>IF(ISNUMBER(SEARCH("BENZOIC ACID",H478)),"Benzoic Acid",IF(ISNUMBER(SEARCH("XANTHAN GUM",H478)),"Xanthan Gum",IF(ISNUMBER(SEARCH(" SULPHONIC ACID",H478)),"Sulphonic Acid",IF(ISNUMBER(SEARCH("ETHOXYLATED TRISTYRYLPHENOL",H478))," Ethoxylated Tristyryphenol","FIX IT"))))</f>
        <v>Benzoic Acid</v>
      </c>
      <c r="N478" t="str">
        <f t="shared" si="31"/>
        <v>Not Identified</v>
      </c>
      <c r="O478" t="str">
        <f t="shared" si="32"/>
        <v>General Chemical</v>
      </c>
    </row>
    <row r="479" spans="1:15" ht="22" customHeight="1" x14ac:dyDescent="0.3">
      <c r="A479" s="2">
        <v>41902</v>
      </c>
      <c r="B479" s="13" t="str">
        <f t="shared" si="30"/>
        <v>2014</v>
      </c>
      <c r="C479" s="3" t="s">
        <v>533</v>
      </c>
      <c r="D479" s="3" t="s">
        <v>382</v>
      </c>
      <c r="E479" s="3" t="s">
        <v>69</v>
      </c>
      <c r="F479" s="3" t="s">
        <v>13</v>
      </c>
      <c r="G479" s="3" t="s">
        <v>472</v>
      </c>
      <c r="H479" s="3" t="s">
        <v>605</v>
      </c>
      <c r="I479" s="4">
        <v>17905</v>
      </c>
      <c r="J479" s="4">
        <v>17.91</v>
      </c>
      <c r="K479" s="4">
        <v>21400</v>
      </c>
      <c r="L479">
        <f t="shared" si="29"/>
        <v>1.1951968723820161</v>
      </c>
      <c r="M479" s="12" t="s">
        <v>663</v>
      </c>
      <c r="N479" t="str">
        <f t="shared" si="31"/>
        <v>Not Identified</v>
      </c>
      <c r="O479" t="str">
        <f t="shared" si="32"/>
        <v>Polymer</v>
      </c>
    </row>
    <row r="480" spans="1:15" ht="22" customHeight="1" x14ac:dyDescent="0.3">
      <c r="A480" s="5">
        <v>41901</v>
      </c>
      <c r="B480" s="13" t="str">
        <f t="shared" si="30"/>
        <v>2014</v>
      </c>
      <c r="C480" s="6" t="s">
        <v>542</v>
      </c>
      <c r="D480" s="6" t="s">
        <v>63</v>
      </c>
      <c r="E480" s="6" t="s">
        <v>602</v>
      </c>
      <c r="F480" s="6" t="s">
        <v>543</v>
      </c>
      <c r="G480" s="6" t="s">
        <v>544</v>
      </c>
      <c r="H480" s="11" t="s">
        <v>606</v>
      </c>
      <c r="I480" s="7">
        <v>209280</v>
      </c>
      <c r="J480" s="7">
        <v>209.28</v>
      </c>
      <c r="K480" s="7">
        <v>579000</v>
      </c>
      <c r="L480">
        <f t="shared" ref="L480:L503" si="33">K480/I480</f>
        <v>2.7666284403669725</v>
      </c>
      <c r="M480" s="12" t="s">
        <v>665</v>
      </c>
      <c r="N480" t="str">
        <f t="shared" si="31"/>
        <v>Not Identified</v>
      </c>
      <c r="O480" t="str">
        <f t="shared" si="32"/>
        <v>Binder</v>
      </c>
    </row>
    <row r="481" spans="1:15" ht="22" customHeight="1" x14ac:dyDescent="0.3">
      <c r="A481" s="2">
        <v>41900</v>
      </c>
      <c r="B481" s="13" t="str">
        <f t="shared" si="30"/>
        <v>2014</v>
      </c>
      <c r="C481" s="3" t="s">
        <v>533</v>
      </c>
      <c r="D481" s="3" t="s">
        <v>327</v>
      </c>
      <c r="E481" s="3" t="s">
        <v>549</v>
      </c>
      <c r="F481" s="3" t="s">
        <v>13</v>
      </c>
      <c r="G481" s="3" t="s">
        <v>22</v>
      </c>
      <c r="H481" s="3" t="s">
        <v>599</v>
      </c>
      <c r="I481" s="4">
        <v>42991</v>
      </c>
      <c r="J481" s="4">
        <v>42.99</v>
      </c>
      <c r="K481" s="4">
        <v>97700</v>
      </c>
      <c r="L481">
        <f t="shared" si="33"/>
        <v>2.2725686771649882</v>
      </c>
      <c r="M481" t="str">
        <f>IF(ISNUMBER(SEARCH("BENZOIC ACID",H481)),"Benzoic Acid",IF(ISNUMBER(SEARCH("XANTHAN GUM",H481)),"Xanthan Gum",IF(ISNUMBER(SEARCH(" SULPHONIC ACID",H481)),"Sulphonic Acid",IF(ISNUMBER(SEARCH("ETHOXYLATED TRISTYRYLPHENOL",H481))," Ethoxylated Tristyryphenol","FIX IT"))))</f>
        <v>Benzoic Acid</v>
      </c>
      <c r="N481" t="str">
        <f t="shared" si="31"/>
        <v>Not Identified</v>
      </c>
      <c r="O481" t="str">
        <f t="shared" si="32"/>
        <v>General Chemical</v>
      </c>
    </row>
    <row r="482" spans="1:15" ht="22" customHeight="1" x14ac:dyDescent="0.3">
      <c r="A482" s="5">
        <v>41887</v>
      </c>
      <c r="B482" s="13" t="str">
        <f t="shared" si="30"/>
        <v>2014</v>
      </c>
      <c r="C482" s="6" t="s">
        <v>533</v>
      </c>
      <c r="D482" s="6" t="s">
        <v>370</v>
      </c>
      <c r="E482" s="6" t="s">
        <v>49</v>
      </c>
      <c r="F482" s="6" t="s">
        <v>13</v>
      </c>
      <c r="G482" s="6" t="s">
        <v>50</v>
      </c>
      <c r="H482" s="6" t="s">
        <v>607</v>
      </c>
      <c r="I482" s="7">
        <v>15150</v>
      </c>
      <c r="J482" s="7">
        <v>15.15</v>
      </c>
      <c r="K482" s="7">
        <v>32400</v>
      </c>
      <c r="L482">
        <f t="shared" si="33"/>
        <v>2.1386138613861387</v>
      </c>
      <c r="M482" t="str">
        <f>IF(ISNUMBER(SEARCH("BUTYL TRIGLYCOL",H482)),"Butyl Triglycol",IF(ISNUMBER(SEARCH("POLYVINYL ALCOHOL",H482)),"Polyvinyl Alcohol",IF(ISNUMBER(SEARCH("ACIDOS GRAXOS",H482)),"Fatty Acids",IF(ISNUMBER(SEARCH("DIETHYLENETRIAMINE",H482)),"Diethylenetriamine",IF(ISNUMBER(SEARCH("MONOETHANOLAMINE",H482)),"Monoethanolamine",IF(ISNUMBER(SEARCH("PIGMENT",H482)),"Pigment","fIX IT"))))))</f>
        <v>Polyvinyl Alcohol</v>
      </c>
      <c r="N482" t="str">
        <f t="shared" si="31"/>
        <v>Not Identified</v>
      </c>
      <c r="O482" t="str">
        <f t="shared" si="32"/>
        <v>Alcohol</v>
      </c>
    </row>
    <row r="483" spans="1:15" ht="22" customHeight="1" x14ac:dyDescent="0.3">
      <c r="A483" s="2">
        <v>41887</v>
      </c>
      <c r="B483" s="13" t="str">
        <f t="shared" si="30"/>
        <v>2014</v>
      </c>
      <c r="C483" s="3" t="s">
        <v>533</v>
      </c>
      <c r="D483" s="3" t="s">
        <v>608</v>
      </c>
      <c r="E483" s="3" t="s">
        <v>373</v>
      </c>
      <c r="F483" s="3" t="s">
        <v>13</v>
      </c>
      <c r="G483" s="3" t="s">
        <v>35</v>
      </c>
      <c r="H483" s="3" t="s">
        <v>609</v>
      </c>
      <c r="I483" s="4">
        <v>10166</v>
      </c>
      <c r="J483" s="4">
        <v>10.17</v>
      </c>
      <c r="K483" s="4">
        <v>97400</v>
      </c>
      <c r="L483">
        <f t="shared" si="33"/>
        <v>9.5809561282707065</v>
      </c>
      <c r="M483" t="str">
        <f>IF(ISNUMBER(SEARCH("BUTYL TRIGLYCOL",H483)),"Butyl Triglycol",IF(ISNUMBER(SEARCH("POLYVINYL ALCOHOL",H483)),"Polyvinyl Alcohol",IF(ISNUMBER(SEARCH("ACIDOS GRAXOS",H483)),"Fatty Acids",IF(ISNUMBER(SEARCH("DIETHYLENETRIAMINE",H483)),"Diethylenetriamine",IF(ISNUMBER(SEARCH("MONOETHANOLAMINE",H483)),"Monoethanolamine",IF(ISNUMBER(SEARCH("PIGMENT",H483)),"Pigment","fIX IT"))))))</f>
        <v>Pigment</v>
      </c>
      <c r="N483" t="str">
        <f t="shared" si="31"/>
        <v>Not Identified</v>
      </c>
      <c r="O483" t="str">
        <f t="shared" si="32"/>
        <v>Pigment</v>
      </c>
    </row>
    <row r="484" spans="1:15" ht="22" customHeight="1" x14ac:dyDescent="0.3">
      <c r="A484" s="5">
        <v>41880</v>
      </c>
      <c r="B484" s="13" t="str">
        <f t="shared" si="30"/>
        <v>2014</v>
      </c>
      <c r="C484" s="6" t="s">
        <v>533</v>
      </c>
      <c r="D484" s="6" t="s">
        <v>370</v>
      </c>
      <c r="E484" s="6" t="s">
        <v>49</v>
      </c>
      <c r="F484" s="6" t="s">
        <v>13</v>
      </c>
      <c r="G484" s="6" t="s">
        <v>50</v>
      </c>
      <c r="H484" s="6" t="s">
        <v>607</v>
      </c>
      <c r="I484" s="7">
        <v>15150</v>
      </c>
      <c r="J484" s="7">
        <v>15.15</v>
      </c>
      <c r="K484" s="7">
        <v>32900</v>
      </c>
      <c r="L484">
        <f t="shared" si="33"/>
        <v>2.1716171617161715</v>
      </c>
      <c r="M484" t="str">
        <f>IF(ISNUMBER(SEARCH("BUTYL TRIGLYCOL",H484)),"Butyl Triglycol",IF(ISNUMBER(SEARCH("POLYVINYL ALCOHOL",H484)),"Polyvinyl Alcohol",IF(ISNUMBER(SEARCH("ACIDOS GRAXOS",H484)),"Fatty Acids",IF(ISNUMBER(SEARCH("DIETHYLENETRIAMINE",H484)),"Diethylenetriamine",IF(ISNUMBER(SEARCH("MONOETHANOLAMINE",H484)),"Monoethanolamine",IF(ISNUMBER(SEARCH("PIGMENT",H484)),"Pigment","fIX IT"))))))</f>
        <v>Polyvinyl Alcohol</v>
      </c>
      <c r="N484" t="str">
        <f t="shared" si="31"/>
        <v>Not Identified</v>
      </c>
      <c r="O484" t="str">
        <f t="shared" si="32"/>
        <v>Alcohol</v>
      </c>
    </row>
    <row r="485" spans="1:15" ht="22" customHeight="1" x14ac:dyDescent="0.3">
      <c r="A485" s="2">
        <v>41879</v>
      </c>
      <c r="B485" s="13" t="str">
        <f t="shared" si="30"/>
        <v>2014</v>
      </c>
      <c r="C485" s="3" t="s">
        <v>533</v>
      </c>
      <c r="D485" s="3" t="s">
        <v>366</v>
      </c>
      <c r="E485" s="3" t="s">
        <v>21</v>
      </c>
      <c r="F485" s="3" t="s">
        <v>13</v>
      </c>
      <c r="G485" s="3" t="s">
        <v>22</v>
      </c>
      <c r="H485" s="3" t="s">
        <v>610</v>
      </c>
      <c r="I485" s="4">
        <v>33150</v>
      </c>
      <c r="J485" s="4">
        <v>33.15</v>
      </c>
      <c r="K485" s="4">
        <v>65300</v>
      </c>
      <c r="L485">
        <f t="shared" si="33"/>
        <v>1.9698340874811464</v>
      </c>
      <c r="M485" t="str">
        <f>IF(ISNUMBER(SEARCH("BENZOIC ACID",H485)),"Benzoic Acid",IF(ISNUMBER(SEARCH("XANTHAN GUM",H485)),"Xanthan Gum",IF(ISNUMBER(SEARCH(" SULPHONIC ACID",H485)),"Sulphonic Acid",IF(ISNUMBER(SEARCH("ETHOXYLATED TRISTYRYLPHENOL",H485))," Ethoxylated Tristyryphenol","FIX IT"))))</f>
        <v>Benzoic Acid</v>
      </c>
      <c r="N485" t="str">
        <f t="shared" si="31"/>
        <v>Not Identified</v>
      </c>
      <c r="O485" t="str">
        <f t="shared" si="32"/>
        <v>General Chemical</v>
      </c>
    </row>
    <row r="486" spans="1:15" ht="22" customHeight="1" x14ac:dyDescent="0.3">
      <c r="A486" s="5">
        <v>41879</v>
      </c>
      <c r="B486" s="13" t="str">
        <f t="shared" si="30"/>
        <v>2014</v>
      </c>
      <c r="C486" s="6" t="s">
        <v>533</v>
      </c>
      <c r="D486" s="6" t="s">
        <v>366</v>
      </c>
      <c r="E486" s="6" t="s">
        <v>21</v>
      </c>
      <c r="F486" s="6" t="s">
        <v>13</v>
      </c>
      <c r="G486" s="6" t="s">
        <v>22</v>
      </c>
      <c r="H486" s="6" t="s">
        <v>611</v>
      </c>
      <c r="I486" s="7">
        <v>33150</v>
      </c>
      <c r="J486" s="7">
        <v>33.15</v>
      </c>
      <c r="K486" s="7">
        <v>65300</v>
      </c>
      <c r="L486">
        <f t="shared" si="33"/>
        <v>1.9698340874811464</v>
      </c>
      <c r="M486" t="str">
        <f>IF(ISNUMBER(SEARCH("BENZOIC ACID",H486)),"Benzoic Acid",IF(ISNUMBER(SEARCH("XANTHAN GUM",H486)),"Xanthan Gum",IF(ISNUMBER(SEARCH(" SULPHONIC ACID",H486)),"Sulphonic Acid",IF(ISNUMBER(SEARCH("ETHOXYLATED TRISTYRYLPHENOL",H486))," Ethoxylated Tristyryphenol","FIX IT"))))</f>
        <v>Benzoic Acid</v>
      </c>
      <c r="N486" t="str">
        <f t="shared" si="31"/>
        <v>Not Identified</v>
      </c>
      <c r="O486" t="str">
        <f t="shared" si="32"/>
        <v>General Chemical</v>
      </c>
    </row>
    <row r="487" spans="1:15" ht="22" customHeight="1" x14ac:dyDescent="0.3">
      <c r="A487" s="2">
        <v>41873</v>
      </c>
      <c r="B487" s="13" t="str">
        <f t="shared" si="30"/>
        <v>2014</v>
      </c>
      <c r="C487" s="3" t="s">
        <v>533</v>
      </c>
      <c r="D487" s="3" t="s">
        <v>587</v>
      </c>
      <c r="E487" s="3" t="s">
        <v>73</v>
      </c>
      <c r="F487" s="3" t="s">
        <v>13</v>
      </c>
      <c r="G487" s="3" t="s">
        <v>35</v>
      </c>
      <c r="H487" s="3" t="s">
        <v>612</v>
      </c>
      <c r="I487" s="4">
        <v>12749</v>
      </c>
      <c r="J487" s="4">
        <v>12.75</v>
      </c>
      <c r="K487" s="4">
        <v>120000</v>
      </c>
      <c r="L487">
        <f t="shared" si="33"/>
        <v>9.412502941407169</v>
      </c>
      <c r="M487" t="str">
        <f>IF(ISNUMBER(SEARCH("BUTYL TRIGLYCOL",H487)),"Butyl Triglycol",IF(ISNUMBER(SEARCH("POLYVINYL ALCOHOL",H487)),"Polyvinyl Alcohol",IF(ISNUMBER(SEARCH("ACIDOS GRAXOS",H487)),"Fatty Acids",IF(ISNUMBER(SEARCH("DIETHYLENETRIAMINE",H487)),"Diethylenetriamine",IF(ISNUMBER(SEARCH("MONOETHANOLAMINE",H487)),"Monoethanolamine",IF(ISNUMBER(SEARCH("PIGMENT",H487)),"Pigment","fIX IT"))))))</f>
        <v>Pigment</v>
      </c>
      <c r="N487" t="str">
        <f t="shared" si="31"/>
        <v>Not Identified</v>
      </c>
      <c r="O487" t="str">
        <f t="shared" si="32"/>
        <v>Pigment</v>
      </c>
    </row>
    <row r="488" spans="1:15" ht="22" customHeight="1" x14ac:dyDescent="0.3">
      <c r="A488" s="5">
        <v>41873</v>
      </c>
      <c r="B488" s="13" t="str">
        <f t="shared" si="30"/>
        <v>2014</v>
      </c>
      <c r="C488" s="6" t="s">
        <v>542</v>
      </c>
      <c r="D488" s="6" t="s">
        <v>63</v>
      </c>
      <c r="E488" s="6" t="s">
        <v>602</v>
      </c>
      <c r="F488" s="6" t="s">
        <v>543</v>
      </c>
      <c r="G488" s="6" t="s">
        <v>544</v>
      </c>
      <c r="H488" s="6" t="s">
        <v>606</v>
      </c>
      <c r="I488" s="7">
        <v>209280</v>
      </c>
      <c r="J488" s="7">
        <v>209.28</v>
      </c>
      <c r="K488" s="7">
        <v>579000</v>
      </c>
      <c r="L488">
        <f t="shared" si="33"/>
        <v>2.7666284403669725</v>
      </c>
      <c r="M488" s="12" t="s">
        <v>665</v>
      </c>
      <c r="N488" t="str">
        <f t="shared" si="31"/>
        <v>Not Identified</v>
      </c>
      <c r="O488" t="str">
        <f t="shared" si="32"/>
        <v>Binder</v>
      </c>
    </row>
    <row r="489" spans="1:15" ht="22" customHeight="1" x14ac:dyDescent="0.3">
      <c r="A489" s="2">
        <v>41868</v>
      </c>
      <c r="B489" s="13" t="str">
        <f t="shared" si="30"/>
        <v>2014</v>
      </c>
      <c r="C489" s="3" t="s">
        <v>533</v>
      </c>
      <c r="D489" s="3" t="s">
        <v>613</v>
      </c>
      <c r="E489" s="3" t="s">
        <v>373</v>
      </c>
      <c r="F489" s="3" t="s">
        <v>13</v>
      </c>
      <c r="G489" s="3" t="s">
        <v>35</v>
      </c>
      <c r="H489" s="3" t="s">
        <v>614</v>
      </c>
      <c r="I489" s="4">
        <v>10200</v>
      </c>
      <c r="J489" s="4">
        <v>10.199999999999999</v>
      </c>
      <c r="K489" s="4">
        <v>96100</v>
      </c>
      <c r="L489">
        <f t="shared" si="33"/>
        <v>9.4215686274509807</v>
      </c>
      <c r="M489" t="str">
        <f>IF(ISNUMBER(SEARCH("BUTYL TRIGLYCOL",H489)),"Butyl Triglycol",IF(ISNUMBER(SEARCH("POLYVINYL ALCOHOL",H489)),"Polyvinyl Alcohol",IF(ISNUMBER(SEARCH("ACIDOS GRAXOS",H489)),"Fatty Acids",IF(ISNUMBER(SEARCH("DIETHYLENETRIAMINE",H489)),"Diethylenetriamine",IF(ISNUMBER(SEARCH("MONOETHANOLAMINE",H489)),"Monoethanolamine",IF(ISNUMBER(SEARCH("PIGMENT",H489)),"Pigment","fIX IT"))))))</f>
        <v>Pigment</v>
      </c>
      <c r="N489" t="str">
        <f t="shared" si="31"/>
        <v>Not Identified</v>
      </c>
      <c r="O489" t="str">
        <f t="shared" si="32"/>
        <v>Pigment</v>
      </c>
    </row>
    <row r="490" spans="1:15" ht="22" customHeight="1" x14ac:dyDescent="0.3">
      <c r="A490" s="5">
        <v>41857</v>
      </c>
      <c r="B490" s="13" t="str">
        <f t="shared" si="30"/>
        <v>2014</v>
      </c>
      <c r="C490" s="6" t="s">
        <v>533</v>
      </c>
      <c r="D490" s="6" t="s">
        <v>366</v>
      </c>
      <c r="E490" s="6" t="s">
        <v>21</v>
      </c>
      <c r="F490" s="6" t="s">
        <v>13</v>
      </c>
      <c r="G490" s="6" t="s">
        <v>22</v>
      </c>
      <c r="H490" s="6" t="s">
        <v>615</v>
      </c>
      <c r="I490" s="7">
        <v>33150</v>
      </c>
      <c r="J490" s="7">
        <v>33.15</v>
      </c>
      <c r="K490" s="7">
        <v>65300</v>
      </c>
      <c r="L490">
        <f t="shared" si="33"/>
        <v>1.9698340874811464</v>
      </c>
      <c r="M490" t="str">
        <f>IF(ISNUMBER(SEARCH("BENZOIC ACID",H490)),"Benzoic Acid",IF(ISNUMBER(SEARCH("XANTHAN GUM",H490)),"Xanthan Gum",IF(ISNUMBER(SEARCH(" SULPHONIC ACID",H490)),"Sulphonic Acid",IF(ISNUMBER(SEARCH("ETHOXYLATED TRISTYRYLPHENOL",H490))," Ethoxylated Tristyryphenol","FIX IT"))))</f>
        <v>Benzoic Acid</v>
      </c>
      <c r="N490" t="str">
        <f t="shared" si="31"/>
        <v>Not Identified</v>
      </c>
      <c r="O490" t="str">
        <f t="shared" si="32"/>
        <v>General Chemical</v>
      </c>
    </row>
    <row r="491" spans="1:15" ht="22" customHeight="1" x14ac:dyDescent="0.3">
      <c r="A491" s="2">
        <v>41857</v>
      </c>
      <c r="B491" s="13" t="str">
        <f t="shared" si="30"/>
        <v>2014</v>
      </c>
      <c r="C491" s="3" t="s">
        <v>533</v>
      </c>
      <c r="D491" s="3" t="s">
        <v>366</v>
      </c>
      <c r="E491" s="3" t="s">
        <v>21</v>
      </c>
      <c r="F491" s="3" t="s">
        <v>13</v>
      </c>
      <c r="G491" s="3" t="s">
        <v>22</v>
      </c>
      <c r="H491" s="3" t="s">
        <v>616</v>
      </c>
      <c r="I491" s="4">
        <v>66300</v>
      </c>
      <c r="J491" s="4">
        <v>66.3</v>
      </c>
      <c r="K491" s="4">
        <v>131000</v>
      </c>
      <c r="L491">
        <f t="shared" si="33"/>
        <v>1.9758672699849171</v>
      </c>
      <c r="M491" t="str">
        <f>IF(ISNUMBER(SEARCH("BENZOIC ACID",H491)),"Benzoic Acid",IF(ISNUMBER(SEARCH("XANTHAN GUM",H491)),"Xanthan Gum",IF(ISNUMBER(SEARCH(" SULPHONIC ACID",H491)),"Sulphonic Acid",IF(ISNUMBER(SEARCH("ETHOXYLATED TRISTYRYLPHENOL",H491))," Ethoxylated Tristyryphenol","FIX IT"))))</f>
        <v>Benzoic Acid</v>
      </c>
      <c r="N491" t="str">
        <f t="shared" si="31"/>
        <v>Not Identified</v>
      </c>
      <c r="O491" t="str">
        <f t="shared" si="32"/>
        <v>General Chemical</v>
      </c>
    </row>
    <row r="492" spans="1:15" ht="22" customHeight="1" x14ac:dyDescent="0.3">
      <c r="A492" s="5">
        <v>41853</v>
      </c>
      <c r="B492" s="13" t="str">
        <f t="shared" si="30"/>
        <v>2014</v>
      </c>
      <c r="C492" s="6" t="s">
        <v>533</v>
      </c>
      <c r="D492" s="6" t="s">
        <v>382</v>
      </c>
      <c r="E492" s="6" t="s">
        <v>69</v>
      </c>
      <c r="F492" s="6" t="s">
        <v>13</v>
      </c>
      <c r="G492" s="6" t="s">
        <v>70</v>
      </c>
      <c r="H492" s="6" t="s">
        <v>617</v>
      </c>
      <c r="I492" s="7">
        <v>16829</v>
      </c>
      <c r="J492" s="7">
        <v>16.829999999999998</v>
      </c>
      <c r="K492" s="7">
        <v>57000</v>
      </c>
      <c r="L492">
        <f t="shared" si="33"/>
        <v>3.3870105175589758</v>
      </c>
      <c r="M492" t="str">
        <f>IF(ISNUMBER(SEARCH("BUTYL TRIGLYCOL",H492)),"Butyl Triglycol",IF(ISNUMBER(SEARCH("POLYVINYL ALCOHOL",H492)),"Polyvinyl Alcohol",IF(ISNUMBER(SEARCH("ACIDOS GRAXOS",H492)),"Fatty Acids",IF(ISNUMBER(SEARCH("DIETHYLENETRIAMINE",H492)),"Diethylenetriamine",IF(ISNUMBER(SEARCH("MONOETHANOLAMINE",H492)),"Monoethanolamine",IF(ISNUMBER(SEARCH("PIGMENT",H492)),"Pigment","fIX IT"))))))</f>
        <v>Diethylenetriamine</v>
      </c>
      <c r="N492" t="str">
        <f t="shared" si="31"/>
        <v>Not Identified</v>
      </c>
      <c r="O492" t="str">
        <f t="shared" si="32"/>
        <v>Amines</v>
      </c>
    </row>
    <row r="493" spans="1:15" ht="22" customHeight="1" x14ac:dyDescent="0.3">
      <c r="A493" s="2">
        <v>41853</v>
      </c>
      <c r="B493" s="13" t="str">
        <f t="shared" si="30"/>
        <v>2014</v>
      </c>
      <c r="C493" s="3" t="s">
        <v>533</v>
      </c>
      <c r="D493" s="3" t="s">
        <v>382</v>
      </c>
      <c r="E493" s="3" t="s">
        <v>69</v>
      </c>
      <c r="F493" s="3" t="s">
        <v>13</v>
      </c>
      <c r="G493" s="3" t="s">
        <v>415</v>
      </c>
      <c r="H493" s="3" t="s">
        <v>618</v>
      </c>
      <c r="I493" s="4">
        <v>19532</v>
      </c>
      <c r="J493" s="4">
        <v>19.53</v>
      </c>
      <c r="K493" s="4">
        <v>53600</v>
      </c>
      <c r="L493">
        <f t="shared" si="33"/>
        <v>2.7442146221585091</v>
      </c>
      <c r="M493" s="12" t="s">
        <v>663</v>
      </c>
      <c r="N493" t="str">
        <f t="shared" si="31"/>
        <v>Not Identified</v>
      </c>
      <c r="O493" t="str">
        <f t="shared" si="32"/>
        <v>Polymer</v>
      </c>
    </row>
    <row r="494" spans="1:15" ht="22" customHeight="1" x14ac:dyDescent="0.3">
      <c r="A494" s="5">
        <v>41851</v>
      </c>
      <c r="B494" s="13" t="str">
        <f t="shared" si="30"/>
        <v>2014</v>
      </c>
      <c r="C494" s="6" t="s">
        <v>533</v>
      </c>
      <c r="D494" s="6" t="s">
        <v>327</v>
      </c>
      <c r="E494" s="6" t="s">
        <v>549</v>
      </c>
      <c r="F494" s="6" t="s">
        <v>13</v>
      </c>
      <c r="G494" s="6" t="s">
        <v>22</v>
      </c>
      <c r="H494" s="6" t="s">
        <v>619</v>
      </c>
      <c r="I494" s="7">
        <v>40944</v>
      </c>
      <c r="J494" s="7">
        <v>40.94</v>
      </c>
      <c r="K494" s="7">
        <v>92100</v>
      </c>
      <c r="L494">
        <f t="shared" si="33"/>
        <v>2.2494138335287222</v>
      </c>
      <c r="M494" t="str">
        <f>IF(ISNUMBER(SEARCH("BENZOIC ACID",H494)),"Benzoic Acid",IF(ISNUMBER(SEARCH("XANTHAN GUM",H494)),"Xanthan Gum",IF(ISNUMBER(SEARCH(" SULPHONIC ACID",H494)),"Sulphonic Acid",IF(ISNUMBER(SEARCH("ETHOXYLATED TRISTYRYLPHENOL",H494))," Ethoxylated Tristyryphenol","FIX IT"))))</f>
        <v>Benzoic Acid</v>
      </c>
      <c r="N494" t="str">
        <f t="shared" si="31"/>
        <v>Not Identified</v>
      </c>
      <c r="O494" t="str">
        <f t="shared" si="32"/>
        <v>General Chemical</v>
      </c>
    </row>
    <row r="495" spans="1:15" ht="22" customHeight="1" x14ac:dyDescent="0.3">
      <c r="A495" s="2">
        <v>41846</v>
      </c>
      <c r="B495" s="13" t="str">
        <f t="shared" si="30"/>
        <v>2014</v>
      </c>
      <c r="C495" s="3" t="s">
        <v>533</v>
      </c>
      <c r="D495" s="3" t="s">
        <v>366</v>
      </c>
      <c r="E495" s="3" t="s">
        <v>21</v>
      </c>
      <c r="F495" s="3" t="s">
        <v>13</v>
      </c>
      <c r="G495" s="3" t="s">
        <v>22</v>
      </c>
      <c r="H495" s="3" t="s">
        <v>620</v>
      </c>
      <c r="I495" s="4">
        <v>33150</v>
      </c>
      <c r="J495" s="4">
        <v>33.15</v>
      </c>
      <c r="K495" s="4">
        <v>66300</v>
      </c>
      <c r="L495">
        <f t="shared" si="33"/>
        <v>2</v>
      </c>
      <c r="M495" t="str">
        <f>IF(ISNUMBER(SEARCH("BENZOIC ACID",H495)),"Benzoic Acid",IF(ISNUMBER(SEARCH("XANTHAN GUM",H495)),"Xanthan Gum",IF(ISNUMBER(SEARCH(" SULPHONIC ACID",H495)),"Sulphonic Acid",IF(ISNUMBER(SEARCH("ETHOXYLATED TRISTYRYLPHENOL",H495))," Ethoxylated Tristyryphenol","FIX IT"))))</f>
        <v>Benzoic Acid</v>
      </c>
      <c r="N495" t="str">
        <f t="shared" si="31"/>
        <v>Not Identified</v>
      </c>
      <c r="O495" t="str">
        <f t="shared" si="32"/>
        <v>General Chemical</v>
      </c>
    </row>
    <row r="496" spans="1:15" ht="22" customHeight="1" x14ac:dyDescent="0.3">
      <c r="A496" s="5">
        <v>41842</v>
      </c>
      <c r="B496" s="13" t="str">
        <f t="shared" si="30"/>
        <v>2014</v>
      </c>
      <c r="C496" s="6" t="s">
        <v>533</v>
      </c>
      <c r="D496" s="6" t="s">
        <v>450</v>
      </c>
      <c r="E496" s="6" t="s">
        <v>53</v>
      </c>
      <c r="F496" s="6" t="s">
        <v>13</v>
      </c>
      <c r="G496" s="6" t="s">
        <v>35</v>
      </c>
      <c r="H496" s="6" t="s">
        <v>621</v>
      </c>
      <c r="I496" s="7">
        <v>8450</v>
      </c>
      <c r="J496" s="7">
        <v>8.4499999999999993</v>
      </c>
      <c r="K496" s="7">
        <v>80000</v>
      </c>
      <c r="L496">
        <f t="shared" si="33"/>
        <v>9.4674556213017755</v>
      </c>
      <c r="M496" t="str">
        <f>IF(ISNUMBER(SEARCH("BUTYL TRIGLYCOL",H496)),"Butyl Triglycol",IF(ISNUMBER(SEARCH("POLYVINYL ALCOHOL",H496)),"Polyvinyl Alcohol",IF(ISNUMBER(SEARCH("ACIDOS GRAXOS",H496)),"Fatty Acids",IF(ISNUMBER(SEARCH("DIETHYLENETRIAMINE",H496)),"Diethylenetriamine",IF(ISNUMBER(SEARCH("MONOETHANOLAMINE",H496)),"Monoethanolamine",IF(ISNUMBER(SEARCH("PIGMENT",H496)),"Pigment","fIX IT"))))))</f>
        <v>Pigment</v>
      </c>
      <c r="N496" t="str">
        <f t="shared" si="31"/>
        <v>Not Identified</v>
      </c>
      <c r="O496" t="str">
        <f t="shared" si="32"/>
        <v>Pigment</v>
      </c>
    </row>
    <row r="497" spans="1:15" ht="22" customHeight="1" x14ac:dyDescent="0.3">
      <c r="A497" s="2">
        <v>41838</v>
      </c>
      <c r="B497" s="13" t="str">
        <f t="shared" si="30"/>
        <v>2014</v>
      </c>
      <c r="C497" s="3" t="s">
        <v>542</v>
      </c>
      <c r="D497" s="3" t="s">
        <v>63</v>
      </c>
      <c r="E497" s="3" t="s">
        <v>29</v>
      </c>
      <c r="F497" s="3" t="s">
        <v>543</v>
      </c>
      <c r="G497" s="3" t="s">
        <v>544</v>
      </c>
      <c r="H497" s="3" t="s">
        <v>622</v>
      </c>
      <c r="I497" s="4">
        <v>183120</v>
      </c>
      <c r="J497" s="4">
        <v>183.12</v>
      </c>
      <c r="K497" s="4">
        <v>516000</v>
      </c>
      <c r="L497">
        <f t="shared" si="33"/>
        <v>2.8178243774574048</v>
      </c>
      <c r="M497" s="12" t="s">
        <v>665</v>
      </c>
      <c r="N497" t="str">
        <f t="shared" si="31"/>
        <v>Not Identified</v>
      </c>
      <c r="O497" t="str">
        <f t="shared" si="32"/>
        <v>Binder</v>
      </c>
    </row>
    <row r="498" spans="1:15" ht="22" customHeight="1" x14ac:dyDescent="0.3">
      <c r="A498" s="5">
        <v>41838</v>
      </c>
      <c r="B498" s="13" t="str">
        <f t="shared" si="30"/>
        <v>2014</v>
      </c>
      <c r="C498" s="6" t="s">
        <v>533</v>
      </c>
      <c r="D498" s="6" t="s">
        <v>587</v>
      </c>
      <c r="E498" s="6" t="s">
        <v>73</v>
      </c>
      <c r="F498" s="6" t="s">
        <v>13</v>
      </c>
      <c r="G498" s="6" t="s">
        <v>35</v>
      </c>
      <c r="H498" s="6" t="s">
        <v>612</v>
      </c>
      <c r="I498" s="7">
        <v>12479</v>
      </c>
      <c r="J498" s="7">
        <v>12.48</v>
      </c>
      <c r="K498" s="7">
        <v>118000</v>
      </c>
      <c r="L498">
        <f t="shared" si="33"/>
        <v>9.4558858882923307</v>
      </c>
      <c r="M498" t="str">
        <f>IF(ISNUMBER(SEARCH("BUTYL TRIGLYCOL",H498)),"Butyl Triglycol",IF(ISNUMBER(SEARCH("POLYVINYL ALCOHOL",H498)),"Polyvinyl Alcohol",IF(ISNUMBER(SEARCH("ACIDOS GRAXOS",H498)),"Fatty Acids",IF(ISNUMBER(SEARCH("DIETHYLENETRIAMINE",H498)),"Diethylenetriamine",IF(ISNUMBER(SEARCH("MONOETHANOLAMINE",H498)),"Monoethanolamine",IF(ISNUMBER(SEARCH("PIGMENT",H498)),"Pigment","fIX IT"))))))</f>
        <v>Pigment</v>
      </c>
      <c r="N498" t="str">
        <f t="shared" si="31"/>
        <v>Not Identified</v>
      </c>
      <c r="O498" t="str">
        <f t="shared" si="32"/>
        <v>Pigment</v>
      </c>
    </row>
    <row r="499" spans="1:15" ht="22" customHeight="1" x14ac:dyDescent="0.3">
      <c r="A499" s="2">
        <v>41837</v>
      </c>
      <c r="B499" s="13" t="str">
        <f t="shared" si="30"/>
        <v>2014</v>
      </c>
      <c r="C499" s="3" t="s">
        <v>533</v>
      </c>
      <c r="D499" s="3" t="s">
        <v>568</v>
      </c>
      <c r="E499" s="3" t="s">
        <v>53</v>
      </c>
      <c r="F499" s="3" t="s">
        <v>13</v>
      </c>
      <c r="G499" s="3" t="s">
        <v>484</v>
      </c>
      <c r="H499" s="3" t="s">
        <v>623</v>
      </c>
      <c r="I499" s="4">
        <v>16840</v>
      </c>
      <c r="J499" s="4">
        <v>16.84</v>
      </c>
      <c r="K499" s="4">
        <v>28700</v>
      </c>
      <c r="L499">
        <f t="shared" si="33"/>
        <v>1.7042755344418052</v>
      </c>
      <c r="M499" s="12" t="s">
        <v>660</v>
      </c>
      <c r="N499" t="str">
        <f t="shared" si="31"/>
        <v>Not Identified</v>
      </c>
      <c r="O499" t="str">
        <f t="shared" si="32"/>
        <v>General Chemical</v>
      </c>
    </row>
    <row r="500" spans="1:15" ht="22" customHeight="1" x14ac:dyDescent="0.3">
      <c r="A500" s="5">
        <v>41832</v>
      </c>
      <c r="B500" s="13" t="str">
        <f t="shared" si="30"/>
        <v>2014</v>
      </c>
      <c r="C500" s="6" t="s">
        <v>533</v>
      </c>
      <c r="D500" s="6" t="s">
        <v>382</v>
      </c>
      <c r="E500" s="6" t="s">
        <v>69</v>
      </c>
      <c r="F500" s="6" t="s">
        <v>13</v>
      </c>
      <c r="G500" s="6" t="s">
        <v>472</v>
      </c>
      <c r="H500" s="6" t="s">
        <v>624</v>
      </c>
      <c r="I500" s="7">
        <v>17905</v>
      </c>
      <c r="J500" s="7">
        <v>17.91</v>
      </c>
      <c r="K500" s="7">
        <v>21800</v>
      </c>
      <c r="L500">
        <f t="shared" si="33"/>
        <v>1.2175370008377548</v>
      </c>
      <c r="M500" s="12" t="s">
        <v>663</v>
      </c>
      <c r="N500" t="str">
        <f t="shared" si="31"/>
        <v>Not Identified</v>
      </c>
      <c r="O500" t="str">
        <f t="shared" si="32"/>
        <v>Polymer</v>
      </c>
    </row>
    <row r="501" spans="1:15" ht="22" customHeight="1" x14ac:dyDescent="0.3">
      <c r="A501" s="2">
        <v>41827</v>
      </c>
      <c r="B501" s="13" t="str">
        <f t="shared" si="30"/>
        <v>2014</v>
      </c>
      <c r="C501" s="3" t="s">
        <v>625</v>
      </c>
      <c r="D501" s="3" t="s">
        <v>382</v>
      </c>
      <c r="E501" s="3" t="s">
        <v>69</v>
      </c>
      <c r="F501" s="3" t="s">
        <v>13</v>
      </c>
      <c r="G501" s="3" t="s">
        <v>626</v>
      </c>
      <c r="H501" s="3" t="s">
        <v>627</v>
      </c>
      <c r="I501" s="4">
        <v>19532</v>
      </c>
      <c r="J501" s="4">
        <v>19.53</v>
      </c>
      <c r="K501" s="4">
        <v>59500</v>
      </c>
      <c r="L501">
        <f t="shared" si="33"/>
        <v>3.0462830227319273</v>
      </c>
      <c r="M501" s="12" t="s">
        <v>663</v>
      </c>
      <c r="N501" t="str">
        <f t="shared" si="31"/>
        <v>Not Identified</v>
      </c>
      <c r="O501" t="str">
        <f t="shared" si="32"/>
        <v>Polymer</v>
      </c>
    </row>
    <row r="502" spans="1:15" ht="22" customHeight="1" x14ac:dyDescent="0.3">
      <c r="A502" s="5">
        <v>41827</v>
      </c>
      <c r="B502" s="13" t="str">
        <f t="shared" si="30"/>
        <v>2014</v>
      </c>
      <c r="C502" s="6" t="s">
        <v>625</v>
      </c>
      <c r="D502" s="6" t="s">
        <v>382</v>
      </c>
      <c r="E502" s="6" t="s">
        <v>69</v>
      </c>
      <c r="F502" s="6" t="s">
        <v>13</v>
      </c>
      <c r="G502" s="6" t="s">
        <v>626</v>
      </c>
      <c r="H502" s="6" t="s">
        <v>628</v>
      </c>
      <c r="I502" s="7">
        <v>19532</v>
      </c>
      <c r="J502" s="7">
        <v>19.53</v>
      </c>
      <c r="K502" s="7">
        <v>59500</v>
      </c>
      <c r="L502">
        <f t="shared" si="33"/>
        <v>3.0462830227319273</v>
      </c>
      <c r="M502" s="12" t="s">
        <v>663</v>
      </c>
      <c r="N502" t="str">
        <f t="shared" si="31"/>
        <v>Not Identified</v>
      </c>
      <c r="O502" t="str">
        <f t="shared" si="32"/>
        <v>Polymer</v>
      </c>
    </row>
    <row r="503" spans="1:15" ht="22" customHeight="1" x14ac:dyDescent="0.3">
      <c r="A503" s="2">
        <v>41823</v>
      </c>
      <c r="B503" s="13" t="str">
        <f t="shared" si="30"/>
        <v>2014</v>
      </c>
      <c r="C503" s="3" t="s">
        <v>533</v>
      </c>
      <c r="D503" s="3" t="s">
        <v>168</v>
      </c>
      <c r="E503" s="3" t="s">
        <v>508</v>
      </c>
      <c r="F503" s="3" t="s">
        <v>13</v>
      </c>
      <c r="G503" s="3" t="s">
        <v>286</v>
      </c>
      <c r="H503" s="3" t="s">
        <v>629</v>
      </c>
      <c r="I503" s="4">
        <v>16752</v>
      </c>
      <c r="J503" s="4">
        <v>16.75</v>
      </c>
      <c r="K503" s="3" t="s">
        <v>47</v>
      </c>
      <c r="L503" t="e">
        <f t="shared" si="33"/>
        <v>#VALUE!</v>
      </c>
      <c r="M503" s="12" t="s">
        <v>648</v>
      </c>
      <c r="N503" t="str">
        <f t="shared" si="31"/>
        <v>Not Identified</v>
      </c>
      <c r="O503" t="str">
        <f t="shared" si="32"/>
        <v>General Chemical</v>
      </c>
    </row>
    <row r="504" spans="1:15" ht="14.5" x14ac:dyDescent="0.3">
      <c r="M504" s="12"/>
    </row>
  </sheetData>
  <autoFilter ref="A1:O503" xr:uid="{B66E33D2-EFB3-453C-9F4D-C70178C0DFF1}"/>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DC9E4-68A0-411A-B1CB-D86E0D274D99}">
  <dimension ref="A1:C16"/>
  <sheetViews>
    <sheetView workbookViewId="0">
      <selection sqref="A1:C16"/>
    </sheetView>
  </sheetViews>
  <sheetFormatPr defaultRowHeight="14" x14ac:dyDescent="0.3"/>
  <cols>
    <col min="1" max="1" width="20.25" bestFit="1" customWidth="1"/>
    <col min="2" max="2" width="15.83203125" bestFit="1" customWidth="1"/>
    <col min="3" max="3" width="22.4140625" bestFit="1" customWidth="1"/>
  </cols>
  <sheetData>
    <row r="1" spans="1:3" x14ac:dyDescent="0.3">
      <c r="A1" t="s">
        <v>637</v>
      </c>
      <c r="B1" t="s">
        <v>638</v>
      </c>
      <c r="C1" t="s">
        <v>639</v>
      </c>
    </row>
    <row r="2" spans="1:3" x14ac:dyDescent="0.3">
      <c r="A2" t="s">
        <v>640</v>
      </c>
      <c r="B2" t="s">
        <v>641</v>
      </c>
      <c r="C2" t="s">
        <v>642</v>
      </c>
    </row>
    <row r="3" spans="1:3" x14ac:dyDescent="0.3">
      <c r="A3" t="s">
        <v>643</v>
      </c>
      <c r="B3" t="s">
        <v>641</v>
      </c>
      <c r="C3" t="s">
        <v>644</v>
      </c>
    </row>
    <row r="4" spans="1:3" x14ac:dyDescent="0.3">
      <c r="A4" t="s">
        <v>645</v>
      </c>
      <c r="B4" t="s">
        <v>641</v>
      </c>
      <c r="C4" t="s">
        <v>646</v>
      </c>
    </row>
    <row r="5" spans="1:3" x14ac:dyDescent="0.3">
      <c r="A5" t="s">
        <v>647</v>
      </c>
      <c r="B5" t="s">
        <v>641</v>
      </c>
      <c r="C5" t="s">
        <v>646</v>
      </c>
    </row>
    <row r="6" spans="1:3" x14ac:dyDescent="0.3">
      <c r="A6" t="s">
        <v>648</v>
      </c>
      <c r="B6" t="s">
        <v>641</v>
      </c>
      <c r="C6" t="s">
        <v>642</v>
      </c>
    </row>
    <row r="7" spans="1:3" x14ac:dyDescent="0.3">
      <c r="A7" t="s">
        <v>649</v>
      </c>
      <c r="B7" t="s">
        <v>641</v>
      </c>
      <c r="C7" t="s">
        <v>650</v>
      </c>
    </row>
    <row r="8" spans="1:3" x14ac:dyDescent="0.3">
      <c r="A8" t="s">
        <v>651</v>
      </c>
      <c r="B8" t="s">
        <v>641</v>
      </c>
      <c r="C8" t="s">
        <v>652</v>
      </c>
    </row>
    <row r="9" spans="1:3" x14ac:dyDescent="0.3">
      <c r="A9" t="s">
        <v>653</v>
      </c>
      <c r="B9" t="s">
        <v>641</v>
      </c>
      <c r="C9" t="s">
        <v>654</v>
      </c>
    </row>
    <row r="10" spans="1:3" x14ac:dyDescent="0.3">
      <c r="A10" t="s">
        <v>655</v>
      </c>
      <c r="B10" t="s">
        <v>641</v>
      </c>
      <c r="C10" t="s">
        <v>646</v>
      </c>
    </row>
    <row r="11" spans="1:3" x14ac:dyDescent="0.3">
      <c r="A11" t="s">
        <v>656</v>
      </c>
      <c r="B11" t="s">
        <v>641</v>
      </c>
      <c r="C11" t="s">
        <v>656</v>
      </c>
    </row>
    <row r="12" spans="1:3" ht="14.5" x14ac:dyDescent="0.3">
      <c r="A12" s="12" t="s">
        <v>657</v>
      </c>
      <c r="B12" t="s">
        <v>659</v>
      </c>
      <c r="C12" t="s">
        <v>642</v>
      </c>
    </row>
    <row r="13" spans="1:3" x14ac:dyDescent="0.3">
      <c r="A13" t="s">
        <v>662</v>
      </c>
      <c r="B13" t="s">
        <v>641</v>
      </c>
      <c r="C13" t="s">
        <v>642</v>
      </c>
    </row>
    <row r="14" spans="1:3" x14ac:dyDescent="0.3">
      <c r="A14" t="s">
        <v>663</v>
      </c>
      <c r="B14" t="s">
        <v>641</v>
      </c>
      <c r="C14" t="s">
        <v>664</v>
      </c>
    </row>
    <row r="15" spans="1:3" x14ac:dyDescent="0.3">
      <c r="A15" t="s">
        <v>666</v>
      </c>
      <c r="B15" t="s">
        <v>667</v>
      </c>
      <c r="C15" t="s">
        <v>668</v>
      </c>
    </row>
    <row r="16" spans="1:3" ht="14.5" x14ac:dyDescent="0.3">
      <c r="A16" s="12" t="s">
        <v>671</v>
      </c>
      <c r="B16" t="s">
        <v>669</v>
      </c>
      <c r="C16" t="s">
        <v>670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showGridLines="0" showOutlineSymbols="0" showWhiteSpace="0" workbookViewId="0"/>
  </sheetViews>
  <sheetFormatPr defaultRowHeight="14" x14ac:dyDescent="0.3"/>
  <cols>
    <col min="1" max="1" width="3" bestFit="1" customWidth="1"/>
    <col min="2" max="2" width="54.33203125" bestFit="1" customWidth="1"/>
  </cols>
  <sheetData>
    <row r="1" spans="1:2" ht="8" customHeight="1" x14ac:dyDescent="0.3"/>
    <row r="2" spans="1:2" ht="45" customHeight="1" x14ac:dyDescent="0.3"/>
    <row r="3" spans="1:2" ht="22" customHeight="1" x14ac:dyDescent="0.3">
      <c r="A3" s="7" t="s">
        <v>47</v>
      </c>
      <c r="B3" s="8" t="s">
        <v>630</v>
      </c>
    </row>
    <row r="4" spans="1:2" ht="22" customHeight="1" x14ac:dyDescent="0.3">
      <c r="A4" s="7" t="s">
        <v>47</v>
      </c>
      <c r="B4" s="8"/>
    </row>
    <row r="5" spans="1:2" ht="22" customHeight="1" x14ac:dyDescent="0.3">
      <c r="A5" s="7" t="s">
        <v>47</v>
      </c>
      <c r="B5" s="8" t="s">
        <v>631</v>
      </c>
    </row>
    <row r="6" spans="1:2" ht="22" customHeight="1" x14ac:dyDescent="0.3">
      <c r="A6" s="7" t="s">
        <v>47</v>
      </c>
      <c r="B6" s="8" t="s">
        <v>632</v>
      </c>
    </row>
    <row r="7" spans="1:2" ht="22" customHeight="1" x14ac:dyDescent="0.3">
      <c r="A7" s="7" t="s">
        <v>47</v>
      </c>
      <c r="B7" s="6" t="s">
        <v>47</v>
      </c>
    </row>
    <row r="8" spans="1:2" ht="22" customHeight="1" x14ac:dyDescent="0.3">
      <c r="A8" s="7" t="s">
        <v>47</v>
      </c>
      <c r="B8" s="6" t="s">
        <v>633</v>
      </c>
    </row>
    <row r="9" spans="1:2" ht="22" customHeight="1" x14ac:dyDescent="0.3">
      <c r="A9" s="7" t="s">
        <v>47</v>
      </c>
      <c r="B9" s="6" t="s">
        <v>634</v>
      </c>
    </row>
    <row r="10" spans="1:2" ht="22" customHeight="1" x14ac:dyDescent="0.3">
      <c r="A10" s="7" t="s">
        <v>47</v>
      </c>
    </row>
    <row r="11" spans="1:2" ht="22" customHeight="1" x14ac:dyDescent="0.3">
      <c r="A11" s="7" t="s">
        <v>47</v>
      </c>
      <c r="B11" s="6" t="s">
        <v>635</v>
      </c>
    </row>
  </sheetData>
  <hyperlinks>
    <hyperlink ref="B3" r:id="rId1" xr:uid="{00000000-0004-0000-0100-000000000000}"/>
    <hyperlink ref="B4" r:id="rId2" display="tel:" xr:uid="{00000000-0004-0000-0100-000001000000}"/>
    <hyperlink ref="B5" r:id="rId3" xr:uid="{00000000-0004-0000-0100-000002000000}"/>
    <hyperlink ref="B6" r:id="rId4" xr:uid="{00000000-0004-0000-0100-000003000000}"/>
  </hyperlinks>
  <pageMargins left="0.75" right="0.75" top="1" bottom="1" header="0.5" footer="0.5"/>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A83C779EDFF14C981114D9A5F3EE80" ma:contentTypeVersion="6" ma:contentTypeDescription="Create a new document." ma:contentTypeScope="" ma:versionID="5c090cb575d48b4eef17ab7ca54e02a2">
  <xsd:schema xmlns:xsd="http://www.w3.org/2001/XMLSchema" xmlns:xs="http://www.w3.org/2001/XMLSchema" xmlns:p="http://schemas.microsoft.com/office/2006/metadata/properties" xmlns:ns2="0c4a58c3-9354-4a2e-b260-9c9c00838d0a" xmlns:ns3="dc2049d2-cb2e-4d72-9bcd-b2aaa4edb746" targetNamespace="http://schemas.microsoft.com/office/2006/metadata/properties" ma:root="true" ma:fieldsID="258cc51f07667eaa5c186797e37f97f0" ns2:_="" ns3:_="">
    <xsd:import namespace="0c4a58c3-9354-4a2e-b260-9c9c00838d0a"/>
    <xsd:import namespace="dc2049d2-cb2e-4d72-9bcd-b2aaa4edb74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4a58c3-9354-4a2e-b260-9c9c00838d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c2049d2-cb2e-4d72-9bcd-b2aaa4edb74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C9657E3-1590-484E-9DEF-BE0D7AA2157F}">
  <ds:schemaRefs>
    <ds:schemaRef ds:uri="http://schemas.microsoft.com/sharepoint/v3/contenttype/forms"/>
  </ds:schemaRefs>
</ds:datastoreItem>
</file>

<file path=customXml/itemProps2.xml><?xml version="1.0" encoding="utf-8"?>
<ds:datastoreItem xmlns:ds="http://schemas.openxmlformats.org/officeDocument/2006/customXml" ds:itemID="{0D7EF60F-2722-46AD-B31A-69B7D881CA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4a58c3-9354-4a2e-b260-9c9c00838d0a"/>
    <ds:schemaRef ds:uri="dc2049d2-cb2e-4d72-9bcd-b2aaa4edb7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197885D-8AB0-4101-A92E-2EE2FC1D283F}">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dd7e8ce6-c2c9-4a4d-adf1-189530bfb16e"/>
    <ds:schemaRef ds:uri="http://purl.org/dc/elements/1.1/"/>
    <ds:schemaRef ds:uri="http://schemas.microsoft.com/office/2006/metadata/properties"/>
    <ds:schemaRef ds:uri="63ece67b-9be8-4e85-bfe7-87bc0829ba5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Brazil Imports Shipments</vt:lpstr>
      <vt:lpstr>Sheet1</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Barreto, Caique - Contractor</dc:creator>
  <cp:lastModifiedBy>Barreto, Caique - Contractor</cp:lastModifiedBy>
  <dcterms:created xsi:type="dcterms:W3CDTF">2020-09-30T19:55:47Z</dcterms:created>
  <dcterms:modified xsi:type="dcterms:W3CDTF">2020-10-20T22:34:20Z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2020-09-29T12:24:27Z</dcterms:created>
  <cp:revision>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0x0101002AA83C779EDFF14C981114D9A5F3EE80</vt:lpwstr>
  </property>
</Properties>
</file>