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in/Desktop/DeMMO_Pubs/DeMMO_BiofilmPub2019/CellCounts/"/>
    </mc:Choice>
  </mc:AlternateContent>
  <xr:revisionPtr revIDLastSave="0" documentId="8_{58020B30-3BC2-834B-9D19-A7C630D5B611}" xr6:coauthVersionLast="40" xr6:coauthVersionMax="40" xr10:uidLastSave="{00000000-0000-0000-0000-000000000000}"/>
  <bookViews>
    <workbookView xWindow="0" yWindow="0" windowWidth="25600" windowHeight="15920" xr2:uid="{79752199-1EA7-42AB-AADF-92D0EF32636E}"/>
  </bookViews>
  <sheets>
    <sheet name="cellCounts" sheetId="1" r:id="rId1"/>
    <sheet name="DeMMO1" sheetId="3" r:id="rId2"/>
    <sheet name="DeMMO3" sheetId="4" r:id="rId3"/>
    <sheet name="DeMMO6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10" i="3" l="1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83" i="1" l="1"/>
  <c r="J82" i="1"/>
  <c r="J74" i="1"/>
  <c r="J72" i="1"/>
  <c r="J71" i="1"/>
  <c r="J68" i="1"/>
  <c r="J69" i="1"/>
  <c r="J66" i="1"/>
  <c r="J65" i="1"/>
  <c r="J63" i="1"/>
  <c r="J62" i="1"/>
  <c r="J61" i="1"/>
  <c r="J60" i="1"/>
  <c r="J59" i="1"/>
  <c r="J57" i="1"/>
  <c r="J56" i="1"/>
  <c r="J54" i="1"/>
  <c r="J53" i="1"/>
  <c r="J52" i="1"/>
  <c r="J51" i="1"/>
  <c r="J50" i="1"/>
  <c r="J49" i="1"/>
  <c r="J48" i="1"/>
  <c r="J47" i="1"/>
  <c r="J46" i="1"/>
  <c r="J45" i="1"/>
  <c r="J44" i="1"/>
  <c r="J42" i="1"/>
  <c r="J41" i="1"/>
  <c r="J40" i="1"/>
  <c r="J39" i="1"/>
  <c r="J38" i="1"/>
  <c r="J37" i="1"/>
  <c r="J36" i="1"/>
  <c r="J35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8" i="1"/>
  <c r="J7" i="1"/>
  <c r="J6" i="1"/>
  <c r="J5" i="1"/>
  <c r="J4" i="1"/>
  <c r="J3" i="1"/>
  <c r="J2" i="1"/>
  <c r="I190" i="4"/>
  <c r="K190" i="4" s="1"/>
  <c r="I191" i="4"/>
  <c r="K191" i="4" s="1"/>
  <c r="I192" i="4"/>
  <c r="K192" i="4"/>
  <c r="I193" i="4"/>
  <c r="K193" i="4" s="1"/>
  <c r="I194" i="4"/>
  <c r="K194" i="4" s="1"/>
  <c r="I195" i="4"/>
  <c r="K195" i="4" s="1"/>
  <c r="I196" i="4"/>
  <c r="K196" i="4"/>
  <c r="I197" i="4"/>
  <c r="K197" i="4" s="1"/>
  <c r="I189" i="4"/>
  <c r="K189" i="4" s="1"/>
  <c r="I188" i="4"/>
  <c r="K188" i="4" s="1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494" i="4"/>
  <c r="I493" i="4"/>
  <c r="H415" i="4"/>
  <c r="I415" i="4"/>
  <c r="I416" i="4"/>
  <c r="H417" i="4"/>
  <c r="I417" i="4" s="1"/>
  <c r="I418" i="4"/>
  <c r="H419" i="4"/>
  <c r="I419" i="4" s="1"/>
  <c r="I420" i="4"/>
  <c r="H421" i="4"/>
  <c r="I421" i="4" s="1"/>
  <c r="I422" i="4"/>
  <c r="H423" i="4"/>
  <c r="I423" i="4" s="1"/>
  <c r="I424" i="4"/>
  <c r="H425" i="4"/>
  <c r="I425" i="4" s="1"/>
  <c r="I426" i="4"/>
  <c r="H427" i="4"/>
  <c r="I427" i="4" s="1"/>
  <c r="I428" i="4"/>
  <c r="H429" i="4"/>
  <c r="I429" i="4" s="1"/>
  <c r="I430" i="4"/>
  <c r="H431" i="4"/>
  <c r="I431" i="4" s="1"/>
  <c r="I432" i="4"/>
  <c r="I414" i="4"/>
  <c r="H413" i="4"/>
  <c r="I413" i="4" s="1"/>
  <c r="I200" i="4"/>
  <c r="K200" i="4" s="1"/>
  <c r="I201" i="4"/>
  <c r="K201" i="4" s="1"/>
  <c r="I202" i="4"/>
  <c r="K202" i="4" s="1"/>
  <c r="I203" i="4"/>
  <c r="K203" i="4" s="1"/>
  <c r="I204" i="4"/>
  <c r="K204" i="4" s="1"/>
  <c r="I205" i="4"/>
  <c r="K205" i="4" s="1"/>
  <c r="I206" i="4"/>
  <c r="K206" i="4" s="1"/>
  <c r="I207" i="4"/>
  <c r="K207" i="4" s="1"/>
  <c r="I208" i="4"/>
  <c r="K208" i="4" s="1"/>
  <c r="I209" i="4"/>
  <c r="K209" i="4" s="1"/>
  <c r="I210" i="4"/>
  <c r="K210" i="4" s="1"/>
  <c r="I211" i="4"/>
  <c r="K211" i="4" s="1"/>
  <c r="I212" i="4"/>
  <c r="K212" i="4" s="1"/>
  <c r="I213" i="4"/>
  <c r="K213" i="4" s="1"/>
  <c r="I214" i="4"/>
  <c r="K214" i="4" s="1"/>
  <c r="I215" i="4"/>
  <c r="K215" i="4"/>
  <c r="I216" i="4"/>
  <c r="K216" i="4" s="1"/>
  <c r="I217" i="4"/>
  <c r="K217" i="4" s="1"/>
  <c r="I199" i="4"/>
  <c r="K199" i="4" s="1"/>
  <c r="I198" i="4"/>
  <c r="K198" i="4" s="1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23" i="2"/>
  <c r="I222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183" i="2"/>
  <c r="I182" i="2"/>
  <c r="I114" i="2"/>
  <c r="I115" i="2"/>
  <c r="I116" i="2"/>
  <c r="I117" i="2"/>
  <c r="I118" i="2"/>
  <c r="I119" i="2"/>
  <c r="I120" i="2"/>
  <c r="I121" i="2"/>
  <c r="I113" i="2"/>
  <c r="I112" i="2"/>
  <c r="I64" i="2"/>
  <c r="I65" i="2"/>
  <c r="I66" i="2"/>
  <c r="I67" i="2"/>
  <c r="I68" i="2"/>
  <c r="I69" i="2"/>
  <c r="I70" i="2"/>
  <c r="I71" i="2"/>
  <c r="I63" i="2"/>
  <c r="I62" i="2"/>
  <c r="I220" i="2"/>
  <c r="I63" i="1" l="1"/>
  <c r="I45" i="1"/>
  <c r="I59" i="1"/>
  <c r="I46" i="1"/>
  <c r="I83" i="1"/>
  <c r="I81" i="1"/>
  <c r="I74" i="1"/>
  <c r="I71" i="1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73" i="2"/>
  <c r="I72" i="2"/>
  <c r="I14" i="2"/>
  <c r="I15" i="2"/>
  <c r="I16" i="2"/>
  <c r="I17" i="2"/>
  <c r="I18" i="2"/>
  <c r="I19" i="2"/>
  <c r="I20" i="2"/>
  <c r="I21" i="2"/>
  <c r="I13" i="2"/>
  <c r="I12" i="2"/>
  <c r="I535" i="4"/>
  <c r="I537" i="4"/>
  <c r="I539" i="4"/>
  <c r="I541" i="4"/>
  <c r="I543" i="4"/>
  <c r="I545" i="4"/>
  <c r="I547" i="4"/>
  <c r="I549" i="4"/>
  <c r="I551" i="4"/>
  <c r="I533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74" i="4"/>
  <c r="I473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34" i="4"/>
  <c r="I433" i="4"/>
  <c r="I240" i="4"/>
  <c r="K240" i="4" s="1"/>
  <c r="I241" i="4"/>
  <c r="K241" i="4" s="1"/>
  <c r="I242" i="4"/>
  <c r="K242" i="4" s="1"/>
  <c r="I243" i="4"/>
  <c r="K243" i="4" s="1"/>
  <c r="I244" i="4"/>
  <c r="K244" i="4" s="1"/>
  <c r="I245" i="4"/>
  <c r="K245" i="4" s="1"/>
  <c r="I246" i="4"/>
  <c r="K246" i="4" s="1"/>
  <c r="I247" i="4"/>
  <c r="K247" i="4" s="1"/>
  <c r="I248" i="4"/>
  <c r="K248" i="4" s="1"/>
  <c r="I249" i="4"/>
  <c r="K249" i="4" s="1"/>
  <c r="I250" i="4"/>
  <c r="K250" i="4" s="1"/>
  <c r="I251" i="4"/>
  <c r="K251" i="4" s="1"/>
  <c r="I252" i="4"/>
  <c r="K252" i="4" s="1"/>
  <c r="I253" i="4"/>
  <c r="K253" i="4" s="1"/>
  <c r="I254" i="4"/>
  <c r="K254" i="4" s="1"/>
  <c r="I255" i="4"/>
  <c r="K255" i="4" s="1"/>
  <c r="I256" i="4"/>
  <c r="K256" i="4" s="1"/>
  <c r="I257" i="4"/>
  <c r="K257" i="4" s="1"/>
  <c r="I239" i="4"/>
  <c r="K239" i="4" s="1"/>
  <c r="I238" i="4"/>
  <c r="K238" i="4" s="1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41" i="4"/>
  <c r="I340" i="4"/>
  <c r="I281" i="4"/>
  <c r="K281" i="4" s="1"/>
  <c r="I282" i="4"/>
  <c r="K282" i="4" s="1"/>
  <c r="I283" i="4"/>
  <c r="K283" i="4" s="1"/>
  <c r="I284" i="4"/>
  <c r="K284" i="4" s="1"/>
  <c r="I285" i="4"/>
  <c r="K285" i="4" s="1"/>
  <c r="I286" i="4"/>
  <c r="K286" i="4" s="1"/>
  <c r="I287" i="4"/>
  <c r="K287" i="4" s="1"/>
  <c r="I288" i="4"/>
  <c r="K288" i="4" s="1"/>
  <c r="I289" i="4"/>
  <c r="K289" i="4" s="1"/>
  <c r="I290" i="4"/>
  <c r="K290" i="4" s="1"/>
  <c r="I291" i="4"/>
  <c r="K291" i="4" s="1"/>
  <c r="I292" i="4"/>
  <c r="K292" i="4" s="1"/>
  <c r="I293" i="4"/>
  <c r="K293" i="4" s="1"/>
  <c r="I294" i="4"/>
  <c r="K294" i="4" s="1"/>
  <c r="I295" i="4"/>
  <c r="K295" i="4" s="1"/>
  <c r="I296" i="4"/>
  <c r="K296" i="4" s="1"/>
  <c r="I297" i="4"/>
  <c r="K297" i="4" s="1"/>
  <c r="I298" i="4"/>
  <c r="K298" i="4" s="1"/>
  <c r="I299" i="4"/>
  <c r="K299" i="4" s="1"/>
  <c r="I279" i="4"/>
  <c r="K279" i="4" s="1"/>
  <c r="I280" i="4"/>
  <c r="K280" i="4" s="1"/>
  <c r="H278" i="4"/>
  <c r="I278" i="4" s="1"/>
  <c r="K278" i="4" s="1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1" i="2"/>
  <c r="I203" i="2"/>
  <c r="I20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14" i="4"/>
  <c r="I513" i="4"/>
  <c r="I68" i="4"/>
  <c r="K68" i="4" s="1"/>
  <c r="I69" i="4"/>
  <c r="K69" i="4" s="1"/>
  <c r="I70" i="4"/>
  <c r="K70" i="4" s="1"/>
  <c r="I71" i="4"/>
  <c r="K71" i="4" s="1"/>
  <c r="I72" i="4"/>
  <c r="K72" i="4" s="1"/>
  <c r="I73" i="4"/>
  <c r="K73" i="4" s="1"/>
  <c r="I74" i="4"/>
  <c r="K74" i="4" s="1"/>
  <c r="I75" i="4"/>
  <c r="K75" i="4" s="1"/>
  <c r="I76" i="4"/>
  <c r="K76" i="4" s="1"/>
  <c r="I77" i="4"/>
  <c r="K77" i="4" s="1"/>
  <c r="I78" i="4"/>
  <c r="K78" i="4" s="1"/>
  <c r="I79" i="4"/>
  <c r="K79" i="4" s="1"/>
  <c r="I80" i="4"/>
  <c r="K80" i="4" s="1"/>
  <c r="I81" i="4"/>
  <c r="K81" i="4" s="1"/>
  <c r="I82" i="4"/>
  <c r="K82" i="4" s="1"/>
  <c r="I83" i="4"/>
  <c r="K83" i="4" s="1"/>
  <c r="I84" i="4"/>
  <c r="K84" i="4" s="1"/>
  <c r="I85" i="4"/>
  <c r="K85" i="4" s="1"/>
  <c r="I67" i="4"/>
  <c r="K67" i="4" s="1"/>
  <c r="I66" i="4"/>
  <c r="K66" i="4" s="1"/>
  <c r="I147" i="4"/>
  <c r="K147" i="4" s="1"/>
  <c r="I148" i="4"/>
  <c r="K148" i="4" s="1"/>
  <c r="I149" i="4"/>
  <c r="K149" i="4" s="1"/>
  <c r="I150" i="4"/>
  <c r="K150" i="4" s="1"/>
  <c r="I151" i="4"/>
  <c r="K151" i="4" s="1"/>
  <c r="I152" i="4"/>
  <c r="K152" i="4" s="1"/>
  <c r="I153" i="4"/>
  <c r="K153" i="4" s="1"/>
  <c r="I154" i="4"/>
  <c r="K154" i="4" s="1"/>
  <c r="I155" i="4"/>
  <c r="K155" i="4" s="1"/>
  <c r="I156" i="4"/>
  <c r="K156" i="4" s="1"/>
  <c r="I157" i="4"/>
  <c r="K157" i="4" s="1"/>
  <c r="I158" i="4"/>
  <c r="K158" i="4" s="1"/>
  <c r="I159" i="4"/>
  <c r="K159" i="4" s="1"/>
  <c r="I160" i="4"/>
  <c r="K160" i="4" s="1"/>
  <c r="I161" i="4"/>
  <c r="K161" i="4" s="1"/>
  <c r="I162" i="4"/>
  <c r="K162" i="4" s="1"/>
  <c r="I163" i="4"/>
  <c r="K163" i="4" s="1"/>
  <c r="I164" i="4"/>
  <c r="K164" i="4" s="1"/>
  <c r="I165" i="4"/>
  <c r="K165" i="4" s="1"/>
  <c r="I166" i="4"/>
  <c r="K166" i="4" s="1"/>
  <c r="I167" i="4"/>
  <c r="K167" i="4" s="1"/>
  <c r="I146" i="4"/>
  <c r="K146" i="4" s="1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382" i="4"/>
  <c r="I381" i="4"/>
  <c r="I322" i="4"/>
  <c r="K322" i="4" s="1"/>
  <c r="I323" i="4"/>
  <c r="K323" i="4" s="1"/>
  <c r="I324" i="4"/>
  <c r="K324" i="4" s="1"/>
  <c r="I325" i="4"/>
  <c r="K325" i="4" s="1"/>
  <c r="I326" i="4"/>
  <c r="K326" i="4" s="1"/>
  <c r="I327" i="4"/>
  <c r="K327" i="4" s="1"/>
  <c r="I328" i="4"/>
  <c r="K328" i="4" s="1"/>
  <c r="I329" i="4"/>
  <c r="K329" i="4" s="1"/>
  <c r="I330" i="4"/>
  <c r="K330" i="4" s="1"/>
  <c r="I331" i="4"/>
  <c r="K331" i="4" s="1"/>
  <c r="I332" i="4"/>
  <c r="K332" i="4" s="1"/>
  <c r="I333" i="4"/>
  <c r="K333" i="4" s="1"/>
  <c r="I334" i="4"/>
  <c r="K334" i="4" s="1"/>
  <c r="I335" i="4"/>
  <c r="K335" i="4" s="1"/>
  <c r="I336" i="4"/>
  <c r="I337" i="4"/>
  <c r="I338" i="4"/>
  <c r="I339" i="4"/>
  <c r="I321" i="4"/>
  <c r="K321" i="4" s="1"/>
  <c r="I320" i="4"/>
  <c r="K320" i="4" s="1"/>
  <c r="I302" i="4"/>
  <c r="K302" i="4" s="1"/>
  <c r="I303" i="4"/>
  <c r="K303" i="4" s="1"/>
  <c r="I304" i="4"/>
  <c r="K304" i="4" s="1"/>
  <c r="I305" i="4"/>
  <c r="K305" i="4" s="1"/>
  <c r="I306" i="4"/>
  <c r="K306" i="4" s="1"/>
  <c r="I307" i="4"/>
  <c r="K307" i="4" s="1"/>
  <c r="I308" i="4"/>
  <c r="K308" i="4" s="1"/>
  <c r="I309" i="4"/>
  <c r="K309" i="4" s="1"/>
  <c r="I310" i="4"/>
  <c r="K310" i="4" s="1"/>
  <c r="I311" i="4"/>
  <c r="K311" i="4" s="1"/>
  <c r="I312" i="4"/>
  <c r="K312" i="4" s="1"/>
  <c r="I313" i="4"/>
  <c r="K313" i="4" s="1"/>
  <c r="I314" i="4"/>
  <c r="K314" i="4" s="1"/>
  <c r="I315" i="4"/>
  <c r="K315" i="4" s="1"/>
  <c r="I316" i="4"/>
  <c r="K316" i="4" s="1"/>
  <c r="I317" i="4"/>
  <c r="K317" i="4" s="1"/>
  <c r="I318" i="4"/>
  <c r="K318" i="4" s="1"/>
  <c r="I319" i="4"/>
  <c r="K319" i="4" s="1"/>
  <c r="I301" i="4"/>
  <c r="K301" i="4" s="1"/>
  <c r="I300" i="4"/>
  <c r="K300" i="4" s="1"/>
  <c r="I260" i="4"/>
  <c r="K260" i="4" s="1"/>
  <c r="I261" i="4"/>
  <c r="K261" i="4" s="1"/>
  <c r="I262" i="4"/>
  <c r="K262" i="4" s="1"/>
  <c r="I263" i="4"/>
  <c r="K263" i="4" s="1"/>
  <c r="I264" i="4"/>
  <c r="K264" i="4" s="1"/>
  <c r="I265" i="4"/>
  <c r="K265" i="4" s="1"/>
  <c r="I266" i="4"/>
  <c r="K266" i="4" s="1"/>
  <c r="I267" i="4"/>
  <c r="K267" i="4" s="1"/>
  <c r="I268" i="4"/>
  <c r="K268" i="4" s="1"/>
  <c r="I269" i="4"/>
  <c r="K269" i="4" s="1"/>
  <c r="I270" i="4"/>
  <c r="K270" i="4" s="1"/>
  <c r="I271" i="4"/>
  <c r="K271" i="4" s="1"/>
  <c r="I272" i="4"/>
  <c r="K272" i="4" s="1"/>
  <c r="I273" i="4"/>
  <c r="K273" i="4" s="1"/>
  <c r="I274" i="4"/>
  <c r="K274" i="4" s="1"/>
  <c r="I275" i="4"/>
  <c r="K275" i="4" s="1"/>
  <c r="I276" i="4"/>
  <c r="K276" i="4" s="1"/>
  <c r="I277" i="4"/>
  <c r="K277" i="4" s="1"/>
  <c r="I259" i="4"/>
  <c r="K259" i="4" s="1"/>
  <c r="I258" i="4"/>
  <c r="K258" i="4" s="1"/>
  <c r="I503" i="3"/>
  <c r="I504" i="3"/>
  <c r="I505" i="3"/>
  <c r="I506" i="3"/>
  <c r="I507" i="3"/>
  <c r="I508" i="3"/>
  <c r="I509" i="3"/>
  <c r="I510" i="3"/>
  <c r="I502" i="3"/>
  <c r="I501" i="3"/>
  <c r="I86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31" i="1" l="1"/>
  <c r="I66" i="1"/>
  <c r="I72" i="1"/>
  <c r="I68" i="1"/>
  <c r="I62" i="1"/>
  <c r="I60" i="1"/>
  <c r="I48" i="1"/>
  <c r="I53" i="1"/>
  <c r="I50" i="1"/>
  <c r="I82" i="1"/>
  <c r="K82" i="1" s="1"/>
  <c r="I69" i="1"/>
  <c r="I65" i="1"/>
  <c r="I37" i="1"/>
  <c r="I42" i="1"/>
  <c r="I56" i="1"/>
  <c r="I52" i="1"/>
  <c r="I51" i="1"/>
  <c r="I49" i="1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3" i="4"/>
  <c r="K13" i="4" s="1"/>
  <c r="I124" i="3"/>
  <c r="I125" i="3"/>
  <c r="I126" i="3"/>
  <c r="I127" i="3"/>
  <c r="I128" i="3"/>
  <c r="I129" i="3"/>
  <c r="I130" i="3"/>
  <c r="I131" i="3"/>
  <c r="I132" i="3"/>
  <c r="I123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180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21" i="3"/>
  <c r="I332" i="3"/>
  <c r="I333" i="3"/>
  <c r="I334" i="3"/>
  <c r="I335" i="3"/>
  <c r="I336" i="3"/>
  <c r="I337" i="3"/>
  <c r="I338" i="3"/>
  <c r="I339" i="3"/>
  <c r="I340" i="3"/>
  <c r="I34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01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05" i="3"/>
  <c r="I104" i="3"/>
  <c r="I103" i="3"/>
  <c r="I10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22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7" i="3"/>
  <c r="I88" i="3"/>
  <c r="I71" i="3"/>
  <c r="I70" i="3"/>
  <c r="I69" i="3"/>
  <c r="I15" i="4"/>
  <c r="K15" i="4" s="1"/>
  <c r="I16" i="4"/>
  <c r="K16" i="4" s="1"/>
  <c r="I17" i="4"/>
  <c r="K17" i="4" s="1"/>
  <c r="I18" i="4"/>
  <c r="K18" i="4" s="1"/>
  <c r="I19" i="4"/>
  <c r="K19" i="4" s="1"/>
  <c r="I20" i="4"/>
  <c r="K20" i="4" s="1"/>
  <c r="I14" i="4"/>
  <c r="K14" i="4" s="1"/>
  <c r="I12" i="4"/>
  <c r="K12" i="4" s="1"/>
  <c r="I45" i="4"/>
  <c r="K45" i="4" s="1"/>
  <c r="I46" i="4"/>
  <c r="K46" i="4" s="1"/>
  <c r="I47" i="4"/>
  <c r="K47" i="4" s="1"/>
  <c r="I48" i="4"/>
  <c r="K48" i="4" s="1"/>
  <c r="I49" i="4"/>
  <c r="K49" i="4" s="1"/>
  <c r="I50" i="4"/>
  <c r="K50" i="4" s="1"/>
  <c r="I51" i="4"/>
  <c r="K51" i="4" s="1"/>
  <c r="I52" i="4"/>
  <c r="K52" i="4" s="1"/>
  <c r="I53" i="4"/>
  <c r="K53" i="4" s="1"/>
  <c r="I54" i="4"/>
  <c r="K54" i="4" s="1"/>
  <c r="I55" i="4"/>
  <c r="K55" i="4" s="1"/>
  <c r="I56" i="4"/>
  <c r="K56" i="4" s="1"/>
  <c r="I57" i="4"/>
  <c r="K57" i="4" s="1"/>
  <c r="I58" i="4"/>
  <c r="K58" i="4" s="1"/>
  <c r="I59" i="4"/>
  <c r="K59" i="4" s="1"/>
  <c r="I60" i="4"/>
  <c r="K60" i="4" s="1"/>
  <c r="I61" i="4"/>
  <c r="K61" i="4" s="1"/>
  <c r="I62" i="4"/>
  <c r="K62" i="4" s="1"/>
  <c r="I63" i="4"/>
  <c r="K63" i="4" s="1"/>
  <c r="I64" i="4"/>
  <c r="K64" i="4" s="1"/>
  <c r="I65" i="4"/>
  <c r="K65" i="4" s="1"/>
  <c r="I44" i="4"/>
  <c r="K44" i="4" s="1"/>
  <c r="I43" i="4"/>
  <c r="K43" i="4" s="1"/>
  <c r="I42" i="4"/>
  <c r="K42" i="4" s="1"/>
  <c r="I41" i="4"/>
  <c r="K41" i="4" s="1"/>
  <c r="I219" i="4"/>
  <c r="K219" i="4" s="1"/>
  <c r="I220" i="4"/>
  <c r="K220" i="4" s="1"/>
  <c r="I221" i="4"/>
  <c r="K221" i="4" s="1"/>
  <c r="I222" i="4"/>
  <c r="K222" i="4" s="1"/>
  <c r="I223" i="4"/>
  <c r="K223" i="4" s="1"/>
  <c r="I224" i="4"/>
  <c r="K224" i="4" s="1"/>
  <c r="I225" i="4"/>
  <c r="K225" i="4" s="1"/>
  <c r="I226" i="4"/>
  <c r="K226" i="4" s="1"/>
  <c r="I227" i="4"/>
  <c r="K227" i="4" s="1"/>
  <c r="I228" i="4"/>
  <c r="K228" i="4" s="1"/>
  <c r="I229" i="4"/>
  <c r="K229" i="4" s="1"/>
  <c r="I230" i="4"/>
  <c r="K230" i="4" s="1"/>
  <c r="I231" i="4"/>
  <c r="K231" i="4" s="1"/>
  <c r="I232" i="4"/>
  <c r="K232" i="4" s="1"/>
  <c r="I233" i="4"/>
  <c r="K233" i="4" s="1"/>
  <c r="I234" i="4"/>
  <c r="K234" i="4" s="1"/>
  <c r="I235" i="4"/>
  <c r="K235" i="4" s="1"/>
  <c r="I236" i="4"/>
  <c r="K236" i="4" s="1"/>
  <c r="I237" i="4"/>
  <c r="K237" i="4" s="1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218" i="4"/>
  <c r="K218" i="4" s="1"/>
  <c r="I406" i="4"/>
  <c r="I407" i="4"/>
  <c r="I408" i="4"/>
  <c r="I409" i="4"/>
  <c r="I410" i="4"/>
  <c r="I411" i="4"/>
  <c r="I41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05" i="4"/>
  <c r="I404" i="4"/>
  <c r="I403" i="4"/>
  <c r="I402" i="4"/>
  <c r="I401" i="4"/>
  <c r="I94" i="4"/>
  <c r="K94" i="4" s="1"/>
  <c r="I95" i="4"/>
  <c r="K95" i="4" s="1"/>
  <c r="I96" i="4"/>
  <c r="K96" i="4" s="1"/>
  <c r="I97" i="4"/>
  <c r="K97" i="4" s="1"/>
  <c r="I98" i="4"/>
  <c r="K98" i="4" s="1"/>
  <c r="I99" i="4"/>
  <c r="K99" i="4" s="1"/>
  <c r="I100" i="4"/>
  <c r="K100" i="4" s="1"/>
  <c r="I101" i="4"/>
  <c r="K101" i="4" s="1"/>
  <c r="I102" i="4"/>
  <c r="K102" i="4" s="1"/>
  <c r="I103" i="4"/>
  <c r="K103" i="4" s="1"/>
  <c r="I104" i="4"/>
  <c r="K104" i="4" s="1"/>
  <c r="I105" i="4"/>
  <c r="K105" i="4" s="1"/>
  <c r="I106" i="4"/>
  <c r="K106" i="4" s="1"/>
  <c r="I107" i="4"/>
  <c r="K107" i="4" s="1"/>
  <c r="I108" i="4"/>
  <c r="K108" i="4" s="1"/>
  <c r="I109" i="4"/>
  <c r="K109" i="4" s="1"/>
  <c r="I110" i="4"/>
  <c r="K110" i="4" s="1"/>
  <c r="I111" i="4"/>
  <c r="K111" i="4" s="1"/>
  <c r="I112" i="4"/>
  <c r="K112" i="4" s="1"/>
  <c r="I113" i="4"/>
  <c r="K113" i="4" s="1"/>
  <c r="I114" i="4"/>
  <c r="K114" i="4" s="1"/>
  <c r="I115" i="4"/>
  <c r="K115" i="4" s="1"/>
  <c r="I116" i="4"/>
  <c r="K116" i="4" s="1"/>
  <c r="I117" i="4"/>
  <c r="K117" i="4" s="1"/>
  <c r="I118" i="4"/>
  <c r="K118" i="4" s="1"/>
  <c r="I119" i="4"/>
  <c r="K119" i="4" s="1"/>
  <c r="I120" i="4"/>
  <c r="K120" i="4" s="1"/>
  <c r="I121" i="4"/>
  <c r="K121" i="4" s="1"/>
  <c r="I122" i="4"/>
  <c r="K122" i="4" s="1"/>
  <c r="I123" i="4"/>
  <c r="K123" i="4" s="1"/>
  <c r="I124" i="4"/>
  <c r="K124" i="4" s="1"/>
  <c r="I125" i="4"/>
  <c r="K125" i="4" s="1"/>
  <c r="I126" i="4"/>
  <c r="K126" i="4" s="1"/>
  <c r="I127" i="4"/>
  <c r="K127" i="4" s="1"/>
  <c r="I128" i="4"/>
  <c r="K128" i="4" s="1"/>
  <c r="I129" i="4"/>
  <c r="K129" i="4" s="1"/>
  <c r="I130" i="4"/>
  <c r="K130" i="4" s="1"/>
  <c r="I131" i="4"/>
  <c r="K131" i="4" s="1"/>
  <c r="I132" i="4"/>
  <c r="K132" i="4" s="1"/>
  <c r="I133" i="4"/>
  <c r="K133" i="4" s="1"/>
  <c r="I134" i="4"/>
  <c r="K134" i="4" s="1"/>
  <c r="I135" i="4"/>
  <c r="K135" i="4" s="1"/>
  <c r="I136" i="4"/>
  <c r="K136" i="4" s="1"/>
  <c r="I137" i="4"/>
  <c r="K137" i="4" s="1"/>
  <c r="I138" i="4"/>
  <c r="K138" i="4" s="1"/>
  <c r="I139" i="4"/>
  <c r="K139" i="4" s="1"/>
  <c r="I140" i="4"/>
  <c r="K140" i="4" s="1"/>
  <c r="I141" i="4"/>
  <c r="K141" i="4" s="1"/>
  <c r="I142" i="4"/>
  <c r="K142" i="4" s="1"/>
  <c r="I143" i="4"/>
  <c r="K143" i="4" s="1"/>
  <c r="I144" i="4"/>
  <c r="K144" i="4" s="1"/>
  <c r="I145" i="4"/>
  <c r="K145" i="4" s="1"/>
  <c r="I168" i="4"/>
  <c r="K168" i="4" s="1"/>
  <c r="I169" i="4"/>
  <c r="K169" i="4" s="1"/>
  <c r="I170" i="4"/>
  <c r="K170" i="4" s="1"/>
  <c r="I171" i="4"/>
  <c r="K171" i="4" s="1"/>
  <c r="I172" i="4"/>
  <c r="K172" i="4" s="1"/>
  <c r="I173" i="4"/>
  <c r="K173" i="4" s="1"/>
  <c r="I174" i="4"/>
  <c r="K174" i="4" s="1"/>
  <c r="I175" i="4"/>
  <c r="K175" i="4" s="1"/>
  <c r="I176" i="4"/>
  <c r="K176" i="4" s="1"/>
  <c r="I177" i="4"/>
  <c r="K177" i="4" s="1"/>
  <c r="I178" i="4"/>
  <c r="K178" i="4" s="1"/>
  <c r="I179" i="4"/>
  <c r="K179" i="4" s="1"/>
  <c r="I180" i="4"/>
  <c r="K180" i="4" s="1"/>
  <c r="I181" i="4"/>
  <c r="K181" i="4" s="1"/>
  <c r="I182" i="4"/>
  <c r="K182" i="4" s="1"/>
  <c r="I183" i="4"/>
  <c r="K183" i="4" s="1"/>
  <c r="I184" i="4"/>
  <c r="K184" i="4" s="1"/>
  <c r="I185" i="4"/>
  <c r="K185" i="4" s="1"/>
  <c r="I186" i="4"/>
  <c r="K186" i="4" s="1"/>
  <c r="I187" i="4"/>
  <c r="K187" i="4" s="1"/>
  <c r="I93" i="4"/>
  <c r="K93" i="4" s="1"/>
  <c r="I92" i="4"/>
  <c r="K92" i="4" s="1"/>
  <c r="I91" i="4"/>
  <c r="K91" i="4" s="1"/>
  <c r="I90" i="4"/>
  <c r="K90" i="4" s="1"/>
  <c r="I89" i="4"/>
  <c r="K89" i="4" s="1"/>
  <c r="I88" i="4"/>
  <c r="K88" i="4" s="1"/>
  <c r="I87" i="4"/>
  <c r="K87" i="4" s="1"/>
  <c r="I86" i="4"/>
  <c r="K86" i="4" s="1"/>
  <c r="I31" i="4"/>
  <c r="K31" i="4" s="1"/>
  <c r="I32" i="4"/>
  <c r="K32" i="4" s="1"/>
  <c r="I33" i="4"/>
  <c r="K33" i="4" s="1"/>
  <c r="I34" i="4"/>
  <c r="K34" i="4" s="1"/>
  <c r="I35" i="4"/>
  <c r="K35" i="4" s="1"/>
  <c r="I36" i="4"/>
  <c r="K36" i="4" s="1"/>
  <c r="I37" i="4"/>
  <c r="K37" i="4" s="1"/>
  <c r="I38" i="4"/>
  <c r="K38" i="4" s="1"/>
  <c r="I39" i="4"/>
  <c r="K39" i="4" s="1"/>
  <c r="I40" i="4"/>
  <c r="K40" i="4" s="1"/>
  <c r="I30" i="4"/>
  <c r="K30" i="4" s="1"/>
  <c r="I29" i="4"/>
  <c r="K29" i="4" s="1"/>
  <c r="I28" i="4"/>
  <c r="K28" i="4" s="1"/>
  <c r="I27" i="4"/>
  <c r="K27" i="4" s="1"/>
  <c r="I26" i="4"/>
  <c r="K26" i="4" s="1"/>
  <c r="I25" i="4"/>
  <c r="K25" i="4" s="1"/>
  <c r="I24" i="4"/>
  <c r="K24" i="4" s="1"/>
  <c r="I23" i="4"/>
  <c r="K23" i="4" s="1"/>
  <c r="I22" i="4"/>
  <c r="K22" i="4" s="1"/>
  <c r="I21" i="4"/>
  <c r="K21" i="4" s="1"/>
  <c r="I3" i="4"/>
  <c r="K3" i="4" s="1"/>
  <c r="I4" i="4"/>
  <c r="K4" i="4" s="1"/>
  <c r="I5" i="4"/>
  <c r="K5" i="4" s="1"/>
  <c r="I6" i="4"/>
  <c r="K6" i="4" s="1"/>
  <c r="I7" i="4"/>
  <c r="K7" i="4" s="1"/>
  <c r="I8" i="4"/>
  <c r="K8" i="4" s="1"/>
  <c r="I9" i="4"/>
  <c r="K9" i="4" s="1"/>
  <c r="I10" i="4"/>
  <c r="K10" i="4" s="1"/>
  <c r="I11" i="4"/>
  <c r="K11" i="4" s="1"/>
  <c r="I2" i="4"/>
  <c r="K2" i="4" s="1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381" i="3"/>
  <c r="I382" i="3"/>
  <c r="I383" i="3"/>
  <c r="I384" i="3"/>
  <c r="I385" i="3"/>
  <c r="I386" i="3"/>
  <c r="I387" i="3"/>
  <c r="I388" i="3"/>
  <c r="I389" i="3"/>
  <c r="I380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4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" i="3"/>
  <c r="H58" i="1"/>
  <c r="H59" i="1"/>
  <c r="H60" i="1"/>
  <c r="H61" i="1"/>
  <c r="H62" i="1"/>
  <c r="H63" i="1"/>
  <c r="H64" i="1"/>
  <c r="H65" i="1"/>
  <c r="H66" i="1"/>
  <c r="H57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32" i="1"/>
  <c r="H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J80" i="1"/>
  <c r="J79" i="1"/>
  <c r="J77" i="1"/>
  <c r="J76" i="1"/>
  <c r="J73" i="1"/>
  <c r="J70" i="1"/>
  <c r="J67" i="1"/>
  <c r="I52" i="2"/>
  <c r="I53" i="2"/>
  <c r="I54" i="2"/>
  <c r="I55" i="2"/>
  <c r="I56" i="2"/>
  <c r="I57" i="2"/>
  <c r="I58" i="2"/>
  <c r="I59" i="2"/>
  <c r="I60" i="2"/>
  <c r="I61" i="2"/>
  <c r="I51" i="2"/>
  <c r="I50" i="2"/>
  <c r="I49" i="2"/>
  <c r="I48" i="2"/>
  <c r="I47" i="2"/>
  <c r="I46" i="2"/>
  <c r="I45" i="2"/>
  <c r="I44" i="2"/>
  <c r="I43" i="2"/>
  <c r="I42" i="2"/>
  <c r="I131" i="2"/>
  <c r="I130" i="2"/>
  <c r="I129" i="2"/>
  <c r="I128" i="2"/>
  <c r="I127" i="2"/>
  <c r="I126" i="2"/>
  <c r="I125" i="2"/>
  <c r="I124" i="2"/>
  <c r="I123" i="2"/>
  <c r="I122" i="2"/>
  <c r="I3" i="2"/>
  <c r="I4" i="2"/>
  <c r="I5" i="2"/>
  <c r="I6" i="2"/>
  <c r="I7" i="2"/>
  <c r="I8" i="2"/>
  <c r="I9" i="2"/>
  <c r="I10" i="2"/>
  <c r="I11" i="2"/>
  <c r="I2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93" i="2"/>
  <c r="I92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52" i="2"/>
  <c r="I153" i="2"/>
  <c r="I154" i="2"/>
  <c r="I155" i="2"/>
  <c r="I156" i="2"/>
  <c r="I157" i="2"/>
  <c r="I158" i="2"/>
  <c r="I159" i="2"/>
  <c r="I160" i="2"/>
  <c r="I161" i="2"/>
  <c r="I7" i="1" l="1"/>
  <c r="I5" i="1"/>
  <c r="I2" i="1"/>
  <c r="I22" i="1"/>
  <c r="I25" i="1"/>
  <c r="I30" i="1"/>
  <c r="I23" i="1"/>
  <c r="I27" i="1"/>
  <c r="I26" i="1"/>
  <c r="I24" i="1"/>
  <c r="I28" i="1"/>
  <c r="I29" i="1"/>
  <c r="I20" i="1"/>
  <c r="I15" i="1"/>
  <c r="I17" i="1"/>
  <c r="I16" i="1"/>
  <c r="I6" i="1"/>
  <c r="I14" i="1"/>
  <c r="I4" i="1"/>
  <c r="I13" i="1"/>
  <c r="I8" i="1"/>
  <c r="I3" i="1"/>
  <c r="I19" i="1"/>
  <c r="I21" i="1"/>
  <c r="I18" i="1"/>
  <c r="I12" i="1"/>
  <c r="I11" i="1"/>
  <c r="I61" i="1"/>
  <c r="I41" i="1"/>
  <c r="I76" i="1"/>
  <c r="I77" i="1"/>
  <c r="I80" i="1"/>
  <c r="I79" i="1"/>
  <c r="I73" i="1"/>
  <c r="I67" i="1"/>
  <c r="K68" i="1" s="1"/>
  <c r="I70" i="1"/>
  <c r="I40" i="1"/>
  <c r="I35" i="1"/>
  <c r="I38" i="1"/>
  <c r="I47" i="1"/>
  <c r="I54" i="1"/>
  <c r="I39" i="1"/>
  <c r="I57" i="1"/>
  <c r="I36" i="1"/>
  <c r="I44" i="1"/>
  <c r="I32" i="1"/>
  <c r="I33" i="1"/>
  <c r="I10" i="1"/>
  <c r="K79" i="1" l="1"/>
</calcChain>
</file>

<file path=xl/sharedStrings.xml><?xml version="1.0" encoding="utf-8"?>
<sst xmlns="http://schemas.openxmlformats.org/spreadsheetml/2006/main" count="7555" uniqueCount="1400">
  <si>
    <t>Site</t>
  </si>
  <si>
    <t>Mineral</t>
  </si>
  <si>
    <t>Experiment</t>
  </si>
  <si>
    <t>Tube</t>
  </si>
  <si>
    <t>Date Deployed</t>
  </si>
  <si>
    <t>Date Collected</t>
  </si>
  <si>
    <t>ImageID</t>
  </si>
  <si>
    <t>Cell #</t>
  </si>
  <si>
    <t>pixels per micron</t>
  </si>
  <si>
    <t>frame area (microns)</t>
  </si>
  <si>
    <t>DeMMO 6</t>
  </si>
  <si>
    <t>Tube4</t>
  </si>
  <si>
    <t>hematite rep</t>
  </si>
  <si>
    <t>D6T4rep_hematite_Feb2017</t>
  </si>
  <si>
    <t>D6T4rep_hematite_Feb2017_001</t>
  </si>
  <si>
    <t>D6T4rep_hematite_Feb2017_002</t>
  </si>
  <si>
    <t>D6T4rep_hematite_Feb2017_003</t>
  </si>
  <si>
    <t>D6T4rep_hematite_Feb2017_004</t>
  </si>
  <si>
    <t>D6T4rep_hematite_Feb2017_005</t>
  </si>
  <si>
    <t>D6T4rep_hematite_Feb2017_006</t>
  </si>
  <si>
    <t>D6T4rep_hematite_Feb2017_007</t>
  </si>
  <si>
    <t>D6T4rep_hematite_Feb2017_008</t>
  </si>
  <si>
    <t>D6T4rep_hematite_Feb2017_009</t>
  </si>
  <si>
    <t>D6T4rep_hematite_Feb2017_010</t>
  </si>
  <si>
    <t>D6T4rep_hematite_Feb2017_011</t>
  </si>
  <si>
    <t>D6T4rep_hematite_Feb2017_012</t>
  </si>
  <si>
    <t>D6T4rep_hematite_Feb2017_013</t>
  </si>
  <si>
    <t>D6T4rep_hematite_Feb2017_014</t>
  </si>
  <si>
    <t>D6T4rep_hematite_Feb2017_015</t>
  </si>
  <si>
    <t>D6T4rep_hematite_Feb2017_016</t>
  </si>
  <si>
    <t>D6T4rep_hematite_Feb2017_017</t>
  </si>
  <si>
    <t>D6T4rep_hematite_Feb2017_018</t>
  </si>
  <si>
    <t>D6T4rep_hematite_Feb2017_019</t>
  </si>
  <si>
    <t>Tube 5</t>
  </si>
  <si>
    <t>magnetite C</t>
  </si>
  <si>
    <t>D6T5_magnetiteC_Feb2017</t>
  </si>
  <si>
    <t>D6T5_magnetiteC_Feb2017_001</t>
  </si>
  <si>
    <t>D6T5_magnetiteC_Feb2017_002</t>
  </si>
  <si>
    <t>D6T5_magnetiteC_Feb2017_003</t>
  </si>
  <si>
    <t>D6T5_magnetiteC_Feb2017_004</t>
  </si>
  <si>
    <t>D6T5_magnetiteC_Feb2017_005</t>
  </si>
  <si>
    <t>D6T5_magnetiteC_Feb2017_006</t>
  </si>
  <si>
    <t>D6T5_magnetiteC_Feb2017_007</t>
  </si>
  <si>
    <t>D6T5_magnetiteC_Feb2017_008</t>
  </si>
  <si>
    <t>D6T5_magnetiteC_Feb2017_009</t>
  </si>
  <si>
    <t>magnetite rep</t>
  </si>
  <si>
    <t>D6T5rep_magnetite_Feb2017</t>
  </si>
  <si>
    <t>D6T5rep_magnetite_Feb2017_001</t>
  </si>
  <si>
    <t>D6T5rep_magnetite_Feb2017_002</t>
  </si>
  <si>
    <t>D6T5rep_magnetite_Feb2017_003</t>
  </si>
  <si>
    <t>D6T5rep_magnetite_Feb2017_004</t>
  </si>
  <si>
    <t>D6T5rep_magnetite_Feb2017_005</t>
  </si>
  <si>
    <t>D6T5rep_magnetite_Feb2017_006</t>
  </si>
  <si>
    <t>D6T5rep_magnetite_Feb2017_007</t>
  </si>
  <si>
    <t>D6T5rep_magnetite_Feb2017_009</t>
  </si>
  <si>
    <t>D6T5rep_magnetite_Feb2017_010</t>
  </si>
  <si>
    <t>D6T5rep_magnetite_Feb2017_011</t>
  </si>
  <si>
    <t>D6T5rep_magnetite_Feb2017_012</t>
  </si>
  <si>
    <t>D6T5rep_magnetite_Feb2017_013</t>
  </si>
  <si>
    <t>D6T5rep_magnetite_Feb2017_014</t>
  </si>
  <si>
    <t>D6T5rep_magnetite_Feb2017_015</t>
  </si>
  <si>
    <t>D6T5rep_magnetite_Feb2017_016</t>
  </si>
  <si>
    <t>D6T5rep_magnetite_Feb2017_017</t>
  </si>
  <si>
    <t>D6T5rep_magnetite_Feb2017_018</t>
  </si>
  <si>
    <t>D6T5rep_magnetite_Feb2017_019</t>
  </si>
  <si>
    <t>D6T5rep_magnetite_Feb2017_020</t>
  </si>
  <si>
    <t>Tube 3</t>
  </si>
  <si>
    <t>pyrite</t>
  </si>
  <si>
    <t>D6T3_pyrite_Feb2017</t>
  </si>
  <si>
    <t>D6T3_pyrite_Feb2017_001</t>
  </si>
  <si>
    <t>D6T3_pyrite_Feb2017_002</t>
  </si>
  <si>
    <t>D6T3_pyrite_Feb2017_003</t>
  </si>
  <si>
    <t>D6T3_pyrite_Feb2017_004</t>
  </si>
  <si>
    <t>D6T3_pyrite_Feb2017_005</t>
  </si>
  <si>
    <t>D6T3_pyrite_Feb2017_006</t>
  </si>
  <si>
    <t>D6T3_pyrite_Feb2017_007</t>
  </si>
  <si>
    <t>D6T3_pyrite_Feb2017_008</t>
  </si>
  <si>
    <t>D6T3_pyrite_Feb2017_009</t>
  </si>
  <si>
    <t>D6T3_pyrite_Feb2017_010</t>
  </si>
  <si>
    <t>D6T3_pyrite_Feb2017_011</t>
  </si>
  <si>
    <t>D6T3_pyrite_Feb2017_012</t>
  </si>
  <si>
    <t>D6T3_pyrite_Feb2017_013</t>
  </si>
  <si>
    <t>D6T3_pyrite_Feb2017_014</t>
  </si>
  <si>
    <t>D6T3_pyrite_Feb2017_015</t>
  </si>
  <si>
    <t>D6T3_pyrite_Feb2017_016</t>
  </si>
  <si>
    <t>D6T3_pyrite_Feb2017_017</t>
  </si>
  <si>
    <t>D6T3_pyrite_Feb2017_018</t>
  </si>
  <si>
    <t>D6T3_pyrite_Feb2017_019</t>
  </si>
  <si>
    <t>Tube 1</t>
  </si>
  <si>
    <t>pyrolusite C</t>
  </si>
  <si>
    <t>D6T1_pyrolusiteC_Feb2017</t>
  </si>
  <si>
    <t>D6T1_pyrolusiteC_Feb2017_001</t>
  </si>
  <si>
    <t>D6T1_pyrolusiteC_Feb2017_002</t>
  </si>
  <si>
    <t>D6T1_pyrolusiteC_Feb2017_003</t>
  </si>
  <si>
    <t>D6T1_pyrolusiteC_Feb2017_004</t>
  </si>
  <si>
    <t>D6T1_pyrolusiteC_Feb2017_005</t>
  </si>
  <si>
    <t>D6T1_pyrolusiteC_Feb2017_006</t>
  </si>
  <si>
    <t>D6T1_pyrolusiteC_Feb2017_007</t>
  </si>
  <si>
    <t>D6T1_pyrolusiteC_Feb2017_008</t>
  </si>
  <si>
    <t>D6T1_pyrolusiteC_Feb2017_009</t>
  </si>
  <si>
    <t>Tube 2</t>
  </si>
  <si>
    <t>siderite D</t>
  </si>
  <si>
    <t>D6T2_sideriteD_Feb2017</t>
  </si>
  <si>
    <t>D6T2_sideriteD_Feb2017_001</t>
  </si>
  <si>
    <t>D6T2_sideriteD_Feb2017_002</t>
  </si>
  <si>
    <t>D6T2_sideriteD_Feb2017_003</t>
  </si>
  <si>
    <t>D6T2_sideriteD_Feb2017_004</t>
  </si>
  <si>
    <t>D6T2_sideriteD_Feb2017_005</t>
  </si>
  <si>
    <t>D6T2_sideriteD_Feb2017_006</t>
  </si>
  <si>
    <t>D6T2_sideriteD_Feb2017_007</t>
  </si>
  <si>
    <t>D6T2_sideriteD_Feb2017_008</t>
  </si>
  <si>
    <t>D6T2_sideriteD_Feb2017_009</t>
  </si>
  <si>
    <t>D6T2_sideriteD_Feb2017_010</t>
  </si>
  <si>
    <t>D6T2_sideriteD_Feb2017_011</t>
  </si>
  <si>
    <t>D6T2_sideriteD_Feb2017_012</t>
  </si>
  <si>
    <t>D6T2_sideriteD_Feb2017_013</t>
  </si>
  <si>
    <t>D6T2_sideriteD_Feb2017_014</t>
  </si>
  <si>
    <t>D6T2_sideriteD_Feb2017_015</t>
  </si>
  <si>
    <t>D6T2_sideriteD_Feb2017_016</t>
  </si>
  <si>
    <t>D6T2_sideriteD_Feb2017_017</t>
  </si>
  <si>
    <t>D6T2_sideriteD_Feb2017_018</t>
  </si>
  <si>
    <t>D6T2_sideriteD_Feb2017_019</t>
  </si>
  <si>
    <t>DeMMO6</t>
  </si>
  <si>
    <t>Tube 4</t>
  </si>
  <si>
    <t>hematite</t>
  </si>
  <si>
    <t>D6T4_hematite_Feb2017</t>
  </si>
  <si>
    <t>D6T4_hematite_Feb2017_001</t>
  </si>
  <si>
    <t>D6T4_hematite_Feb2017_002</t>
  </si>
  <si>
    <t>D6T4_hematite_Feb2017_003</t>
  </si>
  <si>
    <t>D6T4_hematite_Feb2017_004</t>
  </si>
  <si>
    <t>D6T4_hematite_Feb2017_005</t>
  </si>
  <si>
    <t>D6T4_hematite_Feb2017_006</t>
  </si>
  <si>
    <t>D6T4_hematite_Feb2017_007</t>
  </si>
  <si>
    <t>D6T4_hematite_Feb2017_008</t>
  </si>
  <si>
    <t>D6T4_hematite_Feb2017_009</t>
  </si>
  <si>
    <t>22</t>
  </si>
  <si>
    <t>DeMMO 1</t>
  </si>
  <si>
    <t>control sand</t>
  </si>
  <si>
    <t>calcite</t>
  </si>
  <si>
    <t>muscovite</t>
  </si>
  <si>
    <t>Pyrolusite</t>
  </si>
  <si>
    <t>Pyrite</t>
  </si>
  <si>
    <t>Hematite</t>
  </si>
  <si>
    <t>Magnetite</t>
  </si>
  <si>
    <t>sand</t>
  </si>
  <si>
    <t>pyrolusite</t>
  </si>
  <si>
    <t>magnetite</t>
  </si>
  <si>
    <t>Exp</t>
  </si>
  <si>
    <t>Internal Control</t>
  </si>
  <si>
    <t>control rep</t>
  </si>
  <si>
    <t>Control</t>
  </si>
  <si>
    <t>exp</t>
  </si>
  <si>
    <t>Control Rep</t>
  </si>
  <si>
    <t>Rep</t>
  </si>
  <si>
    <t>12 Large</t>
  </si>
  <si>
    <t>7 Large</t>
  </si>
  <si>
    <t>9 Large</t>
  </si>
  <si>
    <t>A</t>
  </si>
  <si>
    <t>C</t>
  </si>
  <si>
    <t>D</t>
  </si>
  <si>
    <t>E</t>
  </si>
  <si>
    <t>F</t>
  </si>
  <si>
    <t>SC 1</t>
  </si>
  <si>
    <t>SC 10</t>
  </si>
  <si>
    <t>SC 2</t>
  </si>
  <si>
    <t>SC 3</t>
  </si>
  <si>
    <t>SC 4</t>
  </si>
  <si>
    <t>SC 5</t>
  </si>
  <si>
    <t>1 Large</t>
  </si>
  <si>
    <t>3 Large</t>
  </si>
  <si>
    <t>6 Large</t>
  </si>
  <si>
    <t>Type</t>
  </si>
  <si>
    <t>Demmo 3</t>
  </si>
  <si>
    <t>Siderite</t>
  </si>
  <si>
    <t>DeMMO 3</t>
  </si>
  <si>
    <t>Demmo 6</t>
  </si>
  <si>
    <t>internal Control</t>
  </si>
  <si>
    <t>siderite</t>
  </si>
  <si>
    <t>NA</t>
  </si>
  <si>
    <t>EXP</t>
  </si>
  <si>
    <t>REP</t>
  </si>
  <si>
    <t>cells.counted</t>
  </si>
  <si>
    <t>Duration.days</t>
  </si>
  <si>
    <t>DeMMO1</t>
  </si>
  <si>
    <t>glass</t>
  </si>
  <si>
    <t>D1TF_glass_Nov2017</t>
  </si>
  <si>
    <t>D1TF_glass_Nov2017_001</t>
  </si>
  <si>
    <t>D1TF_glass_Nov2017_002</t>
  </si>
  <si>
    <t>D1TF_glass_Nov2017_003</t>
  </si>
  <si>
    <t>D1TF_glass_Nov2017_004</t>
  </si>
  <si>
    <t>D1TF_glass_Nov2017_005</t>
  </si>
  <si>
    <t>D1TF_glass_Nov2017_006</t>
  </si>
  <si>
    <t>D1TF_glass_Nov2017_007</t>
  </si>
  <si>
    <t>D1TF_glass_Nov2017_008</t>
  </si>
  <si>
    <t>D1TF_glass_Nov2017_009</t>
  </si>
  <si>
    <t>D1TF_glass_Nov2017_010</t>
  </si>
  <si>
    <t>D1TF_glass_Nov2017_011</t>
  </si>
  <si>
    <t>D1TF_glass_Nov2017_012</t>
  </si>
  <si>
    <t>D1TF_glass_Nov2017_013</t>
  </si>
  <si>
    <t>D1TF_glass_Nov2017_014</t>
  </si>
  <si>
    <t>D1TF_glass_Nov2017_015</t>
  </si>
  <si>
    <t>D1TF_glass_Nov2017_016</t>
  </si>
  <si>
    <t>D1TF_glass_Nov2017_017</t>
  </si>
  <si>
    <t>D1TF_glass_Nov2017_018</t>
  </si>
  <si>
    <t>D1TF_glass_Nov2017_019</t>
  </si>
  <si>
    <t>D1TF_glass_Nov2017_020</t>
  </si>
  <si>
    <t>D1T9Large_glass_Aug2017</t>
  </si>
  <si>
    <t>D1T9Large_glass_Aug2017_001</t>
  </si>
  <si>
    <t>D1T9Large_glass_Aug2017_002</t>
  </si>
  <si>
    <t>D1T9Large_glass_Aug2017_003</t>
  </si>
  <si>
    <t>D1T9Large_glass_Aug2017_004</t>
  </si>
  <si>
    <t>D1T9Large_glass_Aug2017_005</t>
  </si>
  <si>
    <t>D1T9Large_glass_Aug2017_006</t>
  </si>
  <si>
    <t>D1T9Large_glass_Aug2017_007</t>
  </si>
  <si>
    <t>D1T9Large_glass_Aug2017_008</t>
  </si>
  <si>
    <t>D1T9Large_glass_Aug2017_009</t>
  </si>
  <si>
    <t>D1T9Large_glass_Aug2017_010</t>
  </si>
  <si>
    <t>D1T9Large_glass_Aug2017_011</t>
  </si>
  <si>
    <t>D1T9Large_glass_Aug2017_012</t>
  </si>
  <si>
    <t>D1T9Large_glass_Aug2017_013</t>
  </si>
  <si>
    <t>D1T9Large_glass_Aug2017_014</t>
  </si>
  <si>
    <t>D1T9Large_glass_Aug2017_015</t>
  </si>
  <si>
    <t>D1T9Large_glass_Aug2017_016</t>
  </si>
  <si>
    <t>D1T9Large_glass_Aug2017_017</t>
  </si>
  <si>
    <t>D1T9Large_glass_Aug2017_018</t>
  </si>
  <si>
    <t>D1T9Large_glass_Aug2017_019</t>
  </si>
  <si>
    <t>D1T9Large_glass_Aug2017_020</t>
  </si>
  <si>
    <t>5 Small Cartridge</t>
  </si>
  <si>
    <t>D1SC5_glass_Aug2017</t>
  </si>
  <si>
    <t>D1SC5_glass_Aug2017_008</t>
  </si>
  <si>
    <t>D1SC5_glass_Aug2017_009</t>
  </si>
  <si>
    <t>D1SC5_glass_Aug2017_010</t>
  </si>
  <si>
    <t>D1SC5_glass_Aug2017_011</t>
  </si>
  <si>
    <t>D1SC5_glass_Aug2017_012</t>
  </si>
  <si>
    <t>D1SC5_glass_Aug2017_014</t>
  </si>
  <si>
    <t>D1SC5_glass_Aug2017_015</t>
  </si>
  <si>
    <t>D1SC5_glass_Aug2017_019</t>
  </si>
  <si>
    <t>Tube A</t>
  </si>
  <si>
    <t>D1TA_pyrolusite_Nov2017</t>
  </si>
  <si>
    <t>D1TA_pyrolusite_Nov2017_001</t>
  </si>
  <si>
    <t>D1TA_pyrolusite_Nov2017_002</t>
  </si>
  <si>
    <t>D1TA_pyrolusite_Nov2017_003</t>
  </si>
  <si>
    <t>D1TA_pyrolusite_Nov2017_004</t>
  </si>
  <si>
    <t>D1TA_pyrolusite_Nov2017_005</t>
  </si>
  <si>
    <t>D1TA_pyrolusite_Nov2017_006</t>
  </si>
  <si>
    <t>D1TA_pyrolusite_Nov2017_008</t>
  </si>
  <si>
    <t>D1TA_pyrolusite_Nov2017_009</t>
  </si>
  <si>
    <t>D1TA_pyrolusite_Nov2017_010</t>
  </si>
  <si>
    <t>D1TA_pyrolusite_Nov2017_011</t>
  </si>
  <si>
    <t>D1TA_pyrolusite_Nov2017_012</t>
  </si>
  <si>
    <t>D1TA_pyrolusite_Nov2017_013</t>
  </si>
  <si>
    <t>D1TA_pyrolusite_Nov2017_014</t>
  </si>
  <si>
    <t>D1TA_pyrolusite_Nov2017_015</t>
  </si>
  <si>
    <t>D1TA_pyrolusite_Nov2017_016</t>
  </si>
  <si>
    <t>D1TA_pyrolusite_Nov2017_017</t>
  </si>
  <si>
    <t>D1TA_pyrolusite_Nov2017_018</t>
  </si>
  <si>
    <t>D1TA_pyrolusite_Nov2017_019</t>
  </si>
  <si>
    <t>D1TA_pyrolusite_Nov2017_020</t>
  </si>
  <si>
    <t>Tube C</t>
  </si>
  <si>
    <t>D1TC_pyrite_Nov2017</t>
  </si>
  <si>
    <t>D1TC_pyrite_Nov2017_001</t>
  </si>
  <si>
    <t>D1TC_pyrite_Nov2017_002</t>
  </si>
  <si>
    <t>D1TC_pyrite_Nov2017_003</t>
  </si>
  <si>
    <t>D1TC_pyrite_Nov2017_004</t>
  </si>
  <si>
    <t>D1TC_pyrite_Nov2017_005</t>
  </si>
  <si>
    <t>D1TC_pyrite_Nov2017_006</t>
  </si>
  <si>
    <t>D1TC_pyrite_Nov2017_007</t>
  </si>
  <si>
    <t>D1TC_pyrite_Nov2017_008</t>
  </si>
  <si>
    <t>D1TC_pyrite_Nov2017_009</t>
  </si>
  <si>
    <t>Tube D</t>
  </si>
  <si>
    <t>D1TD_hematite_Nov2017</t>
  </si>
  <si>
    <t>D1TD_hematite_Nov2017_001</t>
  </si>
  <si>
    <t>D1TD_hematite_Nov2017_002</t>
  </si>
  <si>
    <t>D1TD_hematite_Nov2017_003</t>
  </si>
  <si>
    <t>D1TD_hematite_Nov2017_004</t>
  </si>
  <si>
    <t>D1TD_hematite_Nov2017_005</t>
  </si>
  <si>
    <t>D1TD_hematite_Nov2017_006</t>
  </si>
  <si>
    <t>D1TD_hematite_Nov2017_007</t>
  </si>
  <si>
    <t>D1TD_hematite_Nov2017_008</t>
  </si>
  <si>
    <t>D1TD_hematite_Nov2017_009</t>
  </si>
  <si>
    <t>D1TD_hematite_Nov2017_010</t>
  </si>
  <si>
    <t>D1TD_hematite_Nov2017_011</t>
  </si>
  <si>
    <t>D1TD_hematite_Nov2017_012</t>
  </si>
  <si>
    <t>D1TD_hematite_Nov2017_013</t>
  </si>
  <si>
    <t>D1TD_hematite_Nov2017_014</t>
  </si>
  <si>
    <t>D1TD_hematite_Nov2017_015</t>
  </si>
  <si>
    <t>D1TD_hematite_Nov2017_016</t>
  </si>
  <si>
    <t>D1TD_hematite_Nov2017_017</t>
  </si>
  <si>
    <t>D1TD_hematite_Nov2017_018</t>
  </si>
  <si>
    <t>D1TD_hematite_Nov2017_019</t>
  </si>
  <si>
    <t>Tube E</t>
  </si>
  <si>
    <t>D1TE_magnetite_Nov2017</t>
  </si>
  <si>
    <t>D1TE_magnetite_Nov2017_001</t>
  </si>
  <si>
    <t>D1TE_magnetite_Nov2017_002</t>
  </si>
  <si>
    <t>D1TE_magnetite_Nov2017_003</t>
  </si>
  <si>
    <t>D1TE_magnetite_Nov2017_004</t>
  </si>
  <si>
    <t>D1TE_magnetite_Nov2017_005</t>
  </si>
  <si>
    <t>D1TE_magnetite_Nov2017_006</t>
  </si>
  <si>
    <t>D1TE_magnetite_Nov2017_007</t>
  </si>
  <si>
    <t>D1TE_magnetite_Nov2017_008</t>
  </si>
  <si>
    <t>D1TE_magnetite_Nov2017_009</t>
  </si>
  <si>
    <t>D1TE_magnetite_Nov2017_010</t>
  </si>
  <si>
    <t>D1TE_magnetite_Nov2017_011</t>
  </si>
  <si>
    <t>D1TE_magnetite_Nov2017_012</t>
  </si>
  <si>
    <t>D1TE_magnetite_Nov2017_013</t>
  </si>
  <si>
    <t>D1TE_magnetite_Nov2017_014</t>
  </si>
  <si>
    <t>D1TE_magnetite_Nov2017_015</t>
  </si>
  <si>
    <t>D1TE_magnetite_Nov2017_016</t>
  </si>
  <si>
    <t>D1TE_magnetite_Nov2017_017</t>
  </si>
  <si>
    <t>D1TE_magnetite_Nov2017_018</t>
  </si>
  <si>
    <t>D1TE_magnetite_Nov2017_019</t>
  </si>
  <si>
    <t>Tube 7</t>
  </si>
  <si>
    <t>calcite Large</t>
  </si>
  <si>
    <t>D1T7Large_calcite_Aug2017</t>
  </si>
  <si>
    <t>D1T7Large_calcite_Aug2017_001</t>
  </si>
  <si>
    <t>D1T7Large_calcite_Aug2017_002</t>
  </si>
  <si>
    <t>D1T7Large_calcite_Aug2017_003</t>
  </si>
  <si>
    <t>D1T7Large_calcite_Aug2017_004</t>
  </si>
  <si>
    <t>D1T7Large_calcite_Aug2017_005</t>
  </si>
  <si>
    <t>D1T7Large_calcite_Aug2017_006</t>
  </si>
  <si>
    <t>D1T7Large_calcite_Aug2017_007</t>
  </si>
  <si>
    <t>D1T7Large_calcite_Aug2017_008</t>
  </si>
  <si>
    <t>D1T7Large_calcite_Aug2017_009</t>
  </si>
  <si>
    <t>D1T7Large_calcite_Aug2017_010</t>
  </si>
  <si>
    <t>D1T7Large_calcite_Aug2017_011</t>
  </si>
  <si>
    <t>D1T7Large_calcite_Aug2017_012</t>
  </si>
  <si>
    <t>D1T7Large_calcite_Aug2017_013</t>
  </si>
  <si>
    <t>D1T7Large_calcite_Aug2017_014</t>
  </si>
  <si>
    <t>D1T7Large_calcite_Aug2017_015</t>
  </si>
  <si>
    <t>D1T7Large_calcite_Aug2017_016</t>
  </si>
  <si>
    <t>D1T7Large_calcite_Aug2017_017</t>
  </si>
  <si>
    <t>D1T7Large_calcite_Aug2017_018</t>
  </si>
  <si>
    <t>D1T7Large_calcite_Aug2017_019</t>
  </si>
  <si>
    <t>Tube 9</t>
  </si>
  <si>
    <t>muscovite Large</t>
  </si>
  <si>
    <t>D1T9Large_muscovite_Aug2017</t>
  </si>
  <si>
    <t>D1T9Large_muscovite_Aug2017_001</t>
  </si>
  <si>
    <t>D1T9Large_muscovite_Aug2017_002</t>
  </si>
  <si>
    <t>D1T9Large_muscovite_Aug2017_003</t>
  </si>
  <si>
    <t>D1T9Large_muscovite_Aug2017_004</t>
  </si>
  <si>
    <t>D1T9Large_muscovite_Aug2017_005</t>
  </si>
  <si>
    <t>D1T9Large_muscovite_Aug2017_006</t>
  </si>
  <si>
    <t>D1T9Large_muscovite_Aug2017_007</t>
  </si>
  <si>
    <t>D1T9Large_muscovite_Aug2017_008</t>
  </si>
  <si>
    <t>D1T9Large_muscovite_Aug2017_009</t>
  </si>
  <si>
    <t>D1T9Large_muscovite_Aug2017_010</t>
  </si>
  <si>
    <t>D1T9Large_muscovite_Aug2017_011</t>
  </si>
  <si>
    <t>D1T9Large_muscovite_Aug2017_012</t>
  </si>
  <si>
    <t>D1T9Large_muscovite_Aug2017_013</t>
  </si>
  <si>
    <t>D1T9Large_muscovite_Aug2017_014</t>
  </si>
  <si>
    <t>D1T9Large_muscovite_Aug2017_015</t>
  </si>
  <si>
    <t>D1T9Large_muscovite_Aug2017_016</t>
  </si>
  <si>
    <t>D1T9Large_muscovite_Aug2017_017</t>
  </si>
  <si>
    <t>D1T9Large_muscovite_Aug2017_018</t>
  </si>
  <si>
    <t>D1T9Large_muscovite_Aug2017_019</t>
  </si>
  <si>
    <t>Tube 12</t>
  </si>
  <si>
    <t>D1T12Large_glass_Aug2017</t>
  </si>
  <si>
    <t>D1T12Large_glass_Aug2017_001</t>
  </si>
  <si>
    <t>D1T12Large_glass_Aug2017_002</t>
  </si>
  <si>
    <t>D1T12Large_glass_Aug2017_003</t>
  </si>
  <si>
    <t>D1T12Large_glass_Aug2017_004</t>
  </si>
  <si>
    <t>D1T12Large_glass_Aug2017_005</t>
  </si>
  <si>
    <t>D1T12Large_glass_Aug2017_006</t>
  </si>
  <si>
    <t>D1T12Large_glass_Aug2017_007</t>
  </si>
  <si>
    <t>D1T12Large_glass_Aug2017_008</t>
  </si>
  <si>
    <t>D1T12Large_glass_Aug2017_009</t>
  </si>
  <si>
    <t>CONT</t>
  </si>
  <si>
    <t>SC1</t>
  </si>
  <si>
    <t>D1SC1_glass_Aug2017_001.tif</t>
  </si>
  <si>
    <t>D1SC1_glass_Aug2017_003.tif</t>
  </si>
  <si>
    <t>D1SC1_glass_Aug2017_004.tif</t>
  </si>
  <si>
    <t>D1SC1_glass_Aug2017_005.tif</t>
  </si>
  <si>
    <t>D1SC1_glass_Aug2017_006.tif</t>
  </si>
  <si>
    <t>D1SC1_glass_Aug2017_008.tif</t>
  </si>
  <si>
    <t>D1SC1_glass_Aug2017_011.tif</t>
  </si>
  <si>
    <t>D1SC1_glass_Aug2017_014.tif</t>
  </si>
  <si>
    <t>D1SC1_glass_Aug2017_015.tif</t>
  </si>
  <si>
    <t>D1SC1_glass_Aug2017_016.tif</t>
  </si>
  <si>
    <t>D1SC1_glass_Aug2017_017.tif</t>
  </si>
  <si>
    <t>D1SC1_glass_Aug2017_019.tif</t>
  </si>
  <si>
    <t>D1SC1_glass_Aug2017_020.tif</t>
  </si>
  <si>
    <t>D1SC1_glass_Aug2017_021.tif</t>
  </si>
  <si>
    <t>D1SC1_glass_Aug2017_022.tif</t>
  </si>
  <si>
    <t>D1SC1_glass_Aug2017_023.tif</t>
  </si>
  <si>
    <t>D1SC1_glass_Aug2017_024.tif</t>
  </si>
  <si>
    <t>D1SC1_glass_Aug2017_025.tif</t>
  </si>
  <si>
    <t>PyrolusiteE</t>
  </si>
  <si>
    <t>D1SC1_PyrolusiteE_Aug2017_001.tif</t>
  </si>
  <si>
    <t>D1SC1_PyrolusiteE_Aug2017_002.tif</t>
  </si>
  <si>
    <t>D1SC1_PyrolusiteE_Aug2017_004.tif</t>
  </si>
  <si>
    <t>D1SC1_PyrolusiteE_Aug2017_005.tif</t>
  </si>
  <si>
    <t>D1SC1_PyrolusiteE_Aug2017_006.tif</t>
  </si>
  <si>
    <t>D1SC1_PyrolusiteE_Aug2017_008.tif</t>
  </si>
  <si>
    <t>D1SC1_PyrolusiteE_Aug2017_009.tif</t>
  </si>
  <si>
    <t>D1SC1_PyrolusiteE_Aug2017_010.tif</t>
  </si>
  <si>
    <t>D1SC1_PyrolusiteE_Aug2017_011.tif</t>
  </si>
  <si>
    <t>D1SC1_PyrolusiteE_Aug2017_012.tif</t>
  </si>
  <si>
    <t>D1SC1_PyrolusiteE_Aug2017_013.tif</t>
  </si>
  <si>
    <t>D1SC1_PyrolusiteE_Aug2017_015.tif</t>
  </si>
  <si>
    <t>D1SC1_PyrolusiteE_Aug2017_017.tif</t>
  </si>
  <si>
    <t>D1SC1_PyrolusiteE_Aug2017_018.tif</t>
  </si>
  <si>
    <t>D1SC1_PyrolusiteE_Aug2017_019.tif</t>
  </si>
  <si>
    <t>D1SC1_PyrolusiteE_Aug2017_020.tif</t>
  </si>
  <si>
    <t>D1SC1_PyrolusiteE_Aug2017_021.tif</t>
  </si>
  <si>
    <t>D1SC1_PyrolusiteE_Aug2017_022.tif</t>
  </si>
  <si>
    <t>SC3</t>
  </si>
  <si>
    <t>PyriteI</t>
  </si>
  <si>
    <t>D1SC3_PyriteI_Aug 2017_001.tif</t>
  </si>
  <si>
    <t>D1SC3_PyriteI_Aug 2017_002.tif</t>
  </si>
  <si>
    <t>D1SC3_PyriteI_Aug 2017_003.tif</t>
  </si>
  <si>
    <t>D1SC3_PyriteI_Aug 2017_004.tif</t>
  </si>
  <si>
    <t>D1SC3_PyriteI_Aug 2017_005.tif</t>
  </si>
  <si>
    <t>D1SC3_PyriteI_Aug 2017_006.tif</t>
  </si>
  <si>
    <t>D1SC3_PyriteI_Aug 2017_007.tif</t>
  </si>
  <si>
    <t>D1SC3_PyriteI_Aug 2017_009.tif</t>
  </si>
  <si>
    <t>D1SC3_PyriteI_Aug 2017_010.tif</t>
  </si>
  <si>
    <t>D1SC3_PyriteI_Aug 2017_011.tif</t>
  </si>
  <si>
    <t>D1SC3_PyriteI_Aug 2017_012.tif</t>
  </si>
  <si>
    <t>D1SC3_PyriteI_Aug 2017_013.tif</t>
  </si>
  <si>
    <t>D1SC3_PyriteI_Aug 2017_014.tif</t>
  </si>
  <si>
    <t>D1SC3_PyriteI_Aug 2017_015.tif</t>
  </si>
  <si>
    <t>D1SC3_PyriteI_Aug 2017_016.tif</t>
  </si>
  <si>
    <t>D1SC3_PyriteI_Aug 2017_017.tif</t>
  </si>
  <si>
    <t>D1SC3_PyriteI_Aug 2017_018.tif</t>
  </si>
  <si>
    <t>D1SC3_PyriteI_Aug 2017_019.tif</t>
  </si>
  <si>
    <t>D1SC3_PyriteI_Aug 2017_020.tif</t>
  </si>
  <si>
    <t>D1SC3_PyriteI_Aug 2017_021.tif</t>
  </si>
  <si>
    <t>D1SC3_PyriteI_Aug 2017.tif</t>
  </si>
  <si>
    <t>SC4</t>
  </si>
  <si>
    <t>D1SC4_glass_Aug2017_001.tif</t>
  </si>
  <si>
    <t>D1SC4_glass_Aug2017_002.tif</t>
  </si>
  <si>
    <t>D1SC4_glass_Aug2017_003.tif</t>
  </si>
  <si>
    <t>D1SC4_glass_Aug2017_004.tif</t>
  </si>
  <si>
    <t>D1SC4_glass_Aug2017_005.tif</t>
  </si>
  <si>
    <t>D1SC4_glass_Aug2017_006.tif</t>
  </si>
  <si>
    <t>D1SC4_glass_Aug2017_007.tif</t>
  </si>
  <si>
    <t>D1SC4_glass_Aug2017_008.tif</t>
  </si>
  <si>
    <t>D1SC4_glass_Aug2017_009.tif</t>
  </si>
  <si>
    <t>D1SC4_glass_Aug2017_010.tif</t>
  </si>
  <si>
    <t>D1SC4_glass_Aug2017_011.tif</t>
  </si>
  <si>
    <t>D1SC4_glass_Aug2017_012.tif</t>
  </si>
  <si>
    <t>D1SC4_glass_Aug2017_013.tif</t>
  </si>
  <si>
    <t>D1SC4_glass_Aug2017_014.tif</t>
  </si>
  <si>
    <t>D1SC4_glass_Aug2017_015.tif</t>
  </si>
  <si>
    <t>D1SC4_glass_Aug2017_016.tif</t>
  </si>
  <si>
    <t>D1SC4_glass_Aug2017_017.tif</t>
  </si>
  <si>
    <t>D1SC4_glass_Aug2017_018.tif</t>
  </si>
  <si>
    <t>D1SC4_glass_Aug2017_019.tif</t>
  </si>
  <si>
    <t>D1SC4_glass_Aug2017_020.tif</t>
  </si>
  <si>
    <t>D1SC4_glass_Aug2017.tif</t>
  </si>
  <si>
    <t>hematite E</t>
  </si>
  <si>
    <t>D1SC4_hematiteE_Map1_Q1.tif</t>
  </si>
  <si>
    <t>D1SC4_hematiteE_Map1_Q2.tif</t>
  </si>
  <si>
    <t>D1SC4_hematiteE_Map1_Q3_001.tif</t>
  </si>
  <si>
    <t>D1SC4_hematiteE_Map1_Q4_002.tif</t>
  </si>
  <si>
    <t>D1SC4_hematiteE_Map2_Q1.tif</t>
  </si>
  <si>
    <t>D1SC4_hematiteE_Map2_Q2.tif</t>
  </si>
  <si>
    <t>D1SC4_hematiteE_Map2_Q3.tif</t>
  </si>
  <si>
    <t>D1SC4_hematiteE_Map2_Q4.tif</t>
  </si>
  <si>
    <t>D1SC4_hematiteE_Map3_Q1.tif</t>
  </si>
  <si>
    <t>D1SC4_hematiteE_Map3_Q2.tif</t>
  </si>
  <si>
    <t>D1SC4_hematiteE_Map3_Q3.tif</t>
  </si>
  <si>
    <t>D1SC4_hematiteE_Map3_Q4.tif</t>
  </si>
  <si>
    <t>D1SC4_hematiteE_Map4_Q1.tif</t>
  </si>
  <si>
    <t>D1SC4_hematiteE_Map4_Q2_001.tif</t>
  </si>
  <si>
    <t>D1SC4_hematiteE_Map4_Q3_002.tif</t>
  </si>
  <si>
    <t>D1SC4_hematiteE_Map4_Q4.tif</t>
  </si>
  <si>
    <t>D1SC4_hematiteE_Map5_Q1.tif</t>
  </si>
  <si>
    <t>D1SC4_hematiteE_Map5_Q2_001.tif</t>
  </si>
  <si>
    <t>D1SC4_hematiteE_Map5_Q3.tif</t>
  </si>
  <si>
    <t>D1SC4_hematiteE_Map5_Q4.tif</t>
  </si>
  <si>
    <t>SC5</t>
  </si>
  <si>
    <t>D1SC5_magnetite_aug2017.tif</t>
  </si>
  <si>
    <t>D1SC5_magnetite_aug2017_001.tif</t>
  </si>
  <si>
    <t>D1SC5_magnetite_aug2017_002.tif</t>
  </si>
  <si>
    <t>D1SC5_magnetite_aug2017_003.tif</t>
  </si>
  <si>
    <t>D1SC5_magnetite_aug2017_004.tif</t>
  </si>
  <si>
    <t>D1SC5_magnetite_aug2017_005.tif</t>
  </si>
  <si>
    <t>D1SC5_magnetite_aug2017_006.tif</t>
  </si>
  <si>
    <t>D1SC5_magnetite_aug2017_007.tif</t>
  </si>
  <si>
    <t>D1SC5_magnetite_aug2017_008.tif</t>
  </si>
  <si>
    <t>D1SC5_magnetite_aug2017_009.tif</t>
  </si>
  <si>
    <t>D1SC5_magnetite_aug2017_010.tif</t>
  </si>
  <si>
    <t>D1SC5_magnetite_aug2017_011.tif</t>
  </si>
  <si>
    <t>D1SC5_magnetite_aug2017_012.tif</t>
  </si>
  <si>
    <t>D1SC5_magnetite_aug2017_013.tif</t>
  </si>
  <si>
    <t>D1SC5_magnetite_aug2017_014.tif</t>
  </si>
  <si>
    <t>D1SC5_magnetite_aug2017_015.tif</t>
  </si>
  <si>
    <t>D1SC5_magnetite_aug2017_016.tif</t>
  </si>
  <si>
    <t>D1SC5_magnetite_aug2017_017.tif</t>
  </si>
  <si>
    <t>D1SC5_magnetite_aug2017_018.tif</t>
  </si>
  <si>
    <t>D1SC5_magnetite_aug2017_019.tif</t>
  </si>
  <si>
    <t>D1SC5_magnetite_aug2017_020.tif</t>
  </si>
  <si>
    <t>SC2</t>
  </si>
  <si>
    <t>D1SC2_glass_Aug2017_001.tif</t>
  </si>
  <si>
    <t>D1SC2_glass_Aug2017_002.tif</t>
  </si>
  <si>
    <t>D1SC2_glass_Aug2017_003.tif</t>
  </si>
  <si>
    <t>D1SC2_glass_Aug2017_004.tif</t>
  </si>
  <si>
    <t>D1SC2_glass_Aug2017_005.tif</t>
  </si>
  <si>
    <t>D1SC2_glass_Aug2017_006.tif</t>
  </si>
  <si>
    <t>D1SC2_glass_Aug2017_007.tif</t>
  </si>
  <si>
    <t>D1SC2_glass_Aug2017_008.tif</t>
  </si>
  <si>
    <t>D1SC2_glass_Aug2017_009.tif</t>
  </si>
  <si>
    <t>D1SC2_glass_Aug2017_010.tif</t>
  </si>
  <si>
    <t>D1SC2_glass_Aug2017_011.tif</t>
  </si>
  <si>
    <t>D1SC2_glass_Aug2017_012.tif</t>
  </si>
  <si>
    <t>D1SC2_glass_Aug2017_014.tif</t>
  </si>
  <si>
    <t>D1SC2_glass_Aug2017_015.tif</t>
  </si>
  <si>
    <t>D1SC2_glass_Aug2017_016.tif</t>
  </si>
  <si>
    <t>D1SC2_glass_Aug2017_018.tif</t>
  </si>
  <si>
    <t>D1SC2_glass_Aug2017_019.tif</t>
  </si>
  <si>
    <t>D1SC2_glass_Aug2017_020.tif</t>
  </si>
  <si>
    <t>D1SC2_glass_Aug2017_021.tif</t>
  </si>
  <si>
    <t>D1SC2_glass_Aug2017_022.tif</t>
  </si>
  <si>
    <t>D1SC3_glass_Aug2017.tif</t>
  </si>
  <si>
    <t>D1SC3_glass_Aug2017_001.tif</t>
  </si>
  <si>
    <t>D1SC3_glass_Aug2017_002.tif</t>
  </si>
  <si>
    <t>D1SC3_glass_Aug2017_005.tif</t>
  </si>
  <si>
    <t>D1SC3_glass_Aug2017_008.tif</t>
  </si>
  <si>
    <t>D1SC3_glass_Aug2017_009.tif</t>
  </si>
  <si>
    <t>D1SC3_glass_Aug2017_010.tif</t>
  </si>
  <si>
    <t>D1SC3_glass_Aug2017_011.tif</t>
  </si>
  <si>
    <t>D1SC3_glass_Aug2017_012.tif</t>
  </si>
  <si>
    <t>D1SC3_glass_Aug2017_013.tif</t>
  </si>
  <si>
    <t>D1SC3_glass_Aug2017_014.tif</t>
  </si>
  <si>
    <t>D1SC3_glass_Aug2017_015.tif</t>
  </si>
  <si>
    <t>D1SC3_glass_Aug2017_016.tif</t>
  </si>
  <si>
    <t>D1SC3_glass_Aug2017_017.tif</t>
  </si>
  <si>
    <t>D1SC3_glass_Aug2017_018.tif</t>
  </si>
  <si>
    <t>D1SC3_glass_Aug2017_019.tif</t>
  </si>
  <si>
    <t>D1SC3_glass_Aug2017_020.tif</t>
  </si>
  <si>
    <t>D1SC3_glass_Aug2017_021.tif</t>
  </si>
  <si>
    <t>SC10</t>
  </si>
  <si>
    <t>D1SC10_glass_Aug2017.tif</t>
  </si>
  <si>
    <t>D1SC10_glass_Aug2017_001.tif</t>
  </si>
  <si>
    <t>D1SC10_glass_Aug2017_002.tif</t>
  </si>
  <si>
    <t>D1SC10_glass_Aug2017_003.tif</t>
  </si>
  <si>
    <t>D1SC10_glass_Aug2017_004.tif</t>
  </si>
  <si>
    <t>D1SC10_glass_Aug2017_005.tif</t>
  </si>
  <si>
    <t>D1SC10_glass_Aug2017_006.tif</t>
  </si>
  <si>
    <t>D1SC10_glass_Aug2017_007.tif</t>
  </si>
  <si>
    <t>D1SC10_glass_Aug2017_008.tif</t>
  </si>
  <si>
    <t>D1SC10_glass_Aug2017_009.tif</t>
  </si>
  <si>
    <t>D1SC10_glass_Aug2017_010.tif</t>
  </si>
  <si>
    <t>D1SC10_glass_Aug2017_011.tif</t>
  </si>
  <si>
    <t>D1SC10_glass_Aug2017_012.tif</t>
  </si>
  <si>
    <t>D1SC10_glass_Aug2017_013.tif</t>
  </si>
  <si>
    <t>D1SC10_glass_Aug2017_014.tif</t>
  </si>
  <si>
    <t>D1SC10_glass_Aug2017_015.tif</t>
  </si>
  <si>
    <t>D1SC10_glass_Aug2017_016.tif</t>
  </si>
  <si>
    <t>D1SC10_glass_Aug2017_017.tif</t>
  </si>
  <si>
    <t>D1SC10_glass_Aug2017_018.tif</t>
  </si>
  <si>
    <t>D1SC10_glass_Aug2017_019.tif</t>
  </si>
  <si>
    <t>D1SC10_glass_Aug2017_020.tif</t>
  </si>
  <si>
    <t>D1SC10_glass_Aug2017_021.tif</t>
  </si>
  <si>
    <t>T7</t>
  </si>
  <si>
    <t>large calcite</t>
  </si>
  <si>
    <t>D1T7Large_calcite_Aug2017.tif</t>
  </si>
  <si>
    <t>D1T7Large_calcite_Aug2017_001.tif</t>
  </si>
  <si>
    <t>D1T7Large_calcite_Aug2017_002.tif</t>
  </si>
  <si>
    <t>D1T7Large_calcite_Aug2017_003.tif</t>
  </si>
  <si>
    <t>D1T7Large_calcite_Aug2017_004.tif</t>
  </si>
  <si>
    <t>D1T7Large_calcite_Aug2017_005.tif</t>
  </si>
  <si>
    <t>D1T7Large_calcite_Aug2017_006.tif</t>
  </si>
  <si>
    <t>D1T7Large_calcite_Aug2017_007.tif</t>
  </si>
  <si>
    <t>D1T7Large_calcite_Aug2017_008.tif</t>
  </si>
  <si>
    <t>D1T7Large_calcite_Aug2017_009.tif</t>
  </si>
  <si>
    <t>D1T7Large_calcite_Aug2017_016.tif</t>
  </si>
  <si>
    <t>D1T7Large_calcite_Aug2017_018.tif</t>
  </si>
  <si>
    <t>D1T7Large_calcite_Aug2017_019.tif</t>
  </si>
  <si>
    <t>D1T7Large_calcite_Aug2017_020.tif</t>
  </si>
  <si>
    <t>D1T7Large_calcite_Aug2017_021.tif</t>
  </si>
  <si>
    <t>D1T7Large_calcite_Aug2017_022.tif</t>
  </si>
  <si>
    <t>D1T7Large_calcite_Aug2017_023.tif</t>
  </si>
  <si>
    <t>D1T7Large_calcite_Aug2017_024.tif</t>
  </si>
  <si>
    <t>D1T7Large_calcite_Aug2017_025.tif</t>
  </si>
  <si>
    <t>D1T7Large_calcite_Aug2017_026.tif</t>
  </si>
  <si>
    <t>D1T7Large_calcite_Aug2017_027.tif</t>
  </si>
  <si>
    <t>D1T7Large_calcite_Aug2017_028.tif</t>
  </si>
  <si>
    <t>D1T7Large_calcite_Aug2017_031.tif</t>
  </si>
  <si>
    <t>D1T7Large_calcite_Aug2017_037.tif</t>
  </si>
  <si>
    <t>D1T7Large_calcite_Aug2017_042.tif</t>
  </si>
  <si>
    <t>Large Glass</t>
  </si>
  <si>
    <t>D1T7Large_glass_Aug2017_001.tif</t>
  </si>
  <si>
    <t>D1T7Large_glass_Aug2017_002.tif</t>
  </si>
  <si>
    <t>D1T7Large_glass_Aug2017_003.tif</t>
  </si>
  <si>
    <t>D1T7Large_glass_Aug2017_004.tif</t>
  </si>
  <si>
    <t>D1T7Large_glass_Aug2017_006.tif</t>
  </si>
  <si>
    <t>D1T7Large_glass_Aug2017_007.tif</t>
  </si>
  <si>
    <t>D1T7Large_glass_Aug2017_008.tif</t>
  </si>
  <si>
    <t>D1T7Large_glass_Aug2017_009.tif</t>
  </si>
  <si>
    <t>D1T7Large_glass_Aug2017_010.tif</t>
  </si>
  <si>
    <t>D1T7Large_glass_Aug2017_011.tif</t>
  </si>
  <si>
    <t>D1T7Large_glass_Aug2017_013.tif</t>
  </si>
  <si>
    <t>D1T7Large_glass_Aug2017_014.tif</t>
  </si>
  <si>
    <t>D1T7Large_glass_Aug2017_015.tif</t>
  </si>
  <si>
    <t>D1T7Large_glass_Aug2017_016.tif</t>
  </si>
  <si>
    <t>D1T7Large_glass_Aug2017_017.tif</t>
  </si>
  <si>
    <t>D1T7Large_glass_Aug2017_018.tif</t>
  </si>
  <si>
    <t>D1T7Large_glass_Aug2017_019.tif</t>
  </si>
  <si>
    <t>D1T7Large_glass_Aug2017_020.tif</t>
  </si>
  <si>
    <t>D1T7Large_glass_Aug2017_021.tif</t>
  </si>
  <si>
    <t>D1T7Large_glass_Aug2017_022.tif</t>
  </si>
  <si>
    <t>D1T7Large_glass_Aug2017_023.tif</t>
  </si>
  <si>
    <t>D1T7Large_glass_Aug2017_024.tif</t>
  </si>
  <si>
    <t>DeMMO3</t>
  </si>
  <si>
    <t>T7rep</t>
  </si>
  <si>
    <t>D3T7rep_pyrolusite_Feb2017_001.tif</t>
  </si>
  <si>
    <t>D3T7rep_pyrolusite_Feb2017_002.tif</t>
  </si>
  <si>
    <t>D3T7rep_pyrolusite_Feb2017_003.tif</t>
  </si>
  <si>
    <t>D3T7rep_pyrolusite_Feb2017_004.tif</t>
  </si>
  <si>
    <t>D3T7rep_pyrolusite_Feb2017_005.tif</t>
  </si>
  <si>
    <t>D3T7rep_pyrolusite_Feb2017_006.tif</t>
  </si>
  <si>
    <t>D3T7rep_pyrolusite_Feb2017_007.tif</t>
  </si>
  <si>
    <t>D3T7rep_pyrolusite_Feb2017_008.tif</t>
  </si>
  <si>
    <t>D3T7rep_pyrolusite_Feb2017.tif</t>
  </si>
  <si>
    <t>T8rep</t>
  </si>
  <si>
    <t>D3T8rep_siderite_Feb2017_001.tif</t>
  </si>
  <si>
    <t>D3T8rep_siderite_Feb2017_002.tif</t>
  </si>
  <si>
    <t>D3T8rep_siderite_Feb2017_003.tif</t>
  </si>
  <si>
    <t>D3T8rep_siderite_Feb2017_004.tif</t>
  </si>
  <si>
    <t>D3T8rep_siderite_Feb2017_005.tif</t>
  </si>
  <si>
    <t>D3T8rep_siderite_Feb2017_006.tif</t>
  </si>
  <si>
    <t>D3T8rep_siderite_Feb2017_007.tif</t>
  </si>
  <si>
    <t>D3T8rep_siderite_Feb2017_008.tif</t>
  </si>
  <si>
    <t>D3T8rep_siderite_Feb2017_009.tif</t>
  </si>
  <si>
    <t>D3T8rep_siderite_Feb2017_010.tif</t>
  </si>
  <si>
    <t>D3T8rep_siderite_Feb2017_011.tif</t>
  </si>
  <si>
    <t>D3T8rep_siderite_Feb2017_012.tif</t>
  </si>
  <si>
    <t>D3T8rep_siderite_Feb2017_013.tif</t>
  </si>
  <si>
    <t>D3T8rep_siderite_Feb2017_014.tif</t>
  </si>
  <si>
    <t>D3T8rep_siderite_Feb2017_015.tif</t>
  </si>
  <si>
    <t>D3T8rep_siderite_Feb2017_016.tif</t>
  </si>
  <si>
    <t>D3T8rep_siderite_Feb2017_017.tif</t>
  </si>
  <si>
    <t>D3T8rep_siderite_Feb2017_018.tif</t>
  </si>
  <si>
    <t>D3T8rep_siderite_Feb2017_019.tif</t>
  </si>
  <si>
    <t>D3T8rep_siderite_Feb2017_020.tif</t>
  </si>
  <si>
    <t>D3T8rep_siderite_Feb2017_021.tif</t>
  </si>
  <si>
    <t>D3T8rep_siderite_Feb2017_023.tif</t>
  </si>
  <si>
    <t>D3T8rep_siderite_Feb2017_024.tif</t>
  </si>
  <si>
    <t>D3T8rep_siderite_Feb2017_026.tif</t>
  </si>
  <si>
    <t>D3T8rep_siderite_Feb2017_027.tif</t>
  </si>
  <si>
    <t>D3T3Largecont_glass_Aug2017_001</t>
  </si>
  <si>
    <t>D3T3Largecont_glass_Aug2017_002</t>
  </si>
  <si>
    <t>D3T3Largecont_glass_Aug2017_003</t>
  </si>
  <si>
    <t>D3T3Largecont_glass_Aug2017_004</t>
  </si>
  <si>
    <t>D3T3Largecont_glass_Aug2017_005</t>
  </si>
  <si>
    <t>D3T3Largecont_glass_Aug2017_006</t>
  </si>
  <si>
    <t>D3T3Largecont_glass_Aug2017_007</t>
  </si>
  <si>
    <t>D3T3Largecont_glass_Aug2017_008</t>
  </si>
  <si>
    <t>D3T3Largecont_glass_Aug2017_009</t>
  </si>
  <si>
    <t>D3T3Largecont_glass_Aug2017_010</t>
  </si>
  <si>
    <t>D3T3Largecont_glass_Aug2017_011</t>
  </si>
  <si>
    <t>D3T3Largecont_glass_Aug2017_012</t>
  </si>
  <si>
    <t>D3T3Largecont_glass_Aug2017_013</t>
  </si>
  <si>
    <t>D3T3Largecont_glass_Aug2017_014</t>
  </si>
  <si>
    <t>D3T3Largecont_glass_Aug2017_015</t>
  </si>
  <si>
    <t>D3T3Largecont_glass_Aug2017_016</t>
  </si>
  <si>
    <t>D3T3Largecont_glass_Aug2017_017</t>
  </si>
  <si>
    <t>D3T3Largecont_glass_Aug2017_018</t>
  </si>
  <si>
    <t>D3T3Largecont_glass_Aug2017_019</t>
  </si>
  <si>
    <t>D3T3Largecont_glass_Aug2017_020</t>
  </si>
  <si>
    <t>D3T3Largecont_glass_Aug2017_021</t>
  </si>
  <si>
    <t>SidE</t>
  </si>
  <si>
    <t>D1SC2_SidE_Map1_Q2_001</t>
  </si>
  <si>
    <t>D1SC2_SidE_Map1_Q3_002</t>
  </si>
  <si>
    <t>D1SC2_SidE_Map1_Q4_003</t>
  </si>
  <si>
    <t>D1SC2_SidE_Map1_Q1</t>
  </si>
  <si>
    <t>D1SC2_SidE_Map2_Q1</t>
  </si>
  <si>
    <t>D1SC2_SidE_Map5_Q4_023</t>
  </si>
  <si>
    <t>D1SC2_SidE_Map5_Q3_022</t>
  </si>
  <si>
    <t>D1SC2_SidE_Map5_Q2_021</t>
  </si>
  <si>
    <t>D1SC2_SidE_Map5_Q1_020</t>
  </si>
  <si>
    <t>D1SC2_SidE_Map4_Q4_017</t>
  </si>
  <si>
    <t>D1SC2_SidE_Map4_Q2_015</t>
  </si>
  <si>
    <t>9Large</t>
  </si>
  <si>
    <t>Muscovite</t>
  </si>
  <si>
    <t>D1T9LargeAug2017_map1_026</t>
  </si>
  <si>
    <t>D1T9LargeAug2017_map1_027</t>
  </si>
  <si>
    <t>D1T9LargeAug2017_map1_028</t>
  </si>
  <si>
    <t>D1T9LargeAug2017_map1_029</t>
  </si>
  <si>
    <t>D1T9LargeAug2017_map2_022</t>
  </si>
  <si>
    <t>D1T9LargeAug2017_map2_024</t>
  </si>
  <si>
    <t>D1T9LargeAug2017_map2_025</t>
  </si>
  <si>
    <t>D1T9LargeAug2017_map3_042</t>
  </si>
  <si>
    <t>D1T9LargeAug2017_map3_043</t>
  </si>
  <si>
    <t>D1T9LargeAug2017_map4_032</t>
  </si>
  <si>
    <t>D1T9LargeAug2017_map4_031</t>
  </si>
  <si>
    <t>D1T9LargeAug2017_map5_035</t>
  </si>
  <si>
    <t>D1T9LargeAug2017_map5_037</t>
  </si>
  <si>
    <t>D1TA_Nov2017_glass_001</t>
  </si>
  <si>
    <t>D1TA_Nov2017_glass_002</t>
  </si>
  <si>
    <t>D1TA_Nov2017_glass_003</t>
  </si>
  <si>
    <t>D1TA_Nov2017_glass_004</t>
  </si>
  <si>
    <t>D1TA_Nov2017_glass_005</t>
  </si>
  <si>
    <t>D1TA_Nov2017_glass_006</t>
  </si>
  <si>
    <t>D1TA_Nov2017_glass_008</t>
  </si>
  <si>
    <t>D1TA_Nov2017_glass_009</t>
  </si>
  <si>
    <t>D1TA_Nov2017_glass_010</t>
  </si>
  <si>
    <t>D1TA_Nov2017_glass_011</t>
  </si>
  <si>
    <t>D1TA_Nov2017_glass_012</t>
  </si>
  <si>
    <t>D1TA_Nov2017_glass_013</t>
  </si>
  <si>
    <t>D1TA_Nov2017_glass_014</t>
  </si>
  <si>
    <t>D1TA_Nov2017_glass_015</t>
  </si>
  <si>
    <t>D1TA_Nov2017_glass_016</t>
  </si>
  <si>
    <t>D1TA_Nov2017_glass_017</t>
  </si>
  <si>
    <t>D1TA_Nov2017_glass_018</t>
  </si>
  <si>
    <t>D1TA_Nov2017_glass_019</t>
  </si>
  <si>
    <t>D1TCNov2017_001_glass</t>
  </si>
  <si>
    <t>D1TCNov2017_002_glass</t>
  </si>
  <si>
    <t>D1TCNov2017_003_glass</t>
  </si>
  <si>
    <t>D1TCNov2017_004_glass</t>
  </si>
  <si>
    <t>D1TCNov2017_005_glass</t>
  </si>
  <si>
    <t>D1TCNov2017_006_glass</t>
  </si>
  <si>
    <t>D1TCNov2017_007_glass</t>
  </si>
  <si>
    <t>D1TCNov2017_008_glass</t>
  </si>
  <si>
    <t>D1TCNov2017_009_glass</t>
  </si>
  <si>
    <t>D1TCNov2017_010_glass</t>
  </si>
  <si>
    <t>D1TCNov2017_011_glass</t>
  </si>
  <si>
    <t>D1TCNov2017_012_glass</t>
  </si>
  <si>
    <t>D1TCNov2017_013_glass</t>
  </si>
  <si>
    <t>D1TCNov2017_014_glass</t>
  </si>
  <si>
    <t>D1TCNov2017_015_glass</t>
  </si>
  <si>
    <t>D1TCNov2017_016_glass</t>
  </si>
  <si>
    <t>D1TCNov2017_017_glass</t>
  </si>
  <si>
    <t>D1TCNov2017_018_glass</t>
  </si>
  <si>
    <t>D1TCNov2017_019_glass</t>
  </si>
  <si>
    <t>D1TDNov2017_001</t>
  </si>
  <si>
    <t>D1TDNov2017_002</t>
  </si>
  <si>
    <t>D1TDNov2017_003</t>
  </si>
  <si>
    <t>D1TDNov2017_004</t>
  </si>
  <si>
    <t>D1TDNov2017_007</t>
  </si>
  <si>
    <t>D1TDNov2017_008</t>
  </si>
  <si>
    <t>D1TDNov2017_009</t>
  </si>
  <si>
    <t>D1TDNov2017_010</t>
  </si>
  <si>
    <t>D1TDNov2017_011</t>
  </si>
  <si>
    <t>D1TDNov2017_013</t>
  </si>
  <si>
    <t>D1TDNov2017_014</t>
  </si>
  <si>
    <t>D1TDNov2017_018</t>
  </si>
  <si>
    <t>D1TENov2017_002</t>
  </si>
  <si>
    <t>D1TENov2017_003</t>
  </si>
  <si>
    <t>D1TENov2017_004</t>
  </si>
  <si>
    <t>D1TENov2017_005</t>
  </si>
  <si>
    <t>D1TENov2017_006</t>
  </si>
  <si>
    <t>D1TENov2017_007</t>
  </si>
  <si>
    <t>D1TENov2017_008</t>
  </si>
  <si>
    <t>D1TENov2017_009</t>
  </si>
  <si>
    <t>D1TENov2017_010</t>
  </si>
  <si>
    <t>D1TENov2017_011</t>
  </si>
  <si>
    <t>D1TENov2017_012</t>
  </si>
  <si>
    <t>D1TENov2017_013</t>
  </si>
  <si>
    <t>D1TENov2017_014</t>
  </si>
  <si>
    <t>D1TENov2017_015</t>
  </si>
  <si>
    <t>D1TENov2017_016</t>
  </si>
  <si>
    <t>D1TENov2017_017</t>
  </si>
  <si>
    <t>D1TENov2017_018</t>
  </si>
  <si>
    <t>D1TENov2017_019</t>
  </si>
  <si>
    <t>D1TENov2017_020</t>
  </si>
  <si>
    <t>GlassRep</t>
  </si>
  <si>
    <t>D1SC10_GlassRep_Aug2017_006</t>
  </si>
  <si>
    <t>D1SC10_GlassRep_Aug2017_018</t>
  </si>
  <si>
    <t>D1SC10_GlassRep_Aug2017_020</t>
  </si>
  <si>
    <t>D1SC10_GlassRep_Aug2017_017</t>
  </si>
  <si>
    <t>D1SC10_GlassRep_Aug2017_016</t>
  </si>
  <si>
    <t>D1SC10_GlassRep_Aug2017_015</t>
  </si>
  <si>
    <t>D1SC10_GlassRep_Aug2017_012</t>
  </si>
  <si>
    <t>D1SC10_GlassRep_Aug2017_011</t>
  </si>
  <si>
    <t>D1SC10_GlassRep_Aug2017_014</t>
  </si>
  <si>
    <t>D1SC10_GlassRep_Aug2017</t>
  </si>
  <si>
    <t>Tube9</t>
  </si>
  <si>
    <t>D3T9_glass_Feb2017</t>
  </si>
  <si>
    <t>D3T9_glass_Feb2017_001</t>
  </si>
  <si>
    <t>D3T9_glass_Feb2017_002</t>
  </si>
  <si>
    <t>D3T9_glass_Feb2017_003</t>
  </si>
  <si>
    <t>D3T9_glass_Feb2017_004</t>
  </si>
  <si>
    <t>D3T9_glass_Feb2017_005</t>
  </si>
  <si>
    <t>D3T9_glass_Feb2017_006</t>
  </si>
  <si>
    <t>D3T9_glass_Feb2017_007</t>
  </si>
  <si>
    <t>D3T9_glass_Feb2017_008</t>
  </si>
  <si>
    <t>D3T9_glass_Feb2017_009</t>
  </si>
  <si>
    <t>D3T9_glass_Feb2017_010</t>
  </si>
  <si>
    <t>D3T9_glass_Feb2017_011</t>
  </si>
  <si>
    <t>D3T9_glass_Feb2017_012</t>
  </si>
  <si>
    <t>D3T9_glass_Feb2017_013</t>
  </si>
  <si>
    <t>D3T9_glass_Feb2017_014</t>
  </si>
  <si>
    <t>D3T9_glass_Feb2017_015</t>
  </si>
  <si>
    <t>D3T9_glass_Feb2017_016</t>
  </si>
  <si>
    <t>D3T9_glass_Feb2017_017</t>
  </si>
  <si>
    <t>D3T9_glass_Feb2017_018</t>
  </si>
  <si>
    <t>D3T9_glass_Feb2017_019</t>
  </si>
  <si>
    <t>pyrite B</t>
  </si>
  <si>
    <t>D3T9_pyriteB_Feb2017</t>
  </si>
  <si>
    <t>D3T9_pyriteB_Feb2017_001</t>
  </si>
  <si>
    <t>D3T9_pyriteB_Feb2017_002</t>
  </si>
  <si>
    <t>D3T9_pyriteB_Feb2017_003</t>
  </si>
  <si>
    <t>D3T9_pyriteB_Feb2017_004</t>
  </si>
  <si>
    <t>D3T9_pyriteB_Feb2017_005</t>
  </si>
  <si>
    <t>D3T9_pyriteB_Feb2017_006</t>
  </si>
  <si>
    <t>D3T9_pyriteB_Feb2017_007</t>
  </si>
  <si>
    <t>D3T9_pyriteB_Feb2017_008</t>
  </si>
  <si>
    <t>D3T9_pyriteB_Feb2017_009</t>
  </si>
  <si>
    <t>D3T9_pyriteB_Feb2017_010</t>
  </si>
  <si>
    <t>D3T9_pyriteB_Feb2017_011</t>
  </si>
  <si>
    <t>D3T9_pyriteB_Feb2017_012</t>
  </si>
  <si>
    <t>D3T9_pyriteB_Feb2017_013</t>
  </si>
  <si>
    <t>D3T9_pyriteB_Feb2017_014</t>
  </si>
  <si>
    <t>D3T9_pyriteB_Feb2017_015</t>
  </si>
  <si>
    <t>D3T9_pyriteB_Feb2017_016</t>
  </si>
  <si>
    <t>D3T9_pyriteB_Feb2017_017</t>
  </si>
  <si>
    <t>D3T9_pyriteB_Feb2017_018</t>
  </si>
  <si>
    <t>D3T9_pyriteB_Feb2017_019</t>
  </si>
  <si>
    <t>Tube10</t>
  </si>
  <si>
    <t>hematite B</t>
  </si>
  <si>
    <t>D3T10_hematiteB_Feb2017</t>
  </si>
  <si>
    <t>D3T10_hematiteB_Feb2017_001</t>
  </si>
  <si>
    <t>D3T10_hematiteB_Feb2017_002</t>
  </si>
  <si>
    <t>D3T10_hematiteB_Feb2017_003</t>
  </si>
  <si>
    <t>D3T10_hematiteB_Feb2017_004</t>
  </si>
  <si>
    <t>D3T10_hematiteB_Feb2017_005</t>
  </si>
  <si>
    <t>D3T10_hematiteB_Feb2017_006</t>
  </si>
  <si>
    <t>D3T10_hematiteB_Feb2017_007</t>
  </si>
  <si>
    <t>D3T10_hematiteB_Feb2017_008</t>
  </si>
  <si>
    <t>D3T10_hematiteB_Feb2017_009</t>
  </si>
  <si>
    <t>D3T10_hematiteB_Feb2017_010</t>
  </si>
  <si>
    <t>D3T10_hematiteB_Feb2017_011</t>
  </si>
  <si>
    <t>D3T10_hematiteB_Feb2017_012</t>
  </si>
  <si>
    <t>D3T10_hematiteB_Feb2017_013</t>
  </si>
  <si>
    <t>D3T10_hematiteB_Feb2017_014</t>
  </si>
  <si>
    <t>D3T10_hematiteB_Feb2017_015</t>
  </si>
  <si>
    <t>D3T10_hematiteB_Feb2017_016</t>
  </si>
  <si>
    <t>D3T10_hematiteB_Feb2017_017</t>
  </si>
  <si>
    <t>D3T10_hematiteB_Feb2017_018</t>
  </si>
  <si>
    <t>D3T10_hematiteB_Feb2017_019</t>
  </si>
  <si>
    <t>TubeA</t>
  </si>
  <si>
    <t>pyrolusite rep</t>
  </si>
  <si>
    <t>D3TArep_pyrolusite_Nov2017</t>
  </si>
  <si>
    <t>D3TArep_pyrolusite_Nov2017_001</t>
  </si>
  <si>
    <t>D3TArep_pyrolusite_Nov2017_002</t>
  </si>
  <si>
    <t>D3TArep_pyrolusite_Nov2017_003</t>
  </si>
  <si>
    <t>D3TArep_pyrolusite_Nov2017_004</t>
  </si>
  <si>
    <t>D3TArep_pyrolusite_Nov2017_005</t>
  </si>
  <si>
    <t>D3TArep_pyrolusite_Nov2017_006</t>
  </si>
  <si>
    <t>D3TArep_pyrolusite_Nov2017_007</t>
  </si>
  <si>
    <t>D3TArep_pyrolusite_Nov2017_008</t>
  </si>
  <si>
    <t>D3TArep_pyrolusite_Nov2017_009</t>
  </si>
  <si>
    <t>D3TArep_pyrolusite_Nov2017_010</t>
  </si>
  <si>
    <t>D3TArep_pyrolusite_Nov2017_011</t>
  </si>
  <si>
    <t>TubeD</t>
  </si>
  <si>
    <t>D3TDrep_hematite_Nov2017</t>
  </si>
  <si>
    <t>D3TDrep_hematite_Nov2017_001</t>
  </si>
  <si>
    <t>D3TDrep_hematite_Nov2017_002</t>
  </si>
  <si>
    <t>D3TDrep_hematite_Nov2017_003</t>
  </si>
  <si>
    <t>D3TDrep_hematite_Nov2017_004</t>
  </si>
  <si>
    <t>D3TDrep_hematite_Nov2017_005</t>
  </si>
  <si>
    <t>D3TDrep_hematite_Nov2017_006</t>
  </si>
  <si>
    <t>D3TDrep_hematite_Nov2017_007</t>
  </si>
  <si>
    <t>D3TDrep_hematite_Nov2017_008</t>
  </si>
  <si>
    <t>D3TDrep_hematite_Nov2017_009</t>
  </si>
  <si>
    <t>D3TDrep_hematite_Nov2017_010</t>
  </si>
  <si>
    <t>D3TDrep_hematite_Nov2017_011</t>
  </si>
  <si>
    <t>D3TDrep_hematite_Nov2017_012</t>
  </si>
  <si>
    <t>D3TDrep_hematite_Nov2017_013</t>
  </si>
  <si>
    <t>D3TDrep_hematite_Nov2017_014</t>
  </si>
  <si>
    <t>D3TDrep_hematite_Nov2017_015</t>
  </si>
  <si>
    <t>D3TDrep_hematite_Nov2017_016</t>
  </si>
  <si>
    <t>D3TDrep_hematite_Nov2017_017</t>
  </si>
  <si>
    <t>D3TDrep_hematite_Nov2017_018</t>
  </si>
  <si>
    <t>D3TDrep_hematite_Nov2017_019</t>
  </si>
  <si>
    <t>Tube 11</t>
  </si>
  <si>
    <t>magnetite D</t>
  </si>
  <si>
    <t>D3T1_magnetiteD_Feb2017</t>
  </si>
  <si>
    <t>D3T1_magnetiteD_Feb2017_001</t>
  </si>
  <si>
    <t>D3T1_magnetiteD_Feb2017_002</t>
  </si>
  <si>
    <t>D3T1_magnetiteD_Feb2017_003</t>
  </si>
  <si>
    <t>D3T1_magnetiteD_Feb2017_004</t>
  </si>
  <si>
    <t>D3T1_magnetiteD_Feb2017_005</t>
  </si>
  <si>
    <t>D3T1_magnetiteD_Feb2017_006</t>
  </si>
  <si>
    <t>D3T1_magnetiteD_Feb2017_007</t>
  </si>
  <si>
    <t>D3T1_magnetiteD_Feb2017_008</t>
  </si>
  <si>
    <t>D3T1_magnetiteD_Feb2017_009</t>
  </si>
  <si>
    <t>D3T1_magnetiteD_Feb2017_010</t>
  </si>
  <si>
    <t>D3T1_magnetiteD_Feb2017_011</t>
  </si>
  <si>
    <t>D3T1_magnetiteD_Feb2017_012</t>
  </si>
  <si>
    <t>D3T1_magnetiteD_Feb2017_013</t>
  </si>
  <si>
    <t>D3T1_magnetiteD_Feb2017_014</t>
  </si>
  <si>
    <t>D3T1_magnetiteD_Feb2017_015</t>
  </si>
  <si>
    <t>D3T1_magnetiteD_Feb2017_016</t>
  </si>
  <si>
    <t>D3T1_magnetiteD_Feb2017_017</t>
  </si>
  <si>
    <t>D3T1_magnetiteD_Feb2017_018</t>
  </si>
  <si>
    <t>D3T1_magnetiteD_Feb2017_019</t>
  </si>
  <si>
    <t>D3T12_glass_Feb2017</t>
  </si>
  <si>
    <t>D3T12_glass_Feb2017_001</t>
  </si>
  <si>
    <t>D3T12_glass_Feb2017_002</t>
  </si>
  <si>
    <t>D3T12_glass_Feb2017_003</t>
  </si>
  <si>
    <t>D3T12_glass_Feb2017_004</t>
  </si>
  <si>
    <t>D3T12_glass_Feb2017_005</t>
  </si>
  <si>
    <t>D3T12_glass_Feb2017_006</t>
  </si>
  <si>
    <t>D3T12_glass_Feb2017_007</t>
  </si>
  <si>
    <t>D3T12_glass_Feb2017_008</t>
  </si>
  <si>
    <t>D3T12_glass_Feb2017_009</t>
  </si>
  <si>
    <t>D3T12_glass_Feb2017_010</t>
  </si>
  <si>
    <t>D3T12_glass_Feb2017_011</t>
  </si>
  <si>
    <t>D3T12_glass_Feb2017_012</t>
  </si>
  <si>
    <t>D3T12_glass_Feb2017_013</t>
  </si>
  <si>
    <t>D3T12_glass_Feb2017_014</t>
  </si>
  <si>
    <t>D3T12_glass_Feb2017_015</t>
  </si>
  <si>
    <t>D3T12_glass_Feb2017_016</t>
  </si>
  <si>
    <t>D3T12_glass_Feb2017_017</t>
  </si>
  <si>
    <t>D3T12_glass_Feb2017_018</t>
  </si>
  <si>
    <t>D3T12_glass_Feb2017_019</t>
  </si>
  <si>
    <t>pyrolusite A</t>
  </si>
  <si>
    <t>D3T7_pyrolusiteA_Feb2017</t>
  </si>
  <si>
    <t>D3T7_pyrolusiteA_Feb2017_001</t>
  </si>
  <si>
    <t>D3T7_pyrolusiteA_Feb2017_002</t>
  </si>
  <si>
    <t>D3T7_pyrolusiteA_Feb2017_003</t>
  </si>
  <si>
    <t>D3T7_pyrolusiteA_Feb2017_004</t>
  </si>
  <si>
    <t>D3T7_pyrolusiteA_Feb2017_005</t>
  </si>
  <si>
    <t>D3T7_pyrolusiteA_Feb2017_006</t>
  </si>
  <si>
    <t>D3T7_pyrolusiteA_Feb2017_007</t>
  </si>
  <si>
    <t>D3T7_pyrolusiteA_Feb2017_008</t>
  </si>
  <si>
    <t>D3T7_pyrolusiteA_Feb2017_009</t>
  </si>
  <si>
    <t>Tube 8</t>
  </si>
  <si>
    <t>D3T8_siderite_Feb2017</t>
  </si>
  <si>
    <t>D3T8_siderite_Feb2017_001</t>
  </si>
  <si>
    <t>D3T8_siderite_Feb2017_002</t>
  </si>
  <si>
    <t>D3T8_siderite_Feb2017_003</t>
  </si>
  <si>
    <t>D3T8_siderite_Feb2017_004</t>
  </si>
  <si>
    <t>D3T8_siderite_Feb2017_005</t>
  </si>
  <si>
    <t>D3T8_siderite_Feb2017_006</t>
  </si>
  <si>
    <t>D3T8_siderite_Feb2017_007</t>
  </si>
  <si>
    <t>D3T8_siderite_Feb2017_008</t>
  </si>
  <si>
    <t>D3T8_siderite_Feb2017_009</t>
  </si>
  <si>
    <t>D3T8_siderite_Feb2017_010</t>
  </si>
  <si>
    <t>D3T8_siderite_Feb2017_011</t>
  </si>
  <si>
    <t>D3T8_siderite_Feb2017_012</t>
  </si>
  <si>
    <t>D3T8_siderite_Feb2017_013</t>
  </si>
  <si>
    <t>D3T8_siderite_Feb2017_014</t>
  </si>
  <si>
    <t>D3T8_siderite_Feb2017_015</t>
  </si>
  <si>
    <t>D3T8_siderite_Feb2017_016</t>
  </si>
  <si>
    <t>D3T8_siderite_Feb2017_017</t>
  </si>
  <si>
    <t>D3T8_siderite_Feb2017_018</t>
  </si>
  <si>
    <t>D3T8_siderite_Feb2017_019</t>
  </si>
  <si>
    <t>magnification</t>
  </si>
  <si>
    <t>3000</t>
  </si>
  <si>
    <t>cell.density</t>
  </si>
  <si>
    <t>mineral</t>
  </si>
  <si>
    <t>control</t>
  </si>
  <si>
    <t>CONT.REP</t>
  </si>
  <si>
    <t>D3T1Large_calcite_Aug2017</t>
  </si>
  <si>
    <t>D3T1Large_calcite_Aug2017_001</t>
  </si>
  <si>
    <t>D3T1Large_calcite_Aug2017_002</t>
  </si>
  <si>
    <t>D3T1Large_calcite_Aug2017_003</t>
  </si>
  <si>
    <t>D3T1Large_calcite_Aug2017_004</t>
  </si>
  <si>
    <t>D3T1Large_calcite_Aug2017_005</t>
  </si>
  <si>
    <t>D3T1Large_calcite_Aug2017_006</t>
  </si>
  <si>
    <t>D3T1Large_calcite_Aug2017_007</t>
  </si>
  <si>
    <t>D3T1Large_calcite_Aug2017_008</t>
  </si>
  <si>
    <t>D3T1Large_calcite_Aug2017_009</t>
  </si>
  <si>
    <t>D3T1Large_calcite_Aug2017_010</t>
  </si>
  <si>
    <t>D3T1Large_calcite_Aug2017_011</t>
  </si>
  <si>
    <t>D3T1Large_calcite_Aug2017_012</t>
  </si>
  <si>
    <t>D3T1Large_calcite_Aug2017_013</t>
  </si>
  <si>
    <t>D3T1Large_calcite_Aug2017_014</t>
  </si>
  <si>
    <t>D3T1Large_calcite_Aug2017_015</t>
  </si>
  <si>
    <t>D3T1Large_calcite_Aug2017_016</t>
  </si>
  <si>
    <t>D3T1Large_calcite_Aug2017_017</t>
  </si>
  <si>
    <t>D3T1Large_calcite_Aug2017_018</t>
  </si>
  <si>
    <t>D3T1Large_calcite_Aug2017_019</t>
  </si>
  <si>
    <t>D3T1Large_glass_Aug2017</t>
  </si>
  <si>
    <t>D3T1Large_glass_Aug2017_001</t>
  </si>
  <si>
    <t>D3T1Large_glass_Aug2017_002</t>
  </si>
  <si>
    <t>D3T1Large_glass_Aug2017_003</t>
  </si>
  <si>
    <t>D3T1Large_glass_Aug2017_004</t>
  </si>
  <si>
    <t>D3T1Large_glass_Aug2017_005</t>
  </si>
  <si>
    <t>D3T1Large_glass_Aug2017_006</t>
  </si>
  <si>
    <t>D3T1Large_glass_Aug2017_007</t>
  </si>
  <si>
    <t>D3T1Large_glass_Aug2017_008</t>
  </si>
  <si>
    <t>D3T1Large_glass_Aug2017_009</t>
  </si>
  <si>
    <t>D3T1Large_glass_Aug2017_010</t>
  </si>
  <si>
    <t>D3T1Large_glass_Aug2017_011</t>
  </si>
  <si>
    <t>D3T1Large_glass_Aug2017_012</t>
  </si>
  <si>
    <t>D3T1Large_glass_Aug2017_013</t>
  </si>
  <si>
    <t>D3T1Large_glass_Aug2017_014</t>
  </si>
  <si>
    <t>D3T1Large_glass_Aug2017_015</t>
  </si>
  <si>
    <t>D3T1Large_glass_Aug2017_016</t>
  </si>
  <si>
    <t>D3T1Large_glass_Aug2017_017</t>
  </si>
  <si>
    <t>D3T1Large_glass_Aug2017_018</t>
  </si>
  <si>
    <t>D3T1Large_glass_Aug2017_019</t>
  </si>
  <si>
    <t>Tube 3 large</t>
  </si>
  <si>
    <t>Tube 1 large</t>
  </si>
  <si>
    <t>D3T3Large_muscovite_Aug2017</t>
  </si>
  <si>
    <t>D3T3Large_muscovite_Aug2017_001</t>
  </si>
  <si>
    <t>D3T3Large_muscovite_Aug2017_002</t>
  </si>
  <si>
    <t>D3T3Large_muscovite_Aug2017_003</t>
  </si>
  <si>
    <t>D3T3Large_muscovite_Aug2017_004</t>
  </si>
  <si>
    <t>D3T3Large_muscovite_Aug2017_005</t>
  </si>
  <si>
    <t>D3T3Large_muscovite_Aug2017_006</t>
  </si>
  <si>
    <t>D3T3Large_muscovite_Aug2017_007</t>
  </si>
  <si>
    <t>D3T3Large_muscovite_Aug2017_008</t>
  </si>
  <si>
    <t>D3T3Large_muscovite_Aug2017_009</t>
  </si>
  <si>
    <t>D3T3Large_muscovite_Aug2017_010</t>
  </si>
  <si>
    <t>D3T3Large_muscovite_Aug2017_011</t>
  </si>
  <si>
    <t>D3T3Large_muscovite_Aug2017_012</t>
  </si>
  <si>
    <t>D3T3Large_muscovite_Aug2017_013</t>
  </si>
  <si>
    <t>D3T3Large_muscovite_Aug2017_014</t>
  </si>
  <si>
    <t>D3T3Large_muscovite_Aug2017_015</t>
  </si>
  <si>
    <t>D3T3Large_muscovite_Aug2017_016</t>
  </si>
  <si>
    <t>D3T3Large_muscovite_Aug2017_017</t>
  </si>
  <si>
    <t>D3T3Large_muscovite_Aug2017_018</t>
  </si>
  <si>
    <t>D3T3Large_muscovite_Aug2017_019</t>
  </si>
  <si>
    <t>Tube 6</t>
  </si>
  <si>
    <t>Tube 6 large</t>
  </si>
  <si>
    <t>D3T6Large_glass_Aug2017</t>
  </si>
  <si>
    <t>D3T6Large_glass_Aug2017_001</t>
  </si>
  <si>
    <t>D3T6Large_glass_Aug2017_002</t>
  </si>
  <si>
    <t>D3T6Large_glass_Aug2017_003</t>
  </si>
  <si>
    <t>D3T6Large_glass_Aug2017_004</t>
  </si>
  <si>
    <t>D3T6Large_glass_Aug2017_005</t>
  </si>
  <si>
    <t>D3T6Large_glass_Aug2017_006</t>
  </si>
  <si>
    <t>D3T6Large_glass_Aug2017_007</t>
  </si>
  <si>
    <t>D3T6Large_glass_Aug2017_008</t>
  </si>
  <si>
    <t>D3T6Large_glass_Aug2017_009</t>
  </si>
  <si>
    <t>D3T6Large_glass_Aug2017_010</t>
  </si>
  <si>
    <t>D3T6Large_glass_Aug2017_011</t>
  </si>
  <si>
    <t>D3T6Large_glass_Aug2017_012</t>
  </si>
  <si>
    <t>D3T6Large_glass_Aug2017_013</t>
  </si>
  <si>
    <t>D3T6Large_glass_Aug2017_014</t>
  </si>
  <si>
    <t>D3T6Large_glass_Aug2017_015</t>
  </si>
  <si>
    <t>D3T6Large_glass_Aug2017_016</t>
  </si>
  <si>
    <t>D3T6Large_glass_Aug2017_017</t>
  </si>
  <si>
    <t>D3T6Large_glass_Aug2017_018</t>
  </si>
  <si>
    <t>D3T6Large_glass_Aug2017_019</t>
  </si>
  <si>
    <t>D3T10rep_hematite_Feb2017.tif</t>
  </si>
  <si>
    <t>D3T10rep_hematite_Feb2017_001.tif</t>
  </si>
  <si>
    <t>D3T10rep_hematite_Feb2017_002.tif</t>
  </si>
  <si>
    <t>D3T10rep_hematite_Feb2017_003.tif</t>
  </si>
  <si>
    <t>D3T10rep_hematite_Feb2017_004.tif</t>
  </si>
  <si>
    <t>D3T10rep_hematite_Feb2017_005.tif</t>
  </si>
  <si>
    <t>D3T10rep_hematite_Feb2017_006.tif</t>
  </si>
  <si>
    <t>D3T10rep_hematite_Feb2017_007.tif</t>
  </si>
  <si>
    <t>D3T10rep_hematite_Feb2017_008.tif</t>
  </si>
  <si>
    <t>D3T10rep_hematite_Feb2017_009.tif</t>
  </si>
  <si>
    <t>D3T10rep_hematite_Feb2017_010.tif</t>
  </si>
  <si>
    <t>D3T10rep_hematite_Feb2017_011.tif</t>
  </si>
  <si>
    <t>D3T10rep_hematite_Feb2017_012.tif</t>
  </si>
  <si>
    <t>D3T10rep_hematite_Feb2017_013.tif</t>
  </si>
  <si>
    <t>D3T10rep_hematite_Feb2017_014.tif</t>
  </si>
  <si>
    <t>D3T10rep_hematite_Feb2017_015.tif</t>
  </si>
  <si>
    <t>D3T10rep_hematite_Feb2017_016.tif</t>
  </si>
  <si>
    <t>D3T10rep_hematite_Feb2017_017.tif</t>
  </si>
  <si>
    <t>D3T10rep_hematite_Feb2017_018.tif</t>
  </si>
  <si>
    <t>D3T10rep_hematite_Feb2017_019.tif</t>
  </si>
  <si>
    <t>D3T10rep_hematite_Feb2017_020.tif</t>
  </si>
  <si>
    <t>D3T10rep_hematite_Feb2017_021.tif</t>
  </si>
  <si>
    <t>T10</t>
  </si>
  <si>
    <t>D3T8_glass_Feb2017</t>
  </si>
  <si>
    <t>D3T8_glass_Feb2017_001</t>
  </si>
  <si>
    <t>D3T8_glass_Feb2017_002</t>
  </si>
  <si>
    <t>D3T8_glass_Feb2017_003</t>
  </si>
  <si>
    <t>D3T8_glass_Feb2017_004</t>
  </si>
  <si>
    <t>D3T8_glass_Feb2017_005</t>
  </si>
  <si>
    <t>D3T8_glass_Feb2017_006</t>
  </si>
  <si>
    <t>D3T8_glass_Feb2017_007</t>
  </si>
  <si>
    <t>D3T8_glass_Feb2017_008</t>
  </si>
  <si>
    <t>D3T8_glass_Feb2017_009</t>
  </si>
  <si>
    <t>D3T8_glass_Feb2017_010</t>
  </si>
  <si>
    <t>D3T8_glass_Feb2017_011</t>
  </si>
  <si>
    <t>D3T8_glass_Feb2017_012</t>
  </si>
  <si>
    <t>D3T8_glass_Feb2017_013</t>
  </si>
  <si>
    <t>D3T8_glass_Feb2017_014</t>
  </si>
  <si>
    <t>D3T8_glass_Feb2017_015</t>
  </si>
  <si>
    <t>D3T8_glass_Feb2017_016</t>
  </si>
  <si>
    <t>D3T8_glass_Feb2017_017</t>
  </si>
  <si>
    <t>D3T8_glass_Feb2017_018</t>
  </si>
  <si>
    <t>D3T8_glass_Feb2017_019</t>
  </si>
  <si>
    <t>Tube F</t>
  </si>
  <si>
    <t>D3TF_glass_Nov2017</t>
  </si>
  <si>
    <t>D3TF_glass_Nov2017_001</t>
  </si>
  <si>
    <t>D3TF_glass_Nov2017_002</t>
  </si>
  <si>
    <t>D3TF_glass_Nov2017_003</t>
  </si>
  <si>
    <t>D3TF_glass_Nov2017_004</t>
  </si>
  <si>
    <t>D3TF_glass_Nov2017_005</t>
  </si>
  <si>
    <t>D3TF_glass_Nov2017_006</t>
  </si>
  <si>
    <t>D3TF_glass_Nov2017_007</t>
  </si>
  <si>
    <t>D3TF_glass_Nov2017_008</t>
  </si>
  <si>
    <t>D3TF_glass_Nov2017_009</t>
  </si>
  <si>
    <t>D3TF_glass_Nov2017_010</t>
  </si>
  <si>
    <t>D3TF_glass_Nov2017_011</t>
  </si>
  <si>
    <t>D3TF_glass_Nov2017_012</t>
  </si>
  <si>
    <t>D3TF_glass_Nov2017_013</t>
  </si>
  <si>
    <t>D3TF_glass_Nov2017_014</t>
  </si>
  <si>
    <t>D3TF_glass_Nov2017_015</t>
  </si>
  <si>
    <t>D3TF_glass_Nov2017_016</t>
  </si>
  <si>
    <t>D3TF_glass_Nov2017_017</t>
  </si>
  <si>
    <t>D3TF_glass_Nov2017_018</t>
  </si>
  <si>
    <t>D3TF_glass_Nov2017_019</t>
  </si>
  <si>
    <t>D6T1_glass_Feb2017</t>
  </si>
  <si>
    <t>D6T1_glass_Feb2017_001</t>
  </si>
  <si>
    <t>D6T1_glass_Feb2017_002</t>
  </si>
  <si>
    <t>D6T1_glass_Feb2017_003</t>
  </si>
  <si>
    <t>D6T1_glass_Feb2017_004</t>
  </si>
  <si>
    <t>D6T1_glass_Feb2017_005</t>
  </si>
  <si>
    <t>D6T1_glass_Feb2017_006</t>
  </si>
  <si>
    <t>D6T1_glass_Feb2017_007</t>
  </si>
  <si>
    <t>D6T1_glass_Feb2017_008</t>
  </si>
  <si>
    <t>D6T1_glass_Feb2017_009</t>
  </si>
  <si>
    <t>D6T1_glass_Feb2017_010</t>
  </si>
  <si>
    <t>D6T1_glass_Feb2017_011</t>
  </si>
  <si>
    <t>D6T1_glass_Feb2017_012</t>
  </si>
  <si>
    <t>D6T1_glass_Feb2017_013</t>
  </si>
  <si>
    <t>D6T1_glass_Feb2017_014</t>
  </si>
  <si>
    <t>D6T1_glass_Feb2017_015</t>
  </si>
  <si>
    <t>D6T1_glass_Feb2017_016</t>
  </si>
  <si>
    <t>D6T1_glass_Feb2017_017</t>
  </si>
  <si>
    <t>D6T1_glass_Feb2017_018</t>
  </si>
  <si>
    <t>D6T1_glass_Feb2017_019</t>
  </si>
  <si>
    <t xml:space="preserve">DeMMO 6 </t>
  </si>
  <si>
    <t>Feb 2017</t>
  </si>
  <si>
    <t>May 2017</t>
  </si>
  <si>
    <t>11</t>
  </si>
  <si>
    <t>D3T1Largerep_calcite_Aug2017</t>
  </si>
  <si>
    <t>D3T1Largerep_calcite_Aug2017_001</t>
  </si>
  <si>
    <t>D3T1Largerep_calcite_Aug2017_002</t>
  </si>
  <si>
    <t>D3T1Largerep_calcite_Aug2017_003</t>
  </si>
  <si>
    <t>D3T1Largerep_calcite_Aug2017_004</t>
  </si>
  <si>
    <t>D3T1Largerep_calcite_Aug2017_005</t>
  </si>
  <si>
    <t>D3T1Largerep_calcite_Aug2017_006</t>
  </si>
  <si>
    <t>D3T1Largerep_calcite_Aug2017_007</t>
  </si>
  <si>
    <t>D3T1Largerep_calcite_Aug2017_008</t>
  </si>
  <si>
    <t>D3T1Largerep_calcite_Aug2017_009</t>
  </si>
  <si>
    <t>D3T1Largerep_calcite_Aug2017_010</t>
  </si>
  <si>
    <t>D3T1Largerep_calcite_Aug2017_011</t>
  </si>
  <si>
    <t>D3T1Largerep_calcite_Aug2017_012</t>
  </si>
  <si>
    <t>D3T1Largerep_calcite_Aug2017_013</t>
  </si>
  <si>
    <t>D3T1Largerep_calcite_Aug2017_014</t>
  </si>
  <si>
    <t>D3T1Largerep_calcite_Aug2017_015</t>
  </si>
  <si>
    <t>D3T1Largerep_calcite_Aug2017_016</t>
  </si>
  <si>
    <t>D3T1Largerep_calcite_Aug2017_017</t>
  </si>
  <si>
    <t>D3T1Largerep_calcite_Aug2017_018</t>
  </si>
  <si>
    <t>D3T1Largerep_calcite_Aug2017_019</t>
  </si>
  <si>
    <t>D3T1Largerep_calcite_Aug2017_020</t>
  </si>
  <si>
    <t>D3T1Largerep_calcite_Aug2017_021</t>
  </si>
  <si>
    <t>D3T3LargeRep_muscovite_Aug2017</t>
  </si>
  <si>
    <t>D3T3LargeRep_muscovite_Aug2017_001</t>
  </si>
  <si>
    <t>D3T3LargeRep_muscovite_Aug2017_002</t>
  </si>
  <si>
    <t>D3T3LargeRep_muscovite_Aug2017_003</t>
  </si>
  <si>
    <t>D3T3LargeRep_muscovite_Aug2017_004</t>
  </si>
  <si>
    <t>D3T3LargeRep_muscovite_Aug2017_005</t>
  </si>
  <si>
    <t>D3T3LargeRep_muscovite_Aug2017_006</t>
  </si>
  <si>
    <t>D3T3LargeRep_muscovite_Aug2017_007</t>
  </si>
  <si>
    <t>D3T3LargeRep_muscovite_Aug2017_008</t>
  </si>
  <si>
    <t>D3T3LargeRep_muscovite_Aug2017_009</t>
  </si>
  <si>
    <t>D3T3LargeRep_muscovite_Aug2017_010</t>
  </si>
  <si>
    <t>D3T3LargeRep_muscovite_Aug2017_011</t>
  </si>
  <si>
    <t>D3T3LargeRep_muscovite_Aug2017_012</t>
  </si>
  <si>
    <t>D3T3LargeRep_muscovite_Aug2017_013</t>
  </si>
  <si>
    <t>D3T3LargeRep_muscovite_Aug2017_014</t>
  </si>
  <si>
    <t>D3T3LargeRep_muscovite_Aug2017_015</t>
  </si>
  <si>
    <t>D3T3LargeRep_muscovite_Aug2017_016</t>
  </si>
  <si>
    <t>D3T3LargeRep_muscovite_Aug2017_017</t>
  </si>
  <si>
    <t>D3T3LargeRep_muscovite_Aug2017_018</t>
  </si>
  <si>
    <t>D3T3LargeRep_muscovite_Aug2017_019</t>
  </si>
  <si>
    <t>D3T12rep_glass_Feb2017</t>
  </si>
  <si>
    <t>D3T12rep_glass_Feb2017_001</t>
  </si>
  <si>
    <t>D3T12rep_glass_Feb2017_002</t>
  </si>
  <si>
    <t>D3T12rep_glass_Feb2017_003</t>
  </si>
  <si>
    <t>D3T12rep_glass_Feb2017_004</t>
  </si>
  <si>
    <t>D3T12rep_glass_Feb2017_005</t>
  </si>
  <si>
    <t>D3T12rep_glass_Feb2017_006</t>
  </si>
  <si>
    <t>D3T12rep_glass_Feb2017_007</t>
  </si>
  <si>
    <t>D3T12rep_glass_Feb2017_008</t>
  </si>
  <si>
    <t>D3T12rep_glass_Feb2017_009</t>
  </si>
  <si>
    <t>D3T12rep_glass_Feb2017_010</t>
  </si>
  <si>
    <t>D3T12rep_glass_Feb2017_011</t>
  </si>
  <si>
    <t>D3T12rep_glass_Feb2017_012</t>
  </si>
  <si>
    <t>D3T12rep_glass_Feb2017_013</t>
  </si>
  <si>
    <t>D3T12rep_glass_Feb2017_014</t>
  </si>
  <si>
    <t>D3T12rep_glass_Feb2017_015</t>
  </si>
  <si>
    <t>D3T12rep_glass_Feb2017_016</t>
  </si>
  <si>
    <t>D3T12rep_glass_Feb2017_017</t>
  </si>
  <si>
    <t>D3T12rep_glass_Feb2017_018</t>
  </si>
  <si>
    <t>D3T12rep_glass_Feb2017_019</t>
  </si>
  <si>
    <t>D3TC_glass_Nov2017</t>
  </si>
  <si>
    <t>D3TC_glass_Nov2017_001</t>
  </si>
  <si>
    <t>D3TC_glass_Nov2017_002</t>
  </si>
  <si>
    <t>D3TC_glass_Nov2017_003</t>
  </si>
  <si>
    <t>D3TC_glass_Nov2017_004</t>
  </si>
  <si>
    <t>D3TC_glass_Nov2017_005</t>
  </si>
  <si>
    <t>D3TC_glass_Nov2017_006</t>
  </si>
  <si>
    <t>D3TC_glass_Nov2017_007</t>
  </si>
  <si>
    <t>D3TC_glass_Nov2017_008</t>
  </si>
  <si>
    <t>D3TC_glass_Nov2017_009</t>
  </si>
  <si>
    <t>D3TC_glass_Nov2017_010</t>
  </si>
  <si>
    <t>D3TC_glass_Nov2017_011</t>
  </si>
  <si>
    <t>D3TC_glass_Nov2017_012</t>
  </si>
  <si>
    <t>D3TC_glass_Nov2017_013</t>
  </si>
  <si>
    <t>D3TC_glass_Nov2017_014</t>
  </si>
  <si>
    <t>D3TC_glass_Nov2017_015</t>
  </si>
  <si>
    <t>D3TC_glass_Nov2017_016</t>
  </si>
  <si>
    <t>D3TC_glass_Nov2017_017</t>
  </si>
  <si>
    <t>D3TC_glass_Nov2017_018</t>
  </si>
  <si>
    <t>D3TC_glass_Nov2017_019</t>
  </si>
  <si>
    <t>D3TD_glass_Nov2017</t>
  </si>
  <si>
    <t>D3TD_glass_Nov2017_001</t>
  </si>
  <si>
    <t>D3TD_glass_Nov2017_002</t>
  </si>
  <si>
    <t>D3TD_glass_Nov2017_003</t>
  </si>
  <si>
    <t>D3TD_glass_Nov2017_004</t>
  </si>
  <si>
    <t>D3TD_glass_Nov2017_005</t>
  </si>
  <si>
    <t>D3TD_glass_Nov2017_006</t>
  </si>
  <si>
    <t>D3TD_glass_Nov2017_007</t>
  </si>
  <si>
    <t>D3TD_glass_Nov2017_008</t>
  </si>
  <si>
    <t>D3TD_glass_Nov2017_009</t>
  </si>
  <si>
    <t>D3TD_glass_Nov2017_010</t>
  </si>
  <si>
    <t>D3TD_glass_Nov2017_011</t>
  </si>
  <si>
    <t>D3TD_glass_Nov2017_012</t>
  </si>
  <si>
    <t>D3TD_glass_Nov2017_013</t>
  </si>
  <si>
    <t>D3TD_glass_Nov2017_014</t>
  </si>
  <si>
    <t>D3TD_glass_Nov2017_015</t>
  </si>
  <si>
    <t>D3TD_glass_Nov2017_016</t>
  </si>
  <si>
    <t>D3TD_glass_Nov2017_017</t>
  </si>
  <si>
    <t>D3TD_glass_Nov2017_018</t>
  </si>
  <si>
    <t>D3TD_glass_Nov2017_019</t>
  </si>
  <si>
    <t>D3TFrep_glass_Nov2017</t>
  </si>
  <si>
    <t>D3TFrep_glass_Nov2017_001</t>
  </si>
  <si>
    <t>D3TFrep_glass_Nov2017_002</t>
  </si>
  <si>
    <t>D3TFrep_glass_Nov2017_003</t>
  </si>
  <si>
    <t>D3TFrep_glass_Nov2017_004</t>
  </si>
  <si>
    <t>D3TFrep_glass_Nov2017_005</t>
  </si>
  <si>
    <t>D3TFrep_glass_Nov2017_006</t>
  </si>
  <si>
    <t>D3TFrep_glass_Nov2017_007</t>
  </si>
  <si>
    <t>D3TFrep_glass_Nov2017_008</t>
  </si>
  <si>
    <t>D3TFrep_glass_Nov2017_009</t>
  </si>
  <si>
    <t>D3TFrep_glass_Nov2017_010</t>
  </si>
  <si>
    <t>D3TFrep_glass_Nov2017_011</t>
  </si>
  <si>
    <t>D3TFrep_glass_Nov2017_012</t>
  </si>
  <si>
    <t>D3TFrep_glass_Nov2017_013</t>
  </si>
  <si>
    <t>D3TFrep_glass_Nov2017_014</t>
  </si>
  <si>
    <t>D3TFrep_glass_Nov2017_015</t>
  </si>
  <si>
    <t>D3TFrep_glass_Nov2017_016</t>
  </si>
  <si>
    <t>D3TFrep_glass_Nov2017_017</t>
  </si>
  <si>
    <t>D3TFrep_glass_Nov2017_018</t>
  </si>
  <si>
    <t>D3TFrep_glass_Nov2017_019</t>
  </si>
  <si>
    <t>D6T1rep_pyrolusite_Feb2017</t>
  </si>
  <si>
    <t>D6T1rep_pyrolusite_Feb2017_001</t>
  </si>
  <si>
    <t>D6T1rep_pyrolusite_Feb2017_002</t>
  </si>
  <si>
    <t>D6T1rep_pyrolusite_Feb2017_003</t>
  </si>
  <si>
    <t>D6T1rep_pyrolusite_Feb2017_004</t>
  </si>
  <si>
    <t>D6T1rep_pyrolusite_Feb2017_005</t>
  </si>
  <si>
    <t>D6T1rep_pyrolusite_Feb2017_006</t>
  </si>
  <si>
    <t>D6T1rep_pyrolusite_Feb2017_007</t>
  </si>
  <si>
    <t>D6T1rep_pyrolusite_Feb2017_008</t>
  </si>
  <si>
    <t>D6T1rep_pyrolusite_Feb2017_010</t>
  </si>
  <si>
    <t>D6T2_glass_Feb2017</t>
  </si>
  <si>
    <t>D6T2_glass_Feb2017_001</t>
  </si>
  <si>
    <t>D6T2_glass_Feb2017_002</t>
  </si>
  <si>
    <t>D6T2_glass_Feb2017_003</t>
  </si>
  <si>
    <t>D6T2_glass_Feb2017_004</t>
  </si>
  <si>
    <t>D6T2_glass_Feb2017_005</t>
  </si>
  <si>
    <t>D6T2_glass_Feb2017_006</t>
  </si>
  <si>
    <t>D6T2_glass_Feb2017_007</t>
  </si>
  <si>
    <t>D6T2_glass_Feb2017_008</t>
  </si>
  <si>
    <t>D6T2_glass_Feb2017_009</t>
  </si>
  <si>
    <t>D6T2_glass_Feb2017_010</t>
  </si>
  <si>
    <t>D6T2_glass_Feb2017_011</t>
  </si>
  <si>
    <t>D6T2_glass_Feb2017_012</t>
  </si>
  <si>
    <t>D6T2_glass_Feb2017_013</t>
  </si>
  <si>
    <t>D6T2_glass_Feb2017_014</t>
  </si>
  <si>
    <t>D6T2_glass_Feb2017_015</t>
  </si>
  <si>
    <t>D6T2_glass_Feb2017_016</t>
  </si>
  <si>
    <t>D6T2_glass_Feb2017_017</t>
  </si>
  <si>
    <t>D6T2_glass_Feb2017_018</t>
  </si>
  <si>
    <t>D6T2_glass_Feb2017_019</t>
  </si>
  <si>
    <t>D6T2rep_siderite_Feb2017</t>
  </si>
  <si>
    <t>D6T2rep_siderite_Feb2017_001</t>
  </si>
  <si>
    <t>D6T2rep_siderite_Feb2017_002</t>
  </si>
  <si>
    <t>D6T2rep_siderite_Feb2017_003</t>
  </si>
  <si>
    <t>D6T2rep_siderite_Feb2017_004</t>
  </si>
  <si>
    <t>D6T2rep_siderite_Feb2017_005</t>
  </si>
  <si>
    <t>D6T2rep_siderite_Feb2017_006</t>
  </si>
  <si>
    <t>D6T2rep_siderite_Feb2017_007</t>
  </si>
  <si>
    <t>D6T2rep_siderite_Feb2017_008</t>
  </si>
  <si>
    <t>D6T2rep_siderite_Feb2017_009</t>
  </si>
  <si>
    <t>D6T5_glass_Feb2017</t>
  </si>
  <si>
    <t>D6T5_glass_Feb2017_001</t>
  </si>
  <si>
    <t>D6T5_glass_Feb2017_002</t>
  </si>
  <si>
    <t>D6T5_glass_Feb2017_003</t>
  </si>
  <si>
    <t>D6T5_glass_Feb2017_004</t>
  </si>
  <si>
    <t>D6T5_glass_Feb2017_005</t>
  </si>
  <si>
    <t>D6T5_glass_Feb2017_006</t>
  </si>
  <si>
    <t>D6T5_glass_Feb2017_007</t>
  </si>
  <si>
    <t>D6T5_glass_Feb2017_008</t>
  </si>
  <si>
    <t>D6T5_glass_Feb2017_009</t>
  </si>
  <si>
    <t>D6T5_glass_Feb2017_010</t>
  </si>
  <si>
    <t>D6T5_glass_Feb2017_011</t>
  </si>
  <si>
    <t>D6T5_glass_Feb2017_012</t>
  </si>
  <si>
    <t>D6T5_glass_Feb2017_013</t>
  </si>
  <si>
    <t>D6T5_glass_Feb2017_014</t>
  </si>
  <si>
    <t>D6T5_glass_Feb2017_015</t>
  </si>
  <si>
    <t>D6T5_glass_Feb2017_016</t>
  </si>
  <si>
    <t>D6T5_glass_Feb2017_017</t>
  </si>
  <si>
    <t>D6T5_glass_Feb2017_018</t>
  </si>
  <si>
    <t>D6T5_glass_Feb2017_019</t>
  </si>
  <si>
    <t>D6T6rep_glass_Feb2017</t>
  </si>
  <si>
    <t>D6T6rep_glass_Feb2017_001</t>
  </si>
  <si>
    <t>D6T6rep_glass_Feb2017_002</t>
  </si>
  <si>
    <t>D6T6rep_glass_Feb2017_003</t>
  </si>
  <si>
    <t>D6T6rep_glass_Feb2017_004</t>
  </si>
  <si>
    <t>D6T6rep_glass_Feb2017_005</t>
  </si>
  <si>
    <t>D6T6rep_glass_Feb2017_006</t>
  </si>
  <si>
    <t>D6T6rep_glass_Feb2017_007</t>
  </si>
  <si>
    <t>D6T6rep_glass_Feb2017_008</t>
  </si>
  <si>
    <t>D6T6rep_glass_Feb2017_009</t>
  </si>
  <si>
    <t>D6T6rep_glass_Feb2017_010</t>
  </si>
  <si>
    <t>D6T6rep_glass_Feb2017_011</t>
  </si>
  <si>
    <t>D6T6rep_glass_Feb2017_012</t>
  </si>
  <si>
    <t>D6T6rep_glass_Feb2017_013</t>
  </si>
  <si>
    <t>D6T6rep_glass_Feb2017_014</t>
  </si>
  <si>
    <t>D6T6rep_glass_Feb2017_015</t>
  </si>
  <si>
    <t>D6T6rep_glass_Feb2017_016</t>
  </si>
  <si>
    <t>D6T6rep_glass_Feb2017_017</t>
  </si>
  <si>
    <t>D6T6rep_glass_Feb2017_018</t>
  </si>
  <si>
    <t>D6T6rep_glass_Feb2017_019</t>
  </si>
  <si>
    <t>D3T11cont_glass_Feb2017</t>
  </si>
  <si>
    <t>D3T11cont_glass_Feb2017_001</t>
  </si>
  <si>
    <t>D3T11cont_glass_Feb2017_002</t>
  </si>
  <si>
    <t>D3T11cont_glass_Feb2017_003</t>
  </si>
  <si>
    <t>D3T11cont_glass_Feb2017_004</t>
  </si>
  <si>
    <t>D3T11cont_glass_Feb2017_005</t>
  </si>
  <si>
    <t>D3T11cont_glass_Feb2017_006</t>
  </si>
  <si>
    <t>D3T11cont_glass_Feb2017_007</t>
  </si>
  <si>
    <t>D3T11cont_glass_Feb2017_008</t>
  </si>
  <si>
    <t>D3T11cont_glass_Feb2017_009</t>
  </si>
  <si>
    <t>D3T11cont_glass_Feb2017_010</t>
  </si>
  <si>
    <t>D3T11cont_glass_Feb2017_011</t>
  </si>
  <si>
    <t>D3T11cont_glass_Feb2017_012</t>
  </si>
  <si>
    <t>D3T11cont_glass_Feb2017_013</t>
  </si>
  <si>
    <t>D3T11cont_glass_Feb2017_014</t>
  </si>
  <si>
    <t>D3T11cont_glass_Feb2017_015</t>
  </si>
  <si>
    <t>D3T11cont_glass_Feb2017_016</t>
  </si>
  <si>
    <t>D3T11cont_glass_Feb2017_017</t>
  </si>
  <si>
    <t>D3T11cont_glass_Feb2017_018</t>
  </si>
  <si>
    <t>D3T11cont_glass_Feb2017_021</t>
  </si>
  <si>
    <t>D3T6rep_pyrite_Nov2017</t>
  </si>
  <si>
    <t>D3T6rep_pyrite_Nov2017_001</t>
  </si>
  <si>
    <t>D3T6rep_pyrite_Nov2017_003</t>
  </si>
  <si>
    <t>D3T6rep_pyrite_Nov2017_004</t>
  </si>
  <si>
    <t>D3T6rep_pyrite_Nov2017_005</t>
  </si>
  <si>
    <t>D3T6rep_pyrite_Nov2017_006</t>
  </si>
  <si>
    <t>D3T6rep_pyrite_Nov2017_007</t>
  </si>
  <si>
    <t>D3T6rep_pyrite_Nov2017_008</t>
  </si>
  <si>
    <t>D3T6rep_pyrite_Nov2017_009</t>
  </si>
  <si>
    <t>D3T6rep_pyrite_Nov2017_010</t>
  </si>
  <si>
    <t>D3T6rep_pyrite_Nov2017_011</t>
  </si>
  <si>
    <t>D3T6rep_pyrite_Nov2017_012</t>
  </si>
  <si>
    <t>D3T6rep_pyrite_Nov2017_013</t>
  </si>
  <si>
    <t>D3T6rep_pyrite_Nov2017_014</t>
  </si>
  <si>
    <t>D3T6rep_pyrite_Nov2017_015</t>
  </si>
  <si>
    <t>D3T6rep_pyrite_Nov2017_016</t>
  </si>
  <si>
    <t>D3T6rep_pyrite_Nov2017_017</t>
  </si>
  <si>
    <t>D3T6rep_pyrite_Nov2017_018</t>
  </si>
  <si>
    <t>D3T6rep_pyrite_Nov2017_019</t>
  </si>
  <si>
    <t>D3T6rep_pyrite_Nov2017_020</t>
  </si>
  <si>
    <t>D3TErep_magnetite_Nov2017</t>
  </si>
  <si>
    <t>D3TErep_magnetite_Nov2017_001</t>
  </si>
  <si>
    <t>D3TErep_magnetite_Nov2017_002</t>
  </si>
  <si>
    <t>D3TErep_magnetite_Nov2017_003</t>
  </si>
  <si>
    <t>D3TErep_magnetite_Nov2017_004</t>
  </si>
  <si>
    <t>D3TErep_magnetite_Nov2017_005</t>
  </si>
  <si>
    <t>D3TErep_magnetite_Nov2017_006</t>
  </si>
  <si>
    <t>D3TErep_magnetite_Nov2017_008</t>
  </si>
  <si>
    <t>D3TErep_magnetite_Nov2017_009</t>
  </si>
  <si>
    <t>D3TErep_magnetite_Nov2017_010</t>
  </si>
  <si>
    <t>D3TErep_magnetite_Nov2017_011</t>
  </si>
  <si>
    <t>D3TErep_magnetite_Nov2017_012</t>
  </si>
  <si>
    <t>D3TErep_magnetite_Nov2017_013</t>
  </si>
  <si>
    <t>D3TErep_magnetite_Nov2017_014</t>
  </si>
  <si>
    <t>D3TErep_magnetite_Nov2017_015</t>
  </si>
  <si>
    <t>D3TErep_magnetite_Nov2017_016</t>
  </si>
  <si>
    <t>D3TErep_magnetite_Nov2017_017</t>
  </si>
  <si>
    <t>D3TErep_magnetite_Nov2017_018</t>
  </si>
  <si>
    <t>D3TErep_magnetite_Nov2017_019</t>
  </si>
  <si>
    <t>D3TErep_magnetite_Nov2017_020</t>
  </si>
  <si>
    <t>D3T11rep_magnetite_Feb2017</t>
  </si>
  <si>
    <t>D3T11rep_magnetite_Feb2017_001</t>
  </si>
  <si>
    <t>D3T11rep_magnetite_Feb2017_002</t>
  </si>
  <si>
    <t>D3T11rep_magnetite_Feb2017_003</t>
  </si>
  <si>
    <t>D3T11rep_magnetite_Feb2017_004</t>
  </si>
  <si>
    <t>D3T11rep_magnetite_Feb2017_005</t>
  </si>
  <si>
    <t>D3T11rep_magnetite_Feb2017_006</t>
  </si>
  <si>
    <t>D3T11rep_magnetite_Feb2017_007</t>
  </si>
  <si>
    <t>D3T11rep_magnetite_Feb2017_008</t>
  </si>
  <si>
    <t>D3T11rep_magnetite_Feb2017_009</t>
  </si>
  <si>
    <t>coccobacillus</t>
  </si>
  <si>
    <t>coccus</t>
  </si>
  <si>
    <t>bacillus</t>
  </si>
  <si>
    <t>spirillum</t>
  </si>
  <si>
    <t>vibrio</t>
  </si>
  <si>
    <t>spirochete</t>
  </si>
  <si>
    <t>filament</t>
  </si>
  <si>
    <t>Cell.density.sq.cm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</si>
</sst>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Roboto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2">
    <xf numFmtId="0" fontId="0" fillId="0" borderId="0" xfId="0"/>
    <xf numFmtId="49" fontId="2" fillId="2" borderId="1" xfId="0" applyNumberFormat="1" applyFont="1" applyFill="1" applyBorder="1" applyAlignment="1"/>
    <xf numFmtId="49" fontId="3" fillId="2" borderId="1" xfId="0" applyNumberFormat="1" applyFont="1" applyFill="1" applyBorder="1" applyAlignment="1"/>
    <xf numFmtId="49" fontId="0" fillId="0" borderId="0" xfId="0" applyNumberFormat="1" applyAlignment="1"/>
    <xf numFmtId="0" fontId="4" fillId="0" borderId="1" xfId="0" applyFont="1" applyBorder="1" applyAlignment="1"/>
    <xf numFmtId="17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3" borderId="1" xfId="0" applyFont="1" applyFill="1" applyBorder="1" applyAlignment="1"/>
    <xf numFmtId="17" fontId="4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4" borderId="1" xfId="0" applyFont="1" applyFill="1" applyBorder="1" applyAlignment="1"/>
    <xf numFmtId="17" fontId="4" fillId="4" borderId="1" xfId="0" applyNumberFormat="1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4" fillId="5" borderId="1" xfId="0" applyFont="1" applyFill="1" applyBorder="1" applyAlignment="1"/>
    <xf numFmtId="17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 applyAlignment="1">
      <alignment horizontal="right"/>
    </xf>
    <xf numFmtId="0" fontId="4" fillId="6" borderId="1" xfId="0" applyFont="1" applyFill="1" applyBorder="1" applyAlignment="1"/>
    <xf numFmtId="17" fontId="4" fillId="6" borderId="1" xfId="0" applyNumberFormat="1" applyFont="1" applyFill="1" applyBorder="1" applyAlignment="1">
      <alignment horizontal="right"/>
    </xf>
    <xf numFmtId="0" fontId="4" fillId="6" borderId="1" xfId="0" applyFont="1" applyFill="1" applyBorder="1" applyAlignment="1">
      <alignment horizontal="right"/>
    </xf>
    <xf numFmtId="49" fontId="0" fillId="6" borderId="0" xfId="0" applyNumberFormat="1" applyFill="1" applyAlignment="1"/>
    <xf numFmtId="0" fontId="5" fillId="6" borderId="1" xfId="0" applyFont="1" applyFill="1" applyBorder="1" applyAlignment="1"/>
    <xf numFmtId="17" fontId="5" fillId="6" borderId="1" xfId="0" applyNumberFormat="1" applyFont="1" applyFill="1" applyBorder="1" applyAlignment="1">
      <alignment horizontal="right"/>
    </xf>
    <xf numFmtId="49" fontId="6" fillId="0" borderId="0" xfId="0" applyNumberFormat="1" applyFont="1" applyFill="1" applyAlignment="1"/>
    <xf numFmtId="0" fontId="4" fillId="0" borderId="1" xfId="0" applyFont="1" applyFill="1" applyBorder="1" applyAlignment="1"/>
    <xf numFmtId="17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49" fontId="0" fillId="0" borderId="0" xfId="0" applyNumberFormat="1" applyFill="1" applyAlignment="1"/>
    <xf numFmtId="49" fontId="6" fillId="6" borderId="0" xfId="0" applyNumberFormat="1" applyFont="1" applyFill="1" applyAlignment="1"/>
    <xf numFmtId="0" fontId="0" fillId="0" borderId="0" xfId="0" applyFill="1"/>
    <xf numFmtId="0" fontId="10" fillId="7" borderId="0" xfId="0" applyFont="1" applyFill="1" applyAlignment="1"/>
    <xf numFmtId="0" fontId="11" fillId="0" borderId="0" xfId="0" applyFont="1" applyFill="1" applyAlignment="1"/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right"/>
    </xf>
    <xf numFmtId="15" fontId="11" fillId="0" borderId="1" xfId="0" applyNumberFormat="1" applyFont="1" applyFill="1" applyBorder="1" applyAlignment="1">
      <alignment horizontal="right"/>
    </xf>
    <xf numFmtId="0" fontId="7" fillId="0" borderId="0" xfId="0" applyFont="1" applyFill="1" applyBorder="1" applyAlignment="1"/>
    <xf numFmtId="15" fontId="7" fillId="0" borderId="0" xfId="0" applyNumberFormat="1" applyFont="1" applyFill="1" applyBorder="1" applyAlignment="1">
      <alignment horizontal="right"/>
    </xf>
    <xf numFmtId="0" fontId="11" fillId="0" borderId="0" xfId="0" applyFont="1" applyFill="1" applyBorder="1" applyAlignment="1"/>
    <xf numFmtId="0" fontId="7" fillId="0" borderId="0" xfId="0" applyFont="1" applyFill="1" applyBorder="1" applyAlignment="1">
      <alignment horizontal="right"/>
    </xf>
    <xf numFmtId="0" fontId="11" fillId="0" borderId="3" xfId="0" applyFont="1" applyFill="1" applyBorder="1" applyAlignment="1"/>
    <xf numFmtId="0" fontId="11" fillId="0" borderId="3" xfId="0" applyFont="1" applyFill="1" applyBorder="1" applyAlignment="1">
      <alignment horizontal="right"/>
    </xf>
    <xf numFmtId="15" fontId="11" fillId="0" borderId="3" xfId="0" applyNumberFormat="1" applyFont="1" applyFill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15" fontId="11" fillId="0" borderId="0" xfId="0" applyNumberFormat="1" applyFont="1" applyFill="1" applyBorder="1" applyAlignment="1">
      <alignment horizontal="right"/>
    </xf>
    <xf numFmtId="0" fontId="8" fillId="7" borderId="2" xfId="0" applyFont="1" applyFill="1" applyBorder="1" applyAlignment="1"/>
    <xf numFmtId="0" fontId="10" fillId="7" borderId="2" xfId="0" applyFont="1" applyFill="1" applyBorder="1" applyAlignment="1"/>
    <xf numFmtId="0" fontId="0" fillId="6" borderId="0" xfId="0" applyFill="1"/>
    <xf numFmtId="0" fontId="0" fillId="5" borderId="0" xfId="0" applyFill="1"/>
    <xf numFmtId="49" fontId="2" fillId="7" borderId="1" xfId="0" applyNumberFormat="1" applyFont="1" applyFill="1" applyBorder="1" applyAlignment="1"/>
    <xf numFmtId="49" fontId="3" fillId="7" borderId="1" xfId="0" applyNumberFormat="1" applyFont="1" applyFill="1" applyBorder="1" applyAlignment="1"/>
    <xf numFmtId="49" fontId="0" fillId="7" borderId="0" xfId="0" applyNumberFormat="1" applyFill="1" applyAlignment="1"/>
    <xf numFmtId="0" fontId="4" fillId="5" borderId="4" xfId="0" applyFont="1" applyFill="1" applyBorder="1" applyAlignment="1"/>
    <xf numFmtId="0" fontId="9" fillId="8" borderId="1" xfId="0" applyFont="1" applyFill="1" applyBorder="1" applyAlignment="1"/>
    <xf numFmtId="0" fontId="4" fillId="0" borderId="4" xfId="0" applyFont="1" applyFill="1" applyBorder="1" applyAlignment="1"/>
    <xf numFmtId="49" fontId="1" fillId="7" borderId="0" xfId="0" applyNumberFormat="1" applyFont="1" applyFill="1" applyAlignment="1"/>
    <xf numFmtId="0" fontId="0" fillId="5" borderId="0" xfId="0" applyFill="1" applyBorder="1"/>
    <xf numFmtId="0" fontId="12" fillId="5" borderId="1" xfId="0" applyFont="1" applyFill="1" applyBorder="1" applyAlignment="1"/>
    <xf numFmtId="0" fontId="5" fillId="5" borderId="1" xfId="0" applyFont="1" applyFill="1" applyBorder="1" applyAlignment="1"/>
    <xf numFmtId="0" fontId="5" fillId="5" borderId="4" xfId="0" applyFont="1" applyFill="1" applyBorder="1" applyAlignment="1"/>
    <xf numFmtId="17" fontId="5" fillId="5" borderId="1" xfId="0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6" fillId="5" borderId="0" xfId="0" applyFont="1" applyFill="1"/>
    <xf numFmtId="0" fontId="4" fillId="6" borderId="4" xfId="0" applyFont="1" applyFill="1" applyBorder="1" applyAlignment="1"/>
    <xf numFmtId="0" fontId="1" fillId="7" borderId="0" xfId="0" applyFont="1" applyFill="1"/>
    <xf numFmtId="0" fontId="4" fillId="0" borderId="4" xfId="0" applyFont="1" applyFill="1" applyBorder="1" applyAlignment="1">
      <alignment horizontal="right"/>
    </xf>
    <xf numFmtId="17" fontId="0" fillId="5" borderId="0" xfId="0" applyNumberFormat="1" applyFill="1"/>
    <xf numFmtId="0" fontId="4" fillId="5" borderId="4" xfId="0" applyFont="1" applyFill="1" applyBorder="1" applyAlignment="1">
      <alignment horizontal="right"/>
    </xf>
    <xf numFmtId="17" fontId="0" fillId="0" borderId="0" xfId="0" applyNumberFormat="1"/>
    <xf numFmtId="0" fontId="4" fillId="4" borderId="4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17" fontId="4" fillId="0" borderId="1" xfId="0" applyNumberFormat="1" applyFont="1" applyBorder="1" applyAlignment="1"/>
    <xf numFmtId="0" fontId="12" fillId="0" borderId="1" xfId="0" applyFont="1" applyBorder="1"/>
    <xf numFmtId="0" fontId="4" fillId="0" borderId="0" xfId="0" applyFont="1"/>
    <xf numFmtId="17" fontId="4" fillId="0" borderId="0" xfId="0" applyNumberFormat="1" applyFont="1"/>
    <xf numFmtId="0" fontId="12" fillId="0" borderId="4" xfId="0" applyFont="1" applyBorder="1"/>
    <xf numFmtId="0" fontId="4" fillId="0" borderId="0" xfId="0" applyFont="1" applyFill="1" applyBorder="1" applyAlignment="1"/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3" fillId="0" borderId="0" xfId="0" applyFont="1"/>
    <xf numFmtId="49" fontId="0" fillId="0" borderId="0" xfId="0" applyNumberFormat="1"/>
    <xf numFmtId="1" fontId="2" fillId="2" borderId="1" xfId="0" applyNumberFormat="1" applyFont="1" applyFill="1" applyBorder="1" applyAlignment="1"/>
    <xf numFmtId="1" fontId="4" fillId="0" borderId="1" xfId="0" applyNumberFormat="1" applyFont="1" applyBorder="1" applyAlignment="1">
      <alignment horizontal="right"/>
    </xf>
    <xf numFmtId="1" fontId="0" fillId="0" borderId="0" xfId="0" applyNumberFormat="1" applyAlignment="1"/>
    <xf numFmtId="1" fontId="4" fillId="0" borderId="0" xfId="0" applyNumberFormat="1" applyFont="1" applyFill="1" applyBorder="1" applyAlignment="1">
      <alignment horizontal="right"/>
    </xf>
    <xf numFmtId="1" fontId="5" fillId="6" borderId="1" xfId="0" applyNumberFormat="1" applyFont="1" applyFill="1" applyBorder="1" applyAlignment="1">
      <alignment horizontal="right"/>
    </xf>
    <xf numFmtId="1" fontId="4" fillId="0" borderId="1" xfId="0" applyNumberFormat="1" applyFont="1" applyFill="1" applyBorder="1" applyAlignment="1">
      <alignment horizontal="right"/>
    </xf>
    <xf numFmtId="1" fontId="4" fillId="6" borderId="1" xfId="0" applyNumberFormat="1" applyFont="1" applyFill="1" applyBorder="1" applyAlignment="1">
      <alignment horizontal="right"/>
    </xf>
    <xf numFmtId="1" fontId="4" fillId="3" borderId="1" xfId="0" applyNumberFormat="1" applyFont="1" applyFill="1" applyBorder="1" applyAlignment="1">
      <alignment horizontal="right"/>
    </xf>
    <xf numFmtId="1" fontId="4" fillId="4" borderId="1" xfId="0" applyNumberFormat="1" applyFont="1" applyFill="1" applyBorder="1" applyAlignment="1">
      <alignment horizontal="right"/>
    </xf>
    <xf numFmtId="49" fontId="4" fillId="0" borderId="0" xfId="0" applyNumberFormat="1" applyFont="1" applyFill="1" applyBorder="1" applyAlignment="1">
      <alignment horizontal="right"/>
    </xf>
    <xf numFmtId="0" fontId="0" fillId="0" borderId="0" xfId="0" applyNumberFormat="1" applyAlignment="1"/>
    <xf numFmtId="0" fontId="13" fillId="0" borderId="0" xfId="0" applyFont="1" applyFill="1" applyBorder="1"/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right"/>
    </xf>
    <xf numFmtId="15" fontId="7" fillId="0" borderId="1" xfId="0" applyNumberFormat="1" applyFont="1" applyFill="1" applyBorder="1" applyAlignment="1">
      <alignment horizontal="right"/>
    </xf>
    <xf numFmtId="0" fontId="7" fillId="0" borderId="3" xfId="0" applyFont="1" applyFill="1" applyBorder="1" applyAlignment="1"/>
    <xf numFmtId="0" fontId="7" fillId="0" borderId="3" xfId="0" applyFont="1" applyFill="1" applyBorder="1" applyAlignment="1">
      <alignment horizontal="right"/>
    </xf>
    <xf numFmtId="15" fontId="7" fillId="0" borderId="3" xfId="0" applyNumberFormat="1" applyFont="1" applyFill="1" applyBorder="1" applyAlignment="1">
      <alignment horizontal="right"/>
    </xf>
    <xf numFmtId="0" fontId="7" fillId="0" borderId="2" xfId="0" applyFont="1" applyFill="1" applyBorder="1" applyAlignment="1"/>
    <xf numFmtId="15" fontId="7" fillId="0" borderId="2" xfId="0" applyNumberFormat="1" applyFont="1" applyFill="1" applyBorder="1" applyAlignment="1">
      <alignment horizontal="right"/>
    </xf>
    <xf numFmtId="0" fontId="11" fillId="0" borderId="2" xfId="0" applyFont="1" applyFill="1" applyBorder="1" applyAlignment="1"/>
    <xf numFmtId="0" fontId="0" fillId="0" borderId="0" xfId="0" applyNumberFormat="1" applyFill="1" applyAlignment="1"/>
    <xf numFmtId="1" fontId="11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FA0D-EE56-4ACF-946F-DD9196494A73}">
  <dimension ref="A1:M1046"/>
  <sheetViews>
    <sheetView tabSelected="1" zoomScale="160" zoomScaleNormal="160" workbookViewId="0">
      <pane ySplit="1" topLeftCell="A2" activePane="bottomLeft" state="frozen"/>
      <selection pane="bottomLeft" activeCell="I2" sqref="I2"/>
    </sheetView>
  </sheetViews>
  <sheetFormatPr baseColWidth="10" defaultColWidth="9.1640625" defaultRowHeight="15"/>
  <cols>
    <col min="1" max="1" width="9.1640625" style="30"/>
    <col min="2" max="2" width="7.5" style="30" bestFit="1" customWidth="1"/>
    <col min="3" max="4" width="12.5" style="30" bestFit="1" customWidth="1"/>
    <col min="5" max="5" width="9.1640625" style="30"/>
    <col min="6" max="6" width="14" style="28" bestFit="1" customWidth="1"/>
    <col min="7" max="7" width="13.6640625" style="30" bestFit="1" customWidth="1"/>
    <col min="8" max="8" width="14.5" style="30" bestFit="1" customWidth="1"/>
    <col min="9" max="9" width="15.83203125" style="30" bestFit="1" customWidth="1"/>
    <col min="10" max="16384" width="9.1640625" style="30"/>
  </cols>
  <sheetData>
    <row r="1" spans="1:10" s="29" customFormat="1">
      <c r="A1" s="43" t="s">
        <v>0</v>
      </c>
      <c r="B1" s="43" t="s">
        <v>3</v>
      </c>
      <c r="C1" s="43" t="s">
        <v>4</v>
      </c>
      <c r="D1" s="43" t="s">
        <v>5</v>
      </c>
      <c r="E1" s="43" t="s">
        <v>1</v>
      </c>
      <c r="F1" s="62" t="s">
        <v>2</v>
      </c>
      <c r="G1" s="44" t="s">
        <v>171</v>
      </c>
      <c r="H1" s="29" t="s">
        <v>182</v>
      </c>
      <c r="I1" s="29" t="s">
        <v>1399</v>
      </c>
      <c r="J1" s="29" t="s">
        <v>181</v>
      </c>
    </row>
    <row r="2" spans="1:10">
      <c r="A2" s="34" t="s">
        <v>136</v>
      </c>
      <c r="B2" s="34" t="s">
        <v>155</v>
      </c>
      <c r="C2" s="35">
        <v>42978</v>
      </c>
      <c r="D2" s="35">
        <v>43208</v>
      </c>
      <c r="E2" s="34" t="s">
        <v>138</v>
      </c>
      <c r="F2" s="28" t="s">
        <v>945</v>
      </c>
      <c r="G2" s="36" t="s">
        <v>147</v>
      </c>
      <c r="H2" s="30">
        <f>1+30+31+30+31+31+28+31+18</f>
        <v>231</v>
      </c>
      <c r="I2" s="30">
        <f>AVERAGE(DeMMO1!K2:K21)</f>
        <v>44706.55984996738</v>
      </c>
      <c r="J2" s="30">
        <f>SUM(DeMMO1!L2:L21)</f>
        <v>29</v>
      </c>
    </row>
    <row r="3" spans="1:10">
      <c r="A3" s="34" t="s">
        <v>136</v>
      </c>
      <c r="B3" s="34" t="s">
        <v>155</v>
      </c>
      <c r="C3" s="35">
        <v>42978</v>
      </c>
      <c r="D3" s="35">
        <v>43208</v>
      </c>
      <c r="E3" s="34" t="s">
        <v>138</v>
      </c>
      <c r="F3" s="28" t="s">
        <v>945</v>
      </c>
      <c r="G3" s="36" t="s">
        <v>153</v>
      </c>
      <c r="H3" s="30">
        <f t="shared" ref="H3:H21" si="0">1+30+31+30+31+31+28+31+18</f>
        <v>231</v>
      </c>
      <c r="I3" s="30">
        <f>AVERAGE(DeMMO1!K22:K46)</f>
        <v>201609.58904109593</v>
      </c>
      <c r="J3" s="30">
        <f>SUM(DeMMO1!L22:L46)</f>
        <v>192</v>
      </c>
    </row>
    <row r="4" spans="1:10">
      <c r="A4" s="34" t="s">
        <v>136</v>
      </c>
      <c r="B4" s="34" t="s">
        <v>155</v>
      </c>
      <c r="C4" s="35">
        <v>42978</v>
      </c>
      <c r="D4" s="35">
        <v>43208</v>
      </c>
      <c r="E4" s="34" t="s">
        <v>138</v>
      </c>
      <c r="F4" s="28" t="s">
        <v>946</v>
      </c>
      <c r="G4" s="36" t="s">
        <v>148</v>
      </c>
      <c r="H4" s="30">
        <f t="shared" si="0"/>
        <v>231</v>
      </c>
      <c r="I4" s="30">
        <f>AVERAGE(DeMMO1!K47:K68)</f>
        <v>87539.680995374511</v>
      </c>
      <c r="J4" s="30">
        <f>SUM(DeMMO1!L47:L68)</f>
        <v>81</v>
      </c>
    </row>
    <row r="5" spans="1:10">
      <c r="A5" s="34" t="s">
        <v>136</v>
      </c>
      <c r="B5" s="34" t="s">
        <v>156</v>
      </c>
      <c r="C5" s="35">
        <v>42978</v>
      </c>
      <c r="D5" s="35">
        <v>43208</v>
      </c>
      <c r="E5" s="34" t="s">
        <v>139</v>
      </c>
      <c r="F5" s="28" t="s">
        <v>945</v>
      </c>
      <c r="G5" s="36" t="s">
        <v>147</v>
      </c>
      <c r="H5" s="30">
        <f t="shared" si="0"/>
        <v>231</v>
      </c>
      <c r="I5" s="30">
        <f>AVERAGE(DeMMO1!K69:K88)</f>
        <v>693988.13568848255</v>
      </c>
      <c r="J5" s="30">
        <f>SUM(DeMMO1!L69:L88)</f>
        <v>449</v>
      </c>
    </row>
    <row r="6" spans="1:10">
      <c r="A6" s="34" t="s">
        <v>136</v>
      </c>
      <c r="B6" s="34" t="s">
        <v>156</v>
      </c>
      <c r="C6" s="35">
        <v>42978</v>
      </c>
      <c r="D6" s="35">
        <v>43208</v>
      </c>
      <c r="E6" s="34" t="s">
        <v>139</v>
      </c>
      <c r="F6" s="28" t="s">
        <v>945</v>
      </c>
      <c r="G6" s="36" t="s">
        <v>153</v>
      </c>
      <c r="H6" s="30">
        <f t="shared" si="0"/>
        <v>231</v>
      </c>
      <c r="I6" s="30">
        <f>AVERAGE(DeMMO1!K89:K101)</f>
        <v>552355.78491143556</v>
      </c>
      <c r="J6" s="30">
        <f>SUM(DeMMO1!L89:L101)</f>
        <v>298</v>
      </c>
    </row>
    <row r="7" spans="1:10">
      <c r="A7" s="34" t="s">
        <v>136</v>
      </c>
      <c r="B7" s="34" t="s">
        <v>156</v>
      </c>
      <c r="C7" s="35">
        <v>42978</v>
      </c>
      <c r="D7" s="35">
        <v>43208</v>
      </c>
      <c r="E7" s="34" t="s">
        <v>139</v>
      </c>
      <c r="F7" s="28" t="s">
        <v>946</v>
      </c>
      <c r="G7" s="36" t="s">
        <v>148</v>
      </c>
      <c r="H7" s="30">
        <f t="shared" si="0"/>
        <v>231</v>
      </c>
      <c r="I7" s="30">
        <f>AVERAGE(DeMMO1!K102:K122)</f>
        <v>93754.459189497749</v>
      </c>
      <c r="J7" s="30">
        <f>SUM(DeMMO1!L102:L122)</f>
        <v>75</v>
      </c>
    </row>
    <row r="8" spans="1:10">
      <c r="A8" s="34" t="s">
        <v>136</v>
      </c>
      <c r="B8" s="34" t="s">
        <v>154</v>
      </c>
      <c r="C8" s="35">
        <v>42978</v>
      </c>
      <c r="D8" s="35">
        <v>43208</v>
      </c>
      <c r="E8" s="34" t="s">
        <v>137</v>
      </c>
      <c r="F8" s="28" t="s">
        <v>150</v>
      </c>
      <c r="G8" s="36" t="s">
        <v>150</v>
      </c>
      <c r="H8" s="30">
        <f t="shared" si="0"/>
        <v>231</v>
      </c>
      <c r="I8" s="30">
        <f>AVERAGE(DeMMO1!K123:K132)</f>
        <v>4819276.1850260329</v>
      </c>
      <c r="J8" s="30">
        <f>SUM(DeMMO1!L123:L132)</f>
        <v>1559</v>
      </c>
    </row>
    <row r="9" spans="1:10">
      <c r="A9" s="34" t="s">
        <v>136</v>
      </c>
      <c r="B9" s="34" t="s">
        <v>154</v>
      </c>
      <c r="C9" s="35">
        <v>42978</v>
      </c>
      <c r="D9" s="35">
        <v>43208</v>
      </c>
      <c r="E9" s="34" t="s">
        <v>137</v>
      </c>
      <c r="F9" s="28" t="s">
        <v>946</v>
      </c>
      <c r="G9" s="36" t="s">
        <v>152</v>
      </c>
      <c r="H9" s="30">
        <f t="shared" si="0"/>
        <v>231</v>
      </c>
      <c r="I9" s="30" t="s">
        <v>178</v>
      </c>
      <c r="J9" s="30" t="s">
        <v>178</v>
      </c>
    </row>
    <row r="10" spans="1:10">
      <c r="A10" s="34" t="s">
        <v>136</v>
      </c>
      <c r="B10" s="34" t="s">
        <v>162</v>
      </c>
      <c r="C10" s="35">
        <v>42978</v>
      </c>
      <c r="D10" s="35">
        <v>43208</v>
      </c>
      <c r="E10" s="34" t="s">
        <v>145</v>
      </c>
      <c r="F10" s="28" t="s">
        <v>945</v>
      </c>
      <c r="G10" s="36" t="s">
        <v>151</v>
      </c>
      <c r="H10" s="30">
        <f t="shared" si="0"/>
        <v>231</v>
      </c>
      <c r="I10" s="30">
        <f>AVERAGE(DeMMO1!K133:K150)</f>
        <v>5234967.8598608403</v>
      </c>
      <c r="J10" s="30">
        <f>SUM(DeMMO1!L133:L150)</f>
        <v>4155</v>
      </c>
    </row>
    <row r="11" spans="1:10">
      <c r="A11" s="34" t="s">
        <v>136</v>
      </c>
      <c r="B11" s="34" t="s">
        <v>162</v>
      </c>
      <c r="C11" s="35">
        <v>42978</v>
      </c>
      <c r="D11" s="35">
        <v>43208</v>
      </c>
      <c r="E11" s="34" t="s">
        <v>145</v>
      </c>
      <c r="F11" s="28" t="s">
        <v>946</v>
      </c>
      <c r="G11" s="36" t="s">
        <v>148</v>
      </c>
      <c r="H11" s="30">
        <f t="shared" si="0"/>
        <v>231</v>
      </c>
      <c r="I11" s="30">
        <f>AVERAGE(DeMMO1!K151:K168)</f>
        <v>2147298.7787200115</v>
      </c>
      <c r="J11" s="30">
        <f>SUM(DeMMO1!L151:L168)</f>
        <v>1684</v>
      </c>
    </row>
    <row r="12" spans="1:10">
      <c r="A12" s="34" t="s">
        <v>136</v>
      </c>
      <c r="B12" s="34" t="s">
        <v>164</v>
      </c>
      <c r="C12" s="35">
        <v>42978</v>
      </c>
      <c r="D12" s="35">
        <v>43208</v>
      </c>
      <c r="E12" s="34" t="s">
        <v>177</v>
      </c>
      <c r="F12" s="28" t="s">
        <v>945</v>
      </c>
      <c r="G12" s="36" t="s">
        <v>147</v>
      </c>
      <c r="H12" s="30">
        <f t="shared" si="0"/>
        <v>231</v>
      </c>
      <c r="I12" s="30">
        <f>AVERAGE(DeMMO1!K169:K179)</f>
        <v>1073703.3002913182</v>
      </c>
      <c r="J12" s="30">
        <f>SUM(DeMMO1!L169:L179)</f>
        <v>472</v>
      </c>
    </row>
    <row r="13" spans="1:10">
      <c r="A13" s="34" t="s">
        <v>136</v>
      </c>
      <c r="B13" s="34" t="s">
        <v>164</v>
      </c>
      <c r="C13" s="35">
        <v>42978</v>
      </c>
      <c r="D13" s="35">
        <v>43208</v>
      </c>
      <c r="E13" s="34" t="s">
        <v>177</v>
      </c>
      <c r="F13" s="28" t="s">
        <v>946</v>
      </c>
      <c r="G13" s="36" t="s">
        <v>148</v>
      </c>
      <c r="H13" s="30">
        <f t="shared" si="0"/>
        <v>231</v>
      </c>
      <c r="I13" s="30">
        <f>AVERAGE(DeMMO1!K180:K199)</f>
        <v>997547.44577625545</v>
      </c>
      <c r="J13" s="30">
        <f>SUM(DeMMO1!L180:L199)</f>
        <v>760</v>
      </c>
    </row>
    <row r="14" spans="1:10">
      <c r="A14" s="34" t="s">
        <v>136</v>
      </c>
      <c r="B14" s="34" t="s">
        <v>165</v>
      </c>
      <c r="C14" s="35">
        <v>42978</v>
      </c>
      <c r="D14" s="35">
        <v>43208</v>
      </c>
      <c r="E14" s="34" t="s">
        <v>67</v>
      </c>
      <c r="F14" s="28" t="s">
        <v>945</v>
      </c>
      <c r="G14" s="36" t="s">
        <v>151</v>
      </c>
      <c r="H14" s="30">
        <f t="shared" si="0"/>
        <v>231</v>
      </c>
      <c r="I14" s="30">
        <f>AVERAGE(DeMMO1!K200:K220)</f>
        <v>364921.01835026254</v>
      </c>
      <c r="J14" s="30">
        <f>SUM(DeMMO1!L200:L220)</f>
        <v>323</v>
      </c>
    </row>
    <row r="15" spans="1:10">
      <c r="A15" s="34" t="s">
        <v>136</v>
      </c>
      <c r="B15" s="34" t="s">
        <v>165</v>
      </c>
      <c r="C15" s="35">
        <v>42978</v>
      </c>
      <c r="D15" s="35">
        <v>43208</v>
      </c>
      <c r="E15" s="34" t="s">
        <v>67</v>
      </c>
      <c r="F15" s="28" t="s">
        <v>946</v>
      </c>
      <c r="G15" s="36" t="s">
        <v>148</v>
      </c>
      <c r="H15" s="30">
        <f t="shared" si="0"/>
        <v>231</v>
      </c>
      <c r="I15" s="30">
        <f>AVERAGE(DeMMO1!K221:K238)</f>
        <v>1207557.4343607305</v>
      </c>
      <c r="J15" s="30">
        <f>SUM(DeMMO1!L221:L238)</f>
        <v>828</v>
      </c>
    </row>
    <row r="16" spans="1:10">
      <c r="A16" s="34" t="s">
        <v>136</v>
      </c>
      <c r="B16" s="34" t="s">
        <v>166</v>
      </c>
      <c r="C16" s="35">
        <v>42978</v>
      </c>
      <c r="D16" s="35">
        <v>43208</v>
      </c>
      <c r="E16" s="34" t="s">
        <v>124</v>
      </c>
      <c r="F16" s="28" t="s">
        <v>945</v>
      </c>
      <c r="G16" s="36" t="s">
        <v>151</v>
      </c>
      <c r="H16" s="30">
        <f t="shared" si="0"/>
        <v>231</v>
      </c>
      <c r="I16" s="30">
        <f>AVERAGE(DeMMO1!K239:K258)</f>
        <v>1609648.1572080888</v>
      </c>
      <c r="J16" s="30">
        <f>SUM(DeMMO1!L239:L258)</f>
        <v>1440</v>
      </c>
    </row>
    <row r="17" spans="1:10">
      <c r="A17" s="34" t="s">
        <v>136</v>
      </c>
      <c r="B17" s="34" t="s">
        <v>166</v>
      </c>
      <c r="C17" s="35">
        <v>42978</v>
      </c>
      <c r="D17" s="35">
        <v>43208</v>
      </c>
      <c r="E17" s="34" t="s">
        <v>124</v>
      </c>
      <c r="F17" s="28" t="s">
        <v>946</v>
      </c>
      <c r="G17" s="36" t="s">
        <v>148</v>
      </c>
      <c r="H17" s="30">
        <f t="shared" si="0"/>
        <v>231</v>
      </c>
      <c r="I17" s="30">
        <f>AVERAGE(DeMMO1!K259:K279)</f>
        <v>914101.60132831673</v>
      </c>
      <c r="J17" s="30">
        <f>SUM(DeMMO1!L259:L279)</f>
        <v>839</v>
      </c>
    </row>
    <row r="18" spans="1:10">
      <c r="A18" s="34" t="s">
        <v>136</v>
      </c>
      <c r="B18" s="34" t="s">
        <v>167</v>
      </c>
      <c r="C18" s="35">
        <v>42978</v>
      </c>
      <c r="D18" s="35">
        <v>43208</v>
      </c>
      <c r="E18" s="34" t="s">
        <v>146</v>
      </c>
      <c r="F18" s="28" t="s">
        <v>945</v>
      </c>
      <c r="G18" s="36" t="s">
        <v>151</v>
      </c>
      <c r="H18" s="30">
        <f t="shared" si="0"/>
        <v>231</v>
      </c>
      <c r="I18" s="30">
        <f>AVERAGE(DeMMO1!K280:K300)</f>
        <v>322035.71889657684</v>
      </c>
      <c r="J18" s="30">
        <f>SUM(DeMMO1!L280:L300)</f>
        <v>283</v>
      </c>
    </row>
    <row r="19" spans="1:10">
      <c r="A19" s="34" t="s">
        <v>136</v>
      </c>
      <c r="B19" s="34" t="s">
        <v>167</v>
      </c>
      <c r="C19" s="35">
        <v>42978</v>
      </c>
      <c r="D19" s="35">
        <v>43208</v>
      </c>
      <c r="E19" s="34" t="s">
        <v>146</v>
      </c>
      <c r="F19" s="28" t="s">
        <v>946</v>
      </c>
      <c r="G19" s="36" t="s">
        <v>148</v>
      </c>
      <c r="H19" s="30">
        <f t="shared" si="0"/>
        <v>231</v>
      </c>
      <c r="I19" s="30">
        <f>AVERAGE(DeMMO1!K301:K309)</f>
        <v>6766988.5210553007</v>
      </c>
      <c r="J19" s="30">
        <f>SUM(DeMMO1!L301:L309)</f>
        <v>2320</v>
      </c>
    </row>
    <row r="20" spans="1:10">
      <c r="A20" s="34" t="s">
        <v>136</v>
      </c>
      <c r="B20" s="34" t="s">
        <v>163</v>
      </c>
      <c r="C20" s="35">
        <v>42978</v>
      </c>
      <c r="D20" s="35">
        <v>43208</v>
      </c>
      <c r="E20" s="34" t="s">
        <v>137</v>
      </c>
      <c r="F20" s="28" t="s">
        <v>150</v>
      </c>
      <c r="G20" s="36" t="s">
        <v>150</v>
      </c>
      <c r="H20" s="30">
        <f t="shared" si="0"/>
        <v>231</v>
      </c>
      <c r="I20" s="30">
        <f>AVERAGE(DeMMO1!K310:K331)</f>
        <v>2329201.6915732669</v>
      </c>
      <c r="J20" s="30">
        <f>SUM(DeMMO1!L310:L331)</f>
        <v>1952</v>
      </c>
    </row>
    <row r="21" spans="1:10">
      <c r="A21" s="34" t="s">
        <v>136</v>
      </c>
      <c r="B21" s="34" t="s">
        <v>163</v>
      </c>
      <c r="C21" s="35">
        <v>42978</v>
      </c>
      <c r="D21" s="35">
        <v>43208</v>
      </c>
      <c r="E21" s="34" t="s">
        <v>137</v>
      </c>
      <c r="F21" s="28" t="s">
        <v>946</v>
      </c>
      <c r="G21" s="36" t="s">
        <v>152</v>
      </c>
      <c r="H21" s="30">
        <f t="shared" si="0"/>
        <v>231</v>
      </c>
      <c r="I21" s="30">
        <f>AVERAGE(DeMMO1!K332:K341)</f>
        <v>6982832.1204337897</v>
      </c>
      <c r="J21" s="30">
        <f>SUM(DeMMO1!L332:L341)</f>
        <v>2660</v>
      </c>
    </row>
    <row r="22" spans="1:10">
      <c r="A22" s="36" t="s">
        <v>136</v>
      </c>
      <c r="B22" s="36" t="s">
        <v>157</v>
      </c>
      <c r="C22" s="35">
        <v>43069</v>
      </c>
      <c r="D22" s="35">
        <v>43208</v>
      </c>
      <c r="E22" s="36" t="s">
        <v>140</v>
      </c>
      <c r="F22" s="28" t="s">
        <v>945</v>
      </c>
      <c r="G22" s="36" t="s">
        <v>147</v>
      </c>
      <c r="H22" s="30">
        <f>H21-30</f>
        <v>201</v>
      </c>
      <c r="I22" s="30">
        <f>AVERAGE(DeMMO1!K342:K361)</f>
        <v>323737.15753424657</v>
      </c>
      <c r="J22" s="30">
        <f>SUM(DeMMO1!L342:L361)</f>
        <v>210</v>
      </c>
    </row>
    <row r="23" spans="1:10">
      <c r="A23" s="36" t="s">
        <v>136</v>
      </c>
      <c r="B23" s="36" t="s">
        <v>157</v>
      </c>
      <c r="C23" s="35">
        <v>43069</v>
      </c>
      <c r="D23" s="35">
        <v>43208</v>
      </c>
      <c r="E23" s="36" t="s">
        <v>145</v>
      </c>
      <c r="F23" s="28" t="s">
        <v>946</v>
      </c>
      <c r="G23" s="36" t="s">
        <v>148</v>
      </c>
      <c r="H23" s="30">
        <v>201</v>
      </c>
      <c r="I23" s="30">
        <f>AVERAGE(DeMMO1!K362:K379)</f>
        <v>192072.72187794451</v>
      </c>
      <c r="J23" s="30">
        <f>SUM(DeMMO1!L362:L379)</f>
        <v>128</v>
      </c>
    </row>
    <row r="24" spans="1:10">
      <c r="A24" s="36" t="s">
        <v>136</v>
      </c>
      <c r="B24" s="36" t="s">
        <v>158</v>
      </c>
      <c r="C24" s="35">
        <v>43069</v>
      </c>
      <c r="D24" s="35">
        <v>43208</v>
      </c>
      <c r="E24" s="36" t="s">
        <v>141</v>
      </c>
      <c r="F24" s="28" t="s">
        <v>945</v>
      </c>
      <c r="G24" s="36" t="s">
        <v>147</v>
      </c>
      <c r="H24" s="30">
        <v>201</v>
      </c>
      <c r="I24" s="30">
        <f>AVERAGE(DeMMO1!K380:K389)</f>
        <v>1008210.0048923679</v>
      </c>
      <c r="J24" s="30">
        <f>SUM(DeMMO1!L380:L389)</f>
        <v>327</v>
      </c>
    </row>
    <row r="25" spans="1:10">
      <c r="A25" s="36" t="s">
        <v>136</v>
      </c>
      <c r="B25" s="36" t="s">
        <v>158</v>
      </c>
      <c r="C25" s="35">
        <v>43069</v>
      </c>
      <c r="D25" s="35">
        <v>43208</v>
      </c>
      <c r="E25" s="36" t="s">
        <v>67</v>
      </c>
      <c r="F25" s="28" t="s">
        <v>946</v>
      </c>
      <c r="G25" s="36" t="s">
        <v>148</v>
      </c>
      <c r="H25" s="30">
        <v>201</v>
      </c>
      <c r="I25" s="30">
        <f>AVERAGE(DeMMO1!K390:K408)</f>
        <v>197815.14466817729</v>
      </c>
      <c r="J25" s="30">
        <f>SUM(DeMMO1!L390:L408)</f>
        <v>151</v>
      </c>
    </row>
    <row r="26" spans="1:10">
      <c r="A26" s="36" t="s">
        <v>136</v>
      </c>
      <c r="B26" s="36" t="s">
        <v>159</v>
      </c>
      <c r="C26" s="35">
        <v>43069</v>
      </c>
      <c r="D26" s="35">
        <v>43208</v>
      </c>
      <c r="E26" s="36" t="s">
        <v>142</v>
      </c>
      <c r="F26" s="28" t="s">
        <v>945</v>
      </c>
      <c r="G26" s="36" t="s">
        <v>147</v>
      </c>
      <c r="H26" s="30">
        <v>201</v>
      </c>
      <c r="I26" s="30">
        <f>AVERAGE(DeMMO1!K409:K428)</f>
        <v>112537.2023809524</v>
      </c>
      <c r="J26" s="30">
        <f>SUM(DeMMO1!L409:L428)</f>
        <v>73</v>
      </c>
    </row>
    <row r="27" spans="1:10">
      <c r="A27" s="36" t="s">
        <v>136</v>
      </c>
      <c r="B27" s="36" t="s">
        <v>159</v>
      </c>
      <c r="C27" s="35">
        <v>43069</v>
      </c>
      <c r="D27" s="35">
        <v>43208</v>
      </c>
      <c r="E27" s="36" t="s">
        <v>124</v>
      </c>
      <c r="F27" s="28" t="s">
        <v>946</v>
      </c>
      <c r="G27" s="36" t="s">
        <v>148</v>
      </c>
      <c r="H27" s="30">
        <v>201</v>
      </c>
      <c r="I27" s="30">
        <f>AVERAGE(DeMMO1!K429:K440)</f>
        <v>581427.64750452072</v>
      </c>
      <c r="J27" s="30">
        <f>SUM(DeMMO1!L429:L440)</f>
        <v>284</v>
      </c>
    </row>
    <row r="28" spans="1:10">
      <c r="A28" s="36" t="s">
        <v>136</v>
      </c>
      <c r="B28" s="36" t="s">
        <v>160</v>
      </c>
      <c r="C28" s="35">
        <v>43069</v>
      </c>
      <c r="D28" s="35">
        <v>43208</v>
      </c>
      <c r="E28" s="36" t="s">
        <v>143</v>
      </c>
      <c r="F28" s="28" t="s">
        <v>945</v>
      </c>
      <c r="G28" s="36" t="s">
        <v>147</v>
      </c>
      <c r="H28" s="30">
        <v>201</v>
      </c>
      <c r="I28" s="30">
        <f>AVERAGE(DeMMO1!K441:K460)</f>
        <v>94037.936236138281</v>
      </c>
      <c r="J28" s="30">
        <f>SUM(DeMMO1!L441:L460)</f>
        <v>61</v>
      </c>
    </row>
    <row r="29" spans="1:10">
      <c r="A29" s="36" t="s">
        <v>136</v>
      </c>
      <c r="B29" s="36" t="s">
        <v>160</v>
      </c>
      <c r="C29" s="35">
        <v>43069</v>
      </c>
      <c r="D29" s="35">
        <v>43208</v>
      </c>
      <c r="E29" s="36" t="s">
        <v>146</v>
      </c>
      <c r="F29" s="28" t="s">
        <v>946</v>
      </c>
      <c r="G29" s="36" t="s">
        <v>148</v>
      </c>
      <c r="H29" s="30">
        <v>201</v>
      </c>
      <c r="I29" s="30">
        <f>AVERAGE(DeMMO1!K461:K479)</f>
        <v>251459.32843667391</v>
      </c>
      <c r="J29" s="30">
        <f>SUM(DeMMO1!L461:L479)</f>
        <v>182</v>
      </c>
    </row>
    <row r="30" spans="1:10">
      <c r="A30" s="36" t="s">
        <v>136</v>
      </c>
      <c r="B30" s="37" t="s">
        <v>161</v>
      </c>
      <c r="C30" s="35">
        <v>43069</v>
      </c>
      <c r="D30" s="35">
        <v>43208</v>
      </c>
      <c r="E30" s="34" t="s">
        <v>144</v>
      </c>
      <c r="F30" s="28" t="s">
        <v>150</v>
      </c>
      <c r="G30" s="36" t="s">
        <v>150</v>
      </c>
      <c r="H30" s="30">
        <v>201</v>
      </c>
      <c r="I30" s="30">
        <f>AVERAGE(DeMMO1!K480:K500)</f>
        <v>267512.72355403344</v>
      </c>
      <c r="J30" s="30">
        <f>SUM(DeMMO1!L480:L500)</f>
        <v>214</v>
      </c>
    </row>
    <row r="31" spans="1:10">
      <c r="A31" s="36" t="s">
        <v>136</v>
      </c>
      <c r="B31" s="37" t="s">
        <v>161</v>
      </c>
      <c r="C31" s="35">
        <v>43069</v>
      </c>
      <c r="D31" s="35">
        <v>43208</v>
      </c>
      <c r="E31" s="34" t="s">
        <v>144</v>
      </c>
      <c r="F31" s="28" t="s">
        <v>946</v>
      </c>
      <c r="G31" s="36" t="s">
        <v>149</v>
      </c>
      <c r="H31" s="30">
        <v>201</v>
      </c>
      <c r="I31" s="30">
        <f>AVERAGE(DeMMO1!K501:K510)</f>
        <v>1743471.3074757427</v>
      </c>
      <c r="J31" s="30">
        <f>SUM(DeMMO1!L501:L510)</f>
        <v>564</v>
      </c>
    </row>
    <row r="32" spans="1:10">
      <c r="A32" s="36" t="s">
        <v>172</v>
      </c>
      <c r="B32" s="41">
        <v>7</v>
      </c>
      <c r="C32" s="35">
        <v>42781</v>
      </c>
      <c r="D32" s="35">
        <v>42866</v>
      </c>
      <c r="E32" s="36" t="s">
        <v>140</v>
      </c>
      <c r="F32" s="28" t="s">
        <v>945</v>
      </c>
      <c r="G32" s="36" t="s">
        <v>147</v>
      </c>
      <c r="H32" s="30">
        <f>13+31+30+11</f>
        <v>85</v>
      </c>
      <c r="I32" s="30">
        <f>AVERAGE(DeMMO3!K2:K11)</f>
        <v>9804.6110567514679</v>
      </c>
      <c r="J32" s="30">
        <f>SUM(DeMMO3!L2:L11)</f>
        <v>318</v>
      </c>
    </row>
    <row r="33" spans="1:10">
      <c r="A33" s="36" t="s">
        <v>172</v>
      </c>
      <c r="B33" s="41">
        <v>7</v>
      </c>
      <c r="C33" s="35">
        <v>42781</v>
      </c>
      <c r="D33" s="35">
        <v>42866</v>
      </c>
      <c r="E33" s="36" t="s">
        <v>140</v>
      </c>
      <c r="F33" s="28" t="s">
        <v>945</v>
      </c>
      <c r="G33" s="36" t="s">
        <v>153</v>
      </c>
      <c r="H33" s="30">
        <f t="shared" ref="H33:H48" si="1">13+31+30+11</f>
        <v>85</v>
      </c>
      <c r="I33" s="30">
        <f>AVERAGE(DeMMO3!K12:K20)</f>
        <v>4087.3342314738652</v>
      </c>
      <c r="J33" s="30">
        <f>SUM(DeMMO3!L12:L20)</f>
        <v>119</v>
      </c>
    </row>
    <row r="34" spans="1:10">
      <c r="A34" s="36" t="s">
        <v>172</v>
      </c>
      <c r="B34" s="41">
        <v>7</v>
      </c>
      <c r="C34" s="35">
        <v>42781</v>
      </c>
      <c r="D34" s="35">
        <v>42866</v>
      </c>
      <c r="E34" s="34" t="s">
        <v>145</v>
      </c>
      <c r="F34" s="28" t="s">
        <v>946</v>
      </c>
      <c r="G34" s="36" t="s">
        <v>148</v>
      </c>
      <c r="H34" s="30">
        <f t="shared" si="1"/>
        <v>85</v>
      </c>
      <c r="I34" s="30" t="s">
        <v>178</v>
      </c>
      <c r="J34" s="30" t="s">
        <v>178</v>
      </c>
    </row>
    <row r="35" spans="1:10">
      <c r="A35" s="36" t="s">
        <v>172</v>
      </c>
      <c r="B35" s="41">
        <v>8</v>
      </c>
      <c r="C35" s="35">
        <v>42781</v>
      </c>
      <c r="D35" s="35">
        <v>42866</v>
      </c>
      <c r="E35" s="36" t="s">
        <v>173</v>
      </c>
      <c r="F35" s="28" t="s">
        <v>945</v>
      </c>
      <c r="G35" s="36" t="s">
        <v>147</v>
      </c>
      <c r="H35" s="30">
        <f t="shared" si="1"/>
        <v>85</v>
      </c>
      <c r="I35" s="30">
        <f>AVERAGE(DeMMO3!K21:K40)</f>
        <v>1526.1894569471622</v>
      </c>
      <c r="J35" s="30">
        <f>SUM(DeMMO3!L21:L40)</f>
        <v>99</v>
      </c>
    </row>
    <row r="36" spans="1:10">
      <c r="A36" s="36" t="s">
        <v>172</v>
      </c>
      <c r="B36" s="41">
        <v>8</v>
      </c>
      <c r="C36" s="35">
        <v>42781</v>
      </c>
      <c r="D36" s="35">
        <v>42866</v>
      </c>
      <c r="E36" s="36" t="s">
        <v>173</v>
      </c>
      <c r="F36" s="28" t="s">
        <v>945</v>
      </c>
      <c r="G36" s="36" t="s">
        <v>153</v>
      </c>
      <c r="H36" s="30">
        <f t="shared" si="1"/>
        <v>85</v>
      </c>
      <c r="I36" s="30">
        <f>AVERAGE(DeMMO3!K41:K65)</f>
        <v>902.64826557254753</v>
      </c>
      <c r="J36" s="30">
        <f>SUM(DeMMO3!L41:L65)</f>
        <v>73</v>
      </c>
    </row>
    <row r="37" spans="1:10">
      <c r="A37" s="36" t="s">
        <v>172</v>
      </c>
      <c r="B37" s="41">
        <v>8</v>
      </c>
      <c r="C37" s="35">
        <v>42781</v>
      </c>
      <c r="D37" s="35">
        <v>42866</v>
      </c>
      <c r="E37" s="34" t="s">
        <v>177</v>
      </c>
      <c r="F37" s="28" t="s">
        <v>946</v>
      </c>
      <c r="G37" s="36" t="s">
        <v>148</v>
      </c>
      <c r="H37" s="30">
        <f t="shared" si="1"/>
        <v>85</v>
      </c>
      <c r="I37" s="30">
        <f>AVERAGE(DeMMO3!K66:K85)</f>
        <v>1437.4364503124471</v>
      </c>
      <c r="J37" s="30">
        <f>SUM(DeMMO3!L66:L85)</f>
        <v>93</v>
      </c>
    </row>
    <row r="38" spans="1:10">
      <c r="A38" s="36" t="s">
        <v>172</v>
      </c>
      <c r="B38" s="41">
        <v>9</v>
      </c>
      <c r="C38" s="35">
        <v>42781</v>
      </c>
      <c r="D38" s="35">
        <v>42866</v>
      </c>
      <c r="E38" s="36" t="s">
        <v>141</v>
      </c>
      <c r="F38" s="28" t="s">
        <v>945</v>
      </c>
      <c r="G38" s="36" t="s">
        <v>147</v>
      </c>
      <c r="H38" s="30">
        <f t="shared" si="1"/>
        <v>85</v>
      </c>
      <c r="I38" s="30">
        <f>AVERAGE(DeMMO3!K86:K105)</f>
        <v>6690.5679223744301</v>
      </c>
      <c r="J38" s="30">
        <f>SUM(DeMMO3!L86:L105)</f>
        <v>434</v>
      </c>
    </row>
    <row r="39" spans="1:10">
      <c r="A39" s="36" t="s">
        <v>172</v>
      </c>
      <c r="B39" s="41">
        <v>9</v>
      </c>
      <c r="C39" s="35">
        <v>42781</v>
      </c>
      <c r="D39" s="35">
        <v>42866</v>
      </c>
      <c r="E39" s="36" t="s">
        <v>141</v>
      </c>
      <c r="F39" s="28" t="s">
        <v>945</v>
      </c>
      <c r="G39" s="36" t="s">
        <v>153</v>
      </c>
      <c r="H39" s="30">
        <f t="shared" si="1"/>
        <v>85</v>
      </c>
      <c r="I39" s="30">
        <f>AVERAGE(DeMMO3!K106:K125)</f>
        <v>3360.7000163078933</v>
      </c>
      <c r="J39" s="30">
        <f>SUM(DeMMO3!L106:L125)</f>
        <v>218</v>
      </c>
    </row>
    <row r="40" spans="1:10" ht="16" thickBot="1">
      <c r="A40" s="36" t="s">
        <v>172</v>
      </c>
      <c r="B40" s="41">
        <v>9</v>
      </c>
      <c r="C40" s="35">
        <v>42781</v>
      </c>
      <c r="D40" s="35">
        <v>42866</v>
      </c>
      <c r="E40" s="34" t="s">
        <v>67</v>
      </c>
      <c r="F40" s="28" t="s">
        <v>946</v>
      </c>
      <c r="G40" s="36" t="s">
        <v>148</v>
      </c>
      <c r="H40" s="30">
        <f t="shared" si="1"/>
        <v>85</v>
      </c>
      <c r="I40" s="30">
        <f>AVERAGE(DeMMO3!K126:K145)</f>
        <v>2004.087165688193</v>
      </c>
      <c r="J40" s="30">
        <f>SUM(DeMMO3!L126:L145)</f>
        <v>130</v>
      </c>
    </row>
    <row r="41" spans="1:10" ht="16" thickBot="1">
      <c r="A41" s="91" t="s">
        <v>172</v>
      </c>
      <c r="B41" s="92">
        <v>10</v>
      </c>
      <c r="C41" s="93">
        <v>42781</v>
      </c>
      <c r="D41" s="93">
        <v>42866</v>
      </c>
      <c r="E41" s="91" t="s">
        <v>142</v>
      </c>
      <c r="F41" s="28" t="s">
        <v>945</v>
      </c>
      <c r="G41" s="31" t="s">
        <v>147</v>
      </c>
      <c r="H41" s="30">
        <f t="shared" si="1"/>
        <v>85</v>
      </c>
      <c r="I41" s="30">
        <f>AVERAGE(DeMMO3!K126:K145)</f>
        <v>2004.087165688193</v>
      </c>
      <c r="J41" s="30">
        <f>SUM(DeMMO3!L126:L145)</f>
        <v>130</v>
      </c>
    </row>
    <row r="42" spans="1:10">
      <c r="A42" s="34" t="s">
        <v>172</v>
      </c>
      <c r="B42" s="37">
        <v>10</v>
      </c>
      <c r="C42" s="35">
        <v>42781</v>
      </c>
      <c r="D42" s="35">
        <v>42866</v>
      </c>
      <c r="E42" s="34" t="s">
        <v>142</v>
      </c>
      <c r="F42" s="28" t="s">
        <v>945</v>
      </c>
      <c r="G42" s="36" t="s">
        <v>153</v>
      </c>
      <c r="H42" s="30">
        <f t="shared" si="1"/>
        <v>85</v>
      </c>
      <c r="I42" s="30">
        <f>AVERAGE(DeMMO3!K146:K167)</f>
        <v>421.53561592740391</v>
      </c>
      <c r="J42" s="30">
        <f>SUM(DeMMO3!L146:L167)</f>
        <v>30</v>
      </c>
    </row>
    <row r="43" spans="1:10" ht="16" thickBot="1">
      <c r="A43" s="94" t="s">
        <v>172</v>
      </c>
      <c r="B43" s="95">
        <v>10</v>
      </c>
      <c r="C43" s="96">
        <v>42781</v>
      </c>
      <c r="D43" s="96">
        <v>42866</v>
      </c>
      <c r="E43" s="94" t="s">
        <v>124</v>
      </c>
      <c r="F43" s="28" t="s">
        <v>946</v>
      </c>
      <c r="G43" s="38" t="s">
        <v>148</v>
      </c>
      <c r="H43" s="30">
        <f t="shared" si="1"/>
        <v>85</v>
      </c>
      <c r="I43" s="30" t="s">
        <v>178</v>
      </c>
      <c r="J43" s="30" t="s">
        <v>178</v>
      </c>
    </row>
    <row r="44" spans="1:10" ht="16" thickBot="1">
      <c r="A44" s="31" t="s">
        <v>172</v>
      </c>
      <c r="B44" s="32">
        <v>11</v>
      </c>
      <c r="C44" s="93">
        <v>42781</v>
      </c>
      <c r="D44" s="93">
        <v>42866</v>
      </c>
      <c r="E44" s="31" t="s">
        <v>143</v>
      </c>
      <c r="F44" s="28" t="s">
        <v>945</v>
      </c>
      <c r="G44" s="31" t="s">
        <v>147</v>
      </c>
      <c r="H44" s="30">
        <f t="shared" si="1"/>
        <v>85</v>
      </c>
      <c r="I44" s="30">
        <f>AVERAGE(DeMMO3!K168:K187)</f>
        <v>1680.3500081539464</v>
      </c>
      <c r="J44" s="30">
        <f>SUM(DeMMO3!L168:L187)</f>
        <v>109</v>
      </c>
    </row>
    <row r="45" spans="1:10" ht="16" thickBot="1">
      <c r="A45" s="31" t="s">
        <v>172</v>
      </c>
      <c r="B45" s="32">
        <v>11</v>
      </c>
      <c r="C45" s="93">
        <v>42781</v>
      </c>
      <c r="D45" s="93">
        <v>42866</v>
      </c>
      <c r="E45" s="31" t="s">
        <v>143</v>
      </c>
      <c r="F45" s="28" t="s">
        <v>945</v>
      </c>
      <c r="G45" s="31" t="s">
        <v>153</v>
      </c>
      <c r="H45" s="30">
        <f t="shared" si="1"/>
        <v>85</v>
      </c>
      <c r="I45" s="30">
        <f>AVERAGE(DeMMO3!K188:K197)</f>
        <v>16723.723002559873</v>
      </c>
      <c r="J45" s="30">
        <f>SUM(DeMMO3!L188:L197)</f>
        <v>541</v>
      </c>
    </row>
    <row r="46" spans="1:10" ht="16" thickBot="1">
      <c r="A46" s="31" t="s">
        <v>172</v>
      </c>
      <c r="B46" s="32">
        <v>11</v>
      </c>
      <c r="C46" s="93">
        <v>42781</v>
      </c>
      <c r="D46" s="93">
        <v>42866</v>
      </c>
      <c r="E46" s="91" t="s">
        <v>146</v>
      </c>
      <c r="F46" s="28" t="s">
        <v>946</v>
      </c>
      <c r="G46" s="31" t="s">
        <v>148</v>
      </c>
      <c r="H46" s="30">
        <f t="shared" si="1"/>
        <v>85</v>
      </c>
      <c r="I46" s="30">
        <f>AVERAGE(DeMMO3!K198:K217)</f>
        <v>1298.3296970564038</v>
      </c>
      <c r="J46" s="30">
        <f>SUM(DeMMO3!L198:L217)</f>
        <v>84</v>
      </c>
    </row>
    <row r="47" spans="1:10" ht="16" thickBot="1">
      <c r="A47" s="31" t="s">
        <v>172</v>
      </c>
      <c r="B47" s="92">
        <v>12</v>
      </c>
      <c r="C47" s="93">
        <v>42781</v>
      </c>
      <c r="D47" s="93">
        <v>42866</v>
      </c>
      <c r="E47" s="91" t="s">
        <v>137</v>
      </c>
      <c r="F47" s="28" t="s">
        <v>150</v>
      </c>
      <c r="G47" s="31" t="s">
        <v>150</v>
      </c>
      <c r="H47" s="30">
        <f t="shared" si="1"/>
        <v>85</v>
      </c>
      <c r="I47" s="30">
        <f>AVERAGE(DeMMO3!K218:K237)</f>
        <v>2225.7080520966929</v>
      </c>
      <c r="J47" s="30">
        <f>SUM(DeMMO3!L218:L237)</f>
        <v>144</v>
      </c>
    </row>
    <row r="48" spans="1:10" ht="16" thickBot="1">
      <c r="A48" s="31" t="s">
        <v>172</v>
      </c>
      <c r="B48" s="92">
        <v>12</v>
      </c>
      <c r="C48" s="93">
        <v>42781</v>
      </c>
      <c r="D48" s="93">
        <v>42866</v>
      </c>
      <c r="E48" s="91" t="s">
        <v>137</v>
      </c>
      <c r="F48" s="28" t="s">
        <v>946</v>
      </c>
      <c r="G48" s="31" t="s">
        <v>152</v>
      </c>
      <c r="H48" s="30">
        <f t="shared" si="1"/>
        <v>85</v>
      </c>
      <c r="I48" s="30">
        <f>AVERAGE(DeMMO3!K238:K257)</f>
        <v>1360.1549207257567</v>
      </c>
      <c r="J48" s="30">
        <f>SUM(DeMMO3!L238:L257)</f>
        <v>88</v>
      </c>
    </row>
    <row r="49" spans="1:10" ht="16" thickBot="1">
      <c r="A49" s="91" t="s">
        <v>174</v>
      </c>
      <c r="B49" s="91" t="s">
        <v>168</v>
      </c>
      <c r="C49" s="93">
        <v>42977</v>
      </c>
      <c r="D49" s="93">
        <v>43207</v>
      </c>
      <c r="E49" s="91" t="s">
        <v>138</v>
      </c>
      <c r="F49" s="28" t="s">
        <v>945</v>
      </c>
      <c r="G49" s="31" t="s">
        <v>147</v>
      </c>
      <c r="H49" s="30">
        <v>231</v>
      </c>
      <c r="I49" s="30">
        <f>AVERAGE(DeMMO3!K258:K277)</f>
        <v>2040.2323810886351</v>
      </c>
      <c r="J49" s="30">
        <f>SUM(DeMMO3!L258:L277)</f>
        <v>132</v>
      </c>
    </row>
    <row r="50" spans="1:10" ht="16" thickBot="1">
      <c r="A50" s="91" t="s">
        <v>174</v>
      </c>
      <c r="B50" s="91" t="s">
        <v>168</v>
      </c>
      <c r="C50" s="93">
        <v>42977</v>
      </c>
      <c r="D50" s="93">
        <v>43207</v>
      </c>
      <c r="E50" s="91" t="s">
        <v>138</v>
      </c>
      <c r="F50" s="28" t="s">
        <v>945</v>
      </c>
      <c r="G50" s="31" t="s">
        <v>153</v>
      </c>
      <c r="H50" s="30">
        <v>231</v>
      </c>
      <c r="I50" s="30">
        <f>AVERAGE(DeMMO3!K278:K299)</f>
        <v>1364.5189175429887</v>
      </c>
      <c r="J50" s="30">
        <f>SUM(DeMMO3!L278:L299)</f>
        <v>97</v>
      </c>
    </row>
    <row r="51" spans="1:10" ht="16" thickBot="1">
      <c r="A51" s="91" t="s">
        <v>174</v>
      </c>
      <c r="B51" s="91" t="s">
        <v>168</v>
      </c>
      <c r="C51" s="93">
        <v>42977</v>
      </c>
      <c r="D51" s="93">
        <v>43207</v>
      </c>
      <c r="E51" s="91" t="s">
        <v>138</v>
      </c>
      <c r="F51" s="28" t="s">
        <v>946</v>
      </c>
      <c r="G51" s="31" t="s">
        <v>148</v>
      </c>
      <c r="H51" s="30">
        <v>231</v>
      </c>
      <c r="I51" s="30">
        <f>AVERAGE(DeMMO3!K300:K319)</f>
        <v>1514.7179798991381</v>
      </c>
      <c r="J51" s="30">
        <f>SUM(DeMMO3!L300:L319)</f>
        <v>98</v>
      </c>
    </row>
    <row r="52" spans="1:10" ht="16" thickBot="1">
      <c r="A52" s="91" t="s">
        <v>174</v>
      </c>
      <c r="B52" s="91" t="s">
        <v>169</v>
      </c>
      <c r="C52" s="93">
        <v>42977</v>
      </c>
      <c r="D52" s="93">
        <v>43207</v>
      </c>
      <c r="E52" s="91" t="s">
        <v>139</v>
      </c>
      <c r="F52" s="28" t="s">
        <v>945</v>
      </c>
      <c r="G52" s="31" t="s">
        <v>147</v>
      </c>
      <c r="H52" s="30">
        <v>231</v>
      </c>
      <c r="I52" s="30">
        <f>AVERAGE(DeMMO3!K320:K339)</f>
        <v>87606.341939472593</v>
      </c>
      <c r="J52" s="30">
        <f>SUM(DeMMO3!L320:L339)</f>
        <v>223</v>
      </c>
    </row>
    <row r="53" spans="1:10" ht="16" thickBot="1">
      <c r="A53" s="91" t="s">
        <v>174</v>
      </c>
      <c r="B53" s="91" t="s">
        <v>169</v>
      </c>
      <c r="C53" s="93">
        <v>42977</v>
      </c>
      <c r="D53" s="93">
        <v>43207</v>
      </c>
      <c r="E53" s="91" t="s">
        <v>139</v>
      </c>
      <c r="F53" s="28" t="s">
        <v>945</v>
      </c>
      <c r="G53" s="31" t="s">
        <v>153</v>
      </c>
      <c r="H53" s="30">
        <v>231</v>
      </c>
      <c r="I53" s="30">
        <f>AVERAGE(DeMMO3!K340:K359)</f>
        <v>363818.9008480105</v>
      </c>
      <c r="J53" s="30">
        <f>SUM(DeMMO3!L340:L359)</f>
        <v>236</v>
      </c>
    </row>
    <row r="54" spans="1:10" ht="16" thickBot="1">
      <c r="A54" s="91" t="s">
        <v>174</v>
      </c>
      <c r="B54" s="91" t="s">
        <v>169</v>
      </c>
      <c r="C54" s="93">
        <v>42977</v>
      </c>
      <c r="D54" s="93">
        <v>43207</v>
      </c>
      <c r="E54" s="91" t="s">
        <v>139</v>
      </c>
      <c r="F54" s="28" t="s">
        <v>946</v>
      </c>
      <c r="G54" s="31" t="s">
        <v>148</v>
      </c>
      <c r="H54" s="30">
        <v>231</v>
      </c>
      <c r="I54" s="30">
        <f>AVERAGE(DeMMO3!K360:K380)</f>
        <v>86849.718964090483</v>
      </c>
      <c r="J54" s="30">
        <f>SUM(DeMMO3!L360:L380)</f>
        <v>59</v>
      </c>
    </row>
    <row r="55" spans="1:10" ht="16" thickBot="1">
      <c r="A55" s="91" t="s">
        <v>174</v>
      </c>
      <c r="B55" s="91" t="s">
        <v>170</v>
      </c>
      <c r="C55" s="93">
        <v>42977</v>
      </c>
      <c r="D55" s="93">
        <v>43207</v>
      </c>
      <c r="E55" s="91" t="s">
        <v>137</v>
      </c>
      <c r="F55" s="28" t="s">
        <v>150</v>
      </c>
      <c r="G55" s="31" t="s">
        <v>150</v>
      </c>
      <c r="H55" s="30">
        <v>231</v>
      </c>
      <c r="I55" s="30" t="s">
        <v>178</v>
      </c>
      <c r="J55" s="30" t="s">
        <v>178</v>
      </c>
    </row>
    <row r="56" spans="1:10" ht="16" thickBot="1">
      <c r="A56" s="91" t="s">
        <v>174</v>
      </c>
      <c r="B56" s="91" t="s">
        <v>170</v>
      </c>
      <c r="C56" s="93">
        <v>42977</v>
      </c>
      <c r="D56" s="93">
        <v>43207</v>
      </c>
      <c r="E56" s="91" t="s">
        <v>137</v>
      </c>
      <c r="F56" s="28" t="s">
        <v>946</v>
      </c>
      <c r="G56" s="31" t="s">
        <v>152</v>
      </c>
      <c r="H56" s="30">
        <v>231</v>
      </c>
      <c r="I56" s="30">
        <f>AVERAGE(DeMMO3!K381:K400)</f>
        <v>111285.40260483461</v>
      </c>
      <c r="J56" s="30">
        <f>SUM(DeMMO3!L381:L400)</f>
        <v>72</v>
      </c>
    </row>
    <row r="57" spans="1:10" ht="16" thickBot="1">
      <c r="A57" s="91" t="s">
        <v>174</v>
      </c>
      <c r="B57" s="91" t="s">
        <v>157</v>
      </c>
      <c r="C57" s="93">
        <v>43066</v>
      </c>
      <c r="D57" s="93">
        <v>43207</v>
      </c>
      <c r="E57" s="91" t="s">
        <v>145</v>
      </c>
      <c r="F57" s="28" t="s">
        <v>945</v>
      </c>
      <c r="G57" s="31" t="s">
        <v>151</v>
      </c>
      <c r="H57" s="30">
        <f>201-2</f>
        <v>199</v>
      </c>
      <c r="I57" s="30">
        <f>AVERAGE(DeMMO3!K401:K472)</f>
        <v>400841.3685011841</v>
      </c>
      <c r="J57" s="30">
        <f>SUM(DeMMO3!L401:L472)</f>
        <v>894</v>
      </c>
    </row>
    <row r="58" spans="1:10" ht="16" thickBot="1">
      <c r="A58" s="91" t="s">
        <v>174</v>
      </c>
      <c r="B58" s="91" t="s">
        <v>157</v>
      </c>
      <c r="C58" s="93">
        <v>43066</v>
      </c>
      <c r="D58" s="93">
        <v>43207</v>
      </c>
      <c r="E58" s="91" t="s">
        <v>145</v>
      </c>
      <c r="F58" s="28" t="s">
        <v>946</v>
      </c>
      <c r="G58" s="31" t="s">
        <v>148</v>
      </c>
      <c r="H58" s="30">
        <f t="shared" ref="H58:H66" si="2">201-2</f>
        <v>199</v>
      </c>
      <c r="I58" s="30" t="s">
        <v>178</v>
      </c>
      <c r="J58" s="30" t="s">
        <v>178</v>
      </c>
    </row>
    <row r="59" spans="1:10" ht="16" thickBot="1">
      <c r="A59" s="91" t="s">
        <v>174</v>
      </c>
      <c r="B59" s="91" t="s">
        <v>158</v>
      </c>
      <c r="C59" s="93">
        <v>43066</v>
      </c>
      <c r="D59" s="93">
        <v>43207</v>
      </c>
      <c r="E59" s="91" t="s">
        <v>67</v>
      </c>
      <c r="F59" s="28" t="s">
        <v>945</v>
      </c>
      <c r="G59" s="31" t="s">
        <v>151</v>
      </c>
      <c r="H59" s="30">
        <f t="shared" si="2"/>
        <v>199</v>
      </c>
      <c r="I59" s="30">
        <f>AVERAGE(DeMMO3!K413:K432)</f>
        <v>231326.99411893947</v>
      </c>
      <c r="J59" s="30">
        <f>SUM(DeMMO3!L413:L432)</f>
        <v>108</v>
      </c>
    </row>
    <row r="60" spans="1:10" ht="16" thickBot="1">
      <c r="A60" s="91" t="s">
        <v>174</v>
      </c>
      <c r="B60" s="91" t="s">
        <v>158</v>
      </c>
      <c r="C60" s="93">
        <v>43066</v>
      </c>
      <c r="D60" s="93">
        <v>43207</v>
      </c>
      <c r="E60" s="91" t="s">
        <v>67</v>
      </c>
      <c r="F60" s="28" t="s">
        <v>946</v>
      </c>
      <c r="G60" s="31" t="s">
        <v>148</v>
      </c>
      <c r="H60" s="30">
        <f t="shared" si="2"/>
        <v>199</v>
      </c>
      <c r="I60" s="30">
        <f>AVERAGE(DeMMO3!K433:K452)</f>
        <v>94037.936236138281</v>
      </c>
      <c r="J60" s="30">
        <f>SUM(DeMMO3!L433:L452)</f>
        <v>61</v>
      </c>
    </row>
    <row r="61" spans="1:10" ht="16" thickBot="1">
      <c r="A61" s="97" t="s">
        <v>174</v>
      </c>
      <c r="B61" s="97" t="s">
        <v>159</v>
      </c>
      <c r="C61" s="98">
        <v>43066</v>
      </c>
      <c r="D61" s="98">
        <v>43207</v>
      </c>
      <c r="E61" s="97" t="s">
        <v>124</v>
      </c>
      <c r="F61" s="28" t="s">
        <v>945</v>
      </c>
      <c r="G61" s="99" t="s">
        <v>151</v>
      </c>
      <c r="H61" s="30">
        <f t="shared" si="2"/>
        <v>199</v>
      </c>
      <c r="I61" s="30">
        <f>AVERAGE(DeMMO3!K453:K472)</f>
        <v>413150.27723418135</v>
      </c>
      <c r="J61" s="30">
        <f>SUM(DeMMO3!L453:L472)</f>
        <v>268</v>
      </c>
    </row>
    <row r="62" spans="1:10" ht="16" thickBot="1">
      <c r="A62" s="91" t="s">
        <v>174</v>
      </c>
      <c r="B62" s="91" t="s">
        <v>159</v>
      </c>
      <c r="C62" s="93">
        <v>43066</v>
      </c>
      <c r="D62" s="93">
        <v>43207</v>
      </c>
      <c r="E62" s="91" t="s">
        <v>124</v>
      </c>
      <c r="F62" s="28" t="s">
        <v>946</v>
      </c>
      <c r="G62" s="31" t="s">
        <v>148</v>
      </c>
      <c r="H62" s="30">
        <f t="shared" si="2"/>
        <v>199</v>
      </c>
      <c r="I62" s="30">
        <f>AVERAGE(DeMMO3!K473:K492)</f>
        <v>285941.65947075572</v>
      </c>
      <c r="J62" s="30">
        <f>SUM(DeMMO3!L473:L492)</f>
        <v>185</v>
      </c>
    </row>
    <row r="63" spans="1:10">
      <c r="A63" s="34" t="s">
        <v>174</v>
      </c>
      <c r="B63" s="34" t="s">
        <v>160</v>
      </c>
      <c r="C63" s="35">
        <v>43066</v>
      </c>
      <c r="D63" s="35">
        <v>43207</v>
      </c>
      <c r="E63" s="34" t="s">
        <v>146</v>
      </c>
      <c r="F63" s="28" t="s">
        <v>945</v>
      </c>
      <c r="G63" s="36" t="s">
        <v>151</v>
      </c>
      <c r="H63" s="30">
        <f t="shared" si="2"/>
        <v>199</v>
      </c>
      <c r="I63" s="30">
        <f>AVERAGE(DeMMO3!K493:K512)</f>
        <v>465234.80811187823</v>
      </c>
      <c r="J63" s="30">
        <f>SUM(DeMMO3!L493:L512)</f>
        <v>301</v>
      </c>
    </row>
    <row r="64" spans="1:10">
      <c r="A64" s="34" t="s">
        <v>174</v>
      </c>
      <c r="B64" s="34" t="s">
        <v>160</v>
      </c>
      <c r="C64" s="35">
        <v>43066</v>
      </c>
      <c r="D64" s="35">
        <v>43207</v>
      </c>
      <c r="E64" s="34" t="s">
        <v>146</v>
      </c>
      <c r="F64" s="28" t="s">
        <v>946</v>
      </c>
      <c r="G64" s="36" t="s">
        <v>148</v>
      </c>
      <c r="H64" s="30">
        <f t="shared" si="2"/>
        <v>199</v>
      </c>
      <c r="I64" s="30" t="s">
        <v>178</v>
      </c>
      <c r="J64" s="30" t="s">
        <v>178</v>
      </c>
    </row>
    <row r="65" spans="1:13">
      <c r="A65" s="34" t="s">
        <v>174</v>
      </c>
      <c r="B65" s="34" t="s">
        <v>161</v>
      </c>
      <c r="C65" s="35">
        <v>43066</v>
      </c>
      <c r="D65" s="35">
        <v>43207</v>
      </c>
      <c r="E65" s="34" t="s">
        <v>137</v>
      </c>
      <c r="F65" s="28" t="s">
        <v>150</v>
      </c>
      <c r="G65" s="36" t="s">
        <v>150</v>
      </c>
      <c r="H65" s="30">
        <f t="shared" si="2"/>
        <v>199</v>
      </c>
      <c r="I65" s="30">
        <f>AVERAGE(DeMMO3!K513:K532)</f>
        <v>738811.42284876329</v>
      </c>
      <c r="J65" s="30">
        <f>SUM(DeMMO3!L513:L532)</f>
        <v>478</v>
      </c>
    </row>
    <row r="66" spans="1:13">
      <c r="A66" s="34" t="s">
        <v>174</v>
      </c>
      <c r="B66" s="34" t="s">
        <v>161</v>
      </c>
      <c r="C66" s="35">
        <v>43066</v>
      </c>
      <c r="D66" s="35">
        <v>43207</v>
      </c>
      <c r="E66" s="34" t="s">
        <v>137</v>
      </c>
      <c r="F66" s="28" t="s">
        <v>946</v>
      </c>
      <c r="G66" s="36" t="s">
        <v>152</v>
      </c>
      <c r="H66" s="30">
        <f t="shared" si="2"/>
        <v>199</v>
      </c>
      <c r="I66" s="30">
        <f>AVERAGE(DeMMO3!K533:K552)</f>
        <v>203491.9245761146</v>
      </c>
      <c r="J66" s="30">
        <f>SUM(DeMMO3!L533:L552)</f>
        <v>132</v>
      </c>
    </row>
    <row r="67" spans="1:13">
      <c r="A67" s="36" t="s">
        <v>175</v>
      </c>
      <c r="B67" s="41">
        <v>1</v>
      </c>
      <c r="C67" s="42">
        <v>42780</v>
      </c>
      <c r="D67" s="42">
        <v>42865</v>
      </c>
      <c r="E67" s="36" t="s">
        <v>140</v>
      </c>
      <c r="F67" s="28" t="s">
        <v>945</v>
      </c>
      <c r="G67" s="36" t="s">
        <v>147</v>
      </c>
      <c r="H67" s="30">
        <v>85</v>
      </c>
      <c r="I67" s="30">
        <f>AVERAGE(DeMMO6!K2:K11)</f>
        <v>2081167.4412915851</v>
      </c>
      <c r="J67" s="30">
        <f>SUM(DeMMO6!L2:L11)</f>
        <v>675</v>
      </c>
    </row>
    <row r="68" spans="1:13">
      <c r="A68" s="36" t="s">
        <v>175</v>
      </c>
      <c r="B68" s="41">
        <v>1</v>
      </c>
      <c r="C68" s="42">
        <v>42780</v>
      </c>
      <c r="D68" s="42">
        <v>42865</v>
      </c>
      <c r="E68" s="36" t="s">
        <v>140</v>
      </c>
      <c r="F68" s="28" t="s">
        <v>945</v>
      </c>
      <c r="G68" s="36" t="s">
        <v>153</v>
      </c>
      <c r="H68" s="30">
        <v>85</v>
      </c>
      <c r="I68" s="30">
        <f>AVERAGE(DeMMO6!K12:K21)</f>
        <v>4788226.7204827135</v>
      </c>
      <c r="J68" s="30">
        <f>SUM(DeMMO6!L12:L21)</f>
        <v>1553</v>
      </c>
      <c r="K68" s="30">
        <f>AVERAGE(I67:I68)</f>
        <v>3434697.0808871491</v>
      </c>
    </row>
    <row r="69" spans="1:13">
      <c r="A69" s="36" t="s">
        <v>175</v>
      </c>
      <c r="B69" s="41">
        <v>1</v>
      </c>
      <c r="C69" s="42">
        <v>42780</v>
      </c>
      <c r="D69" s="42">
        <v>42865</v>
      </c>
      <c r="E69" s="36" t="s">
        <v>145</v>
      </c>
      <c r="F69" s="28" t="s">
        <v>946</v>
      </c>
      <c r="G69" s="36" t="s">
        <v>176</v>
      </c>
      <c r="H69" s="30">
        <v>85</v>
      </c>
      <c r="I69" s="30">
        <f>AVERAGE(DeMMO6!K22:K41)</f>
        <v>116599.30612682858</v>
      </c>
      <c r="J69" s="30">
        <f>AVERAGE(DeMMO6!L22:L41)</f>
        <v>3.85</v>
      </c>
    </row>
    <row r="70" spans="1:13">
      <c r="A70" s="36" t="s">
        <v>175</v>
      </c>
      <c r="B70" s="41">
        <v>2</v>
      </c>
      <c r="C70" s="42">
        <v>42780</v>
      </c>
      <c r="D70" s="42">
        <v>42865</v>
      </c>
      <c r="E70" s="36" t="s">
        <v>173</v>
      </c>
      <c r="F70" s="28" t="s">
        <v>945</v>
      </c>
      <c r="G70" s="36" t="s">
        <v>147</v>
      </c>
      <c r="H70" s="30">
        <v>85</v>
      </c>
      <c r="I70" s="30">
        <f>AVERAGE(DeMMO6!K42:K61)</f>
        <v>183451.05593607304</v>
      </c>
      <c r="J70" s="30">
        <f>SUM(DeMMO6!L42:L61)</f>
        <v>119</v>
      </c>
    </row>
    <row r="71" spans="1:13">
      <c r="A71" s="36" t="s">
        <v>175</v>
      </c>
      <c r="B71" s="41">
        <v>2</v>
      </c>
      <c r="C71" s="42">
        <v>42780</v>
      </c>
      <c r="D71" s="42">
        <v>42865</v>
      </c>
      <c r="E71" s="36" t="s">
        <v>173</v>
      </c>
      <c r="F71" s="28" t="s">
        <v>945</v>
      </c>
      <c r="G71" s="36" t="s">
        <v>153</v>
      </c>
      <c r="H71" s="30">
        <v>85</v>
      </c>
      <c r="I71" s="30">
        <f>AVERAGE(DeMMO6!K62:K71)</f>
        <v>1088123.9365806053</v>
      </c>
      <c r="J71" s="101">
        <f>SUM(DeMMO6!L62:L71)</f>
        <v>352</v>
      </c>
      <c r="M71" s="100"/>
    </row>
    <row r="72" spans="1:13" ht="16" thickBot="1">
      <c r="A72" s="36" t="s">
        <v>175</v>
      </c>
      <c r="B72" s="41">
        <v>2</v>
      </c>
      <c r="C72" s="42">
        <v>42780</v>
      </c>
      <c r="D72" s="42">
        <v>42865</v>
      </c>
      <c r="E72" s="36" t="s">
        <v>177</v>
      </c>
      <c r="F72" s="28" t="s">
        <v>946</v>
      </c>
      <c r="G72" s="36" t="s">
        <v>176</v>
      </c>
      <c r="H72" s="30">
        <v>85</v>
      </c>
      <c r="I72" s="30">
        <f>AVERAGE(DeMMO6!K72:K91)</f>
        <v>1541.6055120678407</v>
      </c>
      <c r="J72" s="101">
        <f>SUM(DeMMO6!L72:L91)</f>
        <v>1</v>
      </c>
      <c r="M72" s="100"/>
    </row>
    <row r="73" spans="1:13" ht="16" thickBot="1">
      <c r="A73" s="31" t="s">
        <v>175</v>
      </c>
      <c r="B73" s="32">
        <v>3</v>
      </c>
      <c r="C73" s="33">
        <v>42780</v>
      </c>
      <c r="D73" s="33">
        <v>42865</v>
      </c>
      <c r="E73" s="31" t="s">
        <v>141</v>
      </c>
      <c r="F73" s="28" t="s">
        <v>945</v>
      </c>
      <c r="G73" s="31" t="s">
        <v>147</v>
      </c>
      <c r="H73" s="30">
        <v>85</v>
      </c>
      <c r="I73" s="30">
        <f>AVERAGE(DeMMO6!K92:K111)</f>
        <v>1045208.537181996</v>
      </c>
      <c r="J73" s="30">
        <f>SUM(DeMMO6!L92:L111)</f>
        <v>678</v>
      </c>
      <c r="M73" s="100"/>
    </row>
    <row r="74" spans="1:13" ht="16" thickBot="1">
      <c r="A74" s="38" t="s">
        <v>175</v>
      </c>
      <c r="B74" s="39">
        <v>3</v>
      </c>
      <c r="C74" s="40">
        <v>42780</v>
      </c>
      <c r="D74" s="40">
        <v>42865</v>
      </c>
      <c r="E74" s="38" t="s">
        <v>141</v>
      </c>
      <c r="F74" s="28" t="s">
        <v>945</v>
      </c>
      <c r="G74" s="38" t="s">
        <v>153</v>
      </c>
      <c r="H74" s="30">
        <v>85</v>
      </c>
      <c r="I74" s="30">
        <f>AVERAGE(DeMMO6!K112:K121)</f>
        <v>2765640.2886497066</v>
      </c>
      <c r="J74" s="101">
        <f>SUM(DeMMO6!L112:L121)</f>
        <v>897</v>
      </c>
      <c r="M74" s="100"/>
    </row>
    <row r="75" spans="1:13" ht="16" thickBot="1">
      <c r="A75" s="31" t="s">
        <v>175</v>
      </c>
      <c r="B75" s="32">
        <v>3</v>
      </c>
      <c r="C75" s="33">
        <v>42780</v>
      </c>
      <c r="D75" s="33">
        <v>42865</v>
      </c>
      <c r="E75" s="31" t="s">
        <v>67</v>
      </c>
      <c r="F75" s="28" t="s">
        <v>946</v>
      </c>
      <c r="G75" s="31" t="s">
        <v>176</v>
      </c>
      <c r="H75" s="30">
        <v>85</v>
      </c>
      <c r="I75" s="30" t="s">
        <v>178</v>
      </c>
      <c r="J75" s="30" t="s">
        <v>178</v>
      </c>
      <c r="M75" s="100"/>
    </row>
    <row r="76" spans="1:13" ht="16" thickBot="1">
      <c r="A76" s="31" t="s">
        <v>175</v>
      </c>
      <c r="B76" s="32">
        <v>4</v>
      </c>
      <c r="C76" s="33">
        <v>42780</v>
      </c>
      <c r="D76" s="33">
        <v>42865</v>
      </c>
      <c r="E76" s="31" t="s">
        <v>142</v>
      </c>
      <c r="F76" s="28" t="s">
        <v>945</v>
      </c>
      <c r="G76" s="31" t="s">
        <v>147</v>
      </c>
      <c r="H76" s="30">
        <v>85</v>
      </c>
      <c r="I76" s="30">
        <f>AVERAGE(DeMMO6!K122:K131)</f>
        <v>1831427.3483365949</v>
      </c>
      <c r="J76" s="30">
        <f>SUM(DeMMO6!L122:L131)</f>
        <v>594</v>
      </c>
      <c r="M76" s="100"/>
    </row>
    <row r="77" spans="1:13" ht="16" thickBot="1">
      <c r="A77" s="31" t="s">
        <v>175</v>
      </c>
      <c r="B77" s="32">
        <v>4</v>
      </c>
      <c r="C77" s="33">
        <v>42780</v>
      </c>
      <c r="D77" s="33">
        <v>42865</v>
      </c>
      <c r="E77" s="31" t="s">
        <v>142</v>
      </c>
      <c r="F77" s="28" t="s">
        <v>945</v>
      </c>
      <c r="G77" s="31" t="s">
        <v>153</v>
      </c>
      <c r="H77" s="30">
        <v>85</v>
      </c>
      <c r="I77" s="30">
        <f>AVERAGE(DeMMO6!K132:K151)</f>
        <v>556519.58985649038</v>
      </c>
      <c r="J77" s="30">
        <f>SUM(DeMMO6!L132:L151)</f>
        <v>361</v>
      </c>
      <c r="M77" s="100"/>
    </row>
    <row r="78" spans="1:13" ht="16" thickBot="1">
      <c r="A78" s="31" t="s">
        <v>175</v>
      </c>
      <c r="B78" s="32">
        <v>4</v>
      </c>
      <c r="C78" s="33">
        <v>42780</v>
      </c>
      <c r="D78" s="33">
        <v>42865</v>
      </c>
      <c r="E78" s="31" t="s">
        <v>124</v>
      </c>
      <c r="F78" s="28" t="s">
        <v>946</v>
      </c>
      <c r="G78" s="31" t="s">
        <v>176</v>
      </c>
      <c r="H78" s="30">
        <v>85</v>
      </c>
      <c r="I78" s="30" t="s">
        <v>178</v>
      </c>
      <c r="J78" s="30" t="s">
        <v>178</v>
      </c>
      <c r="M78" s="100"/>
    </row>
    <row r="79" spans="1:13" ht="16" thickBot="1">
      <c r="A79" s="31" t="s">
        <v>175</v>
      </c>
      <c r="B79" s="32">
        <v>5</v>
      </c>
      <c r="C79" s="33">
        <v>42780</v>
      </c>
      <c r="D79" s="33">
        <v>42865</v>
      </c>
      <c r="E79" s="31" t="s">
        <v>143</v>
      </c>
      <c r="F79" s="28" t="s">
        <v>945</v>
      </c>
      <c r="G79" s="31" t="s">
        <v>147</v>
      </c>
      <c r="H79" s="30">
        <v>85</v>
      </c>
      <c r="I79" s="30">
        <f>AVERAGE(DeMMO6!K152:K161)</f>
        <v>1251783.6757990867</v>
      </c>
      <c r="J79" s="30">
        <f>SUM(DeMMO6!L152:L161)</f>
        <v>406</v>
      </c>
      <c r="K79" s="30">
        <f>AVERAGE(I79:I80)</f>
        <v>847883.03163731238</v>
      </c>
      <c r="M79" s="100"/>
    </row>
    <row r="80" spans="1:13" ht="16" thickBot="1">
      <c r="A80" s="31" t="s">
        <v>175</v>
      </c>
      <c r="B80" s="32">
        <v>5</v>
      </c>
      <c r="C80" s="33">
        <v>42780</v>
      </c>
      <c r="D80" s="33">
        <v>42865</v>
      </c>
      <c r="E80" s="31" t="s">
        <v>143</v>
      </c>
      <c r="F80" s="28" t="s">
        <v>945</v>
      </c>
      <c r="G80" s="31" t="s">
        <v>153</v>
      </c>
      <c r="H80" s="30">
        <v>85</v>
      </c>
      <c r="I80" s="30">
        <f>AVERAGE(DeMMO6!K162:K181)</f>
        <v>443982.38747553807</v>
      </c>
      <c r="J80" s="30">
        <f>SUM(DeMMO6!L162:L181)</f>
        <v>288</v>
      </c>
      <c r="M80" s="100"/>
    </row>
    <row r="81" spans="1:11" ht="16" thickBot="1">
      <c r="A81" s="31" t="s">
        <v>175</v>
      </c>
      <c r="B81" s="32">
        <v>5</v>
      </c>
      <c r="C81" s="33">
        <v>42780</v>
      </c>
      <c r="D81" s="33">
        <v>42865</v>
      </c>
      <c r="E81" s="31" t="s">
        <v>146</v>
      </c>
      <c r="F81" s="28" t="s">
        <v>946</v>
      </c>
      <c r="G81" s="31" t="s">
        <v>176</v>
      </c>
      <c r="H81" s="30">
        <v>85</v>
      </c>
      <c r="I81" s="30">
        <f>AVERAGE(DeMMO6!K182:K201)</f>
        <v>0</v>
      </c>
    </row>
    <row r="82" spans="1:11" ht="16" thickBot="1">
      <c r="A82" s="31" t="s">
        <v>10</v>
      </c>
      <c r="B82" s="32">
        <v>6</v>
      </c>
      <c r="C82" s="33">
        <v>42780</v>
      </c>
      <c r="D82" s="33">
        <v>42865</v>
      </c>
      <c r="E82" s="31" t="s">
        <v>137</v>
      </c>
      <c r="F82" s="28" t="s">
        <v>150</v>
      </c>
      <c r="G82" s="31" t="s">
        <v>150</v>
      </c>
      <c r="H82" s="30">
        <v>85</v>
      </c>
      <c r="I82" s="30">
        <f>AVERAGE(DeMMO6!K202:K221)</f>
        <v>35549.503609877735</v>
      </c>
      <c r="J82" s="101">
        <f>SUM(DeMMO6!L202:L221)</f>
        <v>23</v>
      </c>
      <c r="K82" s="30">
        <f>AVERAGE(I82:I83)</f>
        <v>274452.06956423435</v>
      </c>
    </row>
    <row r="83" spans="1:11" ht="16" thickBot="1">
      <c r="A83" s="31" t="s">
        <v>10</v>
      </c>
      <c r="B83" s="32">
        <v>6</v>
      </c>
      <c r="C83" s="33">
        <v>42780</v>
      </c>
      <c r="D83" s="33">
        <v>42865</v>
      </c>
      <c r="E83" s="31" t="s">
        <v>137</v>
      </c>
      <c r="F83" s="28" t="s">
        <v>946</v>
      </c>
      <c r="G83" s="31" t="s">
        <v>152</v>
      </c>
      <c r="H83" s="30">
        <v>85</v>
      </c>
      <c r="I83" s="30">
        <f>AVERAGE(DeMMO6!K222:K241)</f>
        <v>513354.63551859092</v>
      </c>
      <c r="J83" s="101">
        <f>SUM(DeMMO6!L222:L241)</f>
        <v>333</v>
      </c>
    </row>
    <row r="84" spans="1:11" ht="16" thickBot="1">
      <c r="A84" s="31"/>
      <c r="B84" s="31"/>
      <c r="C84" s="31"/>
      <c r="D84" s="31"/>
      <c r="E84" s="31"/>
      <c r="G84" s="31"/>
    </row>
    <row r="85" spans="1:11" ht="16" thickBot="1">
      <c r="A85" s="31"/>
      <c r="B85" s="31"/>
      <c r="C85" s="31"/>
      <c r="D85" s="31"/>
      <c r="E85" s="31"/>
      <c r="G85" s="31"/>
    </row>
    <row r="86" spans="1:11" ht="16" thickBot="1">
      <c r="A86" s="31"/>
      <c r="B86" s="31"/>
      <c r="C86" s="31"/>
      <c r="D86" s="31"/>
      <c r="E86" s="31"/>
      <c r="G86" s="31"/>
    </row>
    <row r="87" spans="1:11" ht="16" thickBot="1">
      <c r="A87" s="31"/>
      <c r="B87" s="31"/>
      <c r="C87" s="31"/>
      <c r="D87" s="31"/>
      <c r="E87" s="31"/>
      <c r="G87" s="31"/>
    </row>
    <row r="88" spans="1:11" ht="16" thickBot="1">
      <c r="A88" s="31"/>
      <c r="B88" s="31"/>
      <c r="C88" s="31"/>
      <c r="D88" s="31"/>
      <c r="E88" s="31"/>
      <c r="G88" s="31"/>
    </row>
    <row r="89" spans="1:11" ht="16" thickBot="1">
      <c r="A89" s="31"/>
      <c r="B89" s="31"/>
      <c r="C89" s="31"/>
      <c r="D89" s="31"/>
      <c r="E89" s="31"/>
      <c r="G89" s="31"/>
    </row>
    <row r="90" spans="1:11" ht="16" thickBot="1">
      <c r="A90" s="31"/>
      <c r="B90" s="31"/>
      <c r="C90" s="31"/>
      <c r="D90" s="31"/>
      <c r="E90" s="31"/>
      <c r="G90" s="31"/>
    </row>
    <row r="91" spans="1:11" ht="16" thickBot="1">
      <c r="A91" s="31"/>
      <c r="B91" s="31"/>
      <c r="C91" s="31"/>
      <c r="D91" s="31"/>
      <c r="E91" s="31"/>
      <c r="G91" s="31"/>
    </row>
    <row r="92" spans="1:11" ht="16" thickBot="1">
      <c r="A92" s="31"/>
      <c r="B92" s="31"/>
      <c r="C92" s="31"/>
      <c r="D92" s="31"/>
      <c r="E92" s="31"/>
      <c r="G92" s="31"/>
    </row>
    <row r="93" spans="1:11" ht="16" thickBot="1">
      <c r="A93" s="31"/>
      <c r="B93" s="31"/>
      <c r="C93" s="31"/>
      <c r="D93" s="31"/>
      <c r="E93" s="31"/>
      <c r="G93" s="31"/>
    </row>
    <row r="94" spans="1:11" ht="16" thickBot="1">
      <c r="A94" s="31"/>
      <c r="B94" s="31"/>
      <c r="C94" s="31"/>
      <c r="D94" s="31"/>
      <c r="E94" s="31"/>
      <c r="G94" s="31"/>
    </row>
    <row r="95" spans="1:11" ht="16" thickBot="1">
      <c r="A95" s="31"/>
      <c r="B95" s="31"/>
      <c r="C95" s="31"/>
      <c r="D95" s="31"/>
      <c r="E95" s="31"/>
      <c r="G95" s="31"/>
    </row>
    <row r="96" spans="1:11" ht="16" thickBot="1">
      <c r="A96" s="31"/>
      <c r="B96" s="31"/>
      <c r="C96" s="31"/>
      <c r="D96" s="31"/>
      <c r="E96" s="31"/>
      <c r="G96" s="31"/>
    </row>
    <row r="97" spans="1:7" ht="16" thickBot="1">
      <c r="A97" s="31"/>
      <c r="B97" s="31"/>
      <c r="C97" s="31"/>
      <c r="D97" s="31"/>
      <c r="E97" s="31"/>
      <c r="G97" s="31"/>
    </row>
    <row r="98" spans="1:7" ht="16" thickBot="1">
      <c r="A98" s="31"/>
      <c r="B98" s="31"/>
      <c r="C98" s="31"/>
      <c r="D98" s="31"/>
      <c r="E98" s="31"/>
      <c r="G98" s="31"/>
    </row>
    <row r="99" spans="1:7" ht="16" thickBot="1">
      <c r="A99" s="31"/>
      <c r="B99" s="31"/>
      <c r="C99" s="31"/>
      <c r="D99" s="31"/>
      <c r="E99" s="31"/>
      <c r="G99" s="31"/>
    </row>
    <row r="100" spans="1:7" ht="16" thickBot="1">
      <c r="A100" s="31"/>
      <c r="B100" s="31"/>
      <c r="C100" s="31"/>
      <c r="D100" s="31"/>
      <c r="E100" s="31"/>
      <c r="G100" s="31"/>
    </row>
    <row r="101" spans="1:7" ht="16" thickBot="1">
      <c r="A101" s="31"/>
      <c r="B101" s="31"/>
      <c r="C101" s="31"/>
      <c r="D101" s="31"/>
      <c r="E101" s="31"/>
      <c r="G101" s="31"/>
    </row>
    <row r="102" spans="1:7" ht="16" thickBot="1">
      <c r="A102" s="31"/>
      <c r="B102" s="31"/>
      <c r="C102" s="31"/>
      <c r="D102" s="31"/>
      <c r="E102" s="31"/>
      <c r="G102" s="31"/>
    </row>
    <row r="103" spans="1:7" ht="16" thickBot="1">
      <c r="A103" s="31"/>
      <c r="B103" s="31"/>
      <c r="C103" s="31"/>
      <c r="D103" s="31"/>
      <c r="E103" s="31"/>
      <c r="G103" s="31"/>
    </row>
    <row r="104" spans="1:7" ht="16" thickBot="1">
      <c r="A104" s="31"/>
      <c r="B104" s="31"/>
      <c r="C104" s="31"/>
      <c r="D104" s="31"/>
      <c r="E104" s="31"/>
      <c r="G104" s="31"/>
    </row>
    <row r="105" spans="1:7" ht="16" thickBot="1">
      <c r="A105" s="31"/>
      <c r="B105" s="31"/>
      <c r="C105" s="31"/>
      <c r="D105" s="31"/>
      <c r="E105" s="31"/>
      <c r="G105" s="31"/>
    </row>
    <row r="106" spans="1:7" ht="16" thickBot="1">
      <c r="A106" s="31"/>
      <c r="B106" s="31"/>
      <c r="C106" s="31"/>
      <c r="D106" s="31"/>
      <c r="E106" s="31"/>
      <c r="G106" s="31"/>
    </row>
    <row r="107" spans="1:7" ht="16" thickBot="1">
      <c r="A107" s="31"/>
      <c r="B107" s="31"/>
      <c r="C107" s="31"/>
      <c r="D107" s="31"/>
      <c r="E107" s="31"/>
      <c r="G107" s="31"/>
    </row>
    <row r="108" spans="1:7" ht="16" thickBot="1">
      <c r="A108" s="31"/>
      <c r="B108" s="31"/>
      <c r="C108" s="31"/>
      <c r="D108" s="31"/>
      <c r="E108" s="31"/>
      <c r="G108" s="31"/>
    </row>
    <row r="109" spans="1:7" ht="16" thickBot="1">
      <c r="A109" s="31"/>
      <c r="B109" s="31"/>
      <c r="C109" s="31"/>
      <c r="D109" s="31"/>
      <c r="E109" s="31"/>
      <c r="G109" s="31"/>
    </row>
    <row r="110" spans="1:7" ht="16" thickBot="1">
      <c r="A110" s="31"/>
      <c r="B110" s="31"/>
      <c r="C110" s="31"/>
      <c r="D110" s="31"/>
      <c r="E110" s="31"/>
      <c r="G110" s="31"/>
    </row>
    <row r="111" spans="1:7" ht="16" thickBot="1">
      <c r="A111" s="31"/>
      <c r="B111" s="31"/>
      <c r="C111" s="31"/>
      <c r="D111" s="31"/>
      <c r="E111" s="31"/>
      <c r="G111" s="31"/>
    </row>
    <row r="112" spans="1:7" ht="16" thickBot="1">
      <c r="A112" s="31"/>
      <c r="B112" s="31"/>
      <c r="C112" s="31"/>
      <c r="D112" s="31"/>
      <c r="E112" s="31"/>
      <c r="G112" s="31"/>
    </row>
    <row r="113" spans="1:7" ht="16" thickBot="1">
      <c r="A113" s="31"/>
      <c r="B113" s="31"/>
      <c r="C113" s="31"/>
      <c r="D113" s="31"/>
      <c r="E113" s="31"/>
      <c r="G113" s="31"/>
    </row>
    <row r="114" spans="1:7" ht="16" thickBot="1">
      <c r="A114" s="31"/>
      <c r="B114" s="31"/>
      <c r="C114" s="31"/>
      <c r="D114" s="31"/>
      <c r="E114" s="31"/>
      <c r="G114" s="31"/>
    </row>
    <row r="115" spans="1:7" ht="16" thickBot="1">
      <c r="A115" s="31"/>
      <c r="B115" s="31"/>
      <c r="C115" s="31"/>
      <c r="D115" s="31"/>
      <c r="E115" s="31"/>
      <c r="G115" s="31"/>
    </row>
    <row r="116" spans="1:7" ht="16" thickBot="1">
      <c r="A116" s="31"/>
      <c r="B116" s="31"/>
      <c r="C116" s="31"/>
      <c r="D116" s="31"/>
      <c r="E116" s="31"/>
      <c r="G116" s="31"/>
    </row>
    <row r="117" spans="1:7" ht="16" thickBot="1">
      <c r="A117" s="31"/>
      <c r="B117" s="31"/>
      <c r="C117" s="31"/>
      <c r="D117" s="31"/>
      <c r="E117" s="31"/>
      <c r="G117" s="31"/>
    </row>
    <row r="118" spans="1:7" ht="16" thickBot="1">
      <c r="A118" s="31"/>
      <c r="B118" s="31"/>
      <c r="C118" s="31"/>
      <c r="D118" s="31"/>
      <c r="E118" s="31"/>
      <c r="G118" s="31"/>
    </row>
    <row r="119" spans="1:7" ht="16" thickBot="1">
      <c r="A119" s="31"/>
      <c r="B119" s="31"/>
      <c r="C119" s="31"/>
      <c r="D119" s="31"/>
      <c r="E119" s="31"/>
      <c r="G119" s="31"/>
    </row>
    <row r="120" spans="1:7" ht="16" thickBot="1">
      <c r="A120" s="31"/>
      <c r="B120" s="31"/>
      <c r="C120" s="31"/>
      <c r="D120" s="31"/>
      <c r="E120" s="31"/>
      <c r="G120" s="31"/>
    </row>
    <row r="121" spans="1:7" ht="16" thickBot="1">
      <c r="A121" s="31"/>
      <c r="B121" s="31"/>
      <c r="C121" s="31"/>
      <c r="D121" s="31"/>
      <c r="E121" s="31"/>
      <c r="G121" s="31"/>
    </row>
    <row r="122" spans="1:7" ht="16" thickBot="1">
      <c r="A122" s="31"/>
      <c r="B122" s="31"/>
      <c r="C122" s="31"/>
      <c r="D122" s="31"/>
      <c r="E122" s="31"/>
      <c r="G122" s="31"/>
    </row>
    <row r="123" spans="1:7" ht="16" thickBot="1">
      <c r="A123" s="31"/>
      <c r="B123" s="31"/>
      <c r="C123" s="31"/>
      <c r="D123" s="31"/>
      <c r="E123" s="31"/>
      <c r="G123" s="31"/>
    </row>
    <row r="124" spans="1:7" ht="16" thickBot="1">
      <c r="A124" s="31"/>
      <c r="B124" s="31"/>
      <c r="C124" s="31"/>
      <c r="D124" s="31"/>
      <c r="E124" s="31"/>
      <c r="G124" s="31"/>
    </row>
    <row r="125" spans="1:7" ht="16" thickBot="1">
      <c r="A125" s="31"/>
      <c r="B125" s="31"/>
      <c r="C125" s="31"/>
      <c r="D125" s="31"/>
      <c r="E125" s="31"/>
      <c r="G125" s="31"/>
    </row>
    <row r="126" spans="1:7" ht="16" thickBot="1">
      <c r="A126" s="31"/>
      <c r="B126" s="31"/>
      <c r="C126" s="31"/>
      <c r="D126" s="31"/>
      <c r="E126" s="31"/>
      <c r="G126" s="31"/>
    </row>
    <row r="127" spans="1:7" ht="16" thickBot="1">
      <c r="A127" s="31"/>
      <c r="B127" s="31"/>
      <c r="C127" s="31"/>
      <c r="D127" s="31"/>
      <c r="E127" s="31"/>
      <c r="G127" s="31"/>
    </row>
    <row r="128" spans="1:7" ht="16" thickBot="1">
      <c r="A128" s="31"/>
      <c r="B128" s="31"/>
      <c r="C128" s="31"/>
      <c r="D128" s="31"/>
      <c r="E128" s="31"/>
      <c r="G128" s="31"/>
    </row>
    <row r="129" spans="1:7" ht="16" thickBot="1">
      <c r="A129" s="31"/>
      <c r="B129" s="31"/>
      <c r="C129" s="31"/>
      <c r="D129" s="31"/>
      <c r="E129" s="31"/>
      <c r="G129" s="31"/>
    </row>
    <row r="130" spans="1:7" ht="16" thickBot="1">
      <c r="A130" s="31"/>
      <c r="B130" s="31"/>
      <c r="C130" s="31"/>
      <c r="D130" s="31"/>
      <c r="E130" s="31"/>
      <c r="G130" s="31"/>
    </row>
    <row r="131" spans="1:7" ht="16" thickBot="1">
      <c r="A131" s="31"/>
      <c r="B131" s="31"/>
      <c r="C131" s="31"/>
      <c r="D131" s="31"/>
      <c r="E131" s="31"/>
      <c r="G131" s="31"/>
    </row>
    <row r="132" spans="1:7" ht="16" thickBot="1">
      <c r="A132" s="31"/>
      <c r="B132" s="31"/>
      <c r="C132" s="31"/>
      <c r="D132" s="31"/>
      <c r="E132" s="31"/>
      <c r="G132" s="31"/>
    </row>
    <row r="133" spans="1:7" ht="16" thickBot="1">
      <c r="A133" s="31"/>
      <c r="B133" s="31"/>
      <c r="C133" s="31"/>
      <c r="D133" s="31"/>
      <c r="E133" s="31"/>
      <c r="G133" s="31"/>
    </row>
    <row r="134" spans="1:7" ht="16" thickBot="1">
      <c r="A134" s="31"/>
      <c r="B134" s="31"/>
      <c r="C134" s="31"/>
      <c r="D134" s="31"/>
      <c r="E134" s="31"/>
      <c r="G134" s="31"/>
    </row>
    <row r="135" spans="1:7" ht="16" thickBot="1">
      <c r="A135" s="31"/>
      <c r="B135" s="31"/>
      <c r="C135" s="31"/>
      <c r="D135" s="31"/>
      <c r="E135" s="31"/>
      <c r="G135" s="31"/>
    </row>
    <row r="136" spans="1:7" ht="16" thickBot="1">
      <c r="A136" s="31"/>
      <c r="B136" s="31"/>
      <c r="C136" s="31"/>
      <c r="D136" s="31"/>
      <c r="E136" s="31"/>
      <c r="G136" s="31"/>
    </row>
    <row r="137" spans="1:7" ht="16" thickBot="1">
      <c r="A137" s="31"/>
      <c r="B137" s="31"/>
      <c r="C137" s="31"/>
      <c r="D137" s="31"/>
      <c r="E137" s="31"/>
      <c r="G137" s="31"/>
    </row>
    <row r="138" spans="1:7" ht="16" thickBot="1">
      <c r="A138" s="31"/>
      <c r="B138" s="31"/>
      <c r="C138" s="31"/>
      <c r="D138" s="31"/>
      <c r="E138" s="31"/>
      <c r="G138" s="31"/>
    </row>
    <row r="139" spans="1:7" ht="16" thickBot="1">
      <c r="A139" s="31"/>
      <c r="B139" s="31"/>
      <c r="C139" s="31"/>
      <c r="D139" s="31"/>
      <c r="E139" s="31"/>
      <c r="G139" s="31"/>
    </row>
    <row r="140" spans="1:7" ht="16" thickBot="1">
      <c r="A140" s="31"/>
      <c r="B140" s="31"/>
      <c r="C140" s="31"/>
      <c r="D140" s="31"/>
      <c r="E140" s="31"/>
      <c r="G140" s="31"/>
    </row>
    <row r="141" spans="1:7" ht="16" thickBot="1">
      <c r="A141" s="31"/>
      <c r="B141" s="31"/>
      <c r="C141" s="31"/>
      <c r="D141" s="31"/>
      <c r="E141" s="31"/>
      <c r="G141" s="31"/>
    </row>
    <row r="142" spans="1:7" ht="16" thickBot="1">
      <c r="A142" s="31"/>
      <c r="B142" s="31"/>
      <c r="C142" s="31"/>
      <c r="D142" s="31"/>
      <c r="E142" s="31"/>
      <c r="G142" s="31"/>
    </row>
    <row r="143" spans="1:7" ht="16" thickBot="1">
      <c r="A143" s="31"/>
      <c r="B143" s="31"/>
      <c r="C143" s="31"/>
      <c r="D143" s="31"/>
      <c r="E143" s="31"/>
      <c r="G143" s="31"/>
    </row>
    <row r="144" spans="1:7" ht="16" thickBot="1">
      <c r="A144" s="31"/>
      <c r="B144" s="31"/>
      <c r="C144" s="31"/>
      <c r="D144" s="31"/>
      <c r="E144" s="31"/>
      <c r="G144" s="31"/>
    </row>
    <row r="145" spans="1:7" ht="16" thickBot="1">
      <c r="A145" s="31"/>
      <c r="B145" s="31"/>
      <c r="C145" s="31"/>
      <c r="D145" s="31"/>
      <c r="E145" s="31"/>
      <c r="G145" s="31"/>
    </row>
    <row r="146" spans="1:7" ht="16" thickBot="1">
      <c r="A146" s="31"/>
      <c r="B146" s="31"/>
      <c r="C146" s="31"/>
      <c r="D146" s="31"/>
      <c r="E146" s="31"/>
      <c r="G146" s="31"/>
    </row>
    <row r="147" spans="1:7" ht="16" thickBot="1">
      <c r="A147" s="31"/>
      <c r="B147" s="31"/>
      <c r="C147" s="31"/>
      <c r="D147" s="31"/>
      <c r="E147" s="31"/>
      <c r="G147" s="31"/>
    </row>
    <row r="148" spans="1:7" ht="16" thickBot="1">
      <c r="A148" s="31"/>
      <c r="B148" s="31"/>
      <c r="C148" s="31"/>
      <c r="D148" s="31"/>
      <c r="E148" s="31"/>
      <c r="G148" s="31"/>
    </row>
    <row r="149" spans="1:7" ht="16" thickBot="1">
      <c r="A149" s="31"/>
      <c r="B149" s="31"/>
      <c r="C149" s="31"/>
      <c r="D149" s="31"/>
      <c r="E149" s="31"/>
      <c r="G149" s="31"/>
    </row>
    <row r="150" spans="1:7" ht="16" thickBot="1">
      <c r="A150" s="31"/>
      <c r="B150" s="31"/>
      <c r="C150" s="31"/>
      <c r="D150" s="31"/>
      <c r="E150" s="31"/>
      <c r="G150" s="31"/>
    </row>
    <row r="151" spans="1:7" ht="16" thickBot="1">
      <c r="A151" s="31"/>
      <c r="B151" s="31"/>
      <c r="C151" s="31"/>
      <c r="D151" s="31"/>
      <c r="E151" s="31"/>
      <c r="G151" s="31"/>
    </row>
    <row r="152" spans="1:7" ht="16" thickBot="1">
      <c r="A152" s="31"/>
      <c r="B152" s="31"/>
      <c r="C152" s="31"/>
      <c r="D152" s="31"/>
      <c r="E152" s="31"/>
      <c r="G152" s="31"/>
    </row>
    <row r="153" spans="1:7" ht="16" thickBot="1">
      <c r="A153" s="31"/>
      <c r="B153" s="31"/>
      <c r="C153" s="31"/>
      <c r="D153" s="31"/>
      <c r="E153" s="31"/>
      <c r="G153" s="31"/>
    </row>
    <row r="154" spans="1:7" ht="16" thickBot="1">
      <c r="A154" s="31"/>
      <c r="B154" s="31"/>
      <c r="C154" s="31"/>
      <c r="D154" s="31"/>
      <c r="E154" s="31"/>
      <c r="G154" s="31"/>
    </row>
    <row r="155" spans="1:7" ht="16" thickBot="1">
      <c r="A155" s="31"/>
      <c r="B155" s="31"/>
      <c r="C155" s="31"/>
      <c r="D155" s="31"/>
      <c r="E155" s="31"/>
      <c r="G155" s="31"/>
    </row>
    <row r="156" spans="1:7" ht="16" thickBot="1">
      <c r="A156" s="31"/>
      <c r="B156" s="31"/>
      <c r="C156" s="31"/>
      <c r="D156" s="31"/>
      <c r="E156" s="31"/>
      <c r="G156" s="31"/>
    </row>
    <row r="157" spans="1:7" ht="16" thickBot="1">
      <c r="A157" s="31"/>
      <c r="B157" s="31"/>
      <c r="C157" s="31"/>
      <c r="D157" s="31"/>
      <c r="E157" s="31"/>
      <c r="G157" s="31"/>
    </row>
    <row r="158" spans="1:7" ht="16" thickBot="1">
      <c r="A158" s="31"/>
      <c r="B158" s="31"/>
      <c r="C158" s="31"/>
      <c r="D158" s="31"/>
      <c r="E158" s="31"/>
      <c r="G158" s="31"/>
    </row>
    <row r="159" spans="1:7" ht="16" thickBot="1">
      <c r="A159" s="31"/>
      <c r="B159" s="31"/>
      <c r="C159" s="31"/>
      <c r="D159" s="31"/>
      <c r="E159" s="31"/>
      <c r="G159" s="31"/>
    </row>
    <row r="160" spans="1:7" ht="16" thickBot="1">
      <c r="A160" s="31"/>
      <c r="B160" s="31"/>
      <c r="C160" s="31"/>
      <c r="D160" s="31"/>
      <c r="E160" s="31"/>
      <c r="G160" s="31"/>
    </row>
    <row r="161" spans="1:7" ht="16" thickBot="1">
      <c r="A161" s="31"/>
      <c r="B161" s="31"/>
      <c r="C161" s="31"/>
      <c r="D161" s="31"/>
      <c r="E161" s="31"/>
      <c r="G161" s="31"/>
    </row>
    <row r="162" spans="1:7" ht="16" thickBot="1">
      <c r="A162" s="31"/>
      <c r="B162" s="31"/>
      <c r="C162" s="31"/>
      <c r="D162" s="31"/>
      <c r="E162" s="31"/>
      <c r="G162" s="31"/>
    </row>
    <row r="163" spans="1:7" ht="16" thickBot="1">
      <c r="A163" s="31"/>
      <c r="B163" s="31"/>
      <c r="C163" s="31"/>
      <c r="D163" s="31"/>
      <c r="E163" s="31"/>
      <c r="G163" s="31"/>
    </row>
    <row r="164" spans="1:7" ht="16" thickBot="1">
      <c r="A164" s="31"/>
      <c r="B164" s="31"/>
      <c r="C164" s="31"/>
      <c r="D164" s="31"/>
      <c r="E164" s="31"/>
      <c r="G164" s="31"/>
    </row>
    <row r="165" spans="1:7" ht="16" thickBot="1">
      <c r="A165" s="31"/>
      <c r="B165" s="31"/>
      <c r="C165" s="31"/>
      <c r="D165" s="31"/>
      <c r="E165" s="31"/>
      <c r="G165" s="31"/>
    </row>
    <row r="166" spans="1:7" ht="16" thickBot="1">
      <c r="A166" s="31"/>
      <c r="B166" s="31"/>
      <c r="C166" s="31"/>
      <c r="D166" s="31"/>
      <c r="E166" s="31"/>
      <c r="G166" s="31"/>
    </row>
    <row r="167" spans="1:7" ht="16" thickBot="1">
      <c r="A167" s="31"/>
      <c r="B167" s="31"/>
      <c r="C167" s="31"/>
      <c r="D167" s="31"/>
      <c r="E167" s="31"/>
      <c r="G167" s="31"/>
    </row>
    <row r="168" spans="1:7" ht="16" thickBot="1">
      <c r="A168" s="31"/>
      <c r="B168" s="31"/>
      <c r="C168" s="31"/>
      <c r="D168" s="31"/>
      <c r="E168" s="31"/>
      <c r="G168" s="31"/>
    </row>
    <row r="169" spans="1:7" ht="16" thickBot="1">
      <c r="A169" s="31"/>
      <c r="B169" s="31"/>
      <c r="C169" s="31"/>
      <c r="D169" s="31"/>
      <c r="E169" s="31"/>
      <c r="G169" s="31"/>
    </row>
    <row r="170" spans="1:7" ht="16" thickBot="1">
      <c r="A170" s="31"/>
      <c r="B170" s="31"/>
      <c r="C170" s="31"/>
      <c r="D170" s="31"/>
      <c r="E170" s="31"/>
      <c r="G170" s="31"/>
    </row>
    <row r="171" spans="1:7" ht="16" thickBot="1">
      <c r="A171" s="31"/>
      <c r="B171" s="31"/>
      <c r="C171" s="31"/>
      <c r="D171" s="31"/>
      <c r="E171" s="31"/>
      <c r="G171" s="31"/>
    </row>
    <row r="172" spans="1:7" ht="16" thickBot="1">
      <c r="A172" s="31"/>
      <c r="B172" s="31"/>
      <c r="C172" s="31"/>
      <c r="D172" s="31"/>
      <c r="E172" s="31"/>
      <c r="G172" s="31"/>
    </row>
    <row r="173" spans="1:7" ht="16" thickBot="1">
      <c r="A173" s="31"/>
      <c r="B173" s="31"/>
      <c r="C173" s="31"/>
      <c r="D173" s="31"/>
      <c r="E173" s="31"/>
      <c r="G173" s="31"/>
    </row>
    <row r="174" spans="1:7" ht="16" thickBot="1">
      <c r="A174" s="31"/>
      <c r="B174" s="31"/>
      <c r="C174" s="31"/>
      <c r="D174" s="31"/>
      <c r="E174" s="31"/>
      <c r="G174" s="31"/>
    </row>
    <row r="175" spans="1:7" ht="16" thickBot="1">
      <c r="A175" s="31"/>
      <c r="B175" s="31"/>
      <c r="C175" s="31"/>
      <c r="D175" s="31"/>
      <c r="E175" s="31"/>
      <c r="G175" s="31"/>
    </row>
    <row r="176" spans="1:7" ht="16" thickBot="1">
      <c r="A176" s="31"/>
      <c r="B176" s="31"/>
      <c r="C176" s="31"/>
      <c r="D176" s="31"/>
      <c r="E176" s="31"/>
      <c r="G176" s="31"/>
    </row>
    <row r="177" spans="1:7" ht="16" thickBot="1">
      <c r="A177" s="31"/>
      <c r="B177" s="31"/>
      <c r="C177" s="31"/>
      <c r="D177" s="31"/>
      <c r="E177" s="31"/>
      <c r="G177" s="31"/>
    </row>
    <row r="178" spans="1:7" ht="16" thickBot="1">
      <c r="A178" s="31"/>
      <c r="B178" s="31"/>
      <c r="C178" s="31"/>
      <c r="D178" s="31"/>
      <c r="E178" s="31"/>
      <c r="G178" s="31"/>
    </row>
    <row r="179" spans="1:7" ht="16" thickBot="1">
      <c r="A179" s="31"/>
      <c r="B179" s="31"/>
      <c r="C179" s="31"/>
      <c r="D179" s="31"/>
      <c r="E179" s="31"/>
      <c r="G179" s="31"/>
    </row>
    <row r="180" spans="1:7" ht="16" thickBot="1">
      <c r="A180" s="31"/>
      <c r="B180" s="31"/>
      <c r="C180" s="31"/>
      <c r="D180" s="31"/>
      <c r="E180" s="31"/>
      <c r="G180" s="31"/>
    </row>
    <row r="181" spans="1:7" ht="16" thickBot="1">
      <c r="A181" s="31"/>
      <c r="B181" s="31"/>
      <c r="C181" s="31"/>
      <c r="D181" s="31"/>
      <c r="E181" s="31"/>
      <c r="G181" s="31"/>
    </row>
    <row r="182" spans="1:7" ht="16" thickBot="1">
      <c r="A182" s="31"/>
      <c r="B182" s="31"/>
      <c r="C182" s="31"/>
      <c r="D182" s="31"/>
      <c r="E182" s="31"/>
      <c r="G182" s="31"/>
    </row>
    <row r="183" spans="1:7" ht="16" thickBot="1">
      <c r="A183" s="31"/>
      <c r="B183" s="31"/>
      <c r="C183" s="31"/>
      <c r="D183" s="31"/>
      <c r="E183" s="31"/>
      <c r="G183" s="31"/>
    </row>
    <row r="184" spans="1:7" ht="16" thickBot="1">
      <c r="A184" s="31"/>
      <c r="B184" s="31"/>
      <c r="C184" s="31"/>
      <c r="D184" s="31"/>
      <c r="E184" s="31"/>
      <c r="G184" s="31"/>
    </row>
    <row r="185" spans="1:7" ht="16" thickBot="1">
      <c r="A185" s="31"/>
      <c r="B185" s="31"/>
      <c r="C185" s="31"/>
      <c r="D185" s="31"/>
      <c r="E185" s="31"/>
      <c r="G185" s="31"/>
    </row>
    <row r="186" spans="1:7" ht="16" thickBot="1">
      <c r="A186" s="31"/>
      <c r="B186" s="31"/>
      <c r="C186" s="31"/>
      <c r="D186" s="31"/>
      <c r="E186" s="31"/>
      <c r="G186" s="31"/>
    </row>
    <row r="187" spans="1:7" ht="16" thickBot="1">
      <c r="A187" s="31"/>
      <c r="B187" s="31"/>
      <c r="C187" s="31"/>
      <c r="D187" s="31"/>
      <c r="E187" s="31"/>
      <c r="G187" s="31"/>
    </row>
    <row r="188" spans="1:7" ht="16" thickBot="1">
      <c r="A188" s="31"/>
      <c r="B188" s="31"/>
      <c r="C188" s="31"/>
      <c r="D188" s="31"/>
      <c r="E188" s="31"/>
      <c r="G188" s="31"/>
    </row>
    <row r="189" spans="1:7" ht="16" thickBot="1">
      <c r="A189" s="31"/>
      <c r="B189" s="31"/>
      <c r="C189" s="31"/>
      <c r="D189" s="31"/>
      <c r="E189" s="31"/>
      <c r="G189" s="31"/>
    </row>
    <row r="190" spans="1:7" ht="16" thickBot="1">
      <c r="A190" s="31"/>
      <c r="B190" s="31"/>
      <c r="C190" s="31"/>
      <c r="D190" s="31"/>
      <c r="E190" s="31"/>
      <c r="G190" s="31"/>
    </row>
    <row r="191" spans="1:7" ht="16" thickBot="1">
      <c r="A191" s="31"/>
      <c r="B191" s="31"/>
      <c r="C191" s="31"/>
      <c r="D191" s="31"/>
      <c r="E191" s="31"/>
      <c r="G191" s="31"/>
    </row>
    <row r="192" spans="1:7" ht="16" thickBot="1">
      <c r="A192" s="31"/>
      <c r="B192" s="31"/>
      <c r="C192" s="31"/>
      <c r="D192" s="31"/>
      <c r="E192" s="31"/>
      <c r="G192" s="31"/>
    </row>
    <row r="193" spans="1:7" ht="16" thickBot="1">
      <c r="A193" s="31"/>
      <c r="B193" s="31"/>
      <c r="C193" s="31"/>
      <c r="D193" s="31"/>
      <c r="E193" s="31"/>
      <c r="G193" s="31"/>
    </row>
    <row r="194" spans="1:7" ht="16" thickBot="1">
      <c r="A194" s="31"/>
      <c r="B194" s="31"/>
      <c r="C194" s="31"/>
      <c r="D194" s="31"/>
      <c r="E194" s="31"/>
      <c r="G194" s="31"/>
    </row>
    <row r="195" spans="1:7" ht="16" thickBot="1">
      <c r="A195" s="31"/>
      <c r="B195" s="31"/>
      <c r="C195" s="31"/>
      <c r="D195" s="31"/>
      <c r="E195" s="31"/>
      <c r="G195" s="31"/>
    </row>
    <row r="196" spans="1:7" ht="16" thickBot="1">
      <c r="A196" s="31"/>
      <c r="B196" s="31"/>
      <c r="C196" s="31"/>
      <c r="D196" s="31"/>
      <c r="E196" s="31"/>
      <c r="G196" s="31"/>
    </row>
    <row r="197" spans="1:7" ht="16" thickBot="1">
      <c r="A197" s="31"/>
      <c r="B197" s="31"/>
      <c r="C197" s="31"/>
      <c r="D197" s="31"/>
      <c r="E197" s="31"/>
      <c r="G197" s="31"/>
    </row>
    <row r="198" spans="1:7" ht="16" thickBot="1">
      <c r="A198" s="31"/>
      <c r="B198" s="31"/>
      <c r="C198" s="31"/>
      <c r="D198" s="31"/>
      <c r="E198" s="31"/>
      <c r="G198" s="31"/>
    </row>
    <row r="199" spans="1:7" ht="16" thickBot="1">
      <c r="A199" s="31"/>
      <c r="B199" s="31"/>
      <c r="C199" s="31"/>
      <c r="D199" s="31"/>
      <c r="E199" s="31"/>
      <c r="G199" s="31"/>
    </row>
    <row r="200" spans="1:7" ht="16" thickBot="1">
      <c r="A200" s="31"/>
      <c r="B200" s="31"/>
      <c r="C200" s="31"/>
      <c r="D200" s="31"/>
      <c r="E200" s="31"/>
      <c r="G200" s="31"/>
    </row>
    <row r="201" spans="1:7" ht="16" thickBot="1">
      <c r="A201" s="31"/>
      <c r="B201" s="31"/>
      <c r="C201" s="31"/>
      <c r="D201" s="31"/>
      <c r="E201" s="31"/>
      <c r="G201" s="31"/>
    </row>
    <row r="202" spans="1:7" ht="16" thickBot="1">
      <c r="A202" s="31"/>
      <c r="B202" s="31"/>
      <c r="C202" s="31"/>
      <c r="D202" s="31"/>
      <c r="E202" s="31"/>
      <c r="G202" s="31"/>
    </row>
    <row r="203" spans="1:7" ht="16" thickBot="1">
      <c r="A203" s="31"/>
      <c r="B203" s="31"/>
      <c r="C203" s="31"/>
      <c r="D203" s="31"/>
      <c r="E203" s="31"/>
      <c r="G203" s="31"/>
    </row>
    <row r="204" spans="1:7" ht="16" thickBot="1">
      <c r="A204" s="31"/>
      <c r="B204" s="31"/>
      <c r="C204" s="31"/>
      <c r="D204" s="31"/>
      <c r="E204" s="31"/>
      <c r="G204" s="31"/>
    </row>
    <row r="205" spans="1:7" ht="16" thickBot="1">
      <c r="A205" s="31"/>
      <c r="B205" s="31"/>
      <c r="C205" s="31"/>
      <c r="D205" s="31"/>
      <c r="E205" s="31"/>
      <c r="G205" s="31"/>
    </row>
    <row r="206" spans="1:7" ht="16" thickBot="1">
      <c r="A206" s="31"/>
      <c r="B206" s="31"/>
      <c r="C206" s="31"/>
      <c r="D206" s="31"/>
      <c r="E206" s="31"/>
      <c r="G206" s="31"/>
    </row>
    <row r="207" spans="1:7" ht="16" thickBot="1">
      <c r="A207" s="31"/>
      <c r="B207" s="31"/>
      <c r="C207" s="31"/>
      <c r="D207" s="31"/>
      <c r="E207" s="31"/>
      <c r="G207" s="31"/>
    </row>
    <row r="208" spans="1:7" ht="16" thickBot="1">
      <c r="A208" s="31"/>
      <c r="B208" s="31"/>
      <c r="C208" s="31"/>
      <c r="D208" s="31"/>
      <c r="E208" s="31"/>
      <c r="G208" s="31"/>
    </row>
    <row r="209" spans="1:7" ht="16" thickBot="1">
      <c r="A209" s="31"/>
      <c r="B209" s="31"/>
      <c r="C209" s="31"/>
      <c r="D209" s="31"/>
      <c r="E209" s="31"/>
      <c r="G209" s="31"/>
    </row>
    <row r="210" spans="1:7" ht="16" thickBot="1">
      <c r="A210" s="31"/>
      <c r="B210" s="31"/>
      <c r="C210" s="31"/>
      <c r="D210" s="31"/>
      <c r="E210" s="31"/>
      <c r="G210" s="31"/>
    </row>
    <row r="211" spans="1:7" ht="16" thickBot="1">
      <c r="A211" s="31"/>
      <c r="B211" s="31"/>
      <c r="C211" s="31"/>
      <c r="D211" s="31"/>
      <c r="E211" s="31"/>
      <c r="G211" s="31"/>
    </row>
    <row r="212" spans="1:7" ht="16" thickBot="1">
      <c r="A212" s="31"/>
      <c r="B212" s="31"/>
      <c r="C212" s="31"/>
      <c r="D212" s="31"/>
      <c r="E212" s="31"/>
      <c r="G212" s="31"/>
    </row>
    <row r="213" spans="1:7" ht="16" thickBot="1">
      <c r="A213" s="31"/>
      <c r="B213" s="31"/>
      <c r="C213" s="31"/>
      <c r="D213" s="31"/>
      <c r="E213" s="31"/>
      <c r="G213" s="31"/>
    </row>
    <row r="214" spans="1:7" ht="16" thickBot="1">
      <c r="A214" s="31"/>
      <c r="B214" s="31"/>
      <c r="C214" s="31"/>
      <c r="D214" s="31"/>
      <c r="E214" s="31"/>
      <c r="G214" s="31"/>
    </row>
    <row r="215" spans="1:7" ht="16" thickBot="1">
      <c r="A215" s="31"/>
      <c r="B215" s="31"/>
      <c r="C215" s="31"/>
      <c r="D215" s="31"/>
      <c r="E215" s="31"/>
      <c r="G215" s="31"/>
    </row>
    <row r="216" spans="1:7" ht="16" thickBot="1">
      <c r="A216" s="31"/>
      <c r="B216" s="31"/>
      <c r="C216" s="31"/>
      <c r="D216" s="31"/>
      <c r="E216" s="31"/>
      <c r="G216" s="31"/>
    </row>
    <row r="217" spans="1:7" ht="16" thickBot="1">
      <c r="A217" s="31"/>
      <c r="B217" s="31"/>
      <c r="C217" s="31"/>
      <c r="D217" s="31"/>
      <c r="E217" s="31"/>
      <c r="G217" s="31"/>
    </row>
    <row r="218" spans="1:7" ht="16" thickBot="1">
      <c r="A218" s="31"/>
      <c r="B218" s="31"/>
      <c r="C218" s="31"/>
      <c r="D218" s="31"/>
      <c r="E218" s="31"/>
      <c r="G218" s="31"/>
    </row>
    <row r="219" spans="1:7" ht="16" thickBot="1">
      <c r="A219" s="31"/>
      <c r="B219" s="31"/>
      <c r="C219" s="31"/>
      <c r="D219" s="31"/>
      <c r="E219" s="31"/>
      <c r="G219" s="31"/>
    </row>
    <row r="220" spans="1:7" ht="16" thickBot="1">
      <c r="A220" s="31"/>
      <c r="B220" s="31"/>
      <c r="C220" s="31"/>
      <c r="D220" s="31"/>
      <c r="E220" s="31"/>
      <c r="G220" s="31"/>
    </row>
    <row r="221" spans="1:7" ht="16" thickBot="1">
      <c r="A221" s="31"/>
      <c r="B221" s="31"/>
      <c r="C221" s="31"/>
      <c r="D221" s="31"/>
      <c r="E221" s="31"/>
      <c r="G221" s="31"/>
    </row>
    <row r="222" spans="1:7" ht="16" thickBot="1">
      <c r="A222" s="31"/>
      <c r="B222" s="31"/>
      <c r="C222" s="31"/>
      <c r="D222" s="31"/>
      <c r="E222" s="31"/>
      <c r="G222" s="31"/>
    </row>
    <row r="223" spans="1:7" ht="16" thickBot="1">
      <c r="A223" s="31"/>
      <c r="B223" s="31"/>
      <c r="C223" s="31"/>
      <c r="D223" s="31"/>
      <c r="E223" s="31"/>
      <c r="G223" s="31"/>
    </row>
    <row r="224" spans="1:7" ht="16" thickBot="1">
      <c r="A224" s="31"/>
      <c r="B224" s="31"/>
      <c r="C224" s="31"/>
      <c r="D224" s="31"/>
      <c r="E224" s="31"/>
      <c r="G224" s="31"/>
    </row>
    <row r="225" spans="1:7" ht="16" thickBot="1">
      <c r="A225" s="31"/>
      <c r="B225" s="31"/>
      <c r="C225" s="31"/>
      <c r="D225" s="31"/>
      <c r="E225" s="31"/>
      <c r="G225" s="31"/>
    </row>
    <row r="226" spans="1:7" ht="16" thickBot="1">
      <c r="A226" s="31"/>
      <c r="B226" s="31"/>
      <c r="C226" s="31"/>
      <c r="D226" s="31"/>
      <c r="E226" s="31"/>
      <c r="G226" s="31"/>
    </row>
    <row r="227" spans="1:7" ht="16" thickBot="1">
      <c r="A227" s="31"/>
      <c r="B227" s="31"/>
      <c r="C227" s="31"/>
      <c r="D227" s="31"/>
      <c r="E227" s="31"/>
      <c r="G227" s="31"/>
    </row>
    <row r="228" spans="1:7" ht="16" thickBot="1">
      <c r="A228" s="31"/>
      <c r="B228" s="31"/>
      <c r="C228" s="31"/>
      <c r="D228" s="31"/>
      <c r="E228" s="31"/>
      <c r="G228" s="31"/>
    </row>
    <row r="229" spans="1:7" ht="16" thickBot="1">
      <c r="A229" s="31"/>
      <c r="B229" s="31"/>
      <c r="C229" s="31"/>
      <c r="D229" s="31"/>
      <c r="E229" s="31"/>
      <c r="G229" s="31"/>
    </row>
    <row r="230" spans="1:7" ht="16" thickBot="1">
      <c r="A230" s="31"/>
      <c r="B230" s="31"/>
      <c r="C230" s="31"/>
      <c r="D230" s="31"/>
      <c r="E230" s="31"/>
      <c r="G230" s="31"/>
    </row>
    <row r="231" spans="1:7" ht="16" thickBot="1">
      <c r="A231" s="31"/>
      <c r="B231" s="31"/>
      <c r="C231" s="31"/>
      <c r="D231" s="31"/>
      <c r="E231" s="31"/>
      <c r="G231" s="31"/>
    </row>
    <row r="232" spans="1:7" ht="16" thickBot="1">
      <c r="A232" s="31"/>
      <c r="B232" s="31"/>
      <c r="C232" s="31"/>
      <c r="D232" s="31"/>
      <c r="E232" s="31"/>
      <c r="G232" s="31"/>
    </row>
    <row r="233" spans="1:7" ht="16" thickBot="1">
      <c r="A233" s="31"/>
      <c r="B233" s="31"/>
      <c r="C233" s="31"/>
      <c r="D233" s="31"/>
      <c r="E233" s="31"/>
      <c r="G233" s="31"/>
    </row>
    <row r="234" spans="1:7" ht="16" thickBot="1">
      <c r="A234" s="31"/>
      <c r="B234" s="31"/>
      <c r="C234" s="31"/>
      <c r="D234" s="31"/>
      <c r="E234" s="31"/>
      <c r="G234" s="31"/>
    </row>
    <row r="235" spans="1:7" ht="16" thickBot="1">
      <c r="A235" s="31"/>
      <c r="B235" s="31"/>
      <c r="C235" s="31"/>
      <c r="D235" s="31"/>
      <c r="E235" s="31"/>
      <c r="G235" s="31"/>
    </row>
    <row r="236" spans="1:7" ht="16" thickBot="1">
      <c r="A236" s="31"/>
      <c r="B236" s="31"/>
      <c r="C236" s="31"/>
      <c r="D236" s="31"/>
      <c r="E236" s="31"/>
      <c r="G236" s="31"/>
    </row>
    <row r="237" spans="1:7" ht="16" thickBot="1">
      <c r="A237" s="31"/>
      <c r="B237" s="31"/>
      <c r="C237" s="31"/>
      <c r="D237" s="31"/>
      <c r="E237" s="31"/>
      <c r="G237" s="31"/>
    </row>
    <row r="238" spans="1:7" ht="16" thickBot="1">
      <c r="A238" s="31"/>
      <c r="B238" s="31"/>
      <c r="C238" s="31"/>
      <c r="D238" s="31"/>
      <c r="E238" s="31"/>
      <c r="G238" s="31"/>
    </row>
    <row r="239" spans="1:7" ht="16" thickBot="1">
      <c r="A239" s="31"/>
      <c r="B239" s="31"/>
      <c r="C239" s="31"/>
      <c r="D239" s="31"/>
      <c r="E239" s="31"/>
      <c r="G239" s="31"/>
    </row>
    <row r="240" spans="1:7" ht="16" thickBot="1">
      <c r="A240" s="31"/>
      <c r="B240" s="31"/>
      <c r="C240" s="31"/>
      <c r="D240" s="31"/>
      <c r="E240" s="31"/>
      <c r="G240" s="31"/>
    </row>
    <row r="241" spans="1:7" ht="16" thickBot="1">
      <c r="A241" s="31"/>
      <c r="B241" s="31"/>
      <c r="C241" s="31"/>
      <c r="D241" s="31"/>
      <c r="E241" s="31"/>
      <c r="G241" s="31"/>
    </row>
    <row r="242" spans="1:7" ht="16" thickBot="1">
      <c r="A242" s="31"/>
      <c r="B242" s="31"/>
      <c r="C242" s="31"/>
      <c r="D242" s="31"/>
      <c r="E242" s="31"/>
      <c r="G242" s="31"/>
    </row>
    <row r="243" spans="1:7" ht="16" thickBot="1">
      <c r="A243" s="31"/>
      <c r="B243" s="31"/>
      <c r="C243" s="31"/>
      <c r="D243" s="31"/>
      <c r="E243" s="31"/>
      <c r="G243" s="31"/>
    </row>
    <row r="244" spans="1:7" ht="16" thickBot="1">
      <c r="A244" s="31"/>
      <c r="B244" s="31"/>
      <c r="C244" s="31"/>
      <c r="D244" s="31"/>
      <c r="E244" s="31"/>
      <c r="G244" s="31"/>
    </row>
    <row r="245" spans="1:7" ht="16" thickBot="1">
      <c r="A245" s="31"/>
      <c r="B245" s="31"/>
      <c r="C245" s="31"/>
      <c r="D245" s="31"/>
      <c r="E245" s="31"/>
      <c r="G245" s="31"/>
    </row>
    <row r="246" spans="1:7" ht="16" thickBot="1">
      <c r="A246" s="31"/>
      <c r="B246" s="31"/>
      <c r="C246" s="31"/>
      <c r="D246" s="31"/>
      <c r="E246" s="31"/>
      <c r="G246" s="31"/>
    </row>
    <row r="247" spans="1:7" ht="16" thickBot="1">
      <c r="A247" s="31"/>
      <c r="B247" s="31"/>
      <c r="C247" s="31"/>
      <c r="D247" s="31"/>
      <c r="E247" s="31"/>
      <c r="G247" s="31"/>
    </row>
    <row r="248" spans="1:7" ht="16" thickBot="1">
      <c r="A248" s="31"/>
      <c r="B248" s="31"/>
      <c r="C248" s="31"/>
      <c r="D248" s="31"/>
      <c r="E248" s="31"/>
      <c r="G248" s="31"/>
    </row>
    <row r="249" spans="1:7" ht="16" thickBot="1">
      <c r="A249" s="31"/>
      <c r="B249" s="31"/>
      <c r="C249" s="31"/>
      <c r="D249" s="31"/>
      <c r="E249" s="31"/>
      <c r="G249" s="31"/>
    </row>
    <row r="250" spans="1:7" ht="16" thickBot="1">
      <c r="A250" s="31"/>
      <c r="B250" s="31"/>
      <c r="C250" s="31"/>
      <c r="D250" s="31"/>
      <c r="E250" s="31"/>
      <c r="G250" s="31"/>
    </row>
    <row r="251" spans="1:7" ht="16" thickBot="1">
      <c r="A251" s="31"/>
      <c r="B251" s="31"/>
      <c r="C251" s="31"/>
      <c r="D251" s="31"/>
      <c r="E251" s="31"/>
      <c r="G251" s="31"/>
    </row>
    <row r="252" spans="1:7" ht="16" thickBot="1">
      <c r="A252" s="31"/>
      <c r="B252" s="31"/>
      <c r="C252" s="31"/>
      <c r="D252" s="31"/>
      <c r="E252" s="31"/>
      <c r="G252" s="31"/>
    </row>
    <row r="253" spans="1:7" ht="16" thickBot="1">
      <c r="A253" s="31"/>
      <c r="B253" s="31"/>
      <c r="C253" s="31"/>
      <c r="D253" s="31"/>
      <c r="E253" s="31"/>
      <c r="G253" s="31"/>
    </row>
    <row r="254" spans="1:7" ht="16" thickBot="1">
      <c r="A254" s="31"/>
      <c r="B254" s="31"/>
      <c r="C254" s="31"/>
      <c r="D254" s="31"/>
      <c r="E254" s="31"/>
      <c r="G254" s="31"/>
    </row>
    <row r="255" spans="1:7" ht="16" thickBot="1">
      <c r="A255" s="31"/>
      <c r="B255" s="31"/>
      <c r="C255" s="31"/>
      <c r="D255" s="31"/>
      <c r="E255" s="31"/>
      <c r="G255" s="31"/>
    </row>
    <row r="256" spans="1:7" ht="16" thickBot="1">
      <c r="A256" s="31"/>
      <c r="B256" s="31"/>
      <c r="C256" s="31"/>
      <c r="D256" s="31"/>
      <c r="E256" s="31"/>
      <c r="G256" s="31"/>
    </row>
    <row r="257" spans="1:7" ht="16" thickBot="1">
      <c r="A257" s="31"/>
      <c r="B257" s="31"/>
      <c r="C257" s="31"/>
      <c r="D257" s="31"/>
      <c r="E257" s="31"/>
      <c r="G257" s="31"/>
    </row>
    <row r="258" spans="1:7" ht="16" thickBot="1">
      <c r="A258" s="31"/>
      <c r="B258" s="31"/>
      <c r="C258" s="31"/>
      <c r="D258" s="31"/>
      <c r="E258" s="31"/>
      <c r="G258" s="31"/>
    </row>
    <row r="259" spans="1:7" ht="16" thickBot="1">
      <c r="A259" s="31"/>
      <c r="B259" s="31"/>
      <c r="C259" s="31"/>
      <c r="D259" s="31"/>
      <c r="E259" s="31"/>
      <c r="G259" s="31"/>
    </row>
    <row r="260" spans="1:7" ht="16" thickBot="1">
      <c r="A260" s="31"/>
      <c r="B260" s="31"/>
      <c r="C260" s="31"/>
      <c r="D260" s="31"/>
      <c r="E260" s="31"/>
      <c r="G260" s="31"/>
    </row>
    <row r="261" spans="1:7" ht="16" thickBot="1">
      <c r="A261" s="31"/>
      <c r="B261" s="31"/>
      <c r="C261" s="31"/>
      <c r="D261" s="31"/>
      <c r="E261" s="31"/>
      <c r="G261" s="31"/>
    </row>
    <row r="262" spans="1:7" ht="16" thickBot="1">
      <c r="A262" s="31"/>
      <c r="B262" s="31"/>
      <c r="C262" s="31"/>
      <c r="D262" s="31"/>
      <c r="E262" s="31"/>
      <c r="G262" s="31"/>
    </row>
    <row r="263" spans="1:7" ht="16" thickBot="1">
      <c r="A263" s="31"/>
      <c r="B263" s="31"/>
      <c r="C263" s="31"/>
      <c r="D263" s="31"/>
      <c r="E263" s="31"/>
      <c r="G263" s="31"/>
    </row>
    <row r="264" spans="1:7" ht="16" thickBot="1">
      <c r="A264" s="31"/>
      <c r="B264" s="31"/>
      <c r="C264" s="31"/>
      <c r="D264" s="31"/>
      <c r="E264" s="31"/>
      <c r="G264" s="31"/>
    </row>
    <row r="265" spans="1:7" ht="16" thickBot="1">
      <c r="A265" s="31"/>
      <c r="B265" s="31"/>
      <c r="C265" s="31"/>
      <c r="D265" s="31"/>
      <c r="E265" s="31"/>
      <c r="G265" s="31"/>
    </row>
    <row r="266" spans="1:7" ht="16" thickBot="1">
      <c r="A266" s="31"/>
      <c r="B266" s="31"/>
      <c r="C266" s="31"/>
      <c r="D266" s="31"/>
      <c r="E266" s="31"/>
      <c r="G266" s="31"/>
    </row>
    <row r="267" spans="1:7" ht="16" thickBot="1">
      <c r="A267" s="31"/>
      <c r="B267" s="31"/>
      <c r="C267" s="31"/>
      <c r="D267" s="31"/>
      <c r="E267" s="31"/>
      <c r="G267" s="31"/>
    </row>
    <row r="268" spans="1:7" ht="16" thickBot="1">
      <c r="A268" s="31"/>
      <c r="B268" s="31"/>
      <c r="C268" s="31"/>
      <c r="D268" s="31"/>
      <c r="E268" s="31"/>
      <c r="G268" s="31"/>
    </row>
    <row r="269" spans="1:7" ht="16" thickBot="1">
      <c r="A269" s="31"/>
      <c r="B269" s="31"/>
      <c r="C269" s="31"/>
      <c r="D269" s="31"/>
      <c r="E269" s="31"/>
      <c r="G269" s="31"/>
    </row>
    <row r="270" spans="1:7" ht="16" thickBot="1">
      <c r="A270" s="31"/>
      <c r="B270" s="31"/>
      <c r="C270" s="31"/>
      <c r="D270" s="31"/>
      <c r="E270" s="31"/>
      <c r="G270" s="31"/>
    </row>
    <row r="271" spans="1:7" ht="16" thickBot="1">
      <c r="A271" s="31"/>
      <c r="B271" s="31"/>
      <c r="C271" s="31"/>
      <c r="D271" s="31"/>
      <c r="E271" s="31"/>
      <c r="G271" s="31"/>
    </row>
    <row r="272" spans="1:7" ht="16" thickBot="1">
      <c r="A272" s="31"/>
      <c r="B272" s="31"/>
      <c r="C272" s="31"/>
      <c r="D272" s="31"/>
      <c r="E272" s="31"/>
      <c r="G272" s="31"/>
    </row>
    <row r="273" spans="1:7" ht="16" thickBot="1">
      <c r="A273" s="31"/>
      <c r="B273" s="31"/>
      <c r="C273" s="31"/>
      <c r="D273" s="31"/>
      <c r="E273" s="31"/>
      <c r="G273" s="31"/>
    </row>
    <row r="274" spans="1:7" ht="16" thickBot="1">
      <c r="A274" s="31"/>
      <c r="B274" s="31"/>
      <c r="C274" s="31"/>
      <c r="D274" s="31"/>
      <c r="E274" s="31"/>
      <c r="G274" s="31"/>
    </row>
    <row r="275" spans="1:7" ht="16" thickBot="1">
      <c r="A275" s="31"/>
      <c r="B275" s="31"/>
      <c r="C275" s="31"/>
      <c r="D275" s="31"/>
      <c r="E275" s="31"/>
      <c r="G275" s="31"/>
    </row>
    <row r="276" spans="1:7" ht="16" thickBot="1">
      <c r="A276" s="31"/>
      <c r="B276" s="31"/>
      <c r="C276" s="31"/>
      <c r="D276" s="31"/>
      <c r="E276" s="31"/>
      <c r="G276" s="31"/>
    </row>
    <row r="277" spans="1:7" ht="16" thickBot="1">
      <c r="A277" s="31"/>
      <c r="B277" s="31"/>
      <c r="C277" s="31"/>
      <c r="D277" s="31"/>
      <c r="E277" s="31"/>
      <c r="G277" s="31"/>
    </row>
    <row r="278" spans="1:7" ht="16" thickBot="1">
      <c r="A278" s="31"/>
      <c r="B278" s="31"/>
      <c r="C278" s="31"/>
      <c r="D278" s="31"/>
      <c r="E278" s="31"/>
      <c r="G278" s="31"/>
    </row>
    <row r="279" spans="1:7" ht="16" thickBot="1">
      <c r="A279" s="31"/>
      <c r="B279" s="31"/>
      <c r="C279" s="31"/>
      <c r="D279" s="31"/>
      <c r="E279" s="31"/>
      <c r="G279" s="31"/>
    </row>
    <row r="280" spans="1:7" ht="16" thickBot="1">
      <c r="A280" s="31"/>
      <c r="B280" s="31"/>
      <c r="C280" s="31"/>
      <c r="D280" s="31"/>
      <c r="E280" s="31"/>
      <c r="G280" s="31"/>
    </row>
    <row r="281" spans="1:7" ht="16" thickBot="1">
      <c r="A281" s="31"/>
      <c r="B281" s="31"/>
      <c r="C281" s="31"/>
      <c r="D281" s="31"/>
      <c r="E281" s="31"/>
      <c r="G281" s="31"/>
    </row>
    <row r="282" spans="1:7" ht="16" thickBot="1">
      <c r="A282" s="31"/>
      <c r="B282" s="31"/>
      <c r="C282" s="31"/>
      <c r="D282" s="31"/>
      <c r="E282" s="31"/>
      <c r="G282" s="31"/>
    </row>
    <row r="283" spans="1:7" ht="16" thickBot="1">
      <c r="A283" s="31"/>
      <c r="B283" s="31"/>
      <c r="C283" s="31"/>
      <c r="D283" s="31"/>
      <c r="E283" s="31"/>
      <c r="G283" s="31"/>
    </row>
    <row r="284" spans="1:7" ht="16" thickBot="1">
      <c r="A284" s="31"/>
      <c r="B284" s="31"/>
      <c r="C284" s="31"/>
      <c r="D284" s="31"/>
      <c r="E284" s="31"/>
      <c r="G284" s="31"/>
    </row>
    <row r="285" spans="1:7" ht="16" thickBot="1">
      <c r="A285" s="31"/>
      <c r="B285" s="31"/>
      <c r="C285" s="31"/>
      <c r="D285" s="31"/>
      <c r="E285" s="31"/>
      <c r="G285" s="31"/>
    </row>
    <row r="286" spans="1:7" ht="16" thickBot="1">
      <c r="A286" s="31"/>
      <c r="B286" s="31"/>
      <c r="C286" s="31"/>
      <c r="D286" s="31"/>
      <c r="E286" s="31"/>
      <c r="G286" s="31"/>
    </row>
    <row r="287" spans="1:7" ht="16" thickBot="1">
      <c r="A287" s="31"/>
      <c r="B287" s="31"/>
      <c r="C287" s="31"/>
      <c r="D287" s="31"/>
      <c r="E287" s="31"/>
      <c r="G287" s="31"/>
    </row>
    <row r="288" spans="1:7" ht="16" thickBot="1">
      <c r="A288" s="31"/>
      <c r="B288" s="31"/>
      <c r="C288" s="31"/>
      <c r="D288" s="31"/>
      <c r="E288" s="31"/>
      <c r="G288" s="31"/>
    </row>
    <row r="289" spans="1:7" ht="16" thickBot="1">
      <c r="A289" s="31"/>
      <c r="B289" s="31"/>
      <c r="C289" s="31"/>
      <c r="D289" s="31"/>
      <c r="E289" s="31"/>
      <c r="G289" s="31"/>
    </row>
    <row r="290" spans="1:7" ht="16" thickBot="1">
      <c r="A290" s="31"/>
      <c r="B290" s="31"/>
      <c r="C290" s="31"/>
      <c r="D290" s="31"/>
      <c r="E290" s="31"/>
      <c r="G290" s="31"/>
    </row>
    <row r="291" spans="1:7" ht="16" thickBot="1">
      <c r="A291" s="31"/>
      <c r="B291" s="31"/>
      <c r="C291" s="31"/>
      <c r="D291" s="31"/>
      <c r="E291" s="31"/>
      <c r="G291" s="31"/>
    </row>
    <row r="292" spans="1:7" ht="16" thickBot="1">
      <c r="A292" s="31"/>
      <c r="B292" s="31"/>
      <c r="C292" s="31"/>
      <c r="D292" s="31"/>
      <c r="E292" s="31"/>
      <c r="G292" s="31"/>
    </row>
    <row r="293" spans="1:7" ht="16" thickBot="1">
      <c r="A293" s="31"/>
      <c r="B293" s="31"/>
      <c r="C293" s="31"/>
      <c r="D293" s="31"/>
      <c r="E293" s="31"/>
      <c r="G293" s="31"/>
    </row>
    <row r="294" spans="1:7" ht="16" thickBot="1">
      <c r="A294" s="31"/>
      <c r="B294" s="31"/>
      <c r="C294" s="31"/>
      <c r="D294" s="31"/>
      <c r="E294" s="31"/>
      <c r="G294" s="31"/>
    </row>
    <row r="295" spans="1:7" ht="16" thickBot="1">
      <c r="A295" s="31"/>
      <c r="B295" s="31"/>
      <c r="C295" s="31"/>
      <c r="D295" s="31"/>
      <c r="E295" s="31"/>
      <c r="G295" s="31"/>
    </row>
    <row r="296" spans="1:7" ht="16" thickBot="1">
      <c r="A296" s="31"/>
      <c r="B296" s="31"/>
      <c r="C296" s="31"/>
      <c r="D296" s="31"/>
      <c r="E296" s="31"/>
      <c r="G296" s="31"/>
    </row>
    <row r="297" spans="1:7" ht="16" thickBot="1">
      <c r="A297" s="31"/>
      <c r="B297" s="31"/>
      <c r="C297" s="31"/>
      <c r="D297" s="31"/>
      <c r="E297" s="31"/>
      <c r="G297" s="31"/>
    </row>
    <row r="298" spans="1:7" ht="16" thickBot="1">
      <c r="A298" s="31"/>
      <c r="B298" s="31"/>
      <c r="C298" s="31"/>
      <c r="D298" s="31"/>
      <c r="E298" s="31"/>
      <c r="G298" s="31"/>
    </row>
    <row r="299" spans="1:7" ht="16" thickBot="1">
      <c r="A299" s="31"/>
      <c r="B299" s="31"/>
      <c r="C299" s="31"/>
      <c r="D299" s="31"/>
      <c r="E299" s="31"/>
      <c r="G299" s="31"/>
    </row>
    <row r="300" spans="1:7" ht="16" thickBot="1">
      <c r="A300" s="31"/>
      <c r="B300" s="31"/>
      <c r="C300" s="31"/>
      <c r="D300" s="31"/>
      <c r="E300" s="31"/>
      <c r="G300" s="31"/>
    </row>
    <row r="301" spans="1:7" ht="16" thickBot="1">
      <c r="A301" s="31"/>
      <c r="B301" s="31"/>
      <c r="C301" s="31"/>
      <c r="D301" s="31"/>
      <c r="E301" s="31"/>
      <c r="G301" s="31"/>
    </row>
    <row r="302" spans="1:7" ht="16" thickBot="1">
      <c r="A302" s="31"/>
      <c r="B302" s="31"/>
      <c r="C302" s="31"/>
      <c r="D302" s="31"/>
      <c r="E302" s="31"/>
      <c r="G302" s="31"/>
    </row>
    <row r="303" spans="1:7" ht="16" thickBot="1">
      <c r="A303" s="31"/>
      <c r="B303" s="31"/>
      <c r="C303" s="31"/>
      <c r="D303" s="31"/>
      <c r="E303" s="31"/>
      <c r="G303" s="31"/>
    </row>
    <row r="304" spans="1:7" ht="16" thickBot="1">
      <c r="A304" s="31"/>
      <c r="B304" s="31"/>
      <c r="C304" s="31"/>
      <c r="D304" s="31"/>
      <c r="E304" s="31"/>
      <c r="G304" s="31"/>
    </row>
    <row r="305" spans="1:7" ht="16" thickBot="1">
      <c r="A305" s="31"/>
      <c r="B305" s="31"/>
      <c r="C305" s="31"/>
      <c r="D305" s="31"/>
      <c r="E305" s="31"/>
      <c r="G305" s="31"/>
    </row>
    <row r="306" spans="1:7" ht="16" thickBot="1">
      <c r="A306" s="31"/>
      <c r="B306" s="31"/>
      <c r="C306" s="31"/>
      <c r="D306" s="31"/>
      <c r="E306" s="31"/>
      <c r="G306" s="31"/>
    </row>
    <row r="307" spans="1:7" ht="16" thickBot="1">
      <c r="A307" s="31"/>
      <c r="B307" s="31"/>
      <c r="C307" s="31"/>
      <c r="D307" s="31"/>
      <c r="E307" s="31"/>
      <c r="G307" s="31"/>
    </row>
    <row r="308" spans="1:7" ht="16" thickBot="1">
      <c r="A308" s="31"/>
      <c r="B308" s="31"/>
      <c r="C308" s="31"/>
      <c r="D308" s="31"/>
      <c r="E308" s="31"/>
      <c r="G308" s="31"/>
    </row>
    <row r="309" spans="1:7" ht="16" thickBot="1">
      <c r="A309" s="31"/>
      <c r="B309" s="31"/>
      <c r="C309" s="31"/>
      <c r="D309" s="31"/>
      <c r="E309" s="31"/>
      <c r="G309" s="31"/>
    </row>
    <row r="310" spans="1:7" ht="16" thickBot="1">
      <c r="A310" s="31"/>
      <c r="B310" s="31"/>
      <c r="C310" s="31"/>
      <c r="D310" s="31"/>
      <c r="E310" s="31"/>
      <c r="G310" s="31"/>
    </row>
    <row r="311" spans="1:7" ht="16" thickBot="1">
      <c r="A311" s="31"/>
      <c r="B311" s="31"/>
      <c r="C311" s="31"/>
      <c r="D311" s="31"/>
      <c r="E311" s="31"/>
      <c r="G311" s="31"/>
    </row>
    <row r="312" spans="1:7" ht="16" thickBot="1">
      <c r="A312" s="31"/>
      <c r="B312" s="31"/>
      <c r="C312" s="31"/>
      <c r="D312" s="31"/>
      <c r="E312" s="31"/>
      <c r="G312" s="31"/>
    </row>
    <row r="313" spans="1:7" ht="16" thickBot="1">
      <c r="A313" s="31"/>
      <c r="B313" s="31"/>
      <c r="C313" s="31"/>
      <c r="D313" s="31"/>
      <c r="E313" s="31"/>
      <c r="G313" s="31"/>
    </row>
    <row r="314" spans="1:7" ht="16" thickBot="1">
      <c r="A314" s="31"/>
      <c r="B314" s="31"/>
      <c r="C314" s="31"/>
      <c r="D314" s="31"/>
      <c r="E314" s="31"/>
      <c r="G314" s="31"/>
    </row>
    <row r="315" spans="1:7" ht="16" thickBot="1">
      <c r="A315" s="31"/>
      <c r="B315" s="31"/>
      <c r="C315" s="31"/>
      <c r="D315" s="31"/>
      <c r="E315" s="31"/>
      <c r="G315" s="31"/>
    </row>
    <row r="316" spans="1:7" ht="16" thickBot="1">
      <c r="A316" s="31"/>
      <c r="B316" s="31"/>
      <c r="C316" s="31"/>
      <c r="D316" s="31"/>
      <c r="E316" s="31"/>
      <c r="G316" s="31"/>
    </row>
    <row r="317" spans="1:7" ht="16" thickBot="1">
      <c r="A317" s="31"/>
      <c r="B317" s="31"/>
      <c r="C317" s="31"/>
      <c r="D317" s="31"/>
      <c r="E317" s="31"/>
      <c r="G317" s="31"/>
    </row>
    <row r="318" spans="1:7" ht="16" thickBot="1">
      <c r="A318" s="31"/>
      <c r="B318" s="31"/>
      <c r="C318" s="31"/>
      <c r="D318" s="31"/>
      <c r="E318" s="31"/>
      <c r="G318" s="31"/>
    </row>
    <row r="319" spans="1:7" ht="16" thickBot="1">
      <c r="A319" s="31"/>
      <c r="B319" s="31"/>
      <c r="C319" s="31"/>
      <c r="D319" s="31"/>
      <c r="E319" s="31"/>
      <c r="G319" s="31"/>
    </row>
    <row r="320" spans="1:7" ht="16" thickBot="1">
      <c r="A320" s="31"/>
      <c r="B320" s="31"/>
      <c r="C320" s="31"/>
      <c r="D320" s="31"/>
      <c r="E320" s="31"/>
      <c r="G320" s="31"/>
    </row>
    <row r="321" spans="1:7" ht="16" thickBot="1">
      <c r="A321" s="31"/>
      <c r="B321" s="31"/>
      <c r="C321" s="31"/>
      <c r="D321" s="31"/>
      <c r="E321" s="31"/>
      <c r="G321" s="31"/>
    </row>
    <row r="322" spans="1:7" ht="16" thickBot="1">
      <c r="A322" s="31"/>
      <c r="B322" s="31"/>
      <c r="C322" s="31"/>
      <c r="D322" s="31"/>
      <c r="E322" s="31"/>
      <c r="G322" s="31"/>
    </row>
    <row r="323" spans="1:7" ht="16" thickBot="1">
      <c r="A323" s="31"/>
      <c r="B323" s="31"/>
      <c r="C323" s="31"/>
      <c r="D323" s="31"/>
      <c r="E323" s="31"/>
      <c r="G323" s="31"/>
    </row>
    <row r="324" spans="1:7" ht="16" thickBot="1">
      <c r="A324" s="31"/>
      <c r="B324" s="31"/>
      <c r="C324" s="31"/>
      <c r="D324" s="31"/>
      <c r="E324" s="31"/>
      <c r="G324" s="31"/>
    </row>
    <row r="325" spans="1:7" ht="16" thickBot="1">
      <c r="A325" s="31"/>
      <c r="B325" s="31"/>
      <c r="C325" s="31"/>
      <c r="D325" s="31"/>
      <c r="E325" s="31"/>
      <c r="G325" s="31"/>
    </row>
    <row r="326" spans="1:7" ht="16" thickBot="1">
      <c r="A326" s="31"/>
      <c r="B326" s="31"/>
      <c r="C326" s="31"/>
      <c r="D326" s="31"/>
      <c r="E326" s="31"/>
      <c r="G326" s="31"/>
    </row>
    <row r="327" spans="1:7" ht="16" thickBot="1">
      <c r="A327" s="31"/>
      <c r="B327" s="31"/>
      <c r="C327" s="31"/>
      <c r="D327" s="31"/>
      <c r="E327" s="31"/>
      <c r="G327" s="31"/>
    </row>
    <row r="328" spans="1:7" ht="16" thickBot="1">
      <c r="A328" s="31"/>
      <c r="B328" s="31"/>
      <c r="C328" s="31"/>
      <c r="D328" s="31"/>
      <c r="E328" s="31"/>
      <c r="G328" s="31"/>
    </row>
    <row r="329" spans="1:7" ht="16" thickBot="1">
      <c r="A329" s="31"/>
      <c r="B329" s="31"/>
      <c r="C329" s="31"/>
      <c r="D329" s="31"/>
      <c r="E329" s="31"/>
      <c r="G329" s="31"/>
    </row>
    <row r="330" spans="1:7" ht="16" thickBot="1">
      <c r="A330" s="31"/>
      <c r="B330" s="31"/>
      <c r="C330" s="31"/>
      <c r="D330" s="31"/>
      <c r="E330" s="31"/>
      <c r="G330" s="31"/>
    </row>
    <row r="331" spans="1:7" ht="16" thickBot="1">
      <c r="A331" s="31"/>
      <c r="B331" s="31"/>
      <c r="C331" s="31"/>
      <c r="D331" s="31"/>
      <c r="E331" s="31"/>
      <c r="G331" s="31"/>
    </row>
    <row r="332" spans="1:7" ht="16" thickBot="1">
      <c r="A332" s="31"/>
      <c r="B332" s="31"/>
      <c r="C332" s="31"/>
      <c r="D332" s="31"/>
      <c r="E332" s="31"/>
      <c r="G332" s="31"/>
    </row>
    <row r="333" spans="1:7" ht="16" thickBot="1">
      <c r="A333" s="31"/>
      <c r="B333" s="31"/>
      <c r="C333" s="31"/>
      <c r="D333" s="31"/>
      <c r="E333" s="31"/>
      <c r="G333" s="31"/>
    </row>
    <row r="334" spans="1:7" ht="16" thickBot="1">
      <c r="A334" s="31"/>
      <c r="B334" s="31"/>
      <c r="C334" s="31"/>
      <c r="D334" s="31"/>
      <c r="E334" s="31"/>
      <c r="G334" s="31"/>
    </row>
    <row r="335" spans="1:7" ht="16" thickBot="1">
      <c r="A335" s="31"/>
      <c r="B335" s="31"/>
      <c r="C335" s="31"/>
      <c r="D335" s="31"/>
      <c r="E335" s="31"/>
      <c r="G335" s="31"/>
    </row>
    <row r="336" spans="1:7" ht="16" thickBot="1">
      <c r="A336" s="31"/>
      <c r="B336" s="31"/>
      <c r="C336" s="31"/>
      <c r="D336" s="31"/>
      <c r="E336" s="31"/>
      <c r="G336" s="31"/>
    </row>
    <row r="337" spans="1:7" ht="16" thickBot="1">
      <c r="A337" s="31"/>
      <c r="B337" s="31"/>
      <c r="C337" s="31"/>
      <c r="D337" s="31"/>
      <c r="E337" s="31"/>
      <c r="G337" s="31"/>
    </row>
    <row r="338" spans="1:7" ht="16" thickBot="1">
      <c r="A338" s="31"/>
      <c r="B338" s="31"/>
      <c r="C338" s="31"/>
      <c r="D338" s="31"/>
      <c r="E338" s="31"/>
      <c r="G338" s="31"/>
    </row>
    <row r="339" spans="1:7" ht="16" thickBot="1">
      <c r="A339" s="31"/>
      <c r="B339" s="31"/>
      <c r="C339" s="31"/>
      <c r="D339" s="31"/>
      <c r="E339" s="31"/>
      <c r="G339" s="31"/>
    </row>
    <row r="340" spans="1:7" ht="16" thickBot="1">
      <c r="A340" s="31"/>
      <c r="B340" s="31"/>
      <c r="C340" s="31"/>
      <c r="D340" s="31"/>
      <c r="E340" s="31"/>
      <c r="G340" s="31"/>
    </row>
    <row r="341" spans="1:7" ht="16" thickBot="1">
      <c r="A341" s="31"/>
      <c r="B341" s="31"/>
      <c r="C341" s="31"/>
      <c r="D341" s="31"/>
      <c r="E341" s="31"/>
      <c r="G341" s="31"/>
    </row>
    <row r="342" spans="1:7" ht="16" thickBot="1">
      <c r="A342" s="31"/>
      <c r="B342" s="31"/>
      <c r="C342" s="31"/>
      <c r="D342" s="31"/>
      <c r="E342" s="31"/>
      <c r="G342" s="31"/>
    </row>
    <row r="343" spans="1:7" ht="16" thickBot="1">
      <c r="A343" s="31"/>
      <c r="B343" s="31"/>
      <c r="C343" s="31"/>
      <c r="D343" s="31"/>
      <c r="E343" s="31"/>
      <c r="G343" s="31"/>
    </row>
    <row r="344" spans="1:7" ht="16" thickBot="1">
      <c r="A344" s="31"/>
      <c r="B344" s="31"/>
      <c r="C344" s="31"/>
      <c r="D344" s="31"/>
      <c r="E344" s="31"/>
      <c r="G344" s="31"/>
    </row>
    <row r="345" spans="1:7" ht="16" thickBot="1">
      <c r="A345" s="31"/>
      <c r="B345" s="31"/>
      <c r="C345" s="31"/>
      <c r="D345" s="31"/>
      <c r="E345" s="31"/>
      <c r="G345" s="31"/>
    </row>
    <row r="346" spans="1:7" ht="16" thickBot="1">
      <c r="A346" s="31"/>
      <c r="B346" s="31"/>
      <c r="C346" s="31"/>
      <c r="D346" s="31"/>
      <c r="E346" s="31"/>
      <c r="G346" s="31"/>
    </row>
    <row r="347" spans="1:7" ht="16" thickBot="1">
      <c r="A347" s="31"/>
      <c r="B347" s="31"/>
      <c r="C347" s="31"/>
      <c r="D347" s="31"/>
      <c r="E347" s="31"/>
      <c r="G347" s="31"/>
    </row>
    <row r="348" spans="1:7" ht="16" thickBot="1">
      <c r="A348" s="31"/>
      <c r="B348" s="31"/>
      <c r="C348" s="31"/>
      <c r="D348" s="31"/>
      <c r="E348" s="31"/>
      <c r="G348" s="31"/>
    </row>
    <row r="349" spans="1:7" ht="16" thickBot="1">
      <c r="A349" s="31"/>
      <c r="B349" s="31"/>
      <c r="C349" s="31"/>
      <c r="D349" s="31"/>
      <c r="E349" s="31"/>
      <c r="G349" s="31"/>
    </row>
    <row r="350" spans="1:7" ht="16" thickBot="1">
      <c r="A350" s="31"/>
      <c r="B350" s="31"/>
      <c r="C350" s="31"/>
      <c r="D350" s="31"/>
      <c r="E350" s="31"/>
      <c r="G350" s="31"/>
    </row>
    <row r="351" spans="1:7" ht="16" thickBot="1">
      <c r="A351" s="31"/>
      <c r="B351" s="31"/>
      <c r="C351" s="31"/>
      <c r="D351" s="31"/>
      <c r="E351" s="31"/>
      <c r="G351" s="31"/>
    </row>
    <row r="352" spans="1:7" ht="16" thickBot="1">
      <c r="A352" s="31"/>
      <c r="B352" s="31"/>
      <c r="C352" s="31"/>
      <c r="D352" s="31"/>
      <c r="E352" s="31"/>
      <c r="G352" s="31"/>
    </row>
    <row r="353" spans="1:7" ht="16" thickBot="1">
      <c r="A353" s="31"/>
      <c r="B353" s="31"/>
      <c r="C353" s="31"/>
      <c r="D353" s="31"/>
      <c r="E353" s="31"/>
      <c r="G353" s="31"/>
    </row>
    <row r="354" spans="1:7" ht="16" thickBot="1">
      <c r="A354" s="31"/>
      <c r="B354" s="31"/>
      <c r="C354" s="31"/>
      <c r="D354" s="31"/>
      <c r="E354" s="31"/>
      <c r="G354" s="31"/>
    </row>
    <row r="355" spans="1:7" ht="16" thickBot="1">
      <c r="A355" s="31"/>
      <c r="B355" s="31"/>
      <c r="C355" s="31"/>
      <c r="D355" s="31"/>
      <c r="E355" s="31"/>
      <c r="G355" s="31"/>
    </row>
    <row r="356" spans="1:7" ht="16" thickBot="1">
      <c r="A356" s="31"/>
      <c r="B356" s="31"/>
      <c r="C356" s="31"/>
      <c r="D356" s="31"/>
      <c r="E356" s="31"/>
      <c r="G356" s="31"/>
    </row>
    <row r="357" spans="1:7" ht="16" thickBot="1">
      <c r="A357" s="31"/>
      <c r="B357" s="31"/>
      <c r="C357" s="31"/>
      <c r="D357" s="31"/>
      <c r="E357" s="31"/>
      <c r="G357" s="31"/>
    </row>
    <row r="358" spans="1:7" ht="16" thickBot="1">
      <c r="A358" s="31"/>
      <c r="B358" s="31"/>
      <c r="C358" s="31"/>
      <c r="D358" s="31"/>
      <c r="E358" s="31"/>
      <c r="G358" s="31"/>
    </row>
    <row r="359" spans="1:7" ht="16" thickBot="1">
      <c r="A359" s="31"/>
      <c r="B359" s="31"/>
      <c r="C359" s="31"/>
      <c r="D359" s="31"/>
      <c r="E359" s="31"/>
      <c r="G359" s="31"/>
    </row>
    <row r="360" spans="1:7" ht="16" thickBot="1">
      <c r="A360" s="31"/>
      <c r="B360" s="31"/>
      <c r="C360" s="31"/>
      <c r="D360" s="31"/>
      <c r="E360" s="31"/>
      <c r="G360" s="31"/>
    </row>
    <row r="361" spans="1:7" ht="16" thickBot="1">
      <c r="A361" s="31"/>
      <c r="B361" s="31"/>
      <c r="C361" s="31"/>
      <c r="D361" s="31"/>
      <c r="E361" s="31"/>
      <c r="G361" s="31"/>
    </row>
    <row r="362" spans="1:7" ht="16" thickBot="1">
      <c r="A362" s="31"/>
      <c r="B362" s="31"/>
      <c r="C362" s="31"/>
      <c r="D362" s="31"/>
      <c r="E362" s="31"/>
      <c r="G362" s="31"/>
    </row>
    <row r="363" spans="1:7" ht="16" thickBot="1">
      <c r="A363" s="31"/>
      <c r="B363" s="31"/>
      <c r="C363" s="31"/>
      <c r="D363" s="31"/>
      <c r="E363" s="31"/>
      <c r="G363" s="31"/>
    </row>
    <row r="364" spans="1:7" ht="16" thickBot="1">
      <c r="A364" s="31"/>
      <c r="B364" s="31"/>
      <c r="C364" s="31"/>
      <c r="D364" s="31"/>
      <c r="E364" s="31"/>
      <c r="G364" s="31"/>
    </row>
    <row r="365" spans="1:7" ht="16" thickBot="1">
      <c r="A365" s="31"/>
      <c r="B365" s="31"/>
      <c r="C365" s="31"/>
      <c r="D365" s="31"/>
      <c r="E365" s="31"/>
      <c r="G365" s="31"/>
    </row>
    <row r="366" spans="1:7" ht="16" thickBot="1">
      <c r="A366" s="31"/>
      <c r="B366" s="31"/>
      <c r="C366" s="31"/>
      <c r="D366" s="31"/>
      <c r="E366" s="31"/>
      <c r="G366" s="31"/>
    </row>
    <row r="367" spans="1:7" ht="16" thickBot="1">
      <c r="A367" s="31"/>
      <c r="B367" s="31"/>
      <c r="C367" s="31"/>
      <c r="D367" s="31"/>
      <c r="E367" s="31"/>
      <c r="G367" s="31"/>
    </row>
    <row r="368" spans="1:7" ht="16" thickBot="1">
      <c r="A368" s="31"/>
      <c r="B368" s="31"/>
      <c r="C368" s="31"/>
      <c r="D368" s="31"/>
      <c r="E368" s="31"/>
      <c r="G368" s="31"/>
    </row>
    <row r="369" spans="1:7" ht="16" thickBot="1">
      <c r="A369" s="31"/>
      <c r="B369" s="31"/>
      <c r="C369" s="31"/>
      <c r="D369" s="31"/>
      <c r="E369" s="31"/>
      <c r="G369" s="31"/>
    </row>
    <row r="370" spans="1:7" ht="16" thickBot="1">
      <c r="A370" s="31"/>
      <c r="B370" s="31"/>
      <c r="C370" s="31"/>
      <c r="D370" s="31"/>
      <c r="E370" s="31"/>
      <c r="G370" s="31"/>
    </row>
    <row r="371" spans="1:7" ht="16" thickBot="1">
      <c r="A371" s="31"/>
      <c r="B371" s="31"/>
      <c r="C371" s="31"/>
      <c r="D371" s="31"/>
      <c r="E371" s="31"/>
      <c r="G371" s="31"/>
    </row>
    <row r="372" spans="1:7" ht="16" thickBot="1">
      <c r="A372" s="31"/>
      <c r="B372" s="31"/>
      <c r="C372" s="31"/>
      <c r="D372" s="31"/>
      <c r="E372" s="31"/>
      <c r="G372" s="31"/>
    </row>
    <row r="373" spans="1:7" ht="16" thickBot="1">
      <c r="A373" s="31"/>
      <c r="B373" s="31"/>
      <c r="C373" s="31"/>
      <c r="D373" s="31"/>
      <c r="E373" s="31"/>
      <c r="G373" s="31"/>
    </row>
    <row r="374" spans="1:7" ht="16" thickBot="1">
      <c r="A374" s="31"/>
      <c r="B374" s="31"/>
      <c r="C374" s="31"/>
      <c r="D374" s="31"/>
      <c r="E374" s="31"/>
      <c r="G374" s="31"/>
    </row>
    <row r="375" spans="1:7" ht="16" thickBot="1">
      <c r="A375" s="31"/>
      <c r="B375" s="31"/>
      <c r="C375" s="31"/>
      <c r="D375" s="31"/>
      <c r="E375" s="31"/>
      <c r="G375" s="31"/>
    </row>
    <row r="376" spans="1:7" ht="16" thickBot="1">
      <c r="A376" s="31"/>
      <c r="B376" s="31"/>
      <c r="C376" s="31"/>
      <c r="D376" s="31"/>
      <c r="E376" s="31"/>
      <c r="G376" s="31"/>
    </row>
    <row r="377" spans="1:7" ht="16" thickBot="1">
      <c r="A377" s="31"/>
      <c r="B377" s="31"/>
      <c r="C377" s="31"/>
      <c r="D377" s="31"/>
      <c r="E377" s="31"/>
      <c r="G377" s="31"/>
    </row>
    <row r="378" spans="1:7" ht="16" thickBot="1">
      <c r="A378" s="31"/>
      <c r="B378" s="31"/>
      <c r="C378" s="31"/>
      <c r="D378" s="31"/>
      <c r="E378" s="31"/>
      <c r="G378" s="31"/>
    </row>
    <row r="379" spans="1:7" ht="16" thickBot="1">
      <c r="A379" s="31"/>
      <c r="B379" s="31"/>
      <c r="C379" s="31"/>
      <c r="D379" s="31"/>
      <c r="E379" s="31"/>
      <c r="G379" s="31"/>
    </row>
    <row r="380" spans="1:7" ht="16" thickBot="1">
      <c r="A380" s="31"/>
      <c r="B380" s="31"/>
      <c r="C380" s="31"/>
      <c r="D380" s="31"/>
      <c r="E380" s="31"/>
      <c r="G380" s="31"/>
    </row>
    <row r="381" spans="1:7" ht="16" thickBot="1">
      <c r="A381" s="31"/>
      <c r="B381" s="31"/>
      <c r="C381" s="31"/>
      <c r="D381" s="31"/>
      <c r="E381" s="31"/>
      <c r="G381" s="31"/>
    </row>
    <row r="382" spans="1:7" ht="16" thickBot="1">
      <c r="A382" s="31"/>
      <c r="B382" s="31"/>
      <c r="C382" s="31"/>
      <c r="D382" s="31"/>
      <c r="E382" s="31"/>
      <c r="G382" s="31"/>
    </row>
    <row r="383" spans="1:7" ht="16" thickBot="1">
      <c r="A383" s="31"/>
      <c r="B383" s="31"/>
      <c r="C383" s="31"/>
      <c r="D383" s="31"/>
      <c r="E383" s="31"/>
      <c r="G383" s="31"/>
    </row>
    <row r="384" spans="1:7" ht="16" thickBot="1">
      <c r="A384" s="31"/>
      <c r="B384" s="31"/>
      <c r="C384" s="31"/>
      <c r="D384" s="31"/>
      <c r="E384" s="31"/>
      <c r="G384" s="31"/>
    </row>
    <row r="385" spans="1:7" ht="16" thickBot="1">
      <c r="A385" s="31"/>
      <c r="B385" s="31"/>
      <c r="C385" s="31"/>
      <c r="D385" s="31"/>
      <c r="E385" s="31"/>
      <c r="G385" s="31"/>
    </row>
    <row r="386" spans="1:7" ht="16" thickBot="1">
      <c r="A386" s="31"/>
      <c r="B386" s="31"/>
      <c r="C386" s="31"/>
      <c r="D386" s="31"/>
      <c r="E386" s="31"/>
      <c r="G386" s="31"/>
    </row>
    <row r="387" spans="1:7" ht="16" thickBot="1">
      <c r="A387" s="31"/>
      <c r="B387" s="31"/>
      <c r="C387" s="31"/>
      <c r="D387" s="31"/>
      <c r="E387" s="31"/>
      <c r="G387" s="31"/>
    </row>
    <row r="388" spans="1:7" ht="16" thickBot="1">
      <c r="A388" s="31"/>
      <c r="B388" s="31"/>
      <c r="C388" s="31"/>
      <c r="D388" s="31"/>
      <c r="E388" s="31"/>
      <c r="G388" s="31"/>
    </row>
    <row r="389" spans="1:7" ht="16" thickBot="1">
      <c r="A389" s="31"/>
      <c r="B389" s="31"/>
      <c r="C389" s="31"/>
      <c r="D389" s="31"/>
      <c r="E389" s="31"/>
      <c r="G389" s="31"/>
    </row>
    <row r="390" spans="1:7" ht="16" thickBot="1">
      <c r="A390" s="31"/>
      <c r="B390" s="31"/>
      <c r="C390" s="31"/>
      <c r="D390" s="31"/>
      <c r="E390" s="31"/>
      <c r="G390" s="31"/>
    </row>
    <row r="391" spans="1:7" ht="16" thickBot="1">
      <c r="A391" s="31"/>
      <c r="B391" s="31"/>
      <c r="C391" s="31"/>
      <c r="D391" s="31"/>
      <c r="E391" s="31"/>
      <c r="G391" s="31"/>
    </row>
    <row r="392" spans="1:7" ht="16" thickBot="1">
      <c r="A392" s="31"/>
      <c r="B392" s="31"/>
      <c r="C392" s="31"/>
      <c r="D392" s="31"/>
      <c r="E392" s="31"/>
      <c r="G392" s="31"/>
    </row>
    <row r="393" spans="1:7" ht="16" thickBot="1">
      <c r="A393" s="31"/>
      <c r="B393" s="31"/>
      <c r="C393" s="31"/>
      <c r="D393" s="31"/>
      <c r="E393" s="31"/>
      <c r="G393" s="31"/>
    </row>
    <row r="394" spans="1:7" ht="16" thickBot="1">
      <c r="A394" s="31"/>
      <c r="B394" s="31"/>
      <c r="C394" s="31"/>
      <c r="D394" s="31"/>
      <c r="E394" s="31"/>
      <c r="G394" s="31"/>
    </row>
    <row r="395" spans="1:7" ht="16" thickBot="1">
      <c r="A395" s="31"/>
      <c r="B395" s="31"/>
      <c r="C395" s="31"/>
      <c r="D395" s="31"/>
      <c r="E395" s="31"/>
      <c r="G395" s="31"/>
    </row>
    <row r="396" spans="1:7" ht="16" thickBot="1">
      <c r="A396" s="31"/>
      <c r="B396" s="31"/>
      <c r="C396" s="31"/>
      <c r="D396" s="31"/>
      <c r="E396" s="31"/>
      <c r="G396" s="31"/>
    </row>
    <row r="397" spans="1:7" ht="16" thickBot="1">
      <c r="A397" s="31"/>
      <c r="B397" s="31"/>
      <c r="C397" s="31"/>
      <c r="D397" s="31"/>
      <c r="E397" s="31"/>
      <c r="G397" s="31"/>
    </row>
    <row r="398" spans="1:7" ht="16" thickBot="1">
      <c r="A398" s="31"/>
      <c r="B398" s="31"/>
      <c r="C398" s="31"/>
      <c r="D398" s="31"/>
      <c r="E398" s="31"/>
      <c r="G398" s="31"/>
    </row>
    <row r="399" spans="1:7" ht="16" thickBot="1">
      <c r="A399" s="31"/>
      <c r="B399" s="31"/>
      <c r="C399" s="31"/>
      <c r="D399" s="31"/>
      <c r="E399" s="31"/>
      <c r="G399" s="31"/>
    </row>
    <row r="400" spans="1:7" ht="16" thickBot="1">
      <c r="A400" s="31"/>
      <c r="B400" s="31"/>
      <c r="C400" s="31"/>
      <c r="D400" s="31"/>
      <c r="E400" s="31"/>
      <c r="G400" s="31"/>
    </row>
    <row r="401" spans="1:7" ht="16" thickBot="1">
      <c r="A401" s="31"/>
      <c r="B401" s="31"/>
      <c r="C401" s="31"/>
      <c r="D401" s="31"/>
      <c r="E401" s="31"/>
      <c r="G401" s="31"/>
    </row>
    <row r="402" spans="1:7" ht="16" thickBot="1">
      <c r="A402" s="31"/>
      <c r="B402" s="31"/>
      <c r="C402" s="31"/>
      <c r="D402" s="31"/>
      <c r="E402" s="31"/>
      <c r="G402" s="31"/>
    </row>
    <row r="403" spans="1:7" ht="16" thickBot="1">
      <c r="A403" s="31"/>
      <c r="B403" s="31"/>
      <c r="C403" s="31"/>
      <c r="D403" s="31"/>
      <c r="E403" s="31"/>
      <c r="G403" s="31"/>
    </row>
    <row r="404" spans="1:7" ht="16" thickBot="1">
      <c r="A404" s="31"/>
      <c r="B404" s="31"/>
      <c r="C404" s="31"/>
      <c r="D404" s="31"/>
      <c r="E404" s="31"/>
      <c r="G404" s="31"/>
    </row>
    <row r="405" spans="1:7" ht="16" thickBot="1">
      <c r="A405" s="31"/>
      <c r="B405" s="31"/>
      <c r="C405" s="31"/>
      <c r="D405" s="31"/>
      <c r="E405" s="31"/>
      <c r="G405" s="31"/>
    </row>
    <row r="406" spans="1:7" ht="16" thickBot="1">
      <c r="A406" s="31"/>
      <c r="B406" s="31"/>
      <c r="C406" s="31"/>
      <c r="D406" s="31"/>
      <c r="E406" s="31"/>
      <c r="G406" s="31"/>
    </row>
    <row r="407" spans="1:7" ht="16" thickBot="1">
      <c r="A407" s="31"/>
      <c r="B407" s="31"/>
      <c r="C407" s="31"/>
      <c r="D407" s="31"/>
      <c r="E407" s="31"/>
      <c r="G407" s="31"/>
    </row>
    <row r="408" spans="1:7" ht="16" thickBot="1">
      <c r="A408" s="31"/>
      <c r="B408" s="31"/>
      <c r="C408" s="31"/>
      <c r="D408" s="31"/>
      <c r="E408" s="31"/>
      <c r="G408" s="31"/>
    </row>
    <row r="409" spans="1:7" ht="16" thickBot="1">
      <c r="A409" s="31"/>
      <c r="B409" s="31"/>
      <c r="C409" s="31"/>
      <c r="D409" s="31"/>
      <c r="E409" s="31"/>
      <c r="G409" s="31"/>
    </row>
    <row r="410" spans="1:7" ht="16" thickBot="1">
      <c r="A410" s="31"/>
      <c r="B410" s="31"/>
      <c r="C410" s="31"/>
      <c r="D410" s="31"/>
      <c r="E410" s="31"/>
      <c r="G410" s="31"/>
    </row>
    <row r="411" spans="1:7" ht="16" thickBot="1">
      <c r="A411" s="31"/>
      <c r="B411" s="31"/>
      <c r="C411" s="31"/>
      <c r="D411" s="31"/>
      <c r="E411" s="31"/>
      <c r="G411" s="31"/>
    </row>
    <row r="412" spans="1:7" ht="16" thickBot="1">
      <c r="A412" s="31"/>
      <c r="B412" s="31"/>
      <c r="C412" s="31"/>
      <c r="D412" s="31"/>
      <c r="E412" s="31"/>
      <c r="G412" s="31"/>
    </row>
    <row r="413" spans="1:7" ht="16" thickBot="1">
      <c r="A413" s="31"/>
      <c r="B413" s="31"/>
      <c r="C413" s="31"/>
      <c r="D413" s="31"/>
      <c r="E413" s="31"/>
      <c r="G413" s="31"/>
    </row>
    <row r="414" spans="1:7" ht="16" thickBot="1">
      <c r="A414" s="31"/>
      <c r="B414" s="31"/>
      <c r="C414" s="31"/>
      <c r="D414" s="31"/>
      <c r="E414" s="31"/>
      <c r="G414" s="31"/>
    </row>
    <row r="415" spans="1:7" ht="16" thickBot="1">
      <c r="A415" s="31"/>
      <c r="B415" s="31"/>
      <c r="C415" s="31"/>
      <c r="D415" s="31"/>
      <c r="E415" s="31"/>
      <c r="G415" s="31"/>
    </row>
    <row r="416" spans="1:7" ht="16" thickBot="1">
      <c r="A416" s="31"/>
      <c r="B416" s="31"/>
      <c r="C416" s="31"/>
      <c r="D416" s="31"/>
      <c r="E416" s="31"/>
      <c r="G416" s="31"/>
    </row>
    <row r="417" spans="1:7" ht="16" thickBot="1">
      <c r="A417" s="31"/>
      <c r="B417" s="31"/>
      <c r="C417" s="31"/>
      <c r="D417" s="31"/>
      <c r="E417" s="31"/>
      <c r="G417" s="31"/>
    </row>
    <row r="418" spans="1:7" ht="16" thickBot="1">
      <c r="A418" s="31"/>
      <c r="B418" s="31"/>
      <c r="C418" s="31"/>
      <c r="D418" s="31"/>
      <c r="E418" s="31"/>
      <c r="G418" s="31"/>
    </row>
    <row r="419" spans="1:7" ht="16" thickBot="1">
      <c r="A419" s="31"/>
      <c r="B419" s="31"/>
      <c r="C419" s="31"/>
      <c r="D419" s="31"/>
      <c r="E419" s="31"/>
      <c r="G419" s="31"/>
    </row>
    <row r="420" spans="1:7" ht="16" thickBot="1">
      <c r="A420" s="31"/>
      <c r="B420" s="31"/>
      <c r="C420" s="31"/>
      <c r="D420" s="31"/>
      <c r="E420" s="31"/>
      <c r="G420" s="31"/>
    </row>
    <row r="421" spans="1:7" ht="16" thickBot="1">
      <c r="A421" s="31"/>
      <c r="B421" s="31"/>
      <c r="C421" s="31"/>
      <c r="D421" s="31"/>
      <c r="E421" s="31"/>
      <c r="G421" s="31"/>
    </row>
    <row r="422" spans="1:7" ht="16" thickBot="1">
      <c r="A422" s="31"/>
      <c r="B422" s="31"/>
      <c r="C422" s="31"/>
      <c r="D422" s="31"/>
      <c r="E422" s="31"/>
      <c r="G422" s="31"/>
    </row>
    <row r="423" spans="1:7" ht="16" thickBot="1">
      <c r="A423" s="31"/>
      <c r="B423" s="31"/>
      <c r="C423" s="31"/>
      <c r="D423" s="31"/>
      <c r="E423" s="31"/>
      <c r="G423" s="31"/>
    </row>
    <row r="424" spans="1:7" ht="16" thickBot="1">
      <c r="A424" s="31"/>
      <c r="B424" s="31"/>
      <c r="C424" s="31"/>
      <c r="D424" s="31"/>
      <c r="E424" s="31"/>
      <c r="G424" s="31"/>
    </row>
    <row r="425" spans="1:7" ht="16" thickBot="1">
      <c r="A425" s="31"/>
      <c r="B425" s="31"/>
      <c r="C425" s="31"/>
      <c r="D425" s="31"/>
      <c r="E425" s="31"/>
      <c r="G425" s="31"/>
    </row>
    <row r="426" spans="1:7" ht="16" thickBot="1">
      <c r="A426" s="31"/>
      <c r="B426" s="31"/>
      <c r="C426" s="31"/>
      <c r="D426" s="31"/>
      <c r="E426" s="31"/>
      <c r="G426" s="31"/>
    </row>
    <row r="427" spans="1:7" ht="16" thickBot="1">
      <c r="A427" s="31"/>
      <c r="B427" s="31"/>
      <c r="C427" s="31"/>
      <c r="D427" s="31"/>
      <c r="E427" s="31"/>
      <c r="G427" s="31"/>
    </row>
    <row r="428" spans="1:7" ht="16" thickBot="1">
      <c r="A428" s="31"/>
      <c r="B428" s="31"/>
      <c r="C428" s="31"/>
      <c r="D428" s="31"/>
      <c r="E428" s="31"/>
      <c r="G428" s="31"/>
    </row>
    <row r="429" spans="1:7" ht="16" thickBot="1">
      <c r="A429" s="31"/>
      <c r="B429" s="31"/>
      <c r="C429" s="31"/>
      <c r="D429" s="31"/>
      <c r="E429" s="31"/>
      <c r="G429" s="31"/>
    </row>
    <row r="430" spans="1:7" ht="16" thickBot="1">
      <c r="A430" s="31"/>
      <c r="B430" s="31"/>
      <c r="C430" s="31"/>
      <c r="D430" s="31"/>
      <c r="E430" s="31"/>
      <c r="G430" s="31"/>
    </row>
    <row r="431" spans="1:7" ht="16" thickBot="1">
      <c r="A431" s="31"/>
      <c r="B431" s="31"/>
      <c r="C431" s="31"/>
      <c r="D431" s="31"/>
      <c r="E431" s="31"/>
      <c r="G431" s="31"/>
    </row>
    <row r="432" spans="1:7" ht="16" thickBot="1">
      <c r="A432" s="31"/>
      <c r="B432" s="31"/>
      <c r="C432" s="31"/>
      <c r="D432" s="31"/>
      <c r="E432" s="31"/>
      <c r="G432" s="31"/>
    </row>
    <row r="433" spans="1:7" ht="16" thickBot="1">
      <c r="A433" s="31"/>
      <c r="B433" s="31"/>
      <c r="C433" s="31"/>
      <c r="D433" s="31"/>
      <c r="E433" s="31"/>
      <c r="G433" s="31"/>
    </row>
    <row r="434" spans="1:7" ht="16" thickBot="1">
      <c r="A434" s="31"/>
      <c r="B434" s="31"/>
      <c r="C434" s="31"/>
      <c r="D434" s="31"/>
      <c r="E434" s="31"/>
      <c r="G434" s="31"/>
    </row>
    <row r="435" spans="1:7" ht="16" thickBot="1">
      <c r="A435" s="31"/>
      <c r="B435" s="31"/>
      <c r="C435" s="31"/>
      <c r="D435" s="31"/>
      <c r="E435" s="31"/>
      <c r="G435" s="31"/>
    </row>
    <row r="436" spans="1:7" ht="16" thickBot="1">
      <c r="A436" s="31"/>
      <c r="B436" s="31"/>
      <c r="C436" s="31"/>
      <c r="D436" s="31"/>
      <c r="E436" s="31"/>
      <c r="G436" s="31"/>
    </row>
    <row r="437" spans="1:7" ht="16" thickBot="1">
      <c r="A437" s="31"/>
      <c r="B437" s="31"/>
      <c r="C437" s="31"/>
      <c r="D437" s="31"/>
      <c r="E437" s="31"/>
      <c r="G437" s="31"/>
    </row>
    <row r="438" spans="1:7" ht="16" thickBot="1">
      <c r="A438" s="31"/>
      <c r="B438" s="31"/>
      <c r="C438" s="31"/>
      <c r="D438" s="31"/>
      <c r="E438" s="31"/>
      <c r="G438" s="31"/>
    </row>
    <row r="439" spans="1:7" ht="16" thickBot="1">
      <c r="A439" s="31"/>
      <c r="B439" s="31"/>
      <c r="C439" s="31"/>
      <c r="D439" s="31"/>
      <c r="E439" s="31"/>
      <c r="G439" s="31"/>
    </row>
    <row r="440" spans="1:7" ht="16" thickBot="1">
      <c r="A440" s="31"/>
      <c r="B440" s="31"/>
      <c r="C440" s="31"/>
      <c r="D440" s="31"/>
      <c r="E440" s="31"/>
      <c r="G440" s="31"/>
    </row>
    <row r="441" spans="1:7" ht="16" thickBot="1">
      <c r="A441" s="31"/>
      <c r="B441" s="31"/>
      <c r="C441" s="31"/>
      <c r="D441" s="31"/>
      <c r="E441" s="31"/>
      <c r="G441" s="31"/>
    </row>
    <row r="442" spans="1:7" ht="16" thickBot="1">
      <c r="A442" s="31"/>
      <c r="B442" s="31"/>
      <c r="C442" s="31"/>
      <c r="D442" s="31"/>
      <c r="E442" s="31"/>
      <c r="G442" s="31"/>
    </row>
    <row r="443" spans="1:7" ht="16" thickBot="1">
      <c r="A443" s="31"/>
      <c r="B443" s="31"/>
      <c r="C443" s="31"/>
      <c r="D443" s="31"/>
      <c r="E443" s="31"/>
      <c r="G443" s="31"/>
    </row>
    <row r="444" spans="1:7" ht="16" thickBot="1">
      <c r="A444" s="31"/>
      <c r="B444" s="31"/>
      <c r="C444" s="31"/>
      <c r="D444" s="31"/>
      <c r="E444" s="31"/>
      <c r="G444" s="31"/>
    </row>
    <row r="445" spans="1:7" ht="16" thickBot="1">
      <c r="A445" s="31"/>
      <c r="B445" s="31"/>
      <c r="C445" s="31"/>
      <c r="D445" s="31"/>
      <c r="E445" s="31"/>
      <c r="G445" s="31"/>
    </row>
    <row r="446" spans="1:7" ht="16" thickBot="1">
      <c r="A446" s="31"/>
      <c r="B446" s="31"/>
      <c r="C446" s="31"/>
      <c r="D446" s="31"/>
      <c r="E446" s="31"/>
      <c r="G446" s="31"/>
    </row>
    <row r="447" spans="1:7" ht="16" thickBot="1">
      <c r="A447" s="31"/>
      <c r="B447" s="31"/>
      <c r="C447" s="31"/>
      <c r="D447" s="31"/>
      <c r="E447" s="31"/>
      <c r="G447" s="31"/>
    </row>
    <row r="448" spans="1:7" ht="16" thickBot="1">
      <c r="A448" s="31"/>
      <c r="B448" s="31"/>
      <c r="C448" s="31"/>
      <c r="D448" s="31"/>
      <c r="E448" s="31"/>
      <c r="G448" s="31"/>
    </row>
    <row r="449" spans="1:7" ht="16" thickBot="1">
      <c r="A449" s="31"/>
      <c r="B449" s="31"/>
      <c r="C449" s="31"/>
      <c r="D449" s="31"/>
      <c r="E449" s="31"/>
      <c r="G449" s="31"/>
    </row>
    <row r="450" spans="1:7" ht="16" thickBot="1">
      <c r="A450" s="31"/>
      <c r="B450" s="31"/>
      <c r="C450" s="31"/>
      <c r="D450" s="31"/>
      <c r="E450" s="31"/>
      <c r="G450" s="31"/>
    </row>
    <row r="451" spans="1:7" ht="16" thickBot="1">
      <c r="A451" s="31"/>
      <c r="B451" s="31"/>
      <c r="C451" s="31"/>
      <c r="D451" s="31"/>
      <c r="E451" s="31"/>
      <c r="G451" s="31"/>
    </row>
    <row r="452" spans="1:7" ht="16" thickBot="1">
      <c r="A452" s="31"/>
      <c r="B452" s="31"/>
      <c r="C452" s="31"/>
      <c r="D452" s="31"/>
      <c r="E452" s="31"/>
      <c r="G452" s="31"/>
    </row>
    <row r="453" spans="1:7" ht="16" thickBot="1">
      <c r="A453" s="31"/>
      <c r="B453" s="31"/>
      <c r="C453" s="31"/>
      <c r="D453" s="31"/>
      <c r="E453" s="31"/>
      <c r="G453" s="31"/>
    </row>
    <row r="454" spans="1:7" ht="16" thickBot="1">
      <c r="A454" s="31"/>
      <c r="B454" s="31"/>
      <c r="C454" s="31"/>
      <c r="D454" s="31"/>
      <c r="E454" s="31"/>
      <c r="G454" s="31"/>
    </row>
    <row r="455" spans="1:7" ht="16" thickBot="1">
      <c r="A455" s="31"/>
      <c r="B455" s="31"/>
      <c r="C455" s="31"/>
      <c r="D455" s="31"/>
      <c r="E455" s="31"/>
      <c r="G455" s="31"/>
    </row>
    <row r="456" spans="1:7" ht="16" thickBot="1">
      <c r="A456" s="31"/>
      <c r="B456" s="31"/>
      <c r="C456" s="31"/>
      <c r="D456" s="31"/>
      <c r="E456" s="31"/>
      <c r="G456" s="31"/>
    </row>
    <row r="457" spans="1:7" ht="16" thickBot="1">
      <c r="A457" s="31"/>
      <c r="B457" s="31"/>
      <c r="C457" s="31"/>
      <c r="D457" s="31"/>
      <c r="E457" s="31"/>
      <c r="G457" s="31"/>
    </row>
    <row r="458" spans="1:7" ht="16" thickBot="1">
      <c r="A458" s="31"/>
      <c r="B458" s="31"/>
      <c r="C458" s="31"/>
      <c r="D458" s="31"/>
      <c r="E458" s="31"/>
      <c r="G458" s="31"/>
    </row>
    <row r="459" spans="1:7" ht="16" thickBot="1">
      <c r="A459" s="31"/>
      <c r="B459" s="31"/>
      <c r="C459" s="31"/>
      <c r="D459" s="31"/>
      <c r="E459" s="31"/>
      <c r="G459" s="31"/>
    </row>
    <row r="460" spans="1:7" ht="16" thickBot="1">
      <c r="A460" s="31"/>
      <c r="B460" s="31"/>
      <c r="C460" s="31"/>
      <c r="D460" s="31"/>
      <c r="E460" s="31"/>
      <c r="G460" s="31"/>
    </row>
    <row r="461" spans="1:7" ht="16" thickBot="1">
      <c r="A461" s="31"/>
      <c r="B461" s="31"/>
      <c r="C461" s="31"/>
      <c r="D461" s="31"/>
      <c r="E461" s="31"/>
      <c r="G461" s="31"/>
    </row>
    <row r="462" spans="1:7" ht="16" thickBot="1">
      <c r="A462" s="31"/>
      <c r="B462" s="31"/>
      <c r="C462" s="31"/>
      <c r="D462" s="31"/>
      <c r="E462" s="31"/>
      <c r="G462" s="31"/>
    </row>
    <row r="463" spans="1:7" ht="16" thickBot="1">
      <c r="A463" s="31"/>
      <c r="B463" s="31"/>
      <c r="C463" s="31"/>
      <c r="D463" s="31"/>
      <c r="E463" s="31"/>
      <c r="G463" s="31"/>
    </row>
    <row r="464" spans="1:7" ht="16" thickBot="1">
      <c r="A464" s="31"/>
      <c r="B464" s="31"/>
      <c r="C464" s="31"/>
      <c r="D464" s="31"/>
      <c r="E464" s="31"/>
      <c r="G464" s="31"/>
    </row>
    <row r="465" spans="1:7" ht="16" thickBot="1">
      <c r="A465" s="31"/>
      <c r="B465" s="31"/>
      <c r="C465" s="31"/>
      <c r="D465" s="31"/>
      <c r="E465" s="31"/>
      <c r="G465" s="31"/>
    </row>
    <row r="466" spans="1:7" ht="16" thickBot="1">
      <c r="A466" s="31"/>
      <c r="B466" s="31"/>
      <c r="C466" s="31"/>
      <c r="D466" s="31"/>
      <c r="E466" s="31"/>
      <c r="G466" s="31"/>
    </row>
    <row r="467" spans="1:7" ht="16" thickBot="1">
      <c r="A467" s="31"/>
      <c r="B467" s="31"/>
      <c r="C467" s="31"/>
      <c r="D467" s="31"/>
      <c r="E467" s="31"/>
      <c r="G467" s="31"/>
    </row>
    <row r="468" spans="1:7" ht="16" thickBot="1">
      <c r="A468" s="31"/>
      <c r="B468" s="31"/>
      <c r="C468" s="31"/>
      <c r="D468" s="31"/>
      <c r="E468" s="31"/>
      <c r="G468" s="31"/>
    </row>
    <row r="469" spans="1:7" ht="16" thickBot="1">
      <c r="A469" s="31"/>
      <c r="B469" s="31"/>
      <c r="C469" s="31"/>
      <c r="D469" s="31"/>
      <c r="E469" s="31"/>
      <c r="G469" s="31"/>
    </row>
    <row r="470" spans="1:7" ht="16" thickBot="1">
      <c r="A470" s="31"/>
      <c r="B470" s="31"/>
      <c r="C470" s="31"/>
      <c r="D470" s="31"/>
      <c r="E470" s="31"/>
      <c r="G470" s="31"/>
    </row>
    <row r="471" spans="1:7" ht="16" thickBot="1">
      <c r="A471" s="31"/>
      <c r="B471" s="31"/>
      <c r="C471" s="31"/>
      <c r="D471" s="31"/>
      <c r="E471" s="31"/>
      <c r="G471" s="31"/>
    </row>
    <row r="472" spans="1:7" ht="16" thickBot="1">
      <c r="A472" s="31"/>
      <c r="B472" s="31"/>
      <c r="C472" s="31"/>
      <c r="D472" s="31"/>
      <c r="E472" s="31"/>
      <c r="G472" s="31"/>
    </row>
    <row r="473" spans="1:7" ht="16" thickBot="1">
      <c r="A473" s="31"/>
      <c r="B473" s="31"/>
      <c r="C473" s="31"/>
      <c r="D473" s="31"/>
      <c r="E473" s="31"/>
      <c r="G473" s="31"/>
    </row>
    <row r="474" spans="1:7" ht="16" thickBot="1">
      <c r="A474" s="31"/>
      <c r="B474" s="31"/>
      <c r="C474" s="31"/>
      <c r="D474" s="31"/>
      <c r="E474" s="31"/>
      <c r="G474" s="31"/>
    </row>
    <row r="475" spans="1:7" ht="16" thickBot="1">
      <c r="A475" s="31"/>
      <c r="B475" s="31"/>
      <c r="C475" s="31"/>
      <c r="D475" s="31"/>
      <c r="E475" s="31"/>
      <c r="G475" s="31"/>
    </row>
    <row r="476" spans="1:7" ht="16" thickBot="1">
      <c r="A476" s="31"/>
      <c r="B476" s="31"/>
      <c r="C476" s="31"/>
      <c r="D476" s="31"/>
      <c r="E476" s="31"/>
      <c r="G476" s="31"/>
    </row>
    <row r="477" spans="1:7" ht="16" thickBot="1">
      <c r="A477" s="31"/>
      <c r="B477" s="31"/>
      <c r="C477" s="31"/>
      <c r="D477" s="31"/>
      <c r="E477" s="31"/>
      <c r="G477" s="31"/>
    </row>
    <row r="478" spans="1:7" ht="16" thickBot="1">
      <c r="A478" s="31"/>
      <c r="B478" s="31"/>
      <c r="C478" s="31"/>
      <c r="D478" s="31"/>
      <c r="E478" s="31"/>
      <c r="G478" s="31"/>
    </row>
    <row r="479" spans="1:7" ht="16" thickBot="1">
      <c r="A479" s="31"/>
      <c r="B479" s="31"/>
      <c r="C479" s="31"/>
      <c r="D479" s="31"/>
      <c r="E479" s="31"/>
      <c r="G479" s="31"/>
    </row>
    <row r="480" spans="1:7" ht="16" thickBot="1">
      <c r="A480" s="31"/>
      <c r="B480" s="31"/>
      <c r="C480" s="31"/>
      <c r="D480" s="31"/>
      <c r="E480" s="31"/>
      <c r="G480" s="31"/>
    </row>
    <row r="481" spans="1:7" ht="16" thickBot="1">
      <c r="A481" s="31"/>
      <c r="B481" s="31"/>
      <c r="C481" s="31"/>
      <c r="D481" s="31"/>
      <c r="E481" s="31"/>
      <c r="G481" s="31"/>
    </row>
    <row r="482" spans="1:7" ht="16" thickBot="1">
      <c r="A482" s="31"/>
      <c r="B482" s="31"/>
      <c r="C482" s="31"/>
      <c r="D482" s="31"/>
      <c r="E482" s="31"/>
      <c r="G482" s="31"/>
    </row>
    <row r="483" spans="1:7" ht="16" thickBot="1">
      <c r="A483" s="31"/>
      <c r="B483" s="31"/>
      <c r="C483" s="31"/>
      <c r="D483" s="31"/>
      <c r="E483" s="31"/>
      <c r="G483" s="31"/>
    </row>
    <row r="484" spans="1:7" ht="16" thickBot="1">
      <c r="A484" s="31"/>
      <c r="B484" s="31"/>
      <c r="C484" s="31"/>
      <c r="D484" s="31"/>
      <c r="E484" s="31"/>
      <c r="G484" s="31"/>
    </row>
    <row r="485" spans="1:7" ht="16" thickBot="1">
      <c r="A485" s="31"/>
      <c r="B485" s="31"/>
      <c r="C485" s="31"/>
      <c r="D485" s="31"/>
      <c r="E485" s="31"/>
      <c r="G485" s="31"/>
    </row>
    <row r="486" spans="1:7" ht="16" thickBot="1">
      <c r="A486" s="31"/>
      <c r="B486" s="31"/>
      <c r="C486" s="31"/>
      <c r="D486" s="31"/>
      <c r="E486" s="31"/>
      <c r="G486" s="31"/>
    </row>
    <row r="487" spans="1:7" ht="16" thickBot="1">
      <c r="A487" s="31"/>
      <c r="B487" s="31"/>
      <c r="C487" s="31"/>
      <c r="D487" s="31"/>
      <c r="E487" s="31"/>
      <c r="G487" s="31"/>
    </row>
    <row r="488" spans="1:7" ht="16" thickBot="1">
      <c r="A488" s="31"/>
      <c r="B488" s="31"/>
      <c r="C488" s="31"/>
      <c r="D488" s="31"/>
      <c r="E488" s="31"/>
      <c r="G488" s="31"/>
    </row>
    <row r="489" spans="1:7" ht="16" thickBot="1">
      <c r="A489" s="31"/>
      <c r="B489" s="31"/>
      <c r="C489" s="31"/>
      <c r="D489" s="31"/>
      <c r="E489" s="31"/>
      <c r="G489" s="31"/>
    </row>
    <row r="490" spans="1:7" ht="16" thickBot="1">
      <c r="A490" s="31"/>
      <c r="B490" s="31"/>
      <c r="C490" s="31"/>
      <c r="D490" s="31"/>
      <c r="E490" s="31"/>
      <c r="G490" s="31"/>
    </row>
    <row r="491" spans="1:7" ht="16" thickBot="1">
      <c r="A491" s="31"/>
      <c r="B491" s="31"/>
      <c r="C491" s="31"/>
      <c r="D491" s="31"/>
      <c r="E491" s="31"/>
      <c r="G491" s="31"/>
    </row>
    <row r="492" spans="1:7" ht="16" thickBot="1">
      <c r="A492" s="31"/>
      <c r="B492" s="31"/>
      <c r="C492" s="31"/>
      <c r="D492" s="31"/>
      <c r="E492" s="31"/>
      <c r="G492" s="31"/>
    </row>
    <row r="493" spans="1:7" ht="16" thickBot="1">
      <c r="A493" s="31"/>
      <c r="B493" s="31"/>
      <c r="C493" s="31"/>
      <c r="D493" s="31"/>
      <c r="E493" s="31"/>
      <c r="G493" s="31"/>
    </row>
    <row r="494" spans="1:7" ht="16" thickBot="1">
      <c r="A494" s="31"/>
      <c r="B494" s="31"/>
      <c r="C494" s="31"/>
      <c r="D494" s="31"/>
      <c r="E494" s="31"/>
      <c r="G494" s="31"/>
    </row>
    <row r="495" spans="1:7" ht="16" thickBot="1">
      <c r="A495" s="31"/>
      <c r="B495" s="31"/>
      <c r="C495" s="31"/>
      <c r="D495" s="31"/>
      <c r="E495" s="31"/>
      <c r="G495" s="31"/>
    </row>
    <row r="496" spans="1:7" ht="16" thickBot="1">
      <c r="A496" s="31"/>
      <c r="B496" s="31"/>
      <c r="C496" s="31"/>
      <c r="D496" s="31"/>
      <c r="E496" s="31"/>
      <c r="G496" s="31"/>
    </row>
    <row r="497" spans="1:7" ht="16" thickBot="1">
      <c r="A497" s="31"/>
      <c r="B497" s="31"/>
      <c r="C497" s="31"/>
      <c r="D497" s="31"/>
      <c r="E497" s="31"/>
      <c r="G497" s="31"/>
    </row>
    <row r="498" spans="1:7" ht="16" thickBot="1">
      <c r="A498" s="31"/>
      <c r="B498" s="31"/>
      <c r="C498" s="31"/>
      <c r="D498" s="31"/>
      <c r="E498" s="31"/>
      <c r="G498" s="31"/>
    </row>
    <row r="499" spans="1:7" ht="16" thickBot="1">
      <c r="A499" s="31"/>
      <c r="B499" s="31"/>
      <c r="C499" s="31"/>
      <c r="D499" s="31"/>
      <c r="E499" s="31"/>
      <c r="G499" s="31"/>
    </row>
    <row r="500" spans="1:7" ht="16" thickBot="1">
      <c r="A500" s="31"/>
      <c r="B500" s="31"/>
      <c r="C500" s="31"/>
      <c r="D500" s="31"/>
      <c r="E500" s="31"/>
      <c r="G500" s="31"/>
    </row>
    <row r="501" spans="1:7" ht="16" thickBot="1">
      <c r="A501" s="31"/>
      <c r="B501" s="31"/>
      <c r="C501" s="31"/>
      <c r="D501" s="31"/>
      <c r="E501" s="31"/>
      <c r="G501" s="31"/>
    </row>
    <row r="502" spans="1:7" ht="16" thickBot="1">
      <c r="A502" s="31"/>
      <c r="B502" s="31"/>
      <c r="C502" s="31"/>
      <c r="D502" s="31"/>
      <c r="E502" s="31"/>
      <c r="G502" s="31"/>
    </row>
    <row r="503" spans="1:7" ht="16" thickBot="1">
      <c r="A503" s="31"/>
      <c r="B503" s="31"/>
      <c r="C503" s="31"/>
      <c r="D503" s="31"/>
      <c r="E503" s="31"/>
      <c r="G503" s="31"/>
    </row>
    <row r="504" spans="1:7" ht="16" thickBot="1">
      <c r="A504" s="31"/>
      <c r="B504" s="31"/>
      <c r="C504" s="31"/>
      <c r="D504" s="31"/>
      <c r="E504" s="31"/>
      <c r="G504" s="31"/>
    </row>
    <row r="505" spans="1:7" ht="16" thickBot="1">
      <c r="A505" s="31"/>
      <c r="B505" s="31"/>
      <c r="C505" s="31"/>
      <c r="D505" s="31"/>
      <c r="E505" s="31"/>
      <c r="G505" s="31"/>
    </row>
    <row r="506" spans="1:7" ht="16" thickBot="1">
      <c r="A506" s="31"/>
      <c r="B506" s="31"/>
      <c r="C506" s="31"/>
      <c r="D506" s="31"/>
      <c r="E506" s="31"/>
      <c r="G506" s="31"/>
    </row>
    <row r="507" spans="1:7" ht="16" thickBot="1">
      <c r="A507" s="31"/>
      <c r="B507" s="31"/>
      <c r="C507" s="31"/>
      <c r="D507" s="31"/>
      <c r="E507" s="31"/>
      <c r="G507" s="31"/>
    </row>
    <row r="508" spans="1:7" ht="16" thickBot="1">
      <c r="A508" s="31"/>
      <c r="B508" s="31"/>
      <c r="C508" s="31"/>
      <c r="D508" s="31"/>
      <c r="E508" s="31"/>
      <c r="G508" s="31"/>
    </row>
    <row r="509" spans="1:7" ht="16" thickBot="1">
      <c r="A509" s="31"/>
      <c r="B509" s="31"/>
      <c r="C509" s="31"/>
      <c r="D509" s="31"/>
      <c r="E509" s="31"/>
      <c r="G509" s="31"/>
    </row>
    <row r="510" spans="1:7" ht="16" thickBot="1">
      <c r="A510" s="31"/>
      <c r="B510" s="31"/>
      <c r="C510" s="31"/>
      <c r="D510" s="31"/>
      <c r="E510" s="31"/>
      <c r="G510" s="31"/>
    </row>
    <row r="511" spans="1:7" ht="16" thickBot="1">
      <c r="A511" s="31"/>
      <c r="B511" s="31"/>
      <c r="C511" s="31"/>
      <c r="D511" s="31"/>
      <c r="E511" s="31"/>
      <c r="G511" s="31"/>
    </row>
    <row r="512" spans="1:7" ht="16" thickBot="1">
      <c r="A512" s="31"/>
      <c r="B512" s="31"/>
      <c r="C512" s="31"/>
      <c r="D512" s="31"/>
      <c r="E512" s="31"/>
      <c r="G512" s="31"/>
    </row>
    <row r="513" spans="1:7" ht="16" thickBot="1">
      <c r="A513" s="31"/>
      <c r="B513" s="31"/>
      <c r="C513" s="31"/>
      <c r="D513" s="31"/>
      <c r="E513" s="31"/>
      <c r="G513" s="31"/>
    </row>
    <row r="514" spans="1:7" ht="16" thickBot="1">
      <c r="A514" s="31"/>
      <c r="B514" s="31"/>
      <c r="C514" s="31"/>
      <c r="D514" s="31"/>
      <c r="E514" s="31"/>
      <c r="G514" s="31"/>
    </row>
    <row r="515" spans="1:7" ht="16" thickBot="1">
      <c r="A515" s="31"/>
      <c r="B515" s="31"/>
      <c r="C515" s="31"/>
      <c r="D515" s="31"/>
      <c r="E515" s="31"/>
      <c r="G515" s="31"/>
    </row>
    <row r="516" spans="1:7" ht="16" thickBot="1">
      <c r="A516" s="31"/>
      <c r="B516" s="31"/>
      <c r="C516" s="31"/>
      <c r="D516" s="31"/>
      <c r="E516" s="31"/>
      <c r="G516" s="31"/>
    </row>
    <row r="517" spans="1:7" ht="16" thickBot="1">
      <c r="A517" s="31"/>
      <c r="B517" s="31"/>
      <c r="C517" s="31"/>
      <c r="D517" s="31"/>
      <c r="E517" s="31"/>
      <c r="G517" s="31"/>
    </row>
    <row r="518" spans="1:7" ht="16" thickBot="1">
      <c r="A518" s="31"/>
      <c r="B518" s="31"/>
      <c r="C518" s="31"/>
      <c r="D518" s="31"/>
      <c r="E518" s="31"/>
      <c r="G518" s="31"/>
    </row>
    <row r="519" spans="1:7" ht="16" thickBot="1">
      <c r="A519" s="31"/>
      <c r="B519" s="31"/>
      <c r="C519" s="31"/>
      <c r="D519" s="31"/>
      <c r="E519" s="31"/>
      <c r="G519" s="31"/>
    </row>
    <row r="520" spans="1:7" ht="16" thickBot="1">
      <c r="A520" s="31"/>
      <c r="B520" s="31"/>
      <c r="C520" s="31"/>
      <c r="D520" s="31"/>
      <c r="E520" s="31"/>
      <c r="G520" s="31"/>
    </row>
    <row r="521" spans="1:7" ht="16" thickBot="1">
      <c r="A521" s="31"/>
      <c r="B521" s="31"/>
      <c r="C521" s="31"/>
      <c r="D521" s="31"/>
      <c r="E521" s="31"/>
      <c r="G521" s="31"/>
    </row>
    <row r="522" spans="1:7" ht="16" thickBot="1">
      <c r="A522" s="31"/>
      <c r="B522" s="31"/>
      <c r="C522" s="31"/>
      <c r="D522" s="31"/>
      <c r="E522" s="31"/>
      <c r="G522" s="31"/>
    </row>
    <row r="523" spans="1:7" ht="16" thickBot="1">
      <c r="A523" s="31"/>
      <c r="B523" s="31"/>
      <c r="C523" s="31"/>
      <c r="D523" s="31"/>
      <c r="E523" s="31"/>
      <c r="G523" s="31"/>
    </row>
    <row r="524" spans="1:7" ht="16" thickBot="1">
      <c r="A524" s="31"/>
      <c r="B524" s="31"/>
      <c r="C524" s="31"/>
      <c r="D524" s="31"/>
      <c r="E524" s="31"/>
      <c r="G524" s="31"/>
    </row>
    <row r="525" spans="1:7" ht="16" thickBot="1">
      <c r="A525" s="31"/>
      <c r="B525" s="31"/>
      <c r="C525" s="31"/>
      <c r="D525" s="31"/>
      <c r="E525" s="31"/>
      <c r="G525" s="31"/>
    </row>
    <row r="526" spans="1:7" ht="16" thickBot="1">
      <c r="A526" s="31"/>
      <c r="B526" s="31"/>
      <c r="C526" s="31"/>
      <c r="D526" s="31"/>
      <c r="E526" s="31"/>
      <c r="G526" s="31"/>
    </row>
    <row r="527" spans="1:7" ht="16" thickBot="1">
      <c r="A527" s="31"/>
      <c r="B527" s="31"/>
      <c r="C527" s="31"/>
      <c r="D527" s="31"/>
      <c r="E527" s="31"/>
      <c r="G527" s="31"/>
    </row>
    <row r="528" spans="1:7" ht="16" thickBot="1">
      <c r="A528" s="31"/>
      <c r="B528" s="31"/>
      <c r="C528" s="31"/>
      <c r="D528" s="31"/>
      <c r="E528" s="31"/>
      <c r="G528" s="31"/>
    </row>
    <row r="529" spans="1:7" ht="16" thickBot="1">
      <c r="A529" s="31"/>
      <c r="B529" s="31"/>
      <c r="C529" s="31"/>
      <c r="D529" s="31"/>
      <c r="E529" s="31"/>
      <c r="G529" s="31"/>
    </row>
    <row r="530" spans="1:7" ht="16" thickBot="1">
      <c r="A530" s="31"/>
      <c r="B530" s="31"/>
      <c r="C530" s="31"/>
      <c r="D530" s="31"/>
      <c r="E530" s="31"/>
      <c r="G530" s="31"/>
    </row>
    <row r="531" spans="1:7" ht="16" thickBot="1">
      <c r="A531" s="31"/>
      <c r="B531" s="31"/>
      <c r="C531" s="31"/>
      <c r="D531" s="31"/>
      <c r="E531" s="31"/>
      <c r="G531" s="31"/>
    </row>
    <row r="532" spans="1:7" ht="16" thickBot="1">
      <c r="A532" s="31"/>
      <c r="B532" s="31"/>
      <c r="C532" s="31"/>
      <c r="D532" s="31"/>
      <c r="E532" s="31"/>
      <c r="G532" s="31"/>
    </row>
    <row r="533" spans="1:7" ht="16" thickBot="1">
      <c r="A533" s="31"/>
      <c r="B533" s="31"/>
      <c r="C533" s="31"/>
      <c r="D533" s="31"/>
      <c r="E533" s="31"/>
      <c r="G533" s="31"/>
    </row>
    <row r="534" spans="1:7" ht="16" thickBot="1">
      <c r="A534" s="31"/>
      <c r="B534" s="31"/>
      <c r="C534" s="31"/>
      <c r="D534" s="31"/>
      <c r="E534" s="31"/>
      <c r="G534" s="31"/>
    </row>
    <row r="535" spans="1:7" ht="16" thickBot="1">
      <c r="A535" s="31"/>
      <c r="B535" s="31"/>
      <c r="C535" s="31"/>
      <c r="D535" s="31"/>
      <c r="E535" s="31"/>
      <c r="G535" s="31"/>
    </row>
    <row r="536" spans="1:7" ht="16" thickBot="1">
      <c r="A536" s="31"/>
      <c r="B536" s="31"/>
      <c r="C536" s="31"/>
      <c r="D536" s="31"/>
      <c r="E536" s="31"/>
      <c r="G536" s="31"/>
    </row>
    <row r="537" spans="1:7" ht="16" thickBot="1">
      <c r="A537" s="31"/>
      <c r="B537" s="31"/>
      <c r="C537" s="31"/>
      <c r="D537" s="31"/>
      <c r="E537" s="31"/>
      <c r="G537" s="31"/>
    </row>
    <row r="538" spans="1:7" ht="16" thickBot="1">
      <c r="A538" s="31"/>
      <c r="B538" s="31"/>
      <c r="C538" s="31"/>
      <c r="D538" s="31"/>
      <c r="E538" s="31"/>
      <c r="G538" s="31"/>
    </row>
    <row r="539" spans="1:7" ht="16" thickBot="1">
      <c r="A539" s="31"/>
      <c r="B539" s="31"/>
      <c r="C539" s="31"/>
      <c r="D539" s="31"/>
      <c r="E539" s="31"/>
      <c r="G539" s="31"/>
    </row>
    <row r="540" spans="1:7" ht="16" thickBot="1">
      <c r="A540" s="31"/>
      <c r="B540" s="31"/>
      <c r="C540" s="31"/>
      <c r="D540" s="31"/>
      <c r="E540" s="31"/>
      <c r="G540" s="31"/>
    </row>
    <row r="541" spans="1:7" ht="16" thickBot="1">
      <c r="A541" s="31"/>
      <c r="B541" s="31"/>
      <c r="C541" s="31"/>
      <c r="D541" s="31"/>
      <c r="E541" s="31"/>
      <c r="G541" s="31"/>
    </row>
    <row r="542" spans="1:7" ht="16" thickBot="1">
      <c r="A542" s="31"/>
      <c r="B542" s="31"/>
      <c r="C542" s="31"/>
      <c r="D542" s="31"/>
      <c r="E542" s="31"/>
      <c r="G542" s="31"/>
    </row>
    <row r="543" spans="1:7" ht="16" thickBot="1">
      <c r="A543" s="31"/>
      <c r="B543" s="31"/>
      <c r="C543" s="31"/>
      <c r="D543" s="31"/>
      <c r="E543" s="31"/>
      <c r="G543" s="31"/>
    </row>
    <row r="544" spans="1:7" ht="16" thickBot="1">
      <c r="A544" s="31"/>
      <c r="B544" s="31"/>
      <c r="C544" s="31"/>
      <c r="D544" s="31"/>
      <c r="E544" s="31"/>
      <c r="G544" s="31"/>
    </row>
    <row r="545" spans="1:7" ht="16" thickBot="1">
      <c r="A545" s="31"/>
      <c r="B545" s="31"/>
      <c r="C545" s="31"/>
      <c r="D545" s="31"/>
      <c r="E545" s="31"/>
      <c r="G545" s="31"/>
    </row>
    <row r="546" spans="1:7" ht="16" thickBot="1">
      <c r="A546" s="31"/>
      <c r="B546" s="31"/>
      <c r="C546" s="31"/>
      <c r="D546" s="31"/>
      <c r="E546" s="31"/>
      <c r="G546" s="31"/>
    </row>
    <row r="547" spans="1:7" ht="16" thickBot="1">
      <c r="A547" s="31"/>
      <c r="B547" s="31"/>
      <c r="C547" s="31"/>
      <c r="D547" s="31"/>
      <c r="E547" s="31"/>
      <c r="G547" s="31"/>
    </row>
    <row r="548" spans="1:7" ht="16" thickBot="1">
      <c r="A548" s="31"/>
      <c r="B548" s="31"/>
      <c r="C548" s="31"/>
      <c r="D548" s="31"/>
      <c r="E548" s="31"/>
      <c r="G548" s="31"/>
    </row>
    <row r="549" spans="1:7" ht="16" thickBot="1">
      <c r="A549" s="31"/>
      <c r="B549" s="31"/>
      <c r="C549" s="31"/>
      <c r="D549" s="31"/>
      <c r="E549" s="31"/>
      <c r="G549" s="31"/>
    </row>
    <row r="550" spans="1:7" ht="16" thickBot="1">
      <c r="A550" s="31"/>
      <c r="B550" s="31"/>
      <c r="C550" s="31"/>
      <c r="D550" s="31"/>
      <c r="E550" s="31"/>
      <c r="G550" s="31"/>
    </row>
    <row r="551" spans="1:7" ht="16" thickBot="1">
      <c r="A551" s="31"/>
      <c r="B551" s="31"/>
      <c r="C551" s="31"/>
      <c r="D551" s="31"/>
      <c r="E551" s="31"/>
      <c r="G551" s="31"/>
    </row>
    <row r="552" spans="1:7" ht="16" thickBot="1">
      <c r="A552" s="31"/>
      <c r="B552" s="31"/>
      <c r="C552" s="31"/>
      <c r="D552" s="31"/>
      <c r="E552" s="31"/>
      <c r="G552" s="31"/>
    </row>
    <row r="553" spans="1:7" ht="16" thickBot="1">
      <c r="A553" s="31"/>
      <c r="B553" s="31"/>
      <c r="C553" s="31"/>
      <c r="D553" s="31"/>
      <c r="E553" s="31"/>
      <c r="G553" s="31"/>
    </row>
    <row r="554" spans="1:7" ht="16" thickBot="1">
      <c r="A554" s="31"/>
      <c r="B554" s="31"/>
      <c r="C554" s="31"/>
      <c r="D554" s="31"/>
      <c r="E554" s="31"/>
      <c r="G554" s="31"/>
    </row>
    <row r="555" spans="1:7" ht="16" thickBot="1">
      <c r="A555" s="31"/>
      <c r="B555" s="31"/>
      <c r="C555" s="31"/>
      <c r="D555" s="31"/>
      <c r="E555" s="31"/>
      <c r="G555" s="31"/>
    </row>
    <row r="556" spans="1:7" ht="16" thickBot="1">
      <c r="A556" s="31"/>
      <c r="B556" s="31"/>
      <c r="C556" s="31"/>
      <c r="D556" s="31"/>
      <c r="E556" s="31"/>
      <c r="G556" s="31"/>
    </row>
    <row r="557" spans="1:7" ht="16" thickBot="1">
      <c r="A557" s="31"/>
      <c r="B557" s="31"/>
      <c r="C557" s="31"/>
      <c r="D557" s="31"/>
      <c r="E557" s="31"/>
      <c r="G557" s="31"/>
    </row>
    <row r="558" spans="1:7" ht="16" thickBot="1">
      <c r="A558" s="31"/>
      <c r="B558" s="31"/>
      <c r="C558" s="31"/>
      <c r="D558" s="31"/>
      <c r="E558" s="31"/>
      <c r="G558" s="31"/>
    </row>
    <row r="559" spans="1:7" ht="16" thickBot="1">
      <c r="A559" s="31"/>
      <c r="B559" s="31"/>
      <c r="C559" s="31"/>
      <c r="D559" s="31"/>
      <c r="E559" s="31"/>
      <c r="G559" s="31"/>
    </row>
    <row r="560" spans="1:7" ht="16" thickBot="1">
      <c r="A560" s="31"/>
      <c r="B560" s="31"/>
      <c r="C560" s="31"/>
      <c r="D560" s="31"/>
      <c r="E560" s="31"/>
      <c r="G560" s="31"/>
    </row>
    <row r="561" spans="1:7" ht="16" thickBot="1">
      <c r="A561" s="31"/>
      <c r="B561" s="31"/>
      <c r="C561" s="31"/>
      <c r="D561" s="31"/>
      <c r="E561" s="31"/>
      <c r="G561" s="31"/>
    </row>
    <row r="562" spans="1:7" ht="16" thickBot="1">
      <c r="A562" s="31"/>
      <c r="B562" s="31"/>
      <c r="C562" s="31"/>
      <c r="D562" s="31"/>
      <c r="E562" s="31"/>
      <c r="G562" s="31"/>
    </row>
    <row r="563" spans="1:7" ht="16" thickBot="1">
      <c r="A563" s="31"/>
      <c r="B563" s="31"/>
      <c r="C563" s="31"/>
      <c r="D563" s="31"/>
      <c r="E563" s="31"/>
      <c r="G563" s="31"/>
    </row>
    <row r="564" spans="1:7" ht="16" thickBot="1">
      <c r="A564" s="31"/>
      <c r="B564" s="31"/>
      <c r="C564" s="31"/>
      <c r="D564" s="31"/>
      <c r="E564" s="31"/>
      <c r="G564" s="31"/>
    </row>
    <row r="565" spans="1:7" ht="16" thickBot="1">
      <c r="A565" s="31"/>
      <c r="B565" s="31"/>
      <c r="C565" s="31"/>
      <c r="D565" s="31"/>
      <c r="E565" s="31"/>
      <c r="G565" s="31"/>
    </row>
    <row r="566" spans="1:7" ht="16" thickBot="1">
      <c r="A566" s="31"/>
      <c r="B566" s="31"/>
      <c r="C566" s="31"/>
      <c r="D566" s="31"/>
      <c r="E566" s="31"/>
      <c r="G566" s="31"/>
    </row>
    <row r="567" spans="1:7" ht="16" thickBot="1">
      <c r="A567" s="31"/>
      <c r="B567" s="31"/>
      <c r="C567" s="31"/>
      <c r="D567" s="31"/>
      <c r="E567" s="31"/>
      <c r="G567" s="31"/>
    </row>
    <row r="568" spans="1:7" ht="16" thickBot="1">
      <c r="A568" s="31"/>
      <c r="B568" s="31"/>
      <c r="C568" s="31"/>
      <c r="D568" s="31"/>
      <c r="E568" s="31"/>
      <c r="G568" s="31"/>
    </row>
    <row r="569" spans="1:7" ht="16" thickBot="1">
      <c r="A569" s="31"/>
      <c r="B569" s="31"/>
      <c r="C569" s="31"/>
      <c r="D569" s="31"/>
      <c r="E569" s="31"/>
      <c r="G569" s="31"/>
    </row>
    <row r="570" spans="1:7" ht="16" thickBot="1">
      <c r="A570" s="31"/>
      <c r="B570" s="31"/>
      <c r="C570" s="31"/>
      <c r="D570" s="31"/>
      <c r="E570" s="31"/>
      <c r="G570" s="31"/>
    </row>
    <row r="571" spans="1:7" ht="16" thickBot="1">
      <c r="A571" s="31"/>
      <c r="B571" s="31"/>
      <c r="C571" s="31"/>
      <c r="D571" s="31"/>
      <c r="E571" s="31"/>
      <c r="G571" s="31"/>
    </row>
    <row r="572" spans="1:7" ht="16" thickBot="1">
      <c r="A572" s="31"/>
      <c r="B572" s="31"/>
      <c r="C572" s="31"/>
      <c r="D572" s="31"/>
      <c r="E572" s="31"/>
      <c r="G572" s="31"/>
    </row>
    <row r="573" spans="1:7" ht="16" thickBot="1">
      <c r="A573" s="31"/>
      <c r="B573" s="31"/>
      <c r="C573" s="31"/>
      <c r="D573" s="31"/>
      <c r="E573" s="31"/>
      <c r="G573" s="31"/>
    </row>
    <row r="574" spans="1:7" ht="16" thickBot="1">
      <c r="A574" s="31"/>
      <c r="B574" s="31"/>
      <c r="C574" s="31"/>
      <c r="D574" s="31"/>
      <c r="E574" s="31"/>
      <c r="G574" s="31"/>
    </row>
    <row r="575" spans="1:7" ht="16" thickBot="1">
      <c r="A575" s="31"/>
      <c r="B575" s="31"/>
      <c r="C575" s="31"/>
      <c r="D575" s="31"/>
      <c r="E575" s="31"/>
      <c r="G575" s="31"/>
    </row>
    <row r="576" spans="1:7" ht="16" thickBot="1">
      <c r="A576" s="31"/>
      <c r="B576" s="31"/>
      <c r="C576" s="31"/>
      <c r="D576" s="31"/>
      <c r="E576" s="31"/>
      <c r="G576" s="31"/>
    </row>
    <row r="577" spans="1:7" ht="16" thickBot="1">
      <c r="A577" s="31"/>
      <c r="B577" s="31"/>
      <c r="C577" s="31"/>
      <c r="D577" s="31"/>
      <c r="E577" s="31"/>
      <c r="G577" s="31"/>
    </row>
    <row r="578" spans="1:7" ht="16" thickBot="1">
      <c r="A578" s="31"/>
      <c r="B578" s="31"/>
      <c r="C578" s="31"/>
      <c r="D578" s="31"/>
      <c r="E578" s="31"/>
      <c r="G578" s="31"/>
    </row>
    <row r="579" spans="1:7" ht="16" thickBot="1">
      <c r="A579" s="31"/>
      <c r="B579" s="31"/>
      <c r="C579" s="31"/>
      <c r="D579" s="31"/>
      <c r="E579" s="31"/>
      <c r="G579" s="31"/>
    </row>
    <row r="580" spans="1:7" ht="16" thickBot="1">
      <c r="A580" s="31"/>
      <c r="B580" s="31"/>
      <c r="C580" s="31"/>
      <c r="D580" s="31"/>
      <c r="E580" s="31"/>
      <c r="G580" s="31"/>
    </row>
    <row r="581" spans="1:7" ht="16" thickBot="1">
      <c r="A581" s="31"/>
      <c r="B581" s="31"/>
      <c r="C581" s="31"/>
      <c r="D581" s="31"/>
      <c r="E581" s="31"/>
      <c r="G581" s="31"/>
    </row>
    <row r="582" spans="1:7" ht="16" thickBot="1">
      <c r="A582" s="31"/>
      <c r="B582" s="31"/>
      <c r="C582" s="31"/>
      <c r="D582" s="31"/>
      <c r="E582" s="31"/>
      <c r="G582" s="31"/>
    </row>
    <row r="583" spans="1:7" ht="16" thickBot="1">
      <c r="A583" s="31"/>
      <c r="B583" s="31"/>
      <c r="C583" s="31"/>
      <c r="D583" s="31"/>
      <c r="E583" s="31"/>
      <c r="G583" s="31"/>
    </row>
    <row r="584" spans="1:7" ht="16" thickBot="1">
      <c r="A584" s="31"/>
      <c r="B584" s="31"/>
      <c r="C584" s="31"/>
      <c r="D584" s="31"/>
      <c r="E584" s="31"/>
      <c r="G584" s="31"/>
    </row>
    <row r="585" spans="1:7" ht="16" thickBot="1">
      <c r="A585" s="31"/>
      <c r="B585" s="31"/>
      <c r="C585" s="31"/>
      <c r="D585" s="31"/>
      <c r="E585" s="31"/>
      <c r="G585" s="31"/>
    </row>
    <row r="586" spans="1:7" ht="16" thickBot="1">
      <c r="A586" s="31"/>
      <c r="B586" s="31"/>
      <c r="C586" s="31"/>
      <c r="D586" s="31"/>
      <c r="E586" s="31"/>
      <c r="G586" s="31"/>
    </row>
    <row r="587" spans="1:7" ht="16" thickBot="1">
      <c r="A587" s="31"/>
      <c r="B587" s="31"/>
      <c r="C587" s="31"/>
      <c r="D587" s="31"/>
      <c r="E587" s="31"/>
      <c r="G587" s="31"/>
    </row>
    <row r="588" spans="1:7" ht="16" thickBot="1">
      <c r="A588" s="31"/>
      <c r="B588" s="31"/>
      <c r="C588" s="31"/>
      <c r="D588" s="31"/>
      <c r="E588" s="31"/>
      <c r="G588" s="31"/>
    </row>
    <row r="589" spans="1:7" ht="16" thickBot="1">
      <c r="A589" s="31"/>
      <c r="B589" s="31"/>
      <c r="C589" s="31"/>
      <c r="D589" s="31"/>
      <c r="E589" s="31"/>
      <c r="G589" s="31"/>
    </row>
    <row r="590" spans="1:7" ht="16" thickBot="1">
      <c r="A590" s="31"/>
      <c r="B590" s="31"/>
      <c r="C590" s="31"/>
      <c r="D590" s="31"/>
      <c r="E590" s="31"/>
      <c r="G590" s="31"/>
    </row>
    <row r="591" spans="1:7" ht="16" thickBot="1">
      <c r="A591" s="31"/>
      <c r="B591" s="31"/>
      <c r="C591" s="31"/>
      <c r="D591" s="31"/>
      <c r="E591" s="31"/>
      <c r="G591" s="31"/>
    </row>
    <row r="592" spans="1:7" ht="16" thickBot="1">
      <c r="A592" s="31"/>
      <c r="B592" s="31"/>
      <c r="C592" s="31"/>
      <c r="D592" s="31"/>
      <c r="E592" s="31"/>
      <c r="G592" s="31"/>
    </row>
    <row r="593" spans="1:7" ht="16" thickBot="1">
      <c r="A593" s="31"/>
      <c r="B593" s="31"/>
      <c r="C593" s="31"/>
      <c r="D593" s="31"/>
      <c r="E593" s="31"/>
      <c r="G593" s="31"/>
    </row>
    <row r="594" spans="1:7" ht="16" thickBot="1">
      <c r="A594" s="31"/>
      <c r="B594" s="31"/>
      <c r="C594" s="31"/>
      <c r="D594" s="31"/>
      <c r="E594" s="31"/>
      <c r="G594" s="31"/>
    </row>
    <row r="595" spans="1:7" ht="16" thickBot="1">
      <c r="A595" s="31"/>
      <c r="B595" s="31"/>
      <c r="C595" s="31"/>
      <c r="D595" s="31"/>
      <c r="E595" s="31"/>
      <c r="G595" s="31"/>
    </row>
    <row r="596" spans="1:7" ht="16" thickBot="1">
      <c r="A596" s="31"/>
      <c r="B596" s="31"/>
      <c r="C596" s="31"/>
      <c r="D596" s="31"/>
      <c r="E596" s="31"/>
      <c r="G596" s="31"/>
    </row>
    <row r="597" spans="1:7" ht="16" thickBot="1">
      <c r="A597" s="31"/>
      <c r="B597" s="31"/>
      <c r="C597" s="31"/>
      <c r="D597" s="31"/>
      <c r="E597" s="31"/>
      <c r="G597" s="31"/>
    </row>
    <row r="598" spans="1:7" ht="16" thickBot="1">
      <c r="A598" s="31"/>
      <c r="B598" s="31"/>
      <c r="C598" s="31"/>
      <c r="D598" s="31"/>
      <c r="E598" s="31"/>
      <c r="G598" s="31"/>
    </row>
    <row r="599" spans="1:7" ht="16" thickBot="1">
      <c r="A599" s="31"/>
      <c r="B599" s="31"/>
      <c r="C599" s="31"/>
      <c r="D599" s="31"/>
      <c r="E599" s="31"/>
      <c r="G599" s="31"/>
    </row>
    <row r="600" spans="1:7" ht="16" thickBot="1">
      <c r="A600" s="31"/>
      <c r="B600" s="31"/>
      <c r="C600" s="31"/>
      <c r="D600" s="31"/>
      <c r="E600" s="31"/>
      <c r="G600" s="31"/>
    </row>
    <row r="601" spans="1:7" ht="16" thickBot="1">
      <c r="A601" s="31"/>
      <c r="B601" s="31"/>
      <c r="C601" s="31"/>
      <c r="D601" s="31"/>
      <c r="E601" s="31"/>
      <c r="G601" s="31"/>
    </row>
    <row r="602" spans="1:7" ht="16" thickBot="1">
      <c r="A602" s="31"/>
      <c r="B602" s="31"/>
      <c r="C602" s="31"/>
      <c r="D602" s="31"/>
      <c r="E602" s="31"/>
      <c r="G602" s="31"/>
    </row>
    <row r="603" spans="1:7" ht="16" thickBot="1">
      <c r="A603" s="31"/>
      <c r="B603" s="31"/>
      <c r="C603" s="31"/>
      <c r="D603" s="31"/>
      <c r="E603" s="31"/>
      <c r="G603" s="31"/>
    </row>
    <row r="604" spans="1:7" ht="16" thickBot="1">
      <c r="A604" s="31"/>
      <c r="B604" s="31"/>
      <c r="C604" s="31"/>
      <c r="D604" s="31"/>
      <c r="E604" s="31"/>
      <c r="G604" s="31"/>
    </row>
    <row r="605" spans="1:7" ht="16" thickBot="1">
      <c r="A605" s="31"/>
      <c r="B605" s="31"/>
      <c r="C605" s="31"/>
      <c r="D605" s="31"/>
      <c r="E605" s="31"/>
      <c r="G605" s="31"/>
    </row>
    <row r="606" spans="1:7" ht="16" thickBot="1">
      <c r="A606" s="31"/>
      <c r="B606" s="31"/>
      <c r="C606" s="31"/>
      <c r="D606" s="31"/>
      <c r="E606" s="31"/>
      <c r="G606" s="31"/>
    </row>
    <row r="607" spans="1:7" ht="16" thickBot="1">
      <c r="A607" s="31"/>
      <c r="B607" s="31"/>
      <c r="C607" s="31"/>
      <c r="D607" s="31"/>
      <c r="E607" s="31"/>
      <c r="G607" s="31"/>
    </row>
    <row r="608" spans="1:7" ht="16" thickBot="1">
      <c r="A608" s="31"/>
      <c r="B608" s="31"/>
      <c r="C608" s="31"/>
      <c r="D608" s="31"/>
      <c r="E608" s="31"/>
      <c r="G608" s="31"/>
    </row>
    <row r="609" spans="1:7" ht="16" thickBot="1">
      <c r="A609" s="31"/>
      <c r="B609" s="31"/>
      <c r="C609" s="31"/>
      <c r="D609" s="31"/>
      <c r="E609" s="31"/>
      <c r="G609" s="31"/>
    </row>
    <row r="610" spans="1:7" ht="16" thickBot="1">
      <c r="A610" s="31"/>
      <c r="B610" s="31"/>
      <c r="C610" s="31"/>
      <c r="D610" s="31"/>
      <c r="E610" s="31"/>
      <c r="G610" s="31"/>
    </row>
    <row r="611" spans="1:7" ht="16" thickBot="1">
      <c r="A611" s="31"/>
      <c r="B611" s="31"/>
      <c r="C611" s="31"/>
      <c r="D611" s="31"/>
      <c r="E611" s="31"/>
      <c r="G611" s="31"/>
    </row>
    <row r="612" spans="1:7" ht="16" thickBot="1">
      <c r="A612" s="31"/>
      <c r="B612" s="31"/>
      <c r="C612" s="31"/>
      <c r="D612" s="31"/>
      <c r="E612" s="31"/>
      <c r="G612" s="31"/>
    </row>
    <row r="613" spans="1:7" ht="16" thickBot="1">
      <c r="A613" s="31"/>
      <c r="B613" s="31"/>
      <c r="C613" s="31"/>
      <c r="D613" s="31"/>
      <c r="E613" s="31"/>
      <c r="G613" s="31"/>
    </row>
    <row r="614" spans="1:7" ht="16" thickBot="1">
      <c r="A614" s="31"/>
      <c r="B614" s="31"/>
      <c r="C614" s="31"/>
      <c r="D614" s="31"/>
      <c r="E614" s="31"/>
      <c r="G614" s="31"/>
    </row>
    <row r="615" spans="1:7" ht="16" thickBot="1">
      <c r="A615" s="31"/>
      <c r="B615" s="31"/>
      <c r="C615" s="31"/>
      <c r="D615" s="31"/>
      <c r="E615" s="31"/>
      <c r="G615" s="31"/>
    </row>
    <row r="616" spans="1:7" ht="16" thickBot="1">
      <c r="A616" s="31"/>
      <c r="B616" s="31"/>
      <c r="C616" s="31"/>
      <c r="D616" s="31"/>
      <c r="E616" s="31"/>
      <c r="G616" s="31"/>
    </row>
    <row r="617" spans="1:7" ht="16" thickBot="1">
      <c r="A617" s="31"/>
      <c r="B617" s="31"/>
      <c r="C617" s="31"/>
      <c r="D617" s="31"/>
      <c r="E617" s="31"/>
      <c r="G617" s="31"/>
    </row>
    <row r="618" spans="1:7" ht="16" thickBot="1">
      <c r="A618" s="31"/>
      <c r="B618" s="31"/>
      <c r="C618" s="31"/>
      <c r="D618" s="31"/>
      <c r="E618" s="31"/>
      <c r="G618" s="31"/>
    </row>
    <row r="619" spans="1:7" ht="16" thickBot="1">
      <c r="A619" s="31"/>
      <c r="B619" s="31"/>
      <c r="C619" s="31"/>
      <c r="D619" s="31"/>
      <c r="E619" s="31"/>
      <c r="G619" s="31"/>
    </row>
    <row r="620" spans="1:7" ht="16" thickBot="1">
      <c r="A620" s="31"/>
      <c r="B620" s="31"/>
      <c r="C620" s="31"/>
      <c r="D620" s="31"/>
      <c r="E620" s="31"/>
      <c r="G620" s="31"/>
    </row>
    <row r="621" spans="1:7" ht="16" thickBot="1">
      <c r="A621" s="31"/>
      <c r="B621" s="31"/>
      <c r="C621" s="31"/>
      <c r="D621" s="31"/>
      <c r="E621" s="31"/>
      <c r="G621" s="31"/>
    </row>
    <row r="622" spans="1:7" ht="16" thickBot="1">
      <c r="A622" s="31"/>
      <c r="B622" s="31"/>
      <c r="C622" s="31"/>
      <c r="D622" s="31"/>
      <c r="E622" s="31"/>
      <c r="G622" s="31"/>
    </row>
    <row r="623" spans="1:7" ht="16" thickBot="1">
      <c r="A623" s="31"/>
      <c r="B623" s="31"/>
      <c r="C623" s="31"/>
      <c r="D623" s="31"/>
      <c r="E623" s="31"/>
      <c r="G623" s="31"/>
    </row>
    <row r="624" spans="1:7" ht="16" thickBot="1">
      <c r="A624" s="31"/>
      <c r="B624" s="31"/>
      <c r="C624" s="31"/>
      <c r="D624" s="31"/>
      <c r="E624" s="31"/>
      <c r="G624" s="31"/>
    </row>
    <row r="625" spans="1:7" ht="16" thickBot="1">
      <c r="A625" s="31"/>
      <c r="B625" s="31"/>
      <c r="C625" s="31"/>
      <c r="D625" s="31"/>
      <c r="E625" s="31"/>
      <c r="G625" s="31"/>
    </row>
    <row r="626" spans="1:7" ht="16" thickBot="1">
      <c r="A626" s="31"/>
      <c r="B626" s="31"/>
      <c r="C626" s="31"/>
      <c r="D626" s="31"/>
      <c r="E626" s="31"/>
      <c r="G626" s="31"/>
    </row>
    <row r="627" spans="1:7" ht="16" thickBot="1">
      <c r="A627" s="31"/>
      <c r="B627" s="31"/>
      <c r="C627" s="31"/>
      <c r="D627" s="31"/>
      <c r="E627" s="31"/>
      <c r="G627" s="31"/>
    </row>
    <row r="628" spans="1:7" ht="16" thickBot="1">
      <c r="A628" s="31"/>
      <c r="B628" s="31"/>
      <c r="C628" s="31"/>
      <c r="D628" s="31"/>
      <c r="E628" s="31"/>
      <c r="G628" s="31"/>
    </row>
    <row r="629" spans="1:7" ht="16" thickBot="1">
      <c r="A629" s="31"/>
      <c r="B629" s="31"/>
      <c r="C629" s="31"/>
      <c r="D629" s="31"/>
      <c r="E629" s="31"/>
      <c r="G629" s="31"/>
    </row>
    <row r="630" spans="1:7" ht="16" thickBot="1">
      <c r="A630" s="31"/>
      <c r="B630" s="31"/>
      <c r="C630" s="31"/>
      <c r="D630" s="31"/>
      <c r="E630" s="31"/>
      <c r="G630" s="31"/>
    </row>
    <row r="631" spans="1:7" ht="16" thickBot="1">
      <c r="A631" s="31"/>
      <c r="B631" s="31"/>
      <c r="C631" s="31"/>
      <c r="D631" s="31"/>
      <c r="E631" s="31"/>
      <c r="G631" s="31"/>
    </row>
    <row r="632" spans="1:7" ht="16" thickBot="1">
      <c r="A632" s="31"/>
      <c r="B632" s="31"/>
      <c r="C632" s="31"/>
      <c r="D632" s="31"/>
      <c r="E632" s="31"/>
      <c r="G632" s="31"/>
    </row>
    <row r="633" spans="1:7" ht="16" thickBot="1">
      <c r="A633" s="31"/>
      <c r="B633" s="31"/>
      <c r="C633" s="31"/>
      <c r="D633" s="31"/>
      <c r="E633" s="31"/>
      <c r="G633" s="31"/>
    </row>
    <row r="634" spans="1:7" ht="16" thickBot="1">
      <c r="A634" s="31"/>
      <c r="B634" s="31"/>
      <c r="C634" s="31"/>
      <c r="D634" s="31"/>
      <c r="E634" s="31"/>
      <c r="G634" s="31"/>
    </row>
    <row r="635" spans="1:7" ht="16" thickBot="1">
      <c r="A635" s="31"/>
      <c r="B635" s="31"/>
      <c r="C635" s="31"/>
      <c r="D635" s="31"/>
      <c r="E635" s="31"/>
      <c r="G635" s="31"/>
    </row>
    <row r="636" spans="1:7" ht="16" thickBot="1">
      <c r="A636" s="31"/>
      <c r="B636" s="31"/>
      <c r="C636" s="31"/>
      <c r="D636" s="31"/>
      <c r="E636" s="31"/>
      <c r="G636" s="31"/>
    </row>
    <row r="637" spans="1:7" ht="16" thickBot="1">
      <c r="A637" s="31"/>
      <c r="B637" s="31"/>
      <c r="C637" s="31"/>
      <c r="D637" s="31"/>
      <c r="E637" s="31"/>
      <c r="G637" s="31"/>
    </row>
    <row r="638" spans="1:7" ht="16" thickBot="1">
      <c r="A638" s="31"/>
      <c r="B638" s="31"/>
      <c r="C638" s="31"/>
      <c r="D638" s="31"/>
      <c r="E638" s="31"/>
      <c r="G638" s="31"/>
    </row>
    <row r="639" spans="1:7" ht="16" thickBot="1">
      <c r="A639" s="31"/>
      <c r="B639" s="31"/>
      <c r="C639" s="31"/>
      <c r="D639" s="31"/>
      <c r="E639" s="31"/>
      <c r="G639" s="31"/>
    </row>
    <row r="640" spans="1:7" ht="16" thickBot="1">
      <c r="A640" s="31"/>
      <c r="B640" s="31"/>
      <c r="C640" s="31"/>
      <c r="D640" s="31"/>
      <c r="E640" s="31"/>
      <c r="G640" s="31"/>
    </row>
    <row r="641" spans="1:7" ht="16" thickBot="1">
      <c r="A641" s="31"/>
      <c r="B641" s="31"/>
      <c r="C641" s="31"/>
      <c r="D641" s="31"/>
      <c r="E641" s="31"/>
      <c r="G641" s="31"/>
    </row>
    <row r="642" spans="1:7" ht="16" thickBot="1">
      <c r="A642" s="31"/>
      <c r="B642" s="31"/>
      <c r="C642" s="31"/>
      <c r="D642" s="31"/>
      <c r="E642" s="31"/>
      <c r="G642" s="31"/>
    </row>
    <row r="643" spans="1:7" ht="16" thickBot="1">
      <c r="A643" s="31"/>
      <c r="B643" s="31"/>
      <c r="C643" s="31"/>
      <c r="D643" s="31"/>
      <c r="E643" s="31"/>
      <c r="G643" s="31"/>
    </row>
    <row r="644" spans="1:7" ht="16" thickBot="1">
      <c r="A644" s="31"/>
      <c r="B644" s="31"/>
      <c r="C644" s="31"/>
      <c r="D644" s="31"/>
      <c r="E644" s="31"/>
      <c r="G644" s="31"/>
    </row>
    <row r="645" spans="1:7" ht="16" thickBot="1">
      <c r="A645" s="31"/>
      <c r="B645" s="31"/>
      <c r="C645" s="31"/>
      <c r="D645" s="31"/>
      <c r="E645" s="31"/>
      <c r="G645" s="31"/>
    </row>
    <row r="646" spans="1:7" ht="16" thickBot="1">
      <c r="A646" s="31"/>
      <c r="B646" s="31"/>
      <c r="C646" s="31"/>
      <c r="D646" s="31"/>
      <c r="E646" s="31"/>
      <c r="G646" s="31"/>
    </row>
    <row r="647" spans="1:7" ht="16" thickBot="1">
      <c r="A647" s="31"/>
      <c r="B647" s="31"/>
      <c r="C647" s="31"/>
      <c r="D647" s="31"/>
      <c r="E647" s="31"/>
      <c r="G647" s="31"/>
    </row>
    <row r="648" spans="1:7" ht="16" thickBot="1">
      <c r="A648" s="31"/>
      <c r="B648" s="31"/>
      <c r="C648" s="31"/>
      <c r="D648" s="31"/>
      <c r="E648" s="31"/>
      <c r="G648" s="31"/>
    </row>
    <row r="649" spans="1:7" ht="16" thickBot="1">
      <c r="A649" s="31"/>
      <c r="B649" s="31"/>
      <c r="C649" s="31"/>
      <c r="D649" s="31"/>
      <c r="E649" s="31"/>
      <c r="G649" s="31"/>
    </row>
    <row r="650" spans="1:7" ht="16" thickBot="1">
      <c r="A650" s="31"/>
      <c r="B650" s="31"/>
      <c r="C650" s="31"/>
      <c r="D650" s="31"/>
      <c r="E650" s="31"/>
      <c r="G650" s="31"/>
    </row>
    <row r="651" spans="1:7" ht="16" thickBot="1">
      <c r="A651" s="31"/>
      <c r="B651" s="31"/>
      <c r="C651" s="31"/>
      <c r="D651" s="31"/>
      <c r="E651" s="31"/>
      <c r="G651" s="31"/>
    </row>
    <row r="652" spans="1:7" ht="16" thickBot="1">
      <c r="A652" s="31"/>
      <c r="B652" s="31"/>
      <c r="C652" s="31"/>
      <c r="D652" s="31"/>
      <c r="E652" s="31"/>
      <c r="G652" s="31"/>
    </row>
    <row r="653" spans="1:7" ht="16" thickBot="1">
      <c r="A653" s="31"/>
      <c r="B653" s="31"/>
      <c r="C653" s="31"/>
      <c r="D653" s="31"/>
      <c r="E653" s="31"/>
      <c r="G653" s="31"/>
    </row>
    <row r="654" spans="1:7" ht="16" thickBot="1">
      <c r="A654" s="31"/>
      <c r="B654" s="31"/>
      <c r="C654" s="31"/>
      <c r="D654" s="31"/>
      <c r="E654" s="31"/>
      <c r="G654" s="31"/>
    </row>
    <row r="655" spans="1:7" ht="16" thickBot="1">
      <c r="A655" s="31"/>
      <c r="B655" s="31"/>
      <c r="C655" s="31"/>
      <c r="D655" s="31"/>
      <c r="E655" s="31"/>
      <c r="G655" s="31"/>
    </row>
    <row r="656" spans="1:7" ht="16" thickBot="1">
      <c r="A656" s="31"/>
      <c r="B656" s="31"/>
      <c r="C656" s="31"/>
      <c r="D656" s="31"/>
      <c r="E656" s="31"/>
      <c r="G656" s="31"/>
    </row>
    <row r="657" spans="1:7" ht="16" thickBot="1">
      <c r="A657" s="31"/>
      <c r="B657" s="31"/>
      <c r="C657" s="31"/>
      <c r="D657" s="31"/>
      <c r="E657" s="31"/>
      <c r="G657" s="31"/>
    </row>
    <row r="658" spans="1:7" ht="16" thickBot="1">
      <c r="A658" s="31"/>
      <c r="B658" s="31"/>
      <c r="C658" s="31"/>
      <c r="D658" s="31"/>
      <c r="E658" s="31"/>
      <c r="G658" s="31"/>
    </row>
    <row r="659" spans="1:7" ht="16" thickBot="1">
      <c r="A659" s="31"/>
      <c r="B659" s="31"/>
      <c r="C659" s="31"/>
      <c r="D659" s="31"/>
      <c r="E659" s="31"/>
      <c r="G659" s="31"/>
    </row>
    <row r="660" spans="1:7" ht="16" thickBot="1">
      <c r="A660" s="31"/>
      <c r="B660" s="31"/>
      <c r="C660" s="31"/>
      <c r="D660" s="31"/>
      <c r="E660" s="31"/>
      <c r="G660" s="31"/>
    </row>
    <row r="661" spans="1:7" ht="16" thickBot="1">
      <c r="A661" s="31"/>
      <c r="B661" s="31"/>
      <c r="C661" s="31"/>
      <c r="D661" s="31"/>
      <c r="E661" s="31"/>
      <c r="G661" s="31"/>
    </row>
    <row r="662" spans="1:7" ht="16" thickBot="1">
      <c r="A662" s="31"/>
      <c r="B662" s="31"/>
      <c r="C662" s="31"/>
      <c r="D662" s="31"/>
      <c r="E662" s="31"/>
      <c r="G662" s="31"/>
    </row>
    <row r="663" spans="1:7" ht="16" thickBot="1">
      <c r="A663" s="31"/>
      <c r="B663" s="31"/>
      <c r="C663" s="31"/>
      <c r="D663" s="31"/>
      <c r="E663" s="31"/>
      <c r="G663" s="31"/>
    </row>
    <row r="664" spans="1:7" ht="16" thickBot="1">
      <c r="A664" s="31"/>
      <c r="B664" s="31"/>
      <c r="C664" s="31"/>
      <c r="D664" s="31"/>
      <c r="E664" s="31"/>
      <c r="G664" s="31"/>
    </row>
    <row r="665" spans="1:7" ht="16" thickBot="1">
      <c r="A665" s="31"/>
      <c r="B665" s="31"/>
      <c r="C665" s="31"/>
      <c r="D665" s="31"/>
      <c r="E665" s="31"/>
      <c r="G665" s="31"/>
    </row>
    <row r="666" spans="1:7" ht="16" thickBot="1">
      <c r="A666" s="31"/>
      <c r="B666" s="31"/>
      <c r="C666" s="31"/>
      <c r="D666" s="31"/>
      <c r="E666" s="31"/>
      <c r="G666" s="31"/>
    </row>
    <row r="667" spans="1:7" ht="16" thickBot="1">
      <c r="A667" s="31"/>
      <c r="B667" s="31"/>
      <c r="C667" s="31"/>
      <c r="D667" s="31"/>
      <c r="E667" s="31"/>
      <c r="G667" s="31"/>
    </row>
    <row r="668" spans="1:7" ht="16" thickBot="1">
      <c r="A668" s="31"/>
      <c r="B668" s="31"/>
      <c r="C668" s="31"/>
      <c r="D668" s="31"/>
      <c r="E668" s="31"/>
      <c r="G668" s="31"/>
    </row>
    <row r="669" spans="1:7" ht="16" thickBot="1">
      <c r="A669" s="31"/>
      <c r="B669" s="31"/>
      <c r="C669" s="31"/>
      <c r="D669" s="31"/>
      <c r="E669" s="31"/>
      <c r="G669" s="31"/>
    </row>
    <row r="670" spans="1:7" ht="16" thickBot="1">
      <c r="A670" s="31"/>
      <c r="B670" s="31"/>
      <c r="C670" s="31"/>
      <c r="D670" s="31"/>
      <c r="E670" s="31"/>
      <c r="G670" s="31"/>
    </row>
    <row r="671" spans="1:7" ht="16" thickBot="1">
      <c r="A671" s="31"/>
      <c r="B671" s="31"/>
      <c r="C671" s="31"/>
      <c r="D671" s="31"/>
      <c r="E671" s="31"/>
      <c r="G671" s="31"/>
    </row>
    <row r="672" spans="1:7" ht="16" thickBot="1">
      <c r="A672" s="31"/>
      <c r="B672" s="31"/>
      <c r="C672" s="31"/>
      <c r="D672" s="31"/>
      <c r="E672" s="31"/>
      <c r="G672" s="31"/>
    </row>
    <row r="673" spans="1:7" ht="16" thickBot="1">
      <c r="A673" s="31"/>
      <c r="B673" s="31"/>
      <c r="C673" s="31"/>
      <c r="D673" s="31"/>
      <c r="E673" s="31"/>
      <c r="G673" s="31"/>
    </row>
    <row r="674" spans="1:7" ht="16" thickBot="1">
      <c r="A674" s="31"/>
      <c r="B674" s="31"/>
      <c r="C674" s="31"/>
      <c r="D674" s="31"/>
      <c r="E674" s="31"/>
      <c r="G674" s="31"/>
    </row>
    <row r="675" spans="1:7" ht="16" thickBot="1">
      <c r="A675" s="31"/>
      <c r="B675" s="31"/>
      <c r="C675" s="31"/>
      <c r="D675" s="31"/>
      <c r="E675" s="31"/>
      <c r="G675" s="31"/>
    </row>
    <row r="676" spans="1:7" ht="16" thickBot="1">
      <c r="A676" s="31"/>
      <c r="B676" s="31"/>
      <c r="C676" s="31"/>
      <c r="D676" s="31"/>
      <c r="E676" s="31"/>
      <c r="G676" s="31"/>
    </row>
    <row r="677" spans="1:7" ht="16" thickBot="1">
      <c r="A677" s="31"/>
      <c r="B677" s="31"/>
      <c r="C677" s="31"/>
      <c r="D677" s="31"/>
      <c r="E677" s="31"/>
      <c r="G677" s="31"/>
    </row>
    <row r="678" spans="1:7" ht="16" thickBot="1">
      <c r="A678" s="31"/>
      <c r="B678" s="31"/>
      <c r="C678" s="31"/>
      <c r="D678" s="31"/>
      <c r="E678" s="31"/>
      <c r="G678" s="31"/>
    </row>
    <row r="679" spans="1:7" ht="16" thickBot="1">
      <c r="A679" s="31"/>
      <c r="B679" s="31"/>
      <c r="C679" s="31"/>
      <c r="D679" s="31"/>
      <c r="E679" s="31"/>
      <c r="G679" s="31"/>
    </row>
    <row r="680" spans="1:7" ht="16" thickBot="1">
      <c r="A680" s="31"/>
      <c r="B680" s="31"/>
      <c r="C680" s="31"/>
      <c r="D680" s="31"/>
      <c r="E680" s="31"/>
      <c r="G680" s="31"/>
    </row>
    <row r="681" spans="1:7" ht="16" thickBot="1">
      <c r="A681" s="31"/>
      <c r="B681" s="31"/>
      <c r="C681" s="31"/>
      <c r="D681" s="31"/>
      <c r="E681" s="31"/>
      <c r="G681" s="31"/>
    </row>
    <row r="682" spans="1:7" ht="16" thickBot="1">
      <c r="A682" s="31"/>
      <c r="B682" s="31"/>
      <c r="C682" s="31"/>
      <c r="D682" s="31"/>
      <c r="E682" s="31"/>
      <c r="G682" s="31"/>
    </row>
    <row r="683" spans="1:7" ht="16" thickBot="1">
      <c r="A683" s="31"/>
      <c r="B683" s="31"/>
      <c r="C683" s="31"/>
      <c r="D683" s="31"/>
      <c r="E683" s="31"/>
      <c r="G683" s="31"/>
    </row>
    <row r="684" spans="1:7" ht="16" thickBot="1">
      <c r="A684" s="31"/>
      <c r="B684" s="31"/>
      <c r="C684" s="31"/>
      <c r="D684" s="31"/>
      <c r="E684" s="31"/>
      <c r="G684" s="31"/>
    </row>
    <row r="685" spans="1:7" ht="16" thickBot="1">
      <c r="A685" s="31"/>
      <c r="B685" s="31"/>
      <c r="C685" s="31"/>
      <c r="D685" s="31"/>
      <c r="E685" s="31"/>
      <c r="G685" s="31"/>
    </row>
    <row r="686" spans="1:7" ht="16" thickBot="1">
      <c r="A686" s="31"/>
      <c r="B686" s="31"/>
      <c r="C686" s="31"/>
      <c r="D686" s="31"/>
      <c r="E686" s="31"/>
      <c r="G686" s="31"/>
    </row>
    <row r="687" spans="1:7" ht="16" thickBot="1">
      <c r="A687" s="31"/>
      <c r="B687" s="31"/>
      <c r="C687" s="31"/>
      <c r="D687" s="31"/>
      <c r="E687" s="31"/>
      <c r="G687" s="31"/>
    </row>
    <row r="688" spans="1:7" ht="16" thickBot="1">
      <c r="A688" s="31"/>
      <c r="B688" s="31"/>
      <c r="C688" s="31"/>
      <c r="D688" s="31"/>
      <c r="E688" s="31"/>
      <c r="G688" s="31"/>
    </row>
    <row r="689" spans="1:7" ht="16" thickBot="1">
      <c r="A689" s="31"/>
      <c r="B689" s="31"/>
      <c r="C689" s="31"/>
      <c r="D689" s="31"/>
      <c r="E689" s="31"/>
      <c r="G689" s="31"/>
    </row>
    <row r="690" spans="1:7" ht="16" thickBot="1">
      <c r="A690" s="31"/>
      <c r="B690" s="31"/>
      <c r="C690" s="31"/>
      <c r="D690" s="31"/>
      <c r="E690" s="31"/>
      <c r="G690" s="31"/>
    </row>
    <row r="691" spans="1:7" ht="16" thickBot="1">
      <c r="A691" s="31"/>
      <c r="B691" s="31"/>
      <c r="C691" s="31"/>
      <c r="D691" s="31"/>
      <c r="E691" s="31"/>
      <c r="G691" s="31"/>
    </row>
    <row r="692" spans="1:7" ht="16" thickBot="1">
      <c r="A692" s="31"/>
      <c r="B692" s="31"/>
      <c r="C692" s="31"/>
      <c r="D692" s="31"/>
      <c r="E692" s="31"/>
      <c r="G692" s="31"/>
    </row>
    <row r="693" spans="1:7" ht="16" thickBot="1">
      <c r="A693" s="31"/>
      <c r="B693" s="31"/>
      <c r="C693" s="31"/>
      <c r="D693" s="31"/>
      <c r="E693" s="31"/>
      <c r="G693" s="31"/>
    </row>
    <row r="694" spans="1:7" ht="16" thickBot="1">
      <c r="A694" s="31"/>
      <c r="B694" s="31"/>
      <c r="C694" s="31"/>
      <c r="D694" s="31"/>
      <c r="E694" s="31"/>
      <c r="G694" s="31"/>
    </row>
    <row r="695" spans="1:7" ht="16" thickBot="1">
      <c r="A695" s="31"/>
      <c r="B695" s="31"/>
      <c r="C695" s="31"/>
      <c r="D695" s="31"/>
      <c r="E695" s="31"/>
      <c r="G695" s="31"/>
    </row>
    <row r="696" spans="1:7" ht="16" thickBot="1">
      <c r="A696" s="31"/>
      <c r="B696" s="31"/>
      <c r="C696" s="31"/>
      <c r="D696" s="31"/>
      <c r="E696" s="31"/>
      <c r="G696" s="31"/>
    </row>
    <row r="697" spans="1:7" ht="16" thickBot="1">
      <c r="A697" s="31"/>
      <c r="B697" s="31"/>
      <c r="C697" s="31"/>
      <c r="D697" s="31"/>
      <c r="E697" s="31"/>
      <c r="G697" s="31"/>
    </row>
    <row r="698" spans="1:7" ht="16" thickBot="1">
      <c r="A698" s="31"/>
      <c r="B698" s="31"/>
      <c r="C698" s="31"/>
      <c r="D698" s="31"/>
      <c r="E698" s="31"/>
      <c r="G698" s="31"/>
    </row>
    <row r="699" spans="1:7" ht="16" thickBot="1">
      <c r="A699" s="31"/>
      <c r="B699" s="31"/>
      <c r="C699" s="31"/>
      <c r="D699" s="31"/>
      <c r="E699" s="31"/>
      <c r="G699" s="31"/>
    </row>
    <row r="700" spans="1:7" ht="16" thickBot="1">
      <c r="A700" s="31"/>
      <c r="B700" s="31"/>
      <c r="C700" s="31"/>
      <c r="D700" s="31"/>
      <c r="E700" s="31"/>
      <c r="G700" s="31"/>
    </row>
    <row r="701" spans="1:7" ht="16" thickBot="1">
      <c r="A701" s="31"/>
      <c r="B701" s="31"/>
      <c r="C701" s="31"/>
      <c r="D701" s="31"/>
      <c r="E701" s="31"/>
      <c r="G701" s="31"/>
    </row>
    <row r="702" spans="1:7" ht="16" thickBot="1">
      <c r="A702" s="31"/>
      <c r="B702" s="31"/>
      <c r="C702" s="31"/>
      <c r="D702" s="31"/>
      <c r="E702" s="31"/>
      <c r="G702" s="31"/>
    </row>
    <row r="703" spans="1:7" ht="16" thickBot="1">
      <c r="A703" s="31"/>
      <c r="B703" s="31"/>
      <c r="C703" s="31"/>
      <c r="D703" s="31"/>
      <c r="E703" s="31"/>
      <c r="G703" s="31"/>
    </row>
    <row r="704" spans="1:7" ht="16" thickBot="1">
      <c r="A704" s="31"/>
      <c r="B704" s="31"/>
      <c r="C704" s="31"/>
      <c r="D704" s="31"/>
      <c r="E704" s="31"/>
      <c r="G704" s="31"/>
    </row>
    <row r="705" spans="1:7" ht="16" thickBot="1">
      <c r="A705" s="31"/>
      <c r="B705" s="31"/>
      <c r="C705" s="31"/>
      <c r="D705" s="31"/>
      <c r="E705" s="31"/>
      <c r="G705" s="31"/>
    </row>
    <row r="706" spans="1:7" ht="16" thickBot="1">
      <c r="A706" s="31"/>
      <c r="B706" s="31"/>
      <c r="C706" s="31"/>
      <c r="D706" s="31"/>
      <c r="E706" s="31"/>
      <c r="G706" s="31"/>
    </row>
    <row r="707" spans="1:7" ht="16" thickBot="1">
      <c r="A707" s="31"/>
      <c r="B707" s="31"/>
      <c r="C707" s="31"/>
      <c r="D707" s="31"/>
      <c r="E707" s="31"/>
      <c r="G707" s="31"/>
    </row>
    <row r="708" spans="1:7" ht="16" thickBot="1">
      <c r="A708" s="31"/>
      <c r="B708" s="31"/>
      <c r="C708" s="31"/>
      <c r="D708" s="31"/>
      <c r="E708" s="31"/>
      <c r="G708" s="31"/>
    </row>
    <row r="709" spans="1:7" ht="16" thickBot="1">
      <c r="A709" s="31"/>
      <c r="B709" s="31"/>
      <c r="C709" s="31"/>
      <c r="D709" s="31"/>
      <c r="E709" s="31"/>
      <c r="G709" s="31"/>
    </row>
    <row r="710" spans="1:7" ht="16" thickBot="1">
      <c r="A710" s="31"/>
      <c r="B710" s="31"/>
      <c r="C710" s="31"/>
      <c r="D710" s="31"/>
      <c r="E710" s="31"/>
      <c r="G710" s="31"/>
    </row>
    <row r="711" spans="1:7" ht="16" thickBot="1">
      <c r="A711" s="31"/>
      <c r="B711" s="31"/>
      <c r="C711" s="31"/>
      <c r="D711" s="31"/>
      <c r="E711" s="31"/>
      <c r="G711" s="31"/>
    </row>
    <row r="712" spans="1:7" ht="16" thickBot="1">
      <c r="A712" s="31"/>
      <c r="B712" s="31"/>
      <c r="C712" s="31"/>
      <c r="D712" s="31"/>
      <c r="E712" s="31"/>
      <c r="G712" s="31"/>
    </row>
    <row r="713" spans="1:7" ht="16" thickBot="1">
      <c r="A713" s="31"/>
      <c r="B713" s="31"/>
      <c r="C713" s="31"/>
      <c r="D713" s="31"/>
      <c r="E713" s="31"/>
      <c r="G713" s="31"/>
    </row>
    <row r="714" spans="1:7" ht="16" thickBot="1">
      <c r="A714" s="31"/>
      <c r="B714" s="31"/>
      <c r="C714" s="31"/>
      <c r="D714" s="31"/>
      <c r="E714" s="31"/>
      <c r="G714" s="31"/>
    </row>
    <row r="715" spans="1:7" ht="16" thickBot="1">
      <c r="A715" s="31"/>
      <c r="B715" s="31"/>
      <c r="C715" s="31"/>
      <c r="D715" s="31"/>
      <c r="E715" s="31"/>
      <c r="G715" s="31"/>
    </row>
    <row r="716" spans="1:7" ht="16" thickBot="1">
      <c r="A716" s="31"/>
      <c r="B716" s="31"/>
      <c r="C716" s="31"/>
      <c r="D716" s="31"/>
      <c r="E716" s="31"/>
      <c r="G716" s="31"/>
    </row>
    <row r="717" spans="1:7" ht="16" thickBot="1">
      <c r="A717" s="31"/>
      <c r="B717" s="31"/>
      <c r="C717" s="31"/>
      <c r="D717" s="31"/>
      <c r="E717" s="31"/>
      <c r="G717" s="31"/>
    </row>
    <row r="718" spans="1:7" ht="16" thickBot="1">
      <c r="A718" s="31"/>
      <c r="B718" s="31"/>
      <c r="C718" s="31"/>
      <c r="D718" s="31"/>
      <c r="E718" s="31"/>
      <c r="G718" s="31"/>
    </row>
    <row r="719" spans="1:7" ht="16" thickBot="1">
      <c r="A719" s="31"/>
      <c r="B719" s="31"/>
      <c r="C719" s="31"/>
      <c r="D719" s="31"/>
      <c r="E719" s="31"/>
      <c r="G719" s="31"/>
    </row>
    <row r="720" spans="1:7" ht="16" thickBot="1">
      <c r="A720" s="31"/>
      <c r="B720" s="31"/>
      <c r="C720" s="31"/>
      <c r="D720" s="31"/>
      <c r="E720" s="31"/>
      <c r="G720" s="31"/>
    </row>
    <row r="721" spans="1:7" ht="16" thickBot="1">
      <c r="A721" s="31"/>
      <c r="B721" s="31"/>
      <c r="C721" s="31"/>
      <c r="D721" s="31"/>
      <c r="E721" s="31"/>
      <c r="G721" s="31"/>
    </row>
    <row r="722" spans="1:7" ht="16" thickBot="1">
      <c r="A722" s="31"/>
      <c r="B722" s="31"/>
      <c r="C722" s="31"/>
      <c r="D722" s="31"/>
      <c r="E722" s="31"/>
      <c r="G722" s="31"/>
    </row>
    <row r="723" spans="1:7" ht="16" thickBot="1">
      <c r="A723" s="31"/>
      <c r="B723" s="31"/>
      <c r="C723" s="31"/>
      <c r="D723" s="31"/>
      <c r="E723" s="31"/>
      <c r="G723" s="31"/>
    </row>
    <row r="724" spans="1:7" ht="16" thickBot="1">
      <c r="A724" s="31"/>
      <c r="B724" s="31"/>
      <c r="C724" s="31"/>
      <c r="D724" s="31"/>
      <c r="E724" s="31"/>
      <c r="G724" s="31"/>
    </row>
    <row r="725" spans="1:7" ht="16" thickBot="1">
      <c r="A725" s="31"/>
      <c r="B725" s="31"/>
      <c r="C725" s="31"/>
      <c r="D725" s="31"/>
      <c r="E725" s="31"/>
      <c r="G725" s="31"/>
    </row>
    <row r="726" spans="1:7" ht="16" thickBot="1">
      <c r="A726" s="31"/>
      <c r="B726" s="31"/>
      <c r="C726" s="31"/>
      <c r="D726" s="31"/>
      <c r="E726" s="31"/>
      <c r="G726" s="31"/>
    </row>
    <row r="727" spans="1:7" ht="16" thickBot="1">
      <c r="A727" s="31"/>
      <c r="B727" s="31"/>
      <c r="C727" s="31"/>
      <c r="D727" s="31"/>
      <c r="E727" s="31"/>
      <c r="G727" s="31"/>
    </row>
    <row r="728" spans="1:7" ht="16" thickBot="1">
      <c r="A728" s="31"/>
      <c r="B728" s="31"/>
      <c r="C728" s="31"/>
      <c r="D728" s="31"/>
      <c r="E728" s="31"/>
      <c r="G728" s="31"/>
    </row>
    <row r="729" spans="1:7" ht="16" thickBot="1">
      <c r="A729" s="31"/>
      <c r="B729" s="31"/>
      <c r="C729" s="31"/>
      <c r="D729" s="31"/>
      <c r="E729" s="31"/>
      <c r="G729" s="31"/>
    </row>
    <row r="730" spans="1:7" ht="16" thickBot="1">
      <c r="A730" s="31"/>
      <c r="B730" s="31"/>
      <c r="C730" s="31"/>
      <c r="D730" s="31"/>
      <c r="E730" s="31"/>
      <c r="G730" s="31"/>
    </row>
    <row r="731" spans="1:7" ht="16" thickBot="1">
      <c r="A731" s="31"/>
      <c r="B731" s="31"/>
      <c r="C731" s="31"/>
      <c r="D731" s="31"/>
      <c r="E731" s="31"/>
      <c r="G731" s="31"/>
    </row>
    <row r="732" spans="1:7" ht="16" thickBot="1">
      <c r="A732" s="31"/>
      <c r="B732" s="31"/>
      <c r="C732" s="31"/>
      <c r="D732" s="31"/>
      <c r="E732" s="31"/>
      <c r="G732" s="31"/>
    </row>
    <row r="733" spans="1:7" ht="16" thickBot="1">
      <c r="A733" s="31"/>
      <c r="B733" s="31"/>
      <c r="C733" s="31"/>
      <c r="D733" s="31"/>
      <c r="E733" s="31"/>
      <c r="G733" s="31"/>
    </row>
    <row r="734" spans="1:7" ht="16" thickBot="1">
      <c r="A734" s="31"/>
      <c r="B734" s="31"/>
      <c r="C734" s="31"/>
      <c r="D734" s="31"/>
      <c r="E734" s="31"/>
      <c r="G734" s="31"/>
    </row>
    <row r="735" spans="1:7" ht="16" thickBot="1">
      <c r="A735" s="31"/>
      <c r="B735" s="31"/>
      <c r="C735" s="31"/>
      <c r="D735" s="31"/>
      <c r="E735" s="31"/>
      <c r="G735" s="31"/>
    </row>
    <row r="736" spans="1:7" ht="16" thickBot="1">
      <c r="A736" s="31"/>
      <c r="B736" s="31"/>
      <c r="C736" s="31"/>
      <c r="D736" s="31"/>
      <c r="E736" s="31"/>
      <c r="G736" s="31"/>
    </row>
    <row r="737" spans="1:7" ht="16" thickBot="1">
      <c r="A737" s="31"/>
      <c r="B737" s="31"/>
      <c r="C737" s="31"/>
      <c r="D737" s="31"/>
      <c r="E737" s="31"/>
      <c r="G737" s="31"/>
    </row>
    <row r="738" spans="1:7" ht="16" thickBot="1">
      <c r="A738" s="31"/>
      <c r="B738" s="31"/>
      <c r="C738" s="31"/>
      <c r="D738" s="31"/>
      <c r="E738" s="31"/>
      <c r="G738" s="31"/>
    </row>
    <row r="739" spans="1:7" ht="16" thickBot="1">
      <c r="A739" s="31"/>
      <c r="B739" s="31"/>
      <c r="C739" s="31"/>
      <c r="D739" s="31"/>
      <c r="E739" s="31"/>
      <c r="G739" s="31"/>
    </row>
    <row r="740" spans="1:7" ht="16" thickBot="1">
      <c r="A740" s="31"/>
      <c r="B740" s="31"/>
      <c r="C740" s="31"/>
      <c r="D740" s="31"/>
      <c r="E740" s="31"/>
      <c r="G740" s="31"/>
    </row>
    <row r="741" spans="1:7" ht="16" thickBot="1">
      <c r="A741" s="31"/>
      <c r="B741" s="31"/>
      <c r="C741" s="31"/>
      <c r="D741" s="31"/>
      <c r="E741" s="31"/>
      <c r="G741" s="31"/>
    </row>
    <row r="742" spans="1:7" ht="16" thickBot="1">
      <c r="A742" s="31"/>
      <c r="B742" s="31"/>
      <c r="C742" s="31"/>
      <c r="D742" s="31"/>
      <c r="E742" s="31"/>
      <c r="G742" s="31"/>
    </row>
    <row r="743" spans="1:7" ht="16" thickBot="1">
      <c r="A743" s="31"/>
      <c r="B743" s="31"/>
      <c r="C743" s="31"/>
      <c r="D743" s="31"/>
      <c r="E743" s="31"/>
      <c r="G743" s="31"/>
    </row>
    <row r="744" spans="1:7" ht="16" thickBot="1">
      <c r="A744" s="31"/>
      <c r="B744" s="31"/>
      <c r="C744" s="31"/>
      <c r="D744" s="31"/>
      <c r="E744" s="31"/>
      <c r="G744" s="31"/>
    </row>
    <row r="745" spans="1:7" ht="16" thickBot="1">
      <c r="A745" s="31"/>
      <c r="B745" s="31"/>
      <c r="C745" s="31"/>
      <c r="D745" s="31"/>
      <c r="E745" s="31"/>
      <c r="G745" s="31"/>
    </row>
    <row r="746" spans="1:7" ht="16" thickBot="1">
      <c r="A746" s="31"/>
      <c r="B746" s="31"/>
      <c r="C746" s="31"/>
      <c r="D746" s="31"/>
      <c r="E746" s="31"/>
      <c r="G746" s="31"/>
    </row>
    <row r="747" spans="1:7" ht="16" thickBot="1">
      <c r="A747" s="31"/>
      <c r="B747" s="31"/>
      <c r="C747" s="31"/>
      <c r="D747" s="31"/>
      <c r="E747" s="31"/>
      <c r="G747" s="31"/>
    </row>
    <row r="748" spans="1:7" ht="16" thickBot="1">
      <c r="A748" s="31"/>
      <c r="B748" s="31"/>
      <c r="C748" s="31"/>
      <c r="D748" s="31"/>
      <c r="E748" s="31"/>
      <c r="G748" s="31"/>
    </row>
    <row r="749" spans="1:7" ht="16" thickBot="1">
      <c r="A749" s="31"/>
      <c r="B749" s="31"/>
      <c r="C749" s="31"/>
      <c r="D749" s="31"/>
      <c r="E749" s="31"/>
      <c r="G749" s="31"/>
    </row>
    <row r="750" spans="1:7" ht="16" thickBot="1">
      <c r="A750" s="31"/>
      <c r="B750" s="31"/>
      <c r="C750" s="31"/>
      <c r="D750" s="31"/>
      <c r="E750" s="31"/>
      <c r="G750" s="31"/>
    </row>
    <row r="751" spans="1:7" ht="16" thickBot="1">
      <c r="A751" s="31"/>
      <c r="B751" s="31"/>
      <c r="C751" s="31"/>
      <c r="D751" s="31"/>
      <c r="E751" s="31"/>
      <c r="G751" s="31"/>
    </row>
    <row r="752" spans="1:7" ht="16" thickBot="1">
      <c r="A752" s="31"/>
      <c r="B752" s="31"/>
      <c r="C752" s="31"/>
      <c r="D752" s="31"/>
      <c r="E752" s="31"/>
      <c r="G752" s="31"/>
    </row>
    <row r="753" spans="1:7" ht="16" thickBot="1">
      <c r="A753" s="31"/>
      <c r="B753" s="31"/>
      <c r="C753" s="31"/>
      <c r="D753" s="31"/>
      <c r="E753" s="31"/>
      <c r="G753" s="31"/>
    </row>
    <row r="754" spans="1:7" ht="16" thickBot="1">
      <c r="A754" s="31"/>
      <c r="B754" s="31"/>
      <c r="C754" s="31"/>
      <c r="D754" s="31"/>
      <c r="E754" s="31"/>
      <c r="G754" s="31"/>
    </row>
    <row r="755" spans="1:7" ht="16" thickBot="1">
      <c r="A755" s="31"/>
      <c r="B755" s="31"/>
      <c r="C755" s="31"/>
      <c r="D755" s="31"/>
      <c r="E755" s="31"/>
      <c r="G755" s="31"/>
    </row>
    <row r="756" spans="1:7" ht="16" thickBot="1">
      <c r="A756" s="31"/>
      <c r="B756" s="31"/>
      <c r="C756" s="31"/>
      <c r="D756" s="31"/>
      <c r="E756" s="31"/>
      <c r="G756" s="31"/>
    </row>
    <row r="757" spans="1:7" ht="16" thickBot="1">
      <c r="A757" s="31"/>
      <c r="B757" s="31"/>
      <c r="C757" s="31"/>
      <c r="D757" s="31"/>
      <c r="E757" s="31"/>
      <c r="G757" s="31"/>
    </row>
    <row r="758" spans="1:7" ht="16" thickBot="1">
      <c r="A758" s="31"/>
      <c r="B758" s="31"/>
      <c r="C758" s="31"/>
      <c r="D758" s="31"/>
      <c r="E758" s="31"/>
      <c r="G758" s="31"/>
    </row>
    <row r="759" spans="1:7" ht="16" thickBot="1">
      <c r="A759" s="31"/>
      <c r="B759" s="31"/>
      <c r="C759" s="31"/>
      <c r="D759" s="31"/>
      <c r="E759" s="31"/>
      <c r="G759" s="31"/>
    </row>
    <row r="760" spans="1:7" ht="16" thickBot="1">
      <c r="A760" s="31"/>
      <c r="B760" s="31"/>
      <c r="C760" s="31"/>
      <c r="D760" s="31"/>
      <c r="E760" s="31"/>
      <c r="G760" s="31"/>
    </row>
    <row r="761" spans="1:7" ht="16" thickBot="1">
      <c r="A761" s="31"/>
      <c r="B761" s="31"/>
      <c r="C761" s="31"/>
      <c r="D761" s="31"/>
      <c r="E761" s="31"/>
      <c r="G761" s="31"/>
    </row>
    <row r="762" spans="1:7" ht="16" thickBot="1">
      <c r="A762" s="31"/>
      <c r="B762" s="31"/>
      <c r="C762" s="31"/>
      <c r="D762" s="31"/>
      <c r="E762" s="31"/>
      <c r="G762" s="31"/>
    </row>
    <row r="763" spans="1:7" ht="16" thickBot="1">
      <c r="A763" s="31"/>
      <c r="B763" s="31"/>
      <c r="C763" s="31"/>
      <c r="D763" s="31"/>
      <c r="E763" s="31"/>
      <c r="G763" s="31"/>
    </row>
    <row r="764" spans="1:7" ht="16" thickBot="1">
      <c r="A764" s="31"/>
      <c r="B764" s="31"/>
      <c r="C764" s="31"/>
      <c r="D764" s="31"/>
      <c r="E764" s="31"/>
      <c r="G764" s="31"/>
    </row>
    <row r="765" spans="1:7" ht="16" thickBot="1">
      <c r="A765" s="31"/>
      <c r="B765" s="31"/>
      <c r="C765" s="31"/>
      <c r="D765" s="31"/>
      <c r="E765" s="31"/>
      <c r="G765" s="31"/>
    </row>
    <row r="766" spans="1:7" ht="16" thickBot="1">
      <c r="A766" s="31"/>
      <c r="B766" s="31"/>
      <c r="C766" s="31"/>
      <c r="D766" s="31"/>
      <c r="E766" s="31"/>
      <c r="G766" s="31"/>
    </row>
    <row r="767" spans="1:7" ht="16" thickBot="1">
      <c r="A767" s="31"/>
      <c r="B767" s="31"/>
      <c r="C767" s="31"/>
      <c r="D767" s="31"/>
      <c r="E767" s="31"/>
      <c r="G767" s="31"/>
    </row>
    <row r="768" spans="1:7" ht="16" thickBot="1">
      <c r="A768" s="31"/>
      <c r="B768" s="31"/>
      <c r="C768" s="31"/>
      <c r="D768" s="31"/>
      <c r="E768" s="31"/>
      <c r="G768" s="31"/>
    </row>
    <row r="769" spans="1:7" ht="16" thickBot="1">
      <c r="A769" s="31"/>
      <c r="B769" s="31"/>
      <c r="C769" s="31"/>
      <c r="D769" s="31"/>
      <c r="E769" s="31"/>
      <c r="G769" s="31"/>
    </row>
    <row r="770" spans="1:7" ht="16" thickBot="1">
      <c r="A770" s="31"/>
      <c r="B770" s="31"/>
      <c r="C770" s="31"/>
      <c r="D770" s="31"/>
      <c r="E770" s="31"/>
      <c r="G770" s="31"/>
    </row>
    <row r="771" spans="1:7" ht="16" thickBot="1">
      <c r="A771" s="31"/>
      <c r="B771" s="31"/>
      <c r="C771" s="31"/>
      <c r="D771" s="31"/>
      <c r="E771" s="31"/>
      <c r="G771" s="31"/>
    </row>
    <row r="772" spans="1:7" ht="16" thickBot="1">
      <c r="A772" s="31"/>
      <c r="B772" s="31"/>
      <c r="C772" s="31"/>
      <c r="D772" s="31"/>
      <c r="E772" s="31"/>
      <c r="G772" s="31"/>
    </row>
    <row r="773" spans="1:7" ht="16" thickBot="1">
      <c r="A773" s="31"/>
      <c r="B773" s="31"/>
      <c r="C773" s="31"/>
      <c r="D773" s="31"/>
      <c r="E773" s="31"/>
      <c r="G773" s="31"/>
    </row>
    <row r="774" spans="1:7" ht="16" thickBot="1">
      <c r="A774" s="31"/>
      <c r="B774" s="31"/>
      <c r="C774" s="31"/>
      <c r="D774" s="31"/>
      <c r="E774" s="31"/>
      <c r="G774" s="31"/>
    </row>
    <row r="775" spans="1:7" ht="16" thickBot="1">
      <c r="A775" s="31"/>
      <c r="B775" s="31"/>
      <c r="C775" s="31"/>
      <c r="D775" s="31"/>
      <c r="E775" s="31"/>
      <c r="G775" s="31"/>
    </row>
    <row r="776" spans="1:7" ht="16" thickBot="1">
      <c r="A776" s="31"/>
      <c r="B776" s="31"/>
      <c r="C776" s="31"/>
      <c r="D776" s="31"/>
      <c r="E776" s="31"/>
      <c r="G776" s="31"/>
    </row>
    <row r="777" spans="1:7" ht="16" thickBot="1">
      <c r="A777" s="31"/>
      <c r="B777" s="31"/>
      <c r="C777" s="31"/>
      <c r="D777" s="31"/>
      <c r="E777" s="31"/>
      <c r="G777" s="31"/>
    </row>
    <row r="778" spans="1:7" ht="16" thickBot="1">
      <c r="A778" s="31"/>
      <c r="B778" s="31"/>
      <c r="C778" s="31"/>
      <c r="D778" s="31"/>
      <c r="E778" s="31"/>
      <c r="G778" s="31"/>
    </row>
    <row r="779" spans="1:7" ht="16" thickBot="1">
      <c r="A779" s="31"/>
      <c r="B779" s="31"/>
      <c r="C779" s="31"/>
      <c r="D779" s="31"/>
      <c r="E779" s="31"/>
      <c r="G779" s="31"/>
    </row>
    <row r="780" spans="1:7" ht="16" thickBot="1">
      <c r="A780" s="31"/>
      <c r="B780" s="31"/>
      <c r="C780" s="31"/>
      <c r="D780" s="31"/>
      <c r="E780" s="31"/>
      <c r="G780" s="31"/>
    </row>
    <row r="781" spans="1:7" ht="16" thickBot="1">
      <c r="A781" s="31"/>
      <c r="B781" s="31"/>
      <c r="C781" s="31"/>
      <c r="D781" s="31"/>
      <c r="E781" s="31"/>
      <c r="G781" s="31"/>
    </row>
    <row r="782" spans="1:7" ht="16" thickBot="1">
      <c r="A782" s="31"/>
      <c r="B782" s="31"/>
      <c r="C782" s="31"/>
      <c r="D782" s="31"/>
      <c r="E782" s="31"/>
      <c r="G782" s="31"/>
    </row>
    <row r="783" spans="1:7" ht="16" thickBot="1">
      <c r="A783" s="31"/>
      <c r="B783" s="31"/>
      <c r="C783" s="31"/>
      <c r="D783" s="31"/>
      <c r="E783" s="31"/>
      <c r="G783" s="31"/>
    </row>
    <row r="784" spans="1:7" ht="16" thickBot="1">
      <c r="A784" s="31"/>
      <c r="B784" s="31"/>
      <c r="C784" s="31"/>
      <c r="D784" s="31"/>
      <c r="E784" s="31"/>
      <c r="G784" s="31"/>
    </row>
    <row r="785" spans="1:7" ht="16" thickBot="1">
      <c r="A785" s="31"/>
      <c r="B785" s="31"/>
      <c r="C785" s="31"/>
      <c r="D785" s="31"/>
      <c r="E785" s="31"/>
      <c r="G785" s="31"/>
    </row>
    <row r="786" spans="1:7" ht="16" thickBot="1">
      <c r="A786" s="31"/>
      <c r="B786" s="31"/>
      <c r="C786" s="31"/>
      <c r="D786" s="31"/>
      <c r="E786" s="31"/>
      <c r="G786" s="31"/>
    </row>
    <row r="787" spans="1:7" ht="16" thickBot="1">
      <c r="A787" s="31"/>
      <c r="B787" s="31"/>
      <c r="C787" s="31"/>
      <c r="D787" s="31"/>
      <c r="E787" s="31"/>
      <c r="G787" s="31"/>
    </row>
    <row r="788" spans="1:7" ht="16" thickBot="1">
      <c r="A788" s="31"/>
      <c r="B788" s="31"/>
      <c r="C788" s="31"/>
      <c r="D788" s="31"/>
      <c r="E788" s="31"/>
      <c r="G788" s="31"/>
    </row>
    <row r="789" spans="1:7" ht="16" thickBot="1">
      <c r="A789" s="31"/>
      <c r="B789" s="31"/>
      <c r="C789" s="31"/>
      <c r="D789" s="31"/>
      <c r="E789" s="31"/>
      <c r="G789" s="31"/>
    </row>
    <row r="790" spans="1:7" ht="16" thickBot="1">
      <c r="A790" s="31"/>
      <c r="B790" s="31"/>
      <c r="C790" s="31"/>
      <c r="D790" s="31"/>
      <c r="E790" s="31"/>
      <c r="G790" s="31"/>
    </row>
    <row r="791" spans="1:7" ht="16" thickBot="1">
      <c r="A791" s="31"/>
      <c r="B791" s="31"/>
      <c r="C791" s="31"/>
      <c r="D791" s="31"/>
      <c r="E791" s="31"/>
      <c r="G791" s="31"/>
    </row>
    <row r="792" spans="1:7" ht="16" thickBot="1">
      <c r="A792" s="31"/>
      <c r="B792" s="31"/>
      <c r="C792" s="31"/>
      <c r="D792" s="31"/>
      <c r="E792" s="31"/>
      <c r="G792" s="31"/>
    </row>
    <row r="793" spans="1:7" ht="16" thickBot="1">
      <c r="A793" s="31"/>
      <c r="B793" s="31"/>
      <c r="C793" s="31"/>
      <c r="D793" s="31"/>
      <c r="E793" s="31"/>
      <c r="G793" s="31"/>
    </row>
    <row r="794" spans="1:7" ht="16" thickBot="1">
      <c r="A794" s="31"/>
      <c r="B794" s="31"/>
      <c r="C794" s="31"/>
      <c r="D794" s="31"/>
      <c r="E794" s="31"/>
      <c r="G794" s="31"/>
    </row>
    <row r="795" spans="1:7" ht="16" thickBot="1">
      <c r="A795" s="31"/>
      <c r="B795" s="31"/>
      <c r="C795" s="31"/>
      <c r="D795" s="31"/>
      <c r="E795" s="31"/>
      <c r="G795" s="31"/>
    </row>
    <row r="796" spans="1:7" ht="16" thickBot="1">
      <c r="A796" s="31"/>
      <c r="B796" s="31"/>
      <c r="C796" s="31"/>
      <c r="D796" s="31"/>
      <c r="E796" s="31"/>
      <c r="G796" s="31"/>
    </row>
    <row r="797" spans="1:7" ht="16" thickBot="1">
      <c r="A797" s="31"/>
      <c r="B797" s="31"/>
      <c r="C797" s="31"/>
      <c r="D797" s="31"/>
      <c r="E797" s="31"/>
      <c r="G797" s="31"/>
    </row>
    <row r="798" spans="1:7" ht="16" thickBot="1">
      <c r="A798" s="31"/>
      <c r="B798" s="31"/>
      <c r="C798" s="31"/>
      <c r="D798" s="31"/>
      <c r="E798" s="31"/>
      <c r="G798" s="31"/>
    </row>
    <row r="799" spans="1:7" ht="16" thickBot="1">
      <c r="A799" s="31"/>
      <c r="B799" s="31"/>
      <c r="C799" s="31"/>
      <c r="D799" s="31"/>
      <c r="E799" s="31"/>
      <c r="G799" s="31"/>
    </row>
    <row r="800" spans="1:7" ht="16" thickBot="1">
      <c r="A800" s="31"/>
      <c r="B800" s="31"/>
      <c r="C800" s="31"/>
      <c r="D800" s="31"/>
      <c r="E800" s="31"/>
      <c r="G800" s="31"/>
    </row>
    <row r="801" spans="1:7" ht="16" thickBot="1">
      <c r="A801" s="31"/>
      <c r="B801" s="31"/>
      <c r="C801" s="31"/>
      <c r="D801" s="31"/>
      <c r="E801" s="31"/>
      <c r="G801" s="31"/>
    </row>
    <row r="802" spans="1:7" ht="16" thickBot="1">
      <c r="A802" s="31"/>
      <c r="B802" s="31"/>
      <c r="C802" s="31"/>
      <c r="D802" s="31"/>
      <c r="E802" s="31"/>
      <c r="G802" s="31"/>
    </row>
    <row r="803" spans="1:7" ht="16" thickBot="1">
      <c r="A803" s="31"/>
      <c r="B803" s="31"/>
      <c r="C803" s="31"/>
      <c r="D803" s="31"/>
      <c r="E803" s="31"/>
      <c r="G803" s="31"/>
    </row>
    <row r="804" spans="1:7" ht="16" thickBot="1">
      <c r="A804" s="31"/>
      <c r="B804" s="31"/>
      <c r="C804" s="31"/>
      <c r="D804" s="31"/>
      <c r="E804" s="31"/>
      <c r="G804" s="31"/>
    </row>
    <row r="805" spans="1:7" ht="16" thickBot="1">
      <c r="A805" s="31"/>
      <c r="B805" s="31"/>
      <c r="C805" s="31"/>
      <c r="D805" s="31"/>
      <c r="E805" s="31"/>
      <c r="G805" s="31"/>
    </row>
    <row r="806" spans="1:7" ht="16" thickBot="1">
      <c r="A806" s="31"/>
      <c r="B806" s="31"/>
      <c r="C806" s="31"/>
      <c r="D806" s="31"/>
      <c r="E806" s="31"/>
      <c r="G806" s="31"/>
    </row>
    <row r="807" spans="1:7" ht="16" thickBot="1">
      <c r="A807" s="31"/>
      <c r="B807" s="31"/>
      <c r="C807" s="31"/>
      <c r="D807" s="31"/>
      <c r="E807" s="31"/>
      <c r="G807" s="31"/>
    </row>
    <row r="808" spans="1:7" ht="16" thickBot="1">
      <c r="A808" s="31"/>
      <c r="B808" s="31"/>
      <c r="C808" s="31"/>
      <c r="D808" s="31"/>
      <c r="E808" s="31"/>
      <c r="G808" s="31"/>
    </row>
    <row r="809" spans="1:7" ht="16" thickBot="1">
      <c r="A809" s="31"/>
      <c r="B809" s="31"/>
      <c r="C809" s="31"/>
      <c r="D809" s="31"/>
      <c r="E809" s="31"/>
      <c r="G809" s="31"/>
    </row>
    <row r="810" spans="1:7" ht="16" thickBot="1">
      <c r="A810" s="31"/>
      <c r="B810" s="31"/>
      <c r="C810" s="31"/>
      <c r="D810" s="31"/>
      <c r="E810" s="31"/>
      <c r="G810" s="31"/>
    </row>
    <row r="811" spans="1:7" ht="16" thickBot="1">
      <c r="A811" s="31"/>
      <c r="B811" s="31"/>
      <c r="C811" s="31"/>
      <c r="D811" s="31"/>
      <c r="E811" s="31"/>
      <c r="G811" s="31"/>
    </row>
    <row r="812" spans="1:7" ht="16" thickBot="1">
      <c r="A812" s="31"/>
      <c r="B812" s="31"/>
      <c r="C812" s="31"/>
      <c r="D812" s="31"/>
      <c r="E812" s="31"/>
      <c r="G812" s="31"/>
    </row>
    <row r="813" spans="1:7" ht="16" thickBot="1">
      <c r="A813" s="31"/>
      <c r="B813" s="31"/>
      <c r="C813" s="31"/>
      <c r="D813" s="31"/>
      <c r="E813" s="31"/>
      <c r="G813" s="31"/>
    </row>
    <row r="814" spans="1:7" ht="16" thickBot="1">
      <c r="A814" s="31"/>
      <c r="B814" s="31"/>
      <c r="C814" s="31"/>
      <c r="D814" s="31"/>
      <c r="E814" s="31"/>
      <c r="G814" s="31"/>
    </row>
    <row r="815" spans="1:7" ht="16" thickBot="1">
      <c r="A815" s="31"/>
      <c r="B815" s="31"/>
      <c r="C815" s="31"/>
      <c r="D815" s="31"/>
      <c r="E815" s="31"/>
      <c r="G815" s="31"/>
    </row>
    <row r="816" spans="1:7" ht="16" thickBot="1">
      <c r="A816" s="31"/>
      <c r="B816" s="31"/>
      <c r="C816" s="31"/>
      <c r="D816" s="31"/>
      <c r="E816" s="31"/>
      <c r="G816" s="31"/>
    </row>
    <row r="817" spans="1:7" ht="16" thickBot="1">
      <c r="A817" s="31"/>
      <c r="B817" s="31"/>
      <c r="C817" s="31"/>
      <c r="D817" s="31"/>
      <c r="E817" s="31"/>
      <c r="G817" s="31"/>
    </row>
    <row r="818" spans="1:7" ht="16" thickBot="1">
      <c r="A818" s="31"/>
      <c r="B818" s="31"/>
      <c r="C818" s="31"/>
      <c r="D818" s="31"/>
      <c r="E818" s="31"/>
      <c r="G818" s="31"/>
    </row>
    <row r="819" spans="1:7" ht="16" thickBot="1">
      <c r="A819" s="31"/>
      <c r="B819" s="31"/>
      <c r="C819" s="31"/>
      <c r="D819" s="31"/>
      <c r="E819" s="31"/>
      <c r="G819" s="31"/>
    </row>
    <row r="820" spans="1:7" ht="16" thickBot="1">
      <c r="A820" s="31"/>
      <c r="B820" s="31"/>
      <c r="C820" s="31"/>
      <c r="D820" s="31"/>
      <c r="E820" s="31"/>
      <c r="G820" s="31"/>
    </row>
    <row r="821" spans="1:7" ht="16" thickBot="1">
      <c r="A821" s="31"/>
      <c r="B821" s="31"/>
      <c r="C821" s="31"/>
      <c r="D821" s="31"/>
      <c r="E821" s="31"/>
      <c r="G821" s="31"/>
    </row>
    <row r="822" spans="1:7" ht="16" thickBot="1">
      <c r="A822" s="31"/>
      <c r="B822" s="31"/>
      <c r="C822" s="31"/>
      <c r="D822" s="31"/>
      <c r="E822" s="31"/>
      <c r="G822" s="31"/>
    </row>
    <row r="823" spans="1:7" ht="16" thickBot="1">
      <c r="A823" s="31"/>
      <c r="B823" s="31"/>
      <c r="C823" s="31"/>
      <c r="D823" s="31"/>
      <c r="E823" s="31"/>
      <c r="G823" s="31"/>
    </row>
    <row r="824" spans="1:7" ht="16" thickBot="1">
      <c r="A824" s="31"/>
      <c r="B824" s="31"/>
      <c r="C824" s="31"/>
      <c r="D824" s="31"/>
      <c r="E824" s="31"/>
      <c r="G824" s="31"/>
    </row>
    <row r="825" spans="1:7" ht="16" thickBot="1">
      <c r="A825" s="31"/>
      <c r="B825" s="31"/>
      <c r="C825" s="31"/>
      <c r="D825" s="31"/>
      <c r="E825" s="31"/>
      <c r="G825" s="31"/>
    </row>
    <row r="826" spans="1:7" ht="16" thickBot="1">
      <c r="A826" s="31"/>
      <c r="B826" s="31"/>
      <c r="C826" s="31"/>
      <c r="D826" s="31"/>
      <c r="E826" s="31"/>
      <c r="G826" s="31"/>
    </row>
    <row r="827" spans="1:7" ht="16" thickBot="1">
      <c r="A827" s="31"/>
      <c r="B827" s="31"/>
      <c r="C827" s="31"/>
      <c r="D827" s="31"/>
      <c r="E827" s="31"/>
      <c r="G827" s="31"/>
    </row>
    <row r="828" spans="1:7" ht="16" thickBot="1">
      <c r="A828" s="31"/>
      <c r="B828" s="31"/>
      <c r="C828" s="31"/>
      <c r="D828" s="31"/>
      <c r="E828" s="31"/>
      <c r="G828" s="31"/>
    </row>
    <row r="829" spans="1:7" ht="16" thickBot="1">
      <c r="A829" s="31"/>
      <c r="B829" s="31"/>
      <c r="C829" s="31"/>
      <c r="D829" s="31"/>
      <c r="E829" s="31"/>
      <c r="G829" s="31"/>
    </row>
    <row r="830" spans="1:7" ht="16" thickBot="1">
      <c r="A830" s="31"/>
      <c r="B830" s="31"/>
      <c r="C830" s="31"/>
      <c r="D830" s="31"/>
      <c r="E830" s="31"/>
      <c r="G830" s="31"/>
    </row>
    <row r="831" spans="1:7" ht="16" thickBot="1">
      <c r="A831" s="31"/>
      <c r="B831" s="31"/>
      <c r="C831" s="31"/>
      <c r="D831" s="31"/>
      <c r="E831" s="31"/>
      <c r="G831" s="31"/>
    </row>
    <row r="832" spans="1:7" ht="16" thickBot="1">
      <c r="A832" s="31"/>
      <c r="B832" s="31"/>
      <c r="C832" s="31"/>
      <c r="D832" s="31"/>
      <c r="E832" s="31"/>
      <c r="G832" s="31"/>
    </row>
    <row r="833" spans="1:7" ht="16" thickBot="1">
      <c r="A833" s="31"/>
      <c r="B833" s="31"/>
      <c r="C833" s="31"/>
      <c r="D833" s="31"/>
      <c r="E833" s="31"/>
      <c r="G833" s="31"/>
    </row>
    <row r="834" spans="1:7" ht="16" thickBot="1">
      <c r="A834" s="31"/>
      <c r="B834" s="31"/>
      <c r="C834" s="31"/>
      <c r="D834" s="31"/>
      <c r="E834" s="31"/>
      <c r="G834" s="31"/>
    </row>
    <row r="835" spans="1:7" ht="16" thickBot="1">
      <c r="A835" s="31"/>
      <c r="B835" s="31"/>
      <c r="C835" s="31"/>
      <c r="D835" s="31"/>
      <c r="E835" s="31"/>
      <c r="G835" s="31"/>
    </row>
    <row r="836" spans="1:7" ht="16" thickBot="1">
      <c r="A836" s="31"/>
      <c r="B836" s="31"/>
      <c r="C836" s="31"/>
      <c r="D836" s="31"/>
      <c r="E836" s="31"/>
      <c r="G836" s="31"/>
    </row>
    <row r="837" spans="1:7" ht="16" thickBot="1">
      <c r="A837" s="31"/>
      <c r="B837" s="31"/>
      <c r="C837" s="31"/>
      <c r="D837" s="31"/>
      <c r="E837" s="31"/>
      <c r="G837" s="31"/>
    </row>
    <row r="838" spans="1:7" ht="16" thickBot="1">
      <c r="A838" s="31"/>
      <c r="B838" s="31"/>
      <c r="C838" s="31"/>
      <c r="D838" s="31"/>
      <c r="E838" s="31"/>
      <c r="G838" s="31"/>
    </row>
    <row r="839" spans="1:7" ht="16" thickBot="1">
      <c r="A839" s="31"/>
      <c r="B839" s="31"/>
      <c r="C839" s="31"/>
      <c r="D839" s="31"/>
      <c r="E839" s="31"/>
      <c r="G839" s="31"/>
    </row>
    <row r="840" spans="1:7" ht="16" thickBot="1">
      <c r="A840" s="31"/>
      <c r="B840" s="31"/>
      <c r="C840" s="31"/>
      <c r="D840" s="31"/>
      <c r="E840" s="31"/>
      <c r="G840" s="31"/>
    </row>
    <row r="841" spans="1:7" ht="16" thickBot="1">
      <c r="A841" s="31"/>
      <c r="B841" s="31"/>
      <c r="C841" s="31"/>
      <c r="D841" s="31"/>
      <c r="E841" s="31"/>
      <c r="G841" s="31"/>
    </row>
    <row r="842" spans="1:7" ht="16" thickBot="1">
      <c r="A842" s="31"/>
      <c r="B842" s="31"/>
      <c r="C842" s="31"/>
      <c r="D842" s="31"/>
      <c r="E842" s="31"/>
      <c r="G842" s="31"/>
    </row>
    <row r="843" spans="1:7" ht="16" thickBot="1">
      <c r="A843" s="31"/>
      <c r="B843" s="31"/>
      <c r="C843" s="31"/>
      <c r="D843" s="31"/>
      <c r="E843" s="31"/>
      <c r="G843" s="31"/>
    </row>
    <row r="844" spans="1:7" ht="16" thickBot="1">
      <c r="A844" s="31"/>
      <c r="B844" s="31"/>
      <c r="C844" s="31"/>
      <c r="D844" s="31"/>
      <c r="E844" s="31"/>
      <c r="G844" s="31"/>
    </row>
    <row r="845" spans="1:7" ht="16" thickBot="1">
      <c r="A845" s="31"/>
      <c r="B845" s="31"/>
      <c r="C845" s="31"/>
      <c r="D845" s="31"/>
      <c r="E845" s="31"/>
      <c r="G845" s="31"/>
    </row>
    <row r="846" spans="1:7" ht="16" thickBot="1">
      <c r="A846" s="31"/>
      <c r="B846" s="31"/>
      <c r="C846" s="31"/>
      <c r="D846" s="31"/>
      <c r="E846" s="31"/>
      <c r="G846" s="31"/>
    </row>
    <row r="847" spans="1:7" ht="16" thickBot="1">
      <c r="A847" s="31"/>
      <c r="B847" s="31"/>
      <c r="C847" s="31"/>
      <c r="D847" s="31"/>
      <c r="E847" s="31"/>
      <c r="G847" s="31"/>
    </row>
    <row r="848" spans="1:7" ht="16" thickBot="1">
      <c r="A848" s="31"/>
      <c r="B848" s="31"/>
      <c r="C848" s="31"/>
      <c r="D848" s="31"/>
      <c r="E848" s="31"/>
      <c r="G848" s="31"/>
    </row>
    <row r="849" spans="1:7" ht="16" thickBot="1">
      <c r="A849" s="31"/>
      <c r="B849" s="31"/>
      <c r="C849" s="31"/>
      <c r="D849" s="31"/>
      <c r="E849" s="31"/>
      <c r="G849" s="31"/>
    </row>
    <row r="850" spans="1:7" ht="16" thickBot="1">
      <c r="A850" s="31"/>
      <c r="B850" s="31"/>
      <c r="C850" s="31"/>
      <c r="D850" s="31"/>
      <c r="E850" s="31"/>
      <c r="G850" s="31"/>
    </row>
    <row r="851" spans="1:7" ht="16" thickBot="1">
      <c r="A851" s="31"/>
      <c r="B851" s="31"/>
      <c r="C851" s="31"/>
      <c r="D851" s="31"/>
      <c r="E851" s="31"/>
      <c r="G851" s="31"/>
    </row>
    <row r="852" spans="1:7" ht="16" thickBot="1">
      <c r="A852" s="31"/>
      <c r="B852" s="31"/>
      <c r="C852" s="31"/>
      <c r="D852" s="31"/>
      <c r="E852" s="31"/>
      <c r="G852" s="31"/>
    </row>
    <row r="853" spans="1:7" ht="16" thickBot="1">
      <c r="A853" s="31"/>
      <c r="B853" s="31"/>
      <c r="C853" s="31"/>
      <c r="D853" s="31"/>
      <c r="E853" s="31"/>
      <c r="G853" s="31"/>
    </row>
    <row r="854" spans="1:7" ht="16" thickBot="1">
      <c r="A854" s="31"/>
      <c r="B854" s="31"/>
      <c r="C854" s="31"/>
      <c r="D854" s="31"/>
      <c r="E854" s="31"/>
      <c r="G854" s="31"/>
    </row>
    <row r="855" spans="1:7" ht="16" thickBot="1">
      <c r="A855" s="31"/>
      <c r="B855" s="31"/>
      <c r="C855" s="31"/>
      <c r="D855" s="31"/>
      <c r="E855" s="31"/>
      <c r="G855" s="31"/>
    </row>
    <row r="856" spans="1:7" ht="16" thickBot="1">
      <c r="A856" s="31"/>
      <c r="B856" s="31"/>
      <c r="C856" s="31"/>
      <c r="D856" s="31"/>
      <c r="E856" s="31"/>
      <c r="G856" s="31"/>
    </row>
    <row r="857" spans="1:7" ht="16" thickBot="1">
      <c r="A857" s="31"/>
      <c r="B857" s="31"/>
      <c r="C857" s="31"/>
      <c r="D857" s="31"/>
      <c r="E857" s="31"/>
      <c r="G857" s="31"/>
    </row>
    <row r="858" spans="1:7" ht="16" thickBot="1">
      <c r="A858" s="31"/>
      <c r="B858" s="31"/>
      <c r="C858" s="31"/>
      <c r="D858" s="31"/>
      <c r="E858" s="31"/>
      <c r="G858" s="31"/>
    </row>
    <row r="859" spans="1:7" ht="16" thickBot="1">
      <c r="A859" s="31"/>
      <c r="B859" s="31"/>
      <c r="C859" s="31"/>
      <c r="D859" s="31"/>
      <c r="E859" s="31"/>
      <c r="G859" s="31"/>
    </row>
    <row r="860" spans="1:7" ht="16" thickBot="1">
      <c r="A860" s="31"/>
      <c r="B860" s="31"/>
      <c r="C860" s="31"/>
      <c r="D860" s="31"/>
      <c r="E860" s="31"/>
      <c r="G860" s="31"/>
    </row>
    <row r="861" spans="1:7" ht="16" thickBot="1">
      <c r="A861" s="31"/>
      <c r="B861" s="31"/>
      <c r="C861" s="31"/>
      <c r="D861" s="31"/>
      <c r="E861" s="31"/>
      <c r="G861" s="31"/>
    </row>
    <row r="862" spans="1:7" ht="16" thickBot="1">
      <c r="A862" s="31"/>
      <c r="B862" s="31"/>
      <c r="C862" s="31"/>
      <c r="D862" s="31"/>
      <c r="E862" s="31"/>
      <c r="G862" s="31"/>
    </row>
    <row r="863" spans="1:7" ht="16" thickBot="1">
      <c r="A863" s="31"/>
      <c r="B863" s="31"/>
      <c r="C863" s="31"/>
      <c r="D863" s="31"/>
      <c r="E863" s="31"/>
      <c r="G863" s="31"/>
    </row>
    <row r="864" spans="1:7" ht="16" thickBot="1">
      <c r="A864" s="31"/>
      <c r="B864" s="31"/>
      <c r="C864" s="31"/>
      <c r="D864" s="31"/>
      <c r="E864" s="31"/>
      <c r="G864" s="31"/>
    </row>
    <row r="865" spans="1:7" ht="16" thickBot="1">
      <c r="A865" s="31"/>
      <c r="B865" s="31"/>
      <c r="C865" s="31"/>
      <c r="D865" s="31"/>
      <c r="E865" s="31"/>
      <c r="G865" s="31"/>
    </row>
    <row r="866" spans="1:7" ht="16" thickBot="1">
      <c r="A866" s="31"/>
      <c r="B866" s="31"/>
      <c r="C866" s="31"/>
      <c r="D866" s="31"/>
      <c r="E866" s="31"/>
      <c r="G866" s="31"/>
    </row>
    <row r="867" spans="1:7" ht="16" thickBot="1">
      <c r="A867" s="31"/>
      <c r="B867" s="31"/>
      <c r="C867" s="31"/>
      <c r="D867" s="31"/>
      <c r="E867" s="31"/>
      <c r="G867" s="31"/>
    </row>
    <row r="868" spans="1:7" ht="16" thickBot="1">
      <c r="A868" s="31"/>
      <c r="B868" s="31"/>
      <c r="C868" s="31"/>
      <c r="D868" s="31"/>
      <c r="E868" s="31"/>
      <c r="G868" s="31"/>
    </row>
    <row r="869" spans="1:7" ht="16" thickBot="1">
      <c r="A869" s="31"/>
      <c r="B869" s="31"/>
      <c r="C869" s="31"/>
      <c r="D869" s="31"/>
      <c r="E869" s="31"/>
      <c r="G869" s="31"/>
    </row>
    <row r="870" spans="1:7" ht="16" thickBot="1">
      <c r="A870" s="31"/>
      <c r="B870" s="31"/>
      <c r="C870" s="31"/>
      <c r="D870" s="31"/>
      <c r="E870" s="31"/>
      <c r="G870" s="31"/>
    </row>
    <row r="871" spans="1:7" ht="16" thickBot="1">
      <c r="A871" s="31"/>
      <c r="B871" s="31"/>
      <c r="C871" s="31"/>
      <c r="D871" s="31"/>
      <c r="E871" s="31"/>
      <c r="G871" s="31"/>
    </row>
    <row r="872" spans="1:7" ht="16" thickBot="1">
      <c r="A872" s="31"/>
      <c r="B872" s="31"/>
      <c r="C872" s="31"/>
      <c r="D872" s="31"/>
      <c r="E872" s="31"/>
      <c r="G872" s="31"/>
    </row>
    <row r="873" spans="1:7" ht="16" thickBot="1">
      <c r="A873" s="31"/>
      <c r="B873" s="31"/>
      <c r="C873" s="31"/>
      <c r="D873" s="31"/>
      <c r="E873" s="31"/>
      <c r="G873" s="31"/>
    </row>
    <row r="874" spans="1:7" ht="16" thickBot="1">
      <c r="A874" s="31"/>
      <c r="B874" s="31"/>
      <c r="C874" s="31"/>
      <c r="D874" s="31"/>
      <c r="E874" s="31"/>
      <c r="G874" s="31"/>
    </row>
    <row r="875" spans="1:7" ht="16" thickBot="1">
      <c r="A875" s="31"/>
      <c r="B875" s="31"/>
      <c r="C875" s="31"/>
      <c r="D875" s="31"/>
      <c r="E875" s="31"/>
      <c r="G875" s="31"/>
    </row>
    <row r="876" spans="1:7" ht="16" thickBot="1">
      <c r="A876" s="31"/>
      <c r="B876" s="31"/>
      <c r="C876" s="31"/>
      <c r="D876" s="31"/>
      <c r="E876" s="31"/>
      <c r="G876" s="31"/>
    </row>
    <row r="877" spans="1:7" ht="16" thickBot="1">
      <c r="A877" s="31"/>
      <c r="B877" s="31"/>
      <c r="C877" s="31"/>
      <c r="D877" s="31"/>
      <c r="E877" s="31"/>
      <c r="G877" s="31"/>
    </row>
    <row r="878" spans="1:7" ht="16" thickBot="1">
      <c r="A878" s="31"/>
      <c r="B878" s="31"/>
      <c r="C878" s="31"/>
      <c r="D878" s="31"/>
      <c r="E878" s="31"/>
      <c r="G878" s="31"/>
    </row>
    <row r="879" spans="1:7" ht="16" thickBot="1">
      <c r="A879" s="31"/>
      <c r="B879" s="31"/>
      <c r="C879" s="31"/>
      <c r="D879" s="31"/>
      <c r="E879" s="31"/>
      <c r="G879" s="31"/>
    </row>
    <row r="880" spans="1:7" ht="16" thickBot="1">
      <c r="A880" s="31"/>
      <c r="B880" s="31"/>
      <c r="C880" s="31"/>
      <c r="D880" s="31"/>
      <c r="E880" s="31"/>
      <c r="G880" s="31"/>
    </row>
    <row r="881" spans="1:7" ht="16" thickBot="1">
      <c r="A881" s="31"/>
      <c r="B881" s="31"/>
      <c r="C881" s="31"/>
      <c r="D881" s="31"/>
      <c r="E881" s="31"/>
      <c r="G881" s="31"/>
    </row>
    <row r="882" spans="1:7" ht="16" thickBot="1">
      <c r="A882" s="31"/>
      <c r="B882" s="31"/>
      <c r="C882" s="31"/>
      <c r="D882" s="31"/>
      <c r="E882" s="31"/>
      <c r="G882" s="31"/>
    </row>
    <row r="883" spans="1:7" ht="16" thickBot="1">
      <c r="A883" s="31"/>
      <c r="B883" s="31"/>
      <c r="C883" s="31"/>
      <c r="D883" s="31"/>
      <c r="E883" s="31"/>
      <c r="G883" s="31"/>
    </row>
    <row r="884" spans="1:7" ht="16" thickBot="1">
      <c r="A884" s="31"/>
      <c r="B884" s="31"/>
      <c r="C884" s="31"/>
      <c r="D884" s="31"/>
      <c r="E884" s="31"/>
      <c r="G884" s="31"/>
    </row>
    <row r="885" spans="1:7" ht="16" thickBot="1">
      <c r="A885" s="31"/>
      <c r="B885" s="31"/>
      <c r="C885" s="31"/>
      <c r="D885" s="31"/>
      <c r="E885" s="31"/>
      <c r="G885" s="31"/>
    </row>
    <row r="886" spans="1:7" ht="16" thickBot="1">
      <c r="A886" s="31"/>
      <c r="B886" s="31"/>
      <c r="C886" s="31"/>
      <c r="D886" s="31"/>
      <c r="E886" s="31"/>
      <c r="G886" s="31"/>
    </row>
    <row r="887" spans="1:7" ht="16" thickBot="1">
      <c r="A887" s="31"/>
      <c r="B887" s="31"/>
      <c r="C887" s="31"/>
      <c r="D887" s="31"/>
      <c r="E887" s="31"/>
      <c r="G887" s="31"/>
    </row>
    <row r="888" spans="1:7" ht="16" thickBot="1">
      <c r="A888" s="31"/>
      <c r="B888" s="31"/>
      <c r="C888" s="31"/>
      <c r="D888" s="31"/>
      <c r="E888" s="31"/>
      <c r="G888" s="31"/>
    </row>
    <row r="889" spans="1:7" ht="16" thickBot="1">
      <c r="A889" s="31"/>
      <c r="B889" s="31"/>
      <c r="C889" s="31"/>
      <c r="D889" s="31"/>
      <c r="E889" s="31"/>
      <c r="G889" s="31"/>
    </row>
    <row r="890" spans="1:7" ht="16" thickBot="1">
      <c r="A890" s="31"/>
      <c r="B890" s="31"/>
      <c r="C890" s="31"/>
      <c r="D890" s="31"/>
      <c r="E890" s="31"/>
      <c r="G890" s="31"/>
    </row>
    <row r="891" spans="1:7" ht="16" thickBot="1">
      <c r="A891" s="31"/>
      <c r="B891" s="31"/>
      <c r="C891" s="31"/>
      <c r="D891" s="31"/>
      <c r="E891" s="31"/>
      <c r="G891" s="31"/>
    </row>
    <row r="892" spans="1:7" ht="16" thickBot="1">
      <c r="A892" s="31"/>
      <c r="B892" s="31"/>
      <c r="C892" s="31"/>
      <c r="D892" s="31"/>
      <c r="E892" s="31"/>
      <c r="G892" s="31"/>
    </row>
    <row r="893" spans="1:7" ht="16" thickBot="1">
      <c r="A893" s="31"/>
      <c r="B893" s="31"/>
      <c r="C893" s="31"/>
      <c r="D893" s="31"/>
      <c r="E893" s="31"/>
      <c r="G893" s="31"/>
    </row>
    <row r="894" spans="1:7" ht="16" thickBot="1">
      <c r="A894" s="31"/>
      <c r="B894" s="31"/>
      <c r="C894" s="31"/>
      <c r="D894" s="31"/>
      <c r="E894" s="31"/>
      <c r="G894" s="31"/>
    </row>
    <row r="895" spans="1:7" ht="16" thickBot="1">
      <c r="A895" s="31"/>
      <c r="B895" s="31"/>
      <c r="C895" s="31"/>
      <c r="D895" s="31"/>
      <c r="E895" s="31"/>
      <c r="G895" s="31"/>
    </row>
    <row r="896" spans="1:7" ht="16" thickBot="1">
      <c r="A896" s="31"/>
      <c r="B896" s="31"/>
      <c r="C896" s="31"/>
      <c r="D896" s="31"/>
      <c r="E896" s="31"/>
      <c r="G896" s="31"/>
    </row>
    <row r="897" spans="1:7" ht="16" thickBot="1">
      <c r="A897" s="31"/>
      <c r="B897" s="31"/>
      <c r="C897" s="31"/>
      <c r="D897" s="31"/>
      <c r="E897" s="31"/>
      <c r="G897" s="31"/>
    </row>
    <row r="898" spans="1:7" ht="16" thickBot="1">
      <c r="A898" s="31"/>
      <c r="B898" s="31"/>
      <c r="C898" s="31"/>
      <c r="D898" s="31"/>
      <c r="E898" s="31"/>
      <c r="G898" s="31"/>
    </row>
    <row r="899" spans="1:7" ht="16" thickBot="1">
      <c r="A899" s="31"/>
      <c r="B899" s="31"/>
      <c r="C899" s="31"/>
      <c r="D899" s="31"/>
      <c r="E899" s="31"/>
      <c r="G899" s="31"/>
    </row>
    <row r="900" spans="1:7" ht="16" thickBot="1">
      <c r="A900" s="31"/>
      <c r="B900" s="31"/>
      <c r="C900" s="31"/>
      <c r="D900" s="31"/>
      <c r="E900" s="31"/>
      <c r="G900" s="31"/>
    </row>
    <row r="901" spans="1:7" ht="16" thickBot="1">
      <c r="A901" s="31"/>
      <c r="B901" s="31"/>
      <c r="C901" s="31"/>
      <c r="D901" s="31"/>
      <c r="E901" s="31"/>
      <c r="G901" s="31"/>
    </row>
    <row r="902" spans="1:7" ht="16" thickBot="1">
      <c r="A902" s="31"/>
      <c r="B902" s="31"/>
      <c r="C902" s="31"/>
      <c r="D902" s="31"/>
      <c r="E902" s="31"/>
      <c r="G902" s="31"/>
    </row>
    <row r="903" spans="1:7" ht="16" thickBot="1">
      <c r="A903" s="31"/>
      <c r="B903" s="31"/>
      <c r="C903" s="31"/>
      <c r="D903" s="31"/>
      <c r="E903" s="31"/>
      <c r="G903" s="31"/>
    </row>
    <row r="904" spans="1:7" ht="16" thickBot="1">
      <c r="A904" s="31"/>
      <c r="B904" s="31"/>
      <c r="C904" s="31"/>
      <c r="D904" s="31"/>
      <c r="E904" s="31"/>
      <c r="G904" s="31"/>
    </row>
    <row r="905" spans="1:7" ht="16" thickBot="1">
      <c r="A905" s="31"/>
      <c r="B905" s="31"/>
      <c r="C905" s="31"/>
      <c r="D905" s="31"/>
      <c r="E905" s="31"/>
      <c r="G905" s="31"/>
    </row>
    <row r="906" spans="1:7" ht="16" thickBot="1">
      <c r="A906" s="31"/>
      <c r="B906" s="31"/>
      <c r="C906" s="31"/>
      <c r="D906" s="31"/>
      <c r="E906" s="31"/>
      <c r="G906" s="31"/>
    </row>
    <row r="907" spans="1:7" ht="16" thickBot="1">
      <c r="A907" s="31"/>
      <c r="B907" s="31"/>
      <c r="C907" s="31"/>
      <c r="D907" s="31"/>
      <c r="E907" s="31"/>
      <c r="G907" s="31"/>
    </row>
    <row r="908" spans="1:7" ht="16" thickBot="1">
      <c r="A908" s="31"/>
      <c r="B908" s="31"/>
      <c r="C908" s="31"/>
      <c r="D908" s="31"/>
      <c r="E908" s="31"/>
      <c r="G908" s="31"/>
    </row>
    <row r="909" spans="1:7" ht="16" thickBot="1">
      <c r="A909" s="31"/>
      <c r="B909" s="31"/>
      <c r="C909" s="31"/>
      <c r="D909" s="31"/>
      <c r="E909" s="31"/>
      <c r="G909" s="31"/>
    </row>
    <row r="910" spans="1:7" ht="16" thickBot="1">
      <c r="A910" s="31"/>
      <c r="B910" s="31"/>
      <c r="C910" s="31"/>
      <c r="D910" s="31"/>
      <c r="E910" s="31"/>
      <c r="G910" s="31"/>
    </row>
    <row r="911" spans="1:7" ht="16" thickBot="1">
      <c r="A911" s="31"/>
      <c r="B911" s="31"/>
      <c r="C911" s="31"/>
      <c r="D911" s="31"/>
      <c r="E911" s="31"/>
      <c r="G911" s="31"/>
    </row>
    <row r="912" spans="1:7" ht="16" thickBot="1">
      <c r="A912" s="31"/>
      <c r="B912" s="31"/>
      <c r="C912" s="31"/>
      <c r="D912" s="31"/>
      <c r="E912" s="31"/>
      <c r="G912" s="31"/>
    </row>
    <row r="913" spans="1:7" ht="16" thickBot="1">
      <c r="A913" s="31"/>
      <c r="B913" s="31"/>
      <c r="C913" s="31"/>
      <c r="D913" s="31"/>
      <c r="E913" s="31"/>
      <c r="G913" s="31"/>
    </row>
    <row r="914" spans="1:7" ht="16" thickBot="1">
      <c r="A914" s="31"/>
      <c r="B914" s="31"/>
      <c r="C914" s="31"/>
      <c r="D914" s="31"/>
      <c r="E914" s="31"/>
      <c r="G914" s="31"/>
    </row>
    <row r="915" spans="1:7" ht="16" thickBot="1">
      <c r="A915" s="31"/>
      <c r="B915" s="31"/>
      <c r="C915" s="31"/>
      <c r="D915" s="31"/>
      <c r="E915" s="31"/>
      <c r="G915" s="31"/>
    </row>
    <row r="916" spans="1:7" ht="16" thickBot="1">
      <c r="A916" s="31"/>
      <c r="B916" s="31"/>
      <c r="C916" s="31"/>
      <c r="D916" s="31"/>
      <c r="E916" s="31"/>
      <c r="G916" s="31"/>
    </row>
    <row r="917" spans="1:7" ht="16" thickBot="1">
      <c r="A917" s="31"/>
      <c r="B917" s="31"/>
      <c r="C917" s="31"/>
      <c r="D917" s="31"/>
      <c r="E917" s="31"/>
      <c r="G917" s="31"/>
    </row>
    <row r="918" spans="1:7" ht="16" thickBot="1">
      <c r="A918" s="31"/>
      <c r="B918" s="31"/>
      <c r="C918" s="31"/>
      <c r="D918" s="31"/>
      <c r="E918" s="31"/>
      <c r="G918" s="31"/>
    </row>
    <row r="919" spans="1:7" ht="16" thickBot="1">
      <c r="A919" s="31"/>
      <c r="B919" s="31"/>
      <c r="C919" s="31"/>
      <c r="D919" s="31"/>
      <c r="E919" s="31"/>
      <c r="G919" s="31"/>
    </row>
    <row r="920" spans="1:7" ht="16" thickBot="1">
      <c r="A920" s="31"/>
      <c r="B920" s="31"/>
      <c r="C920" s="31"/>
      <c r="D920" s="31"/>
      <c r="E920" s="31"/>
      <c r="G920" s="31"/>
    </row>
    <row r="921" spans="1:7" ht="16" thickBot="1">
      <c r="A921" s="31"/>
      <c r="B921" s="31"/>
      <c r="C921" s="31"/>
      <c r="D921" s="31"/>
      <c r="E921" s="31"/>
      <c r="G921" s="31"/>
    </row>
    <row r="922" spans="1:7" ht="16" thickBot="1">
      <c r="A922" s="31"/>
      <c r="B922" s="31"/>
      <c r="C922" s="31"/>
      <c r="D922" s="31"/>
      <c r="E922" s="31"/>
      <c r="G922" s="31"/>
    </row>
    <row r="923" spans="1:7" ht="16" thickBot="1">
      <c r="A923" s="31"/>
      <c r="B923" s="31"/>
      <c r="C923" s="31"/>
      <c r="D923" s="31"/>
      <c r="E923" s="31"/>
      <c r="G923" s="31"/>
    </row>
    <row r="924" spans="1:7" ht="16" thickBot="1">
      <c r="A924" s="31"/>
      <c r="B924" s="31"/>
      <c r="C924" s="31"/>
      <c r="D924" s="31"/>
      <c r="E924" s="31"/>
      <c r="G924" s="31"/>
    </row>
    <row r="925" spans="1:7" ht="16" thickBot="1">
      <c r="A925" s="31"/>
      <c r="B925" s="31"/>
      <c r="C925" s="31"/>
      <c r="D925" s="31"/>
      <c r="E925" s="31"/>
      <c r="G925" s="31"/>
    </row>
    <row r="926" spans="1:7" ht="16" thickBot="1">
      <c r="A926" s="31"/>
      <c r="B926" s="31"/>
      <c r="C926" s="31"/>
      <c r="D926" s="31"/>
      <c r="E926" s="31"/>
      <c r="G926" s="31"/>
    </row>
    <row r="927" spans="1:7" ht="16" thickBot="1">
      <c r="A927" s="31"/>
      <c r="B927" s="31"/>
      <c r="C927" s="31"/>
      <c r="D927" s="31"/>
      <c r="E927" s="31"/>
      <c r="G927" s="31"/>
    </row>
    <row r="928" spans="1:7" ht="16" thickBot="1">
      <c r="A928" s="31"/>
      <c r="B928" s="31"/>
      <c r="C928" s="31"/>
      <c r="D928" s="31"/>
      <c r="E928" s="31"/>
      <c r="G928" s="31"/>
    </row>
    <row r="929" spans="1:7" ht="16" thickBot="1">
      <c r="A929" s="31"/>
      <c r="B929" s="31"/>
      <c r="C929" s="31"/>
      <c r="D929" s="31"/>
      <c r="E929" s="31"/>
      <c r="G929" s="31"/>
    </row>
    <row r="930" spans="1:7" ht="16" thickBot="1">
      <c r="A930" s="31"/>
      <c r="B930" s="31"/>
      <c r="C930" s="31"/>
      <c r="D930" s="31"/>
      <c r="E930" s="31"/>
      <c r="G930" s="31"/>
    </row>
    <row r="931" spans="1:7" ht="16" thickBot="1">
      <c r="A931" s="31"/>
      <c r="B931" s="31"/>
      <c r="C931" s="31"/>
      <c r="D931" s="31"/>
      <c r="E931" s="31"/>
      <c r="G931" s="31"/>
    </row>
    <row r="932" spans="1:7" ht="16" thickBot="1">
      <c r="A932" s="31"/>
      <c r="B932" s="31"/>
      <c r="C932" s="31"/>
      <c r="D932" s="31"/>
      <c r="E932" s="31"/>
      <c r="G932" s="31"/>
    </row>
    <row r="933" spans="1:7" ht="16" thickBot="1">
      <c r="A933" s="31"/>
      <c r="B933" s="31"/>
      <c r="C933" s="31"/>
      <c r="D933" s="31"/>
      <c r="E933" s="31"/>
      <c r="G933" s="31"/>
    </row>
    <row r="934" spans="1:7" ht="16" thickBot="1">
      <c r="A934" s="31"/>
      <c r="B934" s="31"/>
      <c r="C934" s="31"/>
      <c r="D934" s="31"/>
      <c r="E934" s="31"/>
      <c r="G934" s="31"/>
    </row>
    <row r="935" spans="1:7" ht="16" thickBot="1">
      <c r="A935" s="31"/>
      <c r="B935" s="31"/>
      <c r="C935" s="31"/>
      <c r="D935" s="31"/>
      <c r="E935" s="31"/>
      <c r="G935" s="31"/>
    </row>
    <row r="936" spans="1:7" ht="16" thickBot="1">
      <c r="A936" s="31"/>
      <c r="B936" s="31"/>
      <c r="C936" s="31"/>
      <c r="D936" s="31"/>
      <c r="E936" s="31"/>
      <c r="G936" s="31"/>
    </row>
    <row r="937" spans="1:7" ht="16" thickBot="1">
      <c r="A937" s="31"/>
      <c r="B937" s="31"/>
      <c r="C937" s="31"/>
      <c r="D937" s="31"/>
      <c r="E937" s="31"/>
      <c r="G937" s="31"/>
    </row>
    <row r="938" spans="1:7" ht="16" thickBot="1">
      <c r="A938" s="31"/>
      <c r="B938" s="31"/>
      <c r="C938" s="31"/>
      <c r="D938" s="31"/>
      <c r="E938" s="31"/>
      <c r="G938" s="31"/>
    </row>
    <row r="939" spans="1:7" ht="16" thickBot="1">
      <c r="A939" s="31"/>
      <c r="B939" s="31"/>
      <c r="C939" s="31"/>
      <c r="D939" s="31"/>
      <c r="E939" s="31"/>
      <c r="G939" s="31"/>
    </row>
    <row r="940" spans="1:7" ht="16" thickBot="1">
      <c r="A940" s="31"/>
      <c r="B940" s="31"/>
      <c r="C940" s="31"/>
      <c r="D940" s="31"/>
      <c r="E940" s="31"/>
      <c r="G940" s="31"/>
    </row>
    <row r="941" spans="1:7" ht="16" thickBot="1">
      <c r="A941" s="31"/>
      <c r="B941" s="31"/>
      <c r="C941" s="31"/>
      <c r="D941" s="31"/>
      <c r="E941" s="31"/>
      <c r="G941" s="31"/>
    </row>
    <row r="942" spans="1:7" ht="16" thickBot="1">
      <c r="A942" s="31"/>
      <c r="B942" s="31"/>
      <c r="C942" s="31"/>
      <c r="D942" s="31"/>
      <c r="E942" s="31"/>
      <c r="G942" s="31"/>
    </row>
    <row r="943" spans="1:7" ht="16" thickBot="1">
      <c r="A943" s="31"/>
      <c r="B943" s="31"/>
      <c r="C943" s="31"/>
      <c r="D943" s="31"/>
      <c r="E943" s="31"/>
      <c r="G943" s="31"/>
    </row>
    <row r="944" spans="1:7" ht="16" thickBot="1">
      <c r="A944" s="31"/>
      <c r="B944" s="31"/>
      <c r="C944" s="31"/>
      <c r="D944" s="31"/>
      <c r="E944" s="31"/>
      <c r="G944" s="31"/>
    </row>
    <row r="945" spans="1:7" ht="16" thickBot="1">
      <c r="A945" s="31"/>
      <c r="B945" s="31"/>
      <c r="C945" s="31"/>
      <c r="D945" s="31"/>
      <c r="E945" s="31"/>
      <c r="G945" s="31"/>
    </row>
    <row r="946" spans="1:7" ht="16" thickBot="1">
      <c r="A946" s="31"/>
      <c r="B946" s="31"/>
      <c r="C946" s="31"/>
      <c r="D946" s="31"/>
      <c r="E946" s="31"/>
      <c r="G946" s="31"/>
    </row>
    <row r="947" spans="1:7" ht="16" thickBot="1">
      <c r="A947" s="31"/>
      <c r="B947" s="31"/>
      <c r="C947" s="31"/>
      <c r="D947" s="31"/>
      <c r="E947" s="31"/>
      <c r="G947" s="31"/>
    </row>
    <row r="948" spans="1:7" ht="16" thickBot="1">
      <c r="A948" s="31"/>
      <c r="B948" s="31"/>
      <c r="C948" s="31"/>
      <c r="D948" s="31"/>
      <c r="E948" s="31"/>
      <c r="G948" s="31"/>
    </row>
    <row r="949" spans="1:7" ht="16" thickBot="1">
      <c r="A949" s="31"/>
      <c r="B949" s="31"/>
      <c r="C949" s="31"/>
      <c r="D949" s="31"/>
      <c r="E949" s="31"/>
      <c r="G949" s="31"/>
    </row>
    <row r="950" spans="1:7" ht="16" thickBot="1">
      <c r="A950" s="31"/>
      <c r="B950" s="31"/>
      <c r="C950" s="31"/>
      <c r="D950" s="31"/>
      <c r="E950" s="31"/>
      <c r="G950" s="31"/>
    </row>
    <row r="951" spans="1:7" ht="16" thickBot="1">
      <c r="A951" s="31"/>
      <c r="B951" s="31"/>
      <c r="C951" s="31"/>
      <c r="D951" s="31"/>
      <c r="E951" s="31"/>
      <c r="G951" s="31"/>
    </row>
    <row r="952" spans="1:7" ht="16" thickBot="1">
      <c r="A952" s="31"/>
      <c r="B952" s="31"/>
      <c r="C952" s="31"/>
      <c r="D952" s="31"/>
      <c r="E952" s="31"/>
      <c r="G952" s="31"/>
    </row>
    <row r="953" spans="1:7" ht="16" thickBot="1">
      <c r="A953" s="31"/>
      <c r="B953" s="31"/>
      <c r="C953" s="31"/>
      <c r="D953" s="31"/>
      <c r="E953" s="31"/>
      <c r="G953" s="31"/>
    </row>
    <row r="954" spans="1:7" ht="16" thickBot="1">
      <c r="A954" s="31"/>
      <c r="B954" s="31"/>
      <c r="C954" s="31"/>
      <c r="D954" s="31"/>
      <c r="E954" s="31"/>
      <c r="G954" s="31"/>
    </row>
    <row r="955" spans="1:7" ht="16" thickBot="1">
      <c r="A955" s="31"/>
      <c r="B955" s="31"/>
      <c r="C955" s="31"/>
      <c r="D955" s="31"/>
      <c r="E955" s="31"/>
      <c r="G955" s="31"/>
    </row>
    <row r="956" spans="1:7" ht="16" thickBot="1">
      <c r="A956" s="31"/>
      <c r="B956" s="31"/>
      <c r="C956" s="31"/>
      <c r="D956" s="31"/>
      <c r="E956" s="31"/>
      <c r="G956" s="31"/>
    </row>
    <row r="957" spans="1:7" ht="16" thickBot="1">
      <c r="A957" s="31"/>
      <c r="B957" s="31"/>
      <c r="C957" s="31"/>
      <c r="D957" s="31"/>
      <c r="E957" s="31"/>
      <c r="G957" s="31"/>
    </row>
    <row r="958" spans="1:7" ht="16" thickBot="1">
      <c r="A958" s="31"/>
      <c r="B958" s="31"/>
      <c r="C958" s="31"/>
      <c r="D958" s="31"/>
      <c r="E958" s="31"/>
      <c r="G958" s="31"/>
    </row>
    <row r="959" spans="1:7" ht="16" thickBot="1">
      <c r="A959" s="31"/>
      <c r="B959" s="31"/>
      <c r="C959" s="31"/>
      <c r="D959" s="31"/>
      <c r="E959" s="31"/>
      <c r="G959" s="31"/>
    </row>
    <row r="960" spans="1:7" ht="16" thickBot="1">
      <c r="A960" s="31"/>
      <c r="B960" s="31"/>
      <c r="C960" s="31"/>
      <c r="D960" s="31"/>
      <c r="E960" s="31"/>
      <c r="G960" s="31"/>
    </row>
    <row r="961" spans="1:7" ht="16" thickBot="1">
      <c r="A961" s="31"/>
      <c r="B961" s="31"/>
      <c r="C961" s="31"/>
      <c r="D961" s="31"/>
      <c r="E961" s="31"/>
      <c r="G961" s="31"/>
    </row>
    <row r="962" spans="1:7" ht="16" thickBot="1">
      <c r="A962" s="31"/>
      <c r="B962" s="31"/>
      <c r="C962" s="31"/>
      <c r="D962" s="31"/>
      <c r="E962" s="31"/>
      <c r="G962" s="31"/>
    </row>
    <row r="963" spans="1:7" ht="16" thickBot="1">
      <c r="A963" s="31"/>
      <c r="B963" s="31"/>
      <c r="C963" s="31"/>
      <c r="D963" s="31"/>
      <c r="E963" s="31"/>
      <c r="G963" s="31"/>
    </row>
    <row r="964" spans="1:7" ht="16" thickBot="1">
      <c r="A964" s="31"/>
      <c r="B964" s="31"/>
      <c r="C964" s="31"/>
      <c r="D964" s="31"/>
      <c r="E964" s="31"/>
      <c r="G964" s="31"/>
    </row>
    <row r="965" spans="1:7" ht="16" thickBot="1">
      <c r="A965" s="31"/>
      <c r="B965" s="31"/>
      <c r="C965" s="31"/>
      <c r="D965" s="31"/>
      <c r="E965" s="31"/>
      <c r="G965" s="31"/>
    </row>
    <row r="966" spans="1:7" ht="16" thickBot="1">
      <c r="A966" s="31"/>
      <c r="B966" s="31"/>
      <c r="C966" s="31"/>
      <c r="D966" s="31"/>
      <c r="E966" s="31"/>
      <c r="G966" s="31"/>
    </row>
    <row r="967" spans="1:7" ht="16" thickBot="1">
      <c r="A967" s="31"/>
      <c r="B967" s="31"/>
      <c r="C967" s="31"/>
      <c r="D967" s="31"/>
      <c r="E967" s="31"/>
      <c r="G967" s="31"/>
    </row>
    <row r="968" spans="1:7" ht="16" thickBot="1">
      <c r="A968" s="31"/>
      <c r="B968" s="31"/>
      <c r="C968" s="31"/>
      <c r="D968" s="31"/>
      <c r="E968" s="31"/>
      <c r="G968" s="31"/>
    </row>
    <row r="969" spans="1:7" ht="16" thickBot="1">
      <c r="A969" s="31"/>
      <c r="B969" s="31"/>
      <c r="C969" s="31"/>
      <c r="D969" s="31"/>
      <c r="E969" s="31"/>
      <c r="G969" s="31"/>
    </row>
    <row r="970" spans="1:7" ht="16" thickBot="1">
      <c r="A970" s="31"/>
      <c r="B970" s="31"/>
      <c r="C970" s="31"/>
      <c r="D970" s="31"/>
      <c r="E970" s="31"/>
      <c r="G970" s="31"/>
    </row>
    <row r="971" spans="1:7" ht="16" thickBot="1">
      <c r="A971" s="31"/>
      <c r="B971" s="31"/>
      <c r="C971" s="31"/>
      <c r="D971" s="31"/>
      <c r="E971" s="31"/>
      <c r="G971" s="31"/>
    </row>
    <row r="972" spans="1:7" ht="16" thickBot="1">
      <c r="A972" s="31"/>
      <c r="B972" s="31"/>
      <c r="C972" s="31"/>
      <c r="D972" s="31"/>
      <c r="E972" s="31"/>
      <c r="G972" s="31"/>
    </row>
    <row r="973" spans="1:7" ht="16" thickBot="1">
      <c r="A973" s="31"/>
      <c r="B973" s="31"/>
      <c r="C973" s="31"/>
      <c r="D973" s="31"/>
      <c r="E973" s="31"/>
      <c r="G973" s="31"/>
    </row>
    <row r="974" spans="1:7" ht="16" thickBot="1">
      <c r="A974" s="31"/>
      <c r="B974" s="31"/>
      <c r="C974" s="31"/>
      <c r="D974" s="31"/>
      <c r="E974" s="31"/>
      <c r="G974" s="31"/>
    </row>
    <row r="975" spans="1:7" ht="16" thickBot="1">
      <c r="A975" s="31"/>
      <c r="B975" s="31"/>
      <c r="C975" s="31"/>
      <c r="D975" s="31"/>
      <c r="E975" s="31"/>
      <c r="G975" s="31"/>
    </row>
    <row r="976" spans="1:7" ht="16" thickBot="1">
      <c r="A976" s="31"/>
      <c r="B976" s="31"/>
      <c r="C976" s="31"/>
      <c r="D976" s="31"/>
      <c r="E976" s="31"/>
      <c r="G976" s="31"/>
    </row>
    <row r="977" spans="1:7" ht="16" thickBot="1">
      <c r="A977" s="31"/>
      <c r="B977" s="31"/>
      <c r="C977" s="31"/>
      <c r="D977" s="31"/>
      <c r="E977" s="31"/>
      <c r="G977" s="31"/>
    </row>
    <row r="978" spans="1:7" ht="16" thickBot="1">
      <c r="A978" s="31"/>
      <c r="B978" s="31"/>
      <c r="C978" s="31"/>
      <c r="D978" s="31"/>
      <c r="E978" s="31"/>
      <c r="G978" s="31"/>
    </row>
    <row r="979" spans="1:7" ht="16" thickBot="1">
      <c r="A979" s="31"/>
      <c r="B979" s="31"/>
      <c r="C979" s="31"/>
      <c r="D979" s="31"/>
      <c r="E979" s="31"/>
      <c r="G979" s="31"/>
    </row>
    <row r="980" spans="1:7" ht="16" thickBot="1">
      <c r="A980" s="31"/>
      <c r="B980" s="31"/>
      <c r="C980" s="31"/>
      <c r="D980" s="31"/>
      <c r="E980" s="31"/>
      <c r="G980" s="31"/>
    </row>
    <row r="981" spans="1:7" ht="16" thickBot="1">
      <c r="A981" s="31"/>
      <c r="B981" s="31"/>
      <c r="C981" s="31"/>
      <c r="D981" s="31"/>
      <c r="E981" s="31"/>
      <c r="G981" s="31"/>
    </row>
    <row r="982" spans="1:7" ht="16" thickBot="1">
      <c r="A982" s="31"/>
      <c r="B982" s="31"/>
      <c r="C982" s="31"/>
      <c r="D982" s="31"/>
      <c r="E982" s="31"/>
      <c r="G982" s="31"/>
    </row>
    <row r="983" spans="1:7" ht="16" thickBot="1">
      <c r="A983" s="31"/>
      <c r="B983" s="31"/>
      <c r="C983" s="31"/>
      <c r="D983" s="31"/>
      <c r="E983" s="31"/>
      <c r="G983" s="31"/>
    </row>
    <row r="984" spans="1:7" ht="16" thickBot="1">
      <c r="A984" s="31"/>
      <c r="B984" s="31"/>
      <c r="C984" s="31"/>
      <c r="D984" s="31"/>
      <c r="E984" s="31"/>
      <c r="G984" s="31"/>
    </row>
    <row r="985" spans="1:7" ht="16" thickBot="1">
      <c r="A985" s="31"/>
      <c r="B985" s="31"/>
      <c r="C985" s="31"/>
      <c r="D985" s="31"/>
      <c r="E985" s="31"/>
      <c r="G985" s="31"/>
    </row>
    <row r="986" spans="1:7" ht="16" thickBot="1">
      <c r="A986" s="31"/>
      <c r="B986" s="31"/>
      <c r="C986" s="31"/>
      <c r="D986" s="31"/>
      <c r="E986" s="31"/>
      <c r="G986" s="31"/>
    </row>
    <row r="987" spans="1:7" ht="16" thickBot="1">
      <c r="A987" s="31"/>
      <c r="B987" s="31"/>
      <c r="C987" s="31"/>
      <c r="D987" s="31"/>
      <c r="E987" s="31"/>
      <c r="G987" s="31"/>
    </row>
    <row r="988" spans="1:7" ht="16" thickBot="1">
      <c r="A988" s="31"/>
      <c r="B988" s="31"/>
      <c r="C988" s="31"/>
      <c r="D988" s="31"/>
      <c r="E988" s="31"/>
      <c r="G988" s="31"/>
    </row>
    <row r="989" spans="1:7" ht="16" thickBot="1">
      <c r="A989" s="31"/>
      <c r="B989" s="31"/>
      <c r="C989" s="31"/>
      <c r="D989" s="31"/>
      <c r="E989" s="31"/>
      <c r="G989" s="31"/>
    </row>
    <row r="990" spans="1:7" ht="16" thickBot="1">
      <c r="A990" s="31"/>
      <c r="B990" s="31"/>
      <c r="C990" s="31"/>
      <c r="D990" s="31"/>
      <c r="E990" s="31"/>
      <c r="G990" s="31"/>
    </row>
    <row r="991" spans="1:7" ht="16" thickBot="1">
      <c r="A991" s="31"/>
      <c r="B991" s="31"/>
      <c r="C991" s="31"/>
      <c r="D991" s="31"/>
      <c r="E991" s="31"/>
      <c r="G991" s="31"/>
    </row>
    <row r="992" spans="1:7" ht="16" thickBot="1">
      <c r="A992" s="31"/>
      <c r="B992" s="31"/>
      <c r="C992" s="31"/>
      <c r="D992" s="31"/>
      <c r="E992" s="31"/>
      <c r="G992" s="31"/>
    </row>
    <row r="993" spans="1:7" ht="16" thickBot="1">
      <c r="A993" s="31"/>
      <c r="B993" s="31"/>
      <c r="C993" s="31"/>
      <c r="D993" s="31"/>
      <c r="E993" s="31"/>
      <c r="G993" s="31"/>
    </row>
    <row r="994" spans="1:7" ht="16" thickBot="1">
      <c r="A994" s="31"/>
      <c r="B994" s="31"/>
      <c r="C994" s="31"/>
      <c r="D994" s="31"/>
      <c r="E994" s="31"/>
      <c r="G994" s="31"/>
    </row>
    <row r="995" spans="1:7" ht="16" thickBot="1">
      <c r="A995" s="31"/>
      <c r="B995" s="31"/>
      <c r="C995" s="31"/>
      <c r="D995" s="31"/>
      <c r="E995" s="31"/>
      <c r="G995" s="31"/>
    </row>
    <row r="996" spans="1:7" ht="16" thickBot="1">
      <c r="A996" s="31"/>
      <c r="B996" s="31"/>
      <c r="C996" s="31"/>
      <c r="D996" s="31"/>
      <c r="E996" s="31"/>
      <c r="G996" s="31"/>
    </row>
    <row r="997" spans="1:7" ht="16" thickBot="1">
      <c r="A997" s="31"/>
      <c r="B997" s="31"/>
      <c r="C997" s="31"/>
      <c r="D997" s="31"/>
      <c r="E997" s="31"/>
      <c r="G997" s="31"/>
    </row>
    <row r="998" spans="1:7" ht="16" thickBot="1">
      <c r="A998" s="31"/>
      <c r="B998" s="31"/>
      <c r="C998" s="31"/>
      <c r="D998" s="31"/>
      <c r="E998" s="31"/>
      <c r="G998" s="31"/>
    </row>
    <row r="999" spans="1:7" ht="16" thickBot="1">
      <c r="A999" s="31"/>
      <c r="B999" s="31"/>
      <c r="C999" s="31"/>
      <c r="D999" s="31"/>
      <c r="E999" s="31"/>
      <c r="G999" s="31"/>
    </row>
    <row r="1000" spans="1:7" ht="16" thickBot="1">
      <c r="A1000" s="31"/>
      <c r="B1000" s="31"/>
      <c r="C1000" s="31"/>
      <c r="D1000" s="31"/>
      <c r="E1000" s="31"/>
      <c r="G1000" s="31"/>
    </row>
    <row r="1001" spans="1:7" ht="16" thickBot="1">
      <c r="A1001" s="31"/>
      <c r="B1001" s="31"/>
      <c r="C1001" s="31"/>
      <c r="D1001" s="31"/>
      <c r="E1001" s="31"/>
      <c r="G1001" s="31"/>
    </row>
    <row r="1002" spans="1:7" ht="16" thickBot="1">
      <c r="A1002" s="31"/>
      <c r="B1002" s="31"/>
      <c r="C1002" s="31"/>
      <c r="D1002" s="31"/>
      <c r="E1002" s="31"/>
      <c r="G1002" s="31"/>
    </row>
    <row r="1003" spans="1:7" ht="16" thickBot="1">
      <c r="A1003" s="31"/>
      <c r="B1003" s="31"/>
      <c r="C1003" s="31"/>
      <c r="D1003" s="31"/>
      <c r="E1003" s="31"/>
      <c r="G1003" s="31"/>
    </row>
    <row r="1004" spans="1:7" ht="16" thickBot="1">
      <c r="A1004" s="31"/>
      <c r="B1004" s="31"/>
      <c r="C1004" s="31"/>
      <c r="D1004" s="31"/>
      <c r="E1004" s="31"/>
      <c r="G1004" s="31"/>
    </row>
    <row r="1005" spans="1:7" ht="16" thickBot="1">
      <c r="A1005" s="31"/>
      <c r="B1005" s="31"/>
      <c r="C1005" s="31"/>
      <c r="D1005" s="31"/>
      <c r="E1005" s="31"/>
      <c r="G1005" s="31"/>
    </row>
    <row r="1006" spans="1:7" ht="16" thickBot="1">
      <c r="A1006" s="31"/>
      <c r="B1006" s="31"/>
      <c r="C1006" s="31"/>
      <c r="D1006" s="31"/>
      <c r="E1006" s="31"/>
      <c r="G1006" s="31"/>
    </row>
    <row r="1007" spans="1:7" ht="16" thickBot="1">
      <c r="A1007" s="31"/>
      <c r="B1007" s="31"/>
      <c r="C1007" s="31"/>
      <c r="D1007" s="31"/>
      <c r="E1007" s="31"/>
      <c r="G1007" s="31"/>
    </row>
    <row r="1008" spans="1:7" ht="16" thickBot="1">
      <c r="A1008" s="31"/>
      <c r="B1008" s="31"/>
      <c r="C1008" s="31"/>
      <c r="D1008" s="31"/>
      <c r="E1008" s="31"/>
      <c r="G1008" s="31"/>
    </row>
    <row r="1009" spans="1:7" ht="16" thickBot="1">
      <c r="A1009" s="31"/>
      <c r="B1009" s="31"/>
      <c r="C1009" s="31"/>
      <c r="D1009" s="31"/>
      <c r="E1009" s="31"/>
      <c r="G1009" s="31"/>
    </row>
    <row r="1010" spans="1:7" ht="16" thickBot="1">
      <c r="A1010" s="31"/>
      <c r="B1010" s="31"/>
      <c r="C1010" s="31"/>
      <c r="D1010" s="31"/>
      <c r="E1010" s="31"/>
      <c r="G1010" s="31"/>
    </row>
    <row r="1011" spans="1:7" ht="16" thickBot="1">
      <c r="A1011" s="31"/>
      <c r="B1011" s="31"/>
      <c r="C1011" s="31"/>
      <c r="D1011" s="31"/>
      <c r="E1011" s="31"/>
      <c r="G1011" s="31"/>
    </row>
    <row r="1012" spans="1:7" ht="16" thickBot="1">
      <c r="A1012" s="31"/>
      <c r="B1012" s="31"/>
      <c r="C1012" s="31"/>
      <c r="D1012" s="31"/>
      <c r="E1012" s="31"/>
      <c r="G1012" s="31"/>
    </row>
    <row r="1013" spans="1:7" ht="16" thickBot="1">
      <c r="A1013" s="31"/>
      <c r="B1013" s="31"/>
      <c r="C1013" s="31"/>
      <c r="D1013" s="31"/>
      <c r="E1013" s="31"/>
      <c r="G1013" s="31"/>
    </row>
    <row r="1014" spans="1:7" ht="16" thickBot="1">
      <c r="A1014" s="31"/>
      <c r="B1014" s="31"/>
      <c r="C1014" s="31"/>
      <c r="D1014" s="31"/>
      <c r="E1014" s="31"/>
      <c r="G1014" s="31"/>
    </row>
    <row r="1015" spans="1:7" ht="16" thickBot="1">
      <c r="A1015" s="31"/>
      <c r="B1015" s="31"/>
      <c r="C1015" s="31"/>
      <c r="D1015" s="31"/>
      <c r="E1015" s="31"/>
      <c r="G1015" s="31"/>
    </row>
    <row r="1016" spans="1:7" ht="16" thickBot="1">
      <c r="A1016" s="31"/>
      <c r="B1016" s="31"/>
      <c r="C1016" s="31"/>
      <c r="D1016" s="31"/>
      <c r="E1016" s="31"/>
      <c r="G1016" s="31"/>
    </row>
    <row r="1017" spans="1:7" ht="16" thickBot="1">
      <c r="A1017" s="31"/>
      <c r="B1017" s="31"/>
      <c r="C1017" s="31"/>
      <c r="D1017" s="31"/>
      <c r="E1017" s="31"/>
      <c r="G1017" s="31"/>
    </row>
    <row r="1018" spans="1:7" ht="16" thickBot="1">
      <c r="A1018" s="31"/>
      <c r="B1018" s="31"/>
      <c r="C1018" s="31"/>
      <c r="D1018" s="31"/>
      <c r="E1018" s="31"/>
      <c r="G1018" s="31"/>
    </row>
    <row r="1019" spans="1:7" ht="16" thickBot="1">
      <c r="A1019" s="31"/>
      <c r="B1019" s="31"/>
      <c r="C1019" s="31"/>
      <c r="D1019" s="31"/>
      <c r="E1019" s="31"/>
      <c r="G1019" s="31"/>
    </row>
    <row r="1020" spans="1:7" ht="16" thickBot="1">
      <c r="A1020" s="31"/>
      <c r="B1020" s="31"/>
      <c r="C1020" s="31"/>
      <c r="D1020" s="31"/>
      <c r="E1020" s="31"/>
      <c r="G1020" s="31"/>
    </row>
    <row r="1021" spans="1:7" ht="16" thickBot="1">
      <c r="A1021" s="31"/>
      <c r="B1021" s="31"/>
      <c r="C1021" s="31"/>
      <c r="D1021" s="31"/>
      <c r="E1021" s="31"/>
      <c r="G1021" s="31"/>
    </row>
    <row r="1022" spans="1:7" ht="16" thickBot="1">
      <c r="A1022" s="31"/>
      <c r="B1022" s="31"/>
      <c r="C1022" s="31"/>
      <c r="D1022" s="31"/>
      <c r="E1022" s="31"/>
      <c r="G1022" s="31"/>
    </row>
    <row r="1023" spans="1:7" ht="16" thickBot="1">
      <c r="A1023" s="31"/>
      <c r="B1023" s="31"/>
      <c r="C1023" s="31"/>
      <c r="D1023" s="31"/>
      <c r="E1023" s="31"/>
      <c r="G1023" s="31"/>
    </row>
    <row r="1024" spans="1:7" ht="16" thickBot="1">
      <c r="A1024" s="31"/>
      <c r="B1024" s="31"/>
      <c r="C1024" s="31"/>
      <c r="D1024" s="31"/>
      <c r="E1024" s="31"/>
      <c r="G1024" s="31"/>
    </row>
    <row r="1025" spans="1:7" ht="16" thickBot="1">
      <c r="A1025" s="31"/>
      <c r="B1025" s="31"/>
      <c r="C1025" s="31"/>
      <c r="D1025" s="31"/>
      <c r="E1025" s="31"/>
      <c r="G1025" s="31"/>
    </row>
    <row r="1026" spans="1:7" ht="16" thickBot="1">
      <c r="A1026" s="31"/>
      <c r="B1026" s="31"/>
      <c r="C1026" s="31"/>
      <c r="D1026" s="31"/>
      <c r="E1026" s="31"/>
      <c r="G1026" s="31"/>
    </row>
    <row r="1027" spans="1:7" ht="16" thickBot="1">
      <c r="A1027" s="31"/>
      <c r="B1027" s="31"/>
      <c r="C1027" s="31"/>
      <c r="D1027" s="31"/>
      <c r="E1027" s="31"/>
      <c r="G1027" s="31"/>
    </row>
    <row r="1028" spans="1:7" ht="16" thickBot="1">
      <c r="A1028" s="31"/>
      <c r="B1028" s="31"/>
      <c r="C1028" s="31"/>
      <c r="D1028" s="31"/>
      <c r="E1028" s="31"/>
      <c r="G1028" s="31"/>
    </row>
    <row r="1029" spans="1:7" ht="16" thickBot="1">
      <c r="A1029" s="31"/>
      <c r="B1029" s="31"/>
      <c r="C1029" s="31"/>
      <c r="D1029" s="31"/>
      <c r="E1029" s="31"/>
      <c r="G1029" s="31"/>
    </row>
    <row r="1030" spans="1:7" ht="16" thickBot="1">
      <c r="A1030" s="31"/>
      <c r="B1030" s="31"/>
      <c r="C1030" s="31"/>
      <c r="D1030" s="31"/>
      <c r="E1030" s="31"/>
      <c r="G1030" s="31"/>
    </row>
    <row r="1031" spans="1:7" ht="16" thickBot="1">
      <c r="A1031" s="31"/>
      <c r="B1031" s="31"/>
      <c r="C1031" s="31"/>
      <c r="D1031" s="31"/>
      <c r="E1031" s="31"/>
      <c r="G1031" s="31"/>
    </row>
    <row r="1032" spans="1:7" ht="16" thickBot="1">
      <c r="A1032" s="31"/>
      <c r="B1032" s="31"/>
      <c r="C1032" s="31"/>
      <c r="D1032" s="31"/>
      <c r="E1032" s="31"/>
      <c r="G1032" s="31"/>
    </row>
    <row r="1033" spans="1:7" ht="16" thickBot="1">
      <c r="A1033" s="31"/>
      <c r="B1033" s="31"/>
      <c r="C1033" s="31"/>
      <c r="D1033" s="31"/>
      <c r="E1033" s="31"/>
      <c r="G1033" s="31"/>
    </row>
    <row r="1034" spans="1:7" ht="16" thickBot="1">
      <c r="A1034" s="31"/>
      <c r="B1034" s="31"/>
      <c r="C1034" s="31"/>
      <c r="D1034" s="31"/>
      <c r="E1034" s="31"/>
      <c r="G1034" s="31"/>
    </row>
    <row r="1035" spans="1:7" ht="16" thickBot="1">
      <c r="A1035" s="31"/>
      <c r="B1035" s="31"/>
      <c r="C1035" s="31"/>
      <c r="D1035" s="31"/>
      <c r="E1035" s="31"/>
      <c r="G1035" s="31"/>
    </row>
    <row r="1036" spans="1:7" ht="16" thickBot="1">
      <c r="A1036" s="31"/>
      <c r="B1036" s="31"/>
      <c r="C1036" s="31"/>
      <c r="D1036" s="31"/>
      <c r="E1036" s="31"/>
      <c r="G1036" s="31"/>
    </row>
    <row r="1037" spans="1:7" ht="16" thickBot="1">
      <c r="A1037" s="31"/>
      <c r="B1037" s="31"/>
      <c r="C1037" s="31"/>
      <c r="D1037" s="31"/>
      <c r="E1037" s="31"/>
      <c r="G1037" s="31"/>
    </row>
    <row r="1038" spans="1:7" ht="16" thickBot="1">
      <c r="A1038" s="31"/>
      <c r="B1038" s="31"/>
      <c r="C1038" s="31"/>
      <c r="D1038" s="31"/>
      <c r="E1038" s="31"/>
      <c r="G1038" s="31"/>
    </row>
    <row r="1039" spans="1:7" ht="16" thickBot="1">
      <c r="A1039" s="31"/>
      <c r="B1039" s="31"/>
      <c r="C1039" s="31"/>
      <c r="D1039" s="31"/>
      <c r="E1039" s="31"/>
      <c r="G1039" s="31"/>
    </row>
    <row r="1040" spans="1:7" ht="16" thickBot="1">
      <c r="A1040" s="31"/>
      <c r="B1040" s="31"/>
      <c r="C1040" s="31"/>
      <c r="D1040" s="31"/>
      <c r="E1040" s="31"/>
      <c r="G1040" s="31"/>
    </row>
    <row r="1041" spans="1:7" ht="16" thickBot="1">
      <c r="A1041" s="31"/>
      <c r="B1041" s="31"/>
      <c r="C1041" s="31"/>
      <c r="D1041" s="31"/>
      <c r="E1041" s="31"/>
      <c r="G1041" s="31"/>
    </row>
    <row r="1042" spans="1:7" ht="16" thickBot="1">
      <c r="A1042" s="31"/>
      <c r="B1042" s="31"/>
      <c r="C1042" s="31"/>
      <c r="D1042" s="31"/>
      <c r="E1042" s="31"/>
      <c r="G1042" s="31"/>
    </row>
    <row r="1043" spans="1:7" ht="16" thickBot="1">
      <c r="A1043" s="31"/>
      <c r="B1043" s="31"/>
      <c r="C1043" s="31"/>
      <c r="D1043" s="31"/>
      <c r="E1043" s="31"/>
      <c r="G1043" s="31"/>
    </row>
    <row r="1044" spans="1:7" ht="16" thickBot="1">
      <c r="A1044" s="31"/>
      <c r="B1044" s="31"/>
      <c r="C1044" s="31"/>
      <c r="D1044" s="31"/>
      <c r="E1044" s="31"/>
      <c r="G1044" s="31"/>
    </row>
    <row r="1045" spans="1:7" ht="16" thickBot="1">
      <c r="A1045" s="31"/>
      <c r="B1045" s="31"/>
      <c r="C1045" s="31"/>
      <c r="D1045" s="31"/>
      <c r="E1045" s="31"/>
      <c r="G1045" s="31"/>
    </row>
    <row r="1046" spans="1:7" ht="16" thickBot="1">
      <c r="A1046" s="31"/>
      <c r="B1046" s="31"/>
      <c r="C1046" s="31"/>
      <c r="D1046" s="31"/>
      <c r="E1046" s="31"/>
      <c r="G1046" s="31"/>
    </row>
  </sheetData>
  <sortState ref="A2:I1047">
    <sortCondition ref="A3:A1047"/>
    <sortCondition ref="B3:B1047"/>
    <sortCondition ref="C3:C1047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FDF2A-F6F6-4599-9534-B75BDD31359B}">
  <dimension ref="A1:L511"/>
  <sheetViews>
    <sheetView zoomScale="118" workbookViewId="0">
      <pane ySplit="1" topLeftCell="A485" activePane="bottomLeft" state="frozen"/>
      <selection pane="bottomLeft" activeCell="K2" sqref="K2:K510"/>
    </sheetView>
  </sheetViews>
  <sheetFormatPr baseColWidth="10" defaultColWidth="8.83203125" defaultRowHeight="15"/>
  <cols>
    <col min="7" max="7" width="32.5" bestFit="1" customWidth="1"/>
    <col min="9" max="9" width="20.1640625" bestFit="1" customWidth="1"/>
    <col min="10" max="10" width="13.33203125" bestFit="1" customWidth="1"/>
  </cols>
  <sheetData>
    <row r="1" spans="1:12" s="49" customFormat="1" ht="16" thickBot="1">
      <c r="A1" s="47" t="s">
        <v>0</v>
      </c>
      <c r="B1" s="47" t="s">
        <v>3</v>
      </c>
      <c r="C1" s="47" t="s">
        <v>2</v>
      </c>
      <c r="D1" s="47" t="s">
        <v>4</v>
      </c>
      <c r="E1" s="47" t="s">
        <v>5</v>
      </c>
      <c r="F1" s="47" t="s">
        <v>1</v>
      </c>
      <c r="G1" s="47" t="s">
        <v>6</v>
      </c>
      <c r="H1" s="48" t="s">
        <v>8</v>
      </c>
      <c r="I1" s="48" t="s">
        <v>9</v>
      </c>
      <c r="J1" s="53" t="s">
        <v>942</v>
      </c>
      <c r="K1" s="49" t="s">
        <v>944</v>
      </c>
      <c r="L1" s="47" t="s">
        <v>7</v>
      </c>
    </row>
    <row r="2" spans="1:12" ht="16" thickBot="1">
      <c r="A2" s="4" t="s">
        <v>183</v>
      </c>
      <c r="B2" s="4" t="s">
        <v>311</v>
      </c>
      <c r="C2" s="4" t="s">
        <v>179</v>
      </c>
      <c r="D2" s="5">
        <v>42948</v>
      </c>
      <c r="E2" s="5">
        <v>43191</v>
      </c>
      <c r="F2" s="4" t="s">
        <v>312</v>
      </c>
      <c r="G2" s="4" t="s">
        <v>313</v>
      </c>
      <c r="H2" s="6">
        <v>22</v>
      </c>
      <c r="I2" s="6">
        <f>(1024/H2)*(1533/H2)</f>
        <v>3243.3719008264466</v>
      </c>
      <c r="J2">
        <v>3000</v>
      </c>
      <c r="K2">
        <f>(L2/I2)*10^8</f>
        <v>0</v>
      </c>
      <c r="L2" s="6">
        <v>0</v>
      </c>
    </row>
    <row r="3" spans="1:12" ht="16" thickBot="1">
      <c r="A3" s="4" t="s">
        <v>183</v>
      </c>
      <c r="B3" s="4" t="s">
        <v>311</v>
      </c>
      <c r="C3" s="4" t="s">
        <v>179</v>
      </c>
      <c r="D3" s="5">
        <v>42948</v>
      </c>
      <c r="E3" s="5">
        <v>43191</v>
      </c>
      <c r="F3" s="4" t="s">
        <v>312</v>
      </c>
      <c r="G3" s="4" t="s">
        <v>314</v>
      </c>
      <c r="H3" s="6">
        <v>22</v>
      </c>
      <c r="I3" s="6">
        <f t="shared" ref="I3:I66" si="0">(1024/H3)*(1533/H3)</f>
        <v>3243.3719008264466</v>
      </c>
      <c r="J3">
        <v>3000</v>
      </c>
      <c r="K3">
        <f t="shared" ref="K3:K66" si="1">(L3/I3)*10^8</f>
        <v>0</v>
      </c>
      <c r="L3" s="6">
        <v>0</v>
      </c>
    </row>
    <row r="4" spans="1:12" ht="16" thickBot="1">
      <c r="A4" s="4" t="s">
        <v>183</v>
      </c>
      <c r="B4" s="4" t="s">
        <v>311</v>
      </c>
      <c r="C4" s="4" t="s">
        <v>179</v>
      </c>
      <c r="D4" s="5">
        <v>42948</v>
      </c>
      <c r="E4" s="5">
        <v>43191</v>
      </c>
      <c r="F4" s="4" t="s">
        <v>312</v>
      </c>
      <c r="G4" s="4" t="s">
        <v>315</v>
      </c>
      <c r="H4" s="6">
        <v>22</v>
      </c>
      <c r="I4" s="6">
        <f t="shared" si="0"/>
        <v>3243.3719008264466</v>
      </c>
      <c r="J4">
        <v>3000</v>
      </c>
      <c r="K4">
        <f t="shared" si="1"/>
        <v>0</v>
      </c>
      <c r="L4" s="6">
        <v>0</v>
      </c>
    </row>
    <row r="5" spans="1:12" ht="16" thickBot="1">
      <c r="A5" s="4" t="s">
        <v>183</v>
      </c>
      <c r="B5" s="4" t="s">
        <v>311</v>
      </c>
      <c r="C5" s="4" t="s">
        <v>179</v>
      </c>
      <c r="D5" s="5">
        <v>42948</v>
      </c>
      <c r="E5" s="5">
        <v>43191</v>
      </c>
      <c r="F5" s="4" t="s">
        <v>312</v>
      </c>
      <c r="G5" s="4" t="s">
        <v>316</v>
      </c>
      <c r="H5" s="6">
        <v>22</v>
      </c>
      <c r="I5" s="6">
        <f t="shared" si="0"/>
        <v>3243.3719008264466</v>
      </c>
      <c r="J5">
        <v>3000</v>
      </c>
      <c r="K5">
        <f t="shared" si="1"/>
        <v>0</v>
      </c>
      <c r="L5" s="6">
        <v>0</v>
      </c>
    </row>
    <row r="6" spans="1:12" ht="16" thickBot="1">
      <c r="A6" s="4" t="s">
        <v>183</v>
      </c>
      <c r="B6" s="4" t="s">
        <v>311</v>
      </c>
      <c r="C6" s="4" t="s">
        <v>179</v>
      </c>
      <c r="D6" s="5">
        <v>42948</v>
      </c>
      <c r="E6" s="5">
        <v>43191</v>
      </c>
      <c r="F6" s="4" t="s">
        <v>312</v>
      </c>
      <c r="G6" s="4" t="s">
        <v>317</v>
      </c>
      <c r="H6" s="6">
        <v>22</v>
      </c>
      <c r="I6" s="6">
        <f t="shared" si="0"/>
        <v>3243.3719008264466</v>
      </c>
      <c r="J6">
        <v>3000</v>
      </c>
      <c r="K6">
        <f t="shared" si="1"/>
        <v>30832.110241356815</v>
      </c>
      <c r="L6" s="6">
        <v>1</v>
      </c>
    </row>
    <row r="7" spans="1:12" ht="16" thickBot="1">
      <c r="A7" s="4" t="s">
        <v>183</v>
      </c>
      <c r="B7" s="4" t="s">
        <v>311</v>
      </c>
      <c r="C7" s="4" t="s">
        <v>179</v>
      </c>
      <c r="D7" s="5">
        <v>42948</v>
      </c>
      <c r="E7" s="5">
        <v>43191</v>
      </c>
      <c r="F7" s="4" t="s">
        <v>312</v>
      </c>
      <c r="G7" s="4" t="s">
        <v>318</v>
      </c>
      <c r="H7" s="6">
        <v>22</v>
      </c>
      <c r="I7" s="6">
        <f t="shared" si="0"/>
        <v>3243.3719008264466</v>
      </c>
      <c r="J7">
        <v>3000</v>
      </c>
      <c r="K7">
        <f t="shared" si="1"/>
        <v>0</v>
      </c>
      <c r="L7" s="6">
        <v>0</v>
      </c>
    </row>
    <row r="8" spans="1:12" ht="16" thickBot="1">
      <c r="A8" s="4" t="s">
        <v>183</v>
      </c>
      <c r="B8" s="4" t="s">
        <v>311</v>
      </c>
      <c r="C8" s="4" t="s">
        <v>179</v>
      </c>
      <c r="D8" s="5">
        <v>42948</v>
      </c>
      <c r="E8" s="5">
        <v>43191</v>
      </c>
      <c r="F8" s="4" t="s">
        <v>312</v>
      </c>
      <c r="G8" s="4" t="s">
        <v>319</v>
      </c>
      <c r="H8" s="6">
        <v>22</v>
      </c>
      <c r="I8" s="6">
        <f t="shared" si="0"/>
        <v>3243.3719008264466</v>
      </c>
      <c r="J8">
        <v>3000</v>
      </c>
      <c r="K8">
        <f t="shared" si="1"/>
        <v>30832.110241356815</v>
      </c>
      <c r="L8" s="6">
        <v>1</v>
      </c>
    </row>
    <row r="9" spans="1:12" ht="16" thickBot="1">
      <c r="A9" s="4" t="s">
        <v>183</v>
      </c>
      <c r="B9" s="4" t="s">
        <v>311</v>
      </c>
      <c r="C9" s="4" t="s">
        <v>179</v>
      </c>
      <c r="D9" s="5">
        <v>42948</v>
      </c>
      <c r="E9" s="5">
        <v>43191</v>
      </c>
      <c r="F9" s="4" t="s">
        <v>312</v>
      </c>
      <c r="G9" s="4" t="s">
        <v>320</v>
      </c>
      <c r="H9" s="6">
        <v>22</v>
      </c>
      <c r="I9" s="6">
        <f t="shared" si="0"/>
        <v>3243.3719008264466</v>
      </c>
      <c r="J9">
        <v>3000</v>
      </c>
      <c r="K9">
        <f t="shared" si="1"/>
        <v>0</v>
      </c>
      <c r="L9" s="6">
        <v>0</v>
      </c>
    </row>
    <row r="10" spans="1:12" ht="16" thickBot="1">
      <c r="A10" s="4" t="s">
        <v>183</v>
      </c>
      <c r="B10" s="4" t="s">
        <v>311</v>
      </c>
      <c r="C10" s="4" t="s">
        <v>179</v>
      </c>
      <c r="D10" s="5">
        <v>42948</v>
      </c>
      <c r="E10" s="5">
        <v>43191</v>
      </c>
      <c r="F10" s="4" t="s">
        <v>312</v>
      </c>
      <c r="G10" s="4" t="s">
        <v>321</v>
      </c>
      <c r="H10" s="6">
        <v>22</v>
      </c>
      <c r="I10" s="6">
        <f t="shared" si="0"/>
        <v>3243.3719008264466</v>
      </c>
      <c r="J10">
        <v>3000</v>
      </c>
      <c r="K10">
        <f t="shared" si="1"/>
        <v>0</v>
      </c>
      <c r="L10" s="6">
        <v>0</v>
      </c>
    </row>
    <row r="11" spans="1:12" ht="16" thickBot="1">
      <c r="A11" s="4" t="s">
        <v>183</v>
      </c>
      <c r="B11" s="4" t="s">
        <v>311</v>
      </c>
      <c r="C11" s="4" t="s">
        <v>179</v>
      </c>
      <c r="D11" s="5">
        <v>42948</v>
      </c>
      <c r="E11" s="5">
        <v>43191</v>
      </c>
      <c r="F11" s="4" t="s">
        <v>312</v>
      </c>
      <c r="G11" s="4" t="s">
        <v>322</v>
      </c>
      <c r="H11" s="6">
        <v>22</v>
      </c>
      <c r="I11" s="6">
        <f t="shared" si="0"/>
        <v>3243.3719008264466</v>
      </c>
      <c r="J11">
        <v>3000</v>
      </c>
      <c r="K11">
        <f t="shared" si="1"/>
        <v>0</v>
      </c>
      <c r="L11" s="6">
        <v>0</v>
      </c>
    </row>
    <row r="12" spans="1:12" ht="16" thickBot="1">
      <c r="A12" s="4" t="s">
        <v>183</v>
      </c>
      <c r="B12" s="4" t="s">
        <v>311</v>
      </c>
      <c r="C12" s="4" t="s">
        <v>179</v>
      </c>
      <c r="D12" s="5">
        <v>42948</v>
      </c>
      <c r="E12" s="5">
        <v>43191</v>
      </c>
      <c r="F12" s="4" t="s">
        <v>312</v>
      </c>
      <c r="G12" s="4" t="s">
        <v>323</v>
      </c>
      <c r="H12" s="6">
        <v>22</v>
      </c>
      <c r="I12" s="6">
        <f t="shared" si="0"/>
        <v>3243.3719008264466</v>
      </c>
      <c r="J12">
        <v>3000</v>
      </c>
      <c r="K12">
        <f t="shared" si="1"/>
        <v>30832.110241356815</v>
      </c>
      <c r="L12" s="6">
        <v>1</v>
      </c>
    </row>
    <row r="13" spans="1:12" ht="16" thickBot="1">
      <c r="A13" s="4" t="s">
        <v>183</v>
      </c>
      <c r="B13" s="4" t="s">
        <v>311</v>
      </c>
      <c r="C13" s="4" t="s">
        <v>179</v>
      </c>
      <c r="D13" s="5">
        <v>42948</v>
      </c>
      <c r="E13" s="5">
        <v>43191</v>
      </c>
      <c r="F13" s="4" t="s">
        <v>312</v>
      </c>
      <c r="G13" s="4" t="s">
        <v>324</v>
      </c>
      <c r="H13" s="6">
        <v>22</v>
      </c>
      <c r="I13" s="6">
        <f t="shared" si="0"/>
        <v>3243.3719008264466</v>
      </c>
      <c r="J13">
        <v>3000</v>
      </c>
      <c r="K13">
        <f t="shared" si="1"/>
        <v>0</v>
      </c>
      <c r="L13" s="6">
        <v>0</v>
      </c>
    </row>
    <row r="14" spans="1:12" ht="16" thickBot="1">
      <c r="A14" s="4" t="s">
        <v>183</v>
      </c>
      <c r="B14" s="4" t="s">
        <v>311</v>
      </c>
      <c r="C14" s="4" t="s">
        <v>179</v>
      </c>
      <c r="D14" s="5">
        <v>42948</v>
      </c>
      <c r="E14" s="5">
        <v>43191</v>
      </c>
      <c r="F14" s="4" t="s">
        <v>312</v>
      </c>
      <c r="G14" s="4" t="s">
        <v>325</v>
      </c>
      <c r="H14" s="6">
        <v>22</v>
      </c>
      <c r="I14" s="6">
        <f t="shared" si="0"/>
        <v>3243.3719008264466</v>
      </c>
      <c r="J14">
        <v>3000</v>
      </c>
      <c r="K14">
        <f t="shared" si="1"/>
        <v>92496.330724070445</v>
      </c>
      <c r="L14" s="6">
        <v>3</v>
      </c>
    </row>
    <row r="15" spans="1:12" ht="16" thickBot="1">
      <c r="A15" s="4" t="s">
        <v>183</v>
      </c>
      <c r="B15" s="4" t="s">
        <v>311</v>
      </c>
      <c r="C15" s="4" t="s">
        <v>179</v>
      </c>
      <c r="D15" s="5">
        <v>42948</v>
      </c>
      <c r="E15" s="5">
        <v>43191</v>
      </c>
      <c r="F15" s="4" t="s">
        <v>312</v>
      </c>
      <c r="G15" s="4" t="s">
        <v>326</v>
      </c>
      <c r="H15" s="6">
        <v>22</v>
      </c>
      <c r="I15" s="6">
        <f t="shared" si="0"/>
        <v>3243.3719008264466</v>
      </c>
      <c r="J15">
        <v>3000</v>
      </c>
      <c r="K15">
        <f t="shared" si="1"/>
        <v>30832.110241356815</v>
      </c>
      <c r="L15" s="6">
        <v>1</v>
      </c>
    </row>
    <row r="16" spans="1:12" ht="16" thickBot="1">
      <c r="A16" s="4" t="s">
        <v>183</v>
      </c>
      <c r="B16" s="4" t="s">
        <v>311</v>
      </c>
      <c r="C16" s="4" t="s">
        <v>179</v>
      </c>
      <c r="D16" s="5">
        <v>42948</v>
      </c>
      <c r="E16" s="5">
        <v>43191</v>
      </c>
      <c r="F16" s="4" t="s">
        <v>312</v>
      </c>
      <c r="G16" s="4" t="s">
        <v>327</v>
      </c>
      <c r="H16" s="6">
        <v>22</v>
      </c>
      <c r="I16" s="6">
        <f t="shared" si="0"/>
        <v>3243.3719008264466</v>
      </c>
      <c r="J16">
        <v>3000</v>
      </c>
      <c r="K16">
        <f t="shared" si="1"/>
        <v>154160.55120678406</v>
      </c>
      <c r="L16" s="6">
        <v>5</v>
      </c>
    </row>
    <row r="17" spans="1:12" ht="16" thickBot="1">
      <c r="A17" s="4" t="s">
        <v>183</v>
      </c>
      <c r="B17" s="4" t="s">
        <v>311</v>
      </c>
      <c r="C17" s="4" t="s">
        <v>179</v>
      </c>
      <c r="D17" s="5">
        <v>42948</v>
      </c>
      <c r="E17" s="5">
        <v>43191</v>
      </c>
      <c r="F17" s="4" t="s">
        <v>312</v>
      </c>
      <c r="G17" s="4" t="s">
        <v>328</v>
      </c>
      <c r="H17" s="6">
        <v>22</v>
      </c>
      <c r="I17" s="6">
        <f t="shared" si="0"/>
        <v>3243.3719008264466</v>
      </c>
      <c r="J17">
        <v>3000</v>
      </c>
      <c r="K17">
        <f t="shared" si="1"/>
        <v>0</v>
      </c>
      <c r="L17" s="6">
        <v>0</v>
      </c>
    </row>
    <row r="18" spans="1:12" ht="16" thickBot="1">
      <c r="A18" s="4" t="s">
        <v>183</v>
      </c>
      <c r="B18" s="4" t="s">
        <v>311</v>
      </c>
      <c r="C18" s="4" t="s">
        <v>179</v>
      </c>
      <c r="D18" s="5">
        <v>42948</v>
      </c>
      <c r="E18" s="5">
        <v>43191</v>
      </c>
      <c r="F18" s="4" t="s">
        <v>312</v>
      </c>
      <c r="G18" s="4" t="s">
        <v>329</v>
      </c>
      <c r="H18" s="6">
        <v>22</v>
      </c>
      <c r="I18" s="6">
        <f t="shared" si="0"/>
        <v>3243.3719008264466</v>
      </c>
      <c r="J18">
        <v>3000</v>
      </c>
      <c r="K18">
        <f t="shared" si="1"/>
        <v>154160.55120678406</v>
      </c>
      <c r="L18" s="6">
        <v>5</v>
      </c>
    </row>
    <row r="19" spans="1:12" ht="16" thickBot="1">
      <c r="A19" s="4" t="s">
        <v>183</v>
      </c>
      <c r="B19" s="4" t="s">
        <v>311</v>
      </c>
      <c r="C19" s="4" t="s">
        <v>179</v>
      </c>
      <c r="D19" s="5">
        <v>42948</v>
      </c>
      <c r="E19" s="5">
        <v>43191</v>
      </c>
      <c r="F19" s="4" t="s">
        <v>312</v>
      </c>
      <c r="G19" s="4" t="s">
        <v>330</v>
      </c>
      <c r="H19" s="6">
        <v>22</v>
      </c>
      <c r="I19" s="6">
        <f t="shared" si="0"/>
        <v>3243.3719008264466</v>
      </c>
      <c r="J19">
        <v>3000</v>
      </c>
      <c r="K19">
        <f t="shared" si="1"/>
        <v>184992.66144814089</v>
      </c>
      <c r="L19" s="6">
        <v>6</v>
      </c>
    </row>
    <row r="20" spans="1:12" ht="16" thickBot="1">
      <c r="A20" s="4" t="s">
        <v>183</v>
      </c>
      <c r="B20" s="4" t="s">
        <v>311</v>
      </c>
      <c r="C20" s="4" t="s">
        <v>179</v>
      </c>
      <c r="D20" s="5">
        <v>42948</v>
      </c>
      <c r="E20" s="5">
        <v>43191</v>
      </c>
      <c r="F20" s="4" t="s">
        <v>312</v>
      </c>
      <c r="G20" s="4" t="s">
        <v>331</v>
      </c>
      <c r="H20" s="6">
        <v>22</v>
      </c>
      <c r="I20" s="6">
        <f t="shared" si="0"/>
        <v>3243.3719008264466</v>
      </c>
      <c r="J20">
        <v>3000</v>
      </c>
      <c r="K20">
        <f t="shared" si="1"/>
        <v>154160.55120678406</v>
      </c>
      <c r="L20" s="6">
        <v>5</v>
      </c>
    </row>
    <row r="21" spans="1:12" ht="16" thickBot="1">
      <c r="A21" s="4" t="s">
        <v>183</v>
      </c>
      <c r="B21" s="4" t="s">
        <v>311</v>
      </c>
      <c r="C21" s="4" t="s">
        <v>179</v>
      </c>
      <c r="D21" s="5">
        <v>42948</v>
      </c>
      <c r="E21" s="5">
        <v>43191</v>
      </c>
      <c r="F21" s="4" t="s">
        <v>312</v>
      </c>
      <c r="G21" s="4" t="s">
        <v>332</v>
      </c>
      <c r="H21" s="6">
        <v>22</v>
      </c>
      <c r="I21" s="6">
        <f t="shared" si="0"/>
        <v>3243.3719008264466</v>
      </c>
      <c r="J21">
        <v>3000</v>
      </c>
      <c r="K21">
        <f t="shared" si="1"/>
        <v>30832.110241356815</v>
      </c>
      <c r="L21" s="6">
        <v>1</v>
      </c>
    </row>
    <row r="22" spans="1:12" s="46" customFormat="1" ht="16" thickBot="1">
      <c r="A22" s="13" t="s">
        <v>183</v>
      </c>
      <c r="B22" s="13" t="s">
        <v>555</v>
      </c>
      <c r="C22" s="50" t="s">
        <v>180</v>
      </c>
      <c r="D22" s="14">
        <v>42948</v>
      </c>
      <c r="E22" s="13"/>
      <c r="F22" s="13" t="s">
        <v>556</v>
      </c>
      <c r="G22" s="13" t="s">
        <v>557</v>
      </c>
      <c r="H22" s="15">
        <v>20.3</v>
      </c>
      <c r="I22" s="15">
        <f t="shared" si="0"/>
        <v>3809.3426193307287</v>
      </c>
      <c r="J22" s="46">
        <v>2750</v>
      </c>
      <c r="K22">
        <f t="shared" si="1"/>
        <v>236261.23715753425</v>
      </c>
      <c r="L22" s="15">
        <v>9</v>
      </c>
    </row>
    <row r="23" spans="1:12" s="46" customFormat="1" ht="16" thickBot="1">
      <c r="A23" s="13" t="s">
        <v>183</v>
      </c>
      <c r="B23" s="13" t="s">
        <v>555</v>
      </c>
      <c r="C23" s="50" t="s">
        <v>180</v>
      </c>
      <c r="D23" s="14">
        <v>42948</v>
      </c>
      <c r="E23" s="13"/>
      <c r="F23" s="13" t="s">
        <v>556</v>
      </c>
      <c r="G23" s="13" t="s">
        <v>558</v>
      </c>
      <c r="H23" s="15">
        <v>20.3</v>
      </c>
      <c r="I23" s="15">
        <f t="shared" si="0"/>
        <v>3809.3426193307287</v>
      </c>
      <c r="J23" s="46">
        <v>2750</v>
      </c>
      <c r="K23">
        <f t="shared" si="1"/>
        <v>157507.49143835617</v>
      </c>
      <c r="L23" s="15">
        <v>6</v>
      </c>
    </row>
    <row r="24" spans="1:12" s="46" customFormat="1" ht="16" thickBot="1">
      <c r="A24" s="13" t="s">
        <v>183</v>
      </c>
      <c r="B24" s="13" t="s">
        <v>555</v>
      </c>
      <c r="C24" s="50" t="s">
        <v>180</v>
      </c>
      <c r="D24" s="14">
        <v>42948</v>
      </c>
      <c r="E24" s="13"/>
      <c r="F24" s="13" t="s">
        <v>556</v>
      </c>
      <c r="G24" s="13" t="s">
        <v>559</v>
      </c>
      <c r="H24" s="15">
        <v>20.3</v>
      </c>
      <c r="I24" s="15">
        <f t="shared" si="0"/>
        <v>3809.3426193307287</v>
      </c>
      <c r="J24" s="46">
        <v>2750</v>
      </c>
      <c r="K24">
        <f t="shared" si="1"/>
        <v>52502.497146118723</v>
      </c>
      <c r="L24" s="15">
        <v>2</v>
      </c>
    </row>
    <row r="25" spans="1:12" s="46" customFormat="1" ht="16" thickBot="1">
      <c r="A25" s="13" t="s">
        <v>183</v>
      </c>
      <c r="B25" s="13" t="s">
        <v>555</v>
      </c>
      <c r="C25" s="50" t="s">
        <v>180</v>
      </c>
      <c r="D25" s="14">
        <v>42948</v>
      </c>
      <c r="E25" s="13"/>
      <c r="F25" s="13" t="s">
        <v>556</v>
      </c>
      <c r="G25" s="13" t="s">
        <v>560</v>
      </c>
      <c r="H25" s="15">
        <v>20.3</v>
      </c>
      <c r="I25" s="15">
        <f t="shared" si="0"/>
        <v>3809.3426193307287</v>
      </c>
      <c r="J25" s="46">
        <v>2750</v>
      </c>
      <c r="K25">
        <f t="shared" si="1"/>
        <v>0</v>
      </c>
      <c r="L25" s="15">
        <v>0</v>
      </c>
    </row>
    <row r="26" spans="1:12" s="46" customFormat="1" ht="16" thickBot="1">
      <c r="A26" s="13" t="s">
        <v>183</v>
      </c>
      <c r="B26" s="13" t="s">
        <v>555</v>
      </c>
      <c r="C26" s="50" t="s">
        <v>180</v>
      </c>
      <c r="D26" s="14">
        <v>42948</v>
      </c>
      <c r="E26" s="13"/>
      <c r="F26" s="13" t="s">
        <v>556</v>
      </c>
      <c r="G26" s="13" t="s">
        <v>561</v>
      </c>
      <c r="H26" s="15">
        <v>20.3</v>
      </c>
      <c r="I26" s="15">
        <f t="shared" si="0"/>
        <v>3809.3426193307287</v>
      </c>
      <c r="J26" s="46">
        <v>2750</v>
      </c>
      <c r="K26">
        <f t="shared" si="1"/>
        <v>315014.98287671234</v>
      </c>
      <c r="L26" s="15">
        <v>12</v>
      </c>
    </row>
    <row r="27" spans="1:12" s="46" customFormat="1" ht="16" thickBot="1">
      <c r="A27" s="13" t="s">
        <v>183</v>
      </c>
      <c r="B27" s="13" t="s">
        <v>555</v>
      </c>
      <c r="C27" s="50" t="s">
        <v>180</v>
      </c>
      <c r="D27" s="14">
        <v>42948</v>
      </c>
      <c r="E27" s="13"/>
      <c r="F27" s="13" t="s">
        <v>556</v>
      </c>
      <c r="G27" s="13" t="s">
        <v>562</v>
      </c>
      <c r="H27" s="15">
        <v>20.3</v>
      </c>
      <c r="I27" s="15">
        <f t="shared" si="0"/>
        <v>3809.3426193307287</v>
      </c>
      <c r="J27" s="46">
        <v>2750</v>
      </c>
      <c r="K27">
        <f t="shared" si="1"/>
        <v>341266.23144977167</v>
      </c>
      <c r="L27" s="15">
        <v>13</v>
      </c>
    </row>
    <row r="28" spans="1:12" s="46" customFormat="1" ht="16" thickBot="1">
      <c r="A28" s="13" t="s">
        <v>183</v>
      </c>
      <c r="B28" s="13" t="s">
        <v>555</v>
      </c>
      <c r="C28" s="50" t="s">
        <v>180</v>
      </c>
      <c r="D28" s="14">
        <v>42948</v>
      </c>
      <c r="E28" s="13"/>
      <c r="F28" s="13" t="s">
        <v>556</v>
      </c>
      <c r="G28" s="13" t="s">
        <v>563</v>
      </c>
      <c r="H28" s="15">
        <v>20.3</v>
      </c>
      <c r="I28" s="15">
        <f t="shared" si="0"/>
        <v>3809.3426193307287</v>
      </c>
      <c r="J28" s="46">
        <v>2750</v>
      </c>
      <c r="K28">
        <f t="shared" si="1"/>
        <v>210009.98858447489</v>
      </c>
      <c r="L28" s="15">
        <v>8</v>
      </c>
    </row>
    <row r="29" spans="1:12" s="46" customFormat="1" ht="16" thickBot="1">
      <c r="A29" s="13" t="s">
        <v>183</v>
      </c>
      <c r="B29" s="13" t="s">
        <v>555</v>
      </c>
      <c r="C29" s="50" t="s">
        <v>180</v>
      </c>
      <c r="D29" s="14">
        <v>42948</v>
      </c>
      <c r="E29" s="13"/>
      <c r="F29" s="13" t="s">
        <v>556</v>
      </c>
      <c r="G29" s="13" t="s">
        <v>564</v>
      </c>
      <c r="H29" s="15">
        <v>20.3</v>
      </c>
      <c r="I29" s="15">
        <f t="shared" si="0"/>
        <v>3809.3426193307287</v>
      </c>
      <c r="J29" s="46">
        <v>2750</v>
      </c>
      <c r="K29">
        <f t="shared" si="1"/>
        <v>131256.24286529681</v>
      </c>
      <c r="L29" s="15">
        <v>5</v>
      </c>
    </row>
    <row r="30" spans="1:12" s="46" customFormat="1" ht="16" thickBot="1">
      <c r="A30" s="13" t="s">
        <v>183</v>
      </c>
      <c r="B30" s="13" t="s">
        <v>555</v>
      </c>
      <c r="C30" s="50" t="s">
        <v>180</v>
      </c>
      <c r="D30" s="14">
        <v>42948</v>
      </c>
      <c r="E30" s="13"/>
      <c r="F30" s="13" t="s">
        <v>556</v>
      </c>
      <c r="G30" s="13" t="s">
        <v>565</v>
      </c>
      <c r="H30" s="15">
        <v>20.3</v>
      </c>
      <c r="I30" s="15">
        <f t="shared" si="0"/>
        <v>3809.3426193307287</v>
      </c>
      <c r="J30" s="46">
        <v>2750</v>
      </c>
      <c r="K30">
        <f t="shared" si="1"/>
        <v>105004.99429223745</v>
      </c>
      <c r="L30" s="15">
        <v>4</v>
      </c>
    </row>
    <row r="31" spans="1:12" s="46" customFormat="1" ht="16" thickBot="1">
      <c r="A31" s="13" t="s">
        <v>183</v>
      </c>
      <c r="B31" s="13" t="s">
        <v>555</v>
      </c>
      <c r="C31" s="50" t="s">
        <v>180</v>
      </c>
      <c r="D31" s="14">
        <v>42948</v>
      </c>
      <c r="E31" s="13"/>
      <c r="F31" s="13" t="s">
        <v>556</v>
      </c>
      <c r="G31" s="13" t="s">
        <v>566</v>
      </c>
      <c r="H31" s="15">
        <v>20.3</v>
      </c>
      <c r="I31" s="15">
        <f t="shared" si="0"/>
        <v>3809.3426193307287</v>
      </c>
      <c r="J31" s="46">
        <v>2750</v>
      </c>
      <c r="K31">
        <f t="shared" si="1"/>
        <v>525024.97146118723</v>
      </c>
      <c r="L31" s="15">
        <v>20</v>
      </c>
    </row>
    <row r="32" spans="1:12" s="46" customFormat="1" ht="16" thickBot="1">
      <c r="A32" s="13" t="s">
        <v>183</v>
      </c>
      <c r="B32" s="13" t="s">
        <v>555</v>
      </c>
      <c r="C32" s="50" t="s">
        <v>180</v>
      </c>
      <c r="D32" s="14">
        <v>42948</v>
      </c>
      <c r="E32" s="13"/>
      <c r="F32" s="13" t="s">
        <v>556</v>
      </c>
      <c r="G32" s="13" t="s">
        <v>567</v>
      </c>
      <c r="H32" s="15">
        <v>20.3</v>
      </c>
      <c r="I32" s="15">
        <f t="shared" si="0"/>
        <v>3809.3426193307287</v>
      </c>
      <c r="J32" s="46">
        <v>2750</v>
      </c>
      <c r="K32">
        <f t="shared" si="1"/>
        <v>761286.20861872146</v>
      </c>
      <c r="L32" s="15">
        <v>29</v>
      </c>
    </row>
    <row r="33" spans="1:12" s="46" customFormat="1" ht="16" thickBot="1">
      <c r="A33" s="13" t="s">
        <v>183</v>
      </c>
      <c r="B33" s="13" t="s">
        <v>555</v>
      </c>
      <c r="C33" s="50" t="s">
        <v>180</v>
      </c>
      <c r="D33" s="14">
        <v>42948</v>
      </c>
      <c r="E33" s="13"/>
      <c r="F33" s="13" t="s">
        <v>556</v>
      </c>
      <c r="G33" s="13" t="s">
        <v>568</v>
      </c>
      <c r="H33" s="15">
        <v>20.3</v>
      </c>
      <c r="I33" s="15">
        <f t="shared" si="0"/>
        <v>3809.3426193307287</v>
      </c>
      <c r="J33" s="46">
        <v>2750</v>
      </c>
      <c r="K33">
        <f t="shared" si="1"/>
        <v>341266.23144977167</v>
      </c>
      <c r="L33" s="15">
        <v>13</v>
      </c>
    </row>
    <row r="34" spans="1:12" s="46" customFormat="1" ht="16" thickBot="1">
      <c r="A34" s="13" t="s">
        <v>183</v>
      </c>
      <c r="B34" s="13" t="s">
        <v>555</v>
      </c>
      <c r="C34" s="50" t="s">
        <v>180</v>
      </c>
      <c r="D34" s="14">
        <v>42948</v>
      </c>
      <c r="E34" s="13"/>
      <c r="F34" s="13" t="s">
        <v>556</v>
      </c>
      <c r="G34" s="13" t="s">
        <v>569</v>
      </c>
      <c r="H34" s="15">
        <v>20.3</v>
      </c>
      <c r="I34" s="15">
        <f t="shared" si="0"/>
        <v>3809.3426193307287</v>
      </c>
      <c r="J34" s="46">
        <v>2750</v>
      </c>
      <c r="K34">
        <f t="shared" si="1"/>
        <v>52502.497146118723</v>
      </c>
      <c r="L34" s="15">
        <v>2</v>
      </c>
    </row>
    <row r="35" spans="1:12" s="46" customFormat="1" ht="16" thickBot="1">
      <c r="A35" s="13" t="s">
        <v>183</v>
      </c>
      <c r="B35" s="13" t="s">
        <v>555</v>
      </c>
      <c r="C35" s="50" t="s">
        <v>180</v>
      </c>
      <c r="D35" s="14">
        <v>42948</v>
      </c>
      <c r="E35" s="13"/>
      <c r="F35" s="13" t="s">
        <v>556</v>
      </c>
      <c r="G35" s="13" t="s">
        <v>570</v>
      </c>
      <c r="H35" s="15">
        <v>20.3</v>
      </c>
      <c r="I35" s="15">
        <f t="shared" si="0"/>
        <v>3809.3426193307287</v>
      </c>
      <c r="J35" s="46">
        <v>2750</v>
      </c>
      <c r="K35">
        <f t="shared" si="1"/>
        <v>131256.24286529681</v>
      </c>
      <c r="L35" s="15">
        <v>5</v>
      </c>
    </row>
    <row r="36" spans="1:12" s="46" customFormat="1" ht="16" thickBot="1">
      <c r="A36" s="13" t="s">
        <v>183</v>
      </c>
      <c r="B36" s="13" t="s">
        <v>555</v>
      </c>
      <c r="C36" s="50" t="s">
        <v>180</v>
      </c>
      <c r="D36" s="14">
        <v>42948</v>
      </c>
      <c r="E36" s="13"/>
      <c r="F36" s="13" t="s">
        <v>556</v>
      </c>
      <c r="G36" s="13" t="s">
        <v>571</v>
      </c>
      <c r="H36" s="15">
        <v>20.3</v>
      </c>
      <c r="I36" s="15">
        <f t="shared" si="0"/>
        <v>3809.3426193307287</v>
      </c>
      <c r="J36" s="46">
        <v>2750</v>
      </c>
      <c r="K36">
        <f t="shared" si="1"/>
        <v>183758.74001141553</v>
      </c>
      <c r="L36" s="15">
        <v>7</v>
      </c>
    </row>
    <row r="37" spans="1:12" s="46" customFormat="1" ht="16" thickBot="1">
      <c r="A37" s="13" t="s">
        <v>183</v>
      </c>
      <c r="B37" s="13" t="s">
        <v>555</v>
      </c>
      <c r="C37" s="50" t="s">
        <v>180</v>
      </c>
      <c r="D37" s="14">
        <v>42948</v>
      </c>
      <c r="E37" s="13"/>
      <c r="F37" s="13" t="s">
        <v>556</v>
      </c>
      <c r="G37" s="13" t="s">
        <v>572</v>
      </c>
      <c r="H37" s="15">
        <v>20.3</v>
      </c>
      <c r="I37" s="15">
        <f t="shared" si="0"/>
        <v>3809.3426193307287</v>
      </c>
      <c r="J37" s="46">
        <v>2750</v>
      </c>
      <c r="K37">
        <f t="shared" si="1"/>
        <v>183758.74001141553</v>
      </c>
      <c r="L37" s="15">
        <v>7</v>
      </c>
    </row>
    <row r="38" spans="1:12" s="46" customFormat="1" ht="16" thickBot="1">
      <c r="A38" s="13" t="s">
        <v>183</v>
      </c>
      <c r="B38" s="13" t="s">
        <v>555</v>
      </c>
      <c r="C38" s="50" t="s">
        <v>180</v>
      </c>
      <c r="D38" s="14">
        <v>42948</v>
      </c>
      <c r="E38" s="13"/>
      <c r="F38" s="13" t="s">
        <v>556</v>
      </c>
      <c r="G38" s="13" t="s">
        <v>573</v>
      </c>
      <c r="H38" s="15">
        <v>20.3</v>
      </c>
      <c r="I38" s="15">
        <f t="shared" si="0"/>
        <v>3809.3426193307287</v>
      </c>
      <c r="J38" s="46">
        <v>2750</v>
      </c>
      <c r="K38">
        <f t="shared" si="1"/>
        <v>210009.98858447489</v>
      </c>
      <c r="L38" s="15">
        <v>8</v>
      </c>
    </row>
    <row r="39" spans="1:12" s="46" customFormat="1" ht="16" thickBot="1">
      <c r="A39" s="13" t="s">
        <v>183</v>
      </c>
      <c r="B39" s="13" t="s">
        <v>555</v>
      </c>
      <c r="C39" s="50" t="s">
        <v>180</v>
      </c>
      <c r="D39" s="14">
        <v>42948</v>
      </c>
      <c r="E39" s="13"/>
      <c r="F39" s="13" t="s">
        <v>556</v>
      </c>
      <c r="G39" s="13" t="s">
        <v>574</v>
      </c>
      <c r="H39" s="15">
        <v>20.3</v>
      </c>
      <c r="I39" s="15">
        <f t="shared" si="0"/>
        <v>3809.3426193307287</v>
      </c>
      <c r="J39" s="46">
        <v>2750</v>
      </c>
      <c r="K39">
        <f t="shared" si="1"/>
        <v>131256.24286529681</v>
      </c>
      <c r="L39" s="15">
        <v>5</v>
      </c>
    </row>
    <row r="40" spans="1:12" s="46" customFormat="1" ht="16" thickBot="1">
      <c r="A40" s="13" t="s">
        <v>183</v>
      </c>
      <c r="B40" s="13" t="s">
        <v>555</v>
      </c>
      <c r="C40" s="50" t="s">
        <v>180</v>
      </c>
      <c r="D40" s="14">
        <v>42948</v>
      </c>
      <c r="E40" s="13"/>
      <c r="F40" s="13" t="s">
        <v>556</v>
      </c>
      <c r="G40" s="13" t="s">
        <v>575</v>
      </c>
      <c r="H40" s="15">
        <v>20.3</v>
      </c>
      <c r="I40" s="15">
        <f t="shared" si="0"/>
        <v>3809.3426193307287</v>
      </c>
      <c r="J40" s="46">
        <v>2750</v>
      </c>
      <c r="K40">
        <f t="shared" si="1"/>
        <v>105004.99429223745</v>
      </c>
      <c r="L40" s="15">
        <v>4</v>
      </c>
    </row>
    <row r="41" spans="1:12" s="46" customFormat="1" ht="16" thickBot="1">
      <c r="A41" s="13" t="s">
        <v>183</v>
      </c>
      <c r="B41" s="13" t="s">
        <v>555</v>
      </c>
      <c r="C41" s="50" t="s">
        <v>180</v>
      </c>
      <c r="D41" s="14">
        <v>42948</v>
      </c>
      <c r="E41" s="13"/>
      <c r="F41" s="13" t="s">
        <v>556</v>
      </c>
      <c r="G41" s="13" t="s">
        <v>576</v>
      </c>
      <c r="H41" s="15">
        <v>20.3</v>
      </c>
      <c r="I41" s="15">
        <f t="shared" si="0"/>
        <v>3809.3426193307287</v>
      </c>
      <c r="J41" s="46">
        <v>2750</v>
      </c>
      <c r="K41">
        <f t="shared" si="1"/>
        <v>183758.74001141553</v>
      </c>
      <c r="L41" s="15">
        <v>7</v>
      </c>
    </row>
    <row r="42" spans="1:12" s="46" customFormat="1" ht="16" thickBot="1">
      <c r="A42" s="13" t="s">
        <v>183</v>
      </c>
      <c r="B42" s="13" t="s">
        <v>555</v>
      </c>
      <c r="C42" s="50" t="s">
        <v>180</v>
      </c>
      <c r="D42" s="14">
        <v>42948</v>
      </c>
      <c r="E42" s="13"/>
      <c r="F42" s="13" t="s">
        <v>556</v>
      </c>
      <c r="G42" s="13" t="s">
        <v>577</v>
      </c>
      <c r="H42" s="15">
        <v>20.3</v>
      </c>
      <c r="I42" s="15">
        <f t="shared" si="0"/>
        <v>3809.3426193307287</v>
      </c>
      <c r="J42" s="46">
        <v>2750</v>
      </c>
      <c r="K42">
        <f t="shared" si="1"/>
        <v>131256.24286529681</v>
      </c>
      <c r="L42" s="15">
        <v>5</v>
      </c>
    </row>
    <row r="43" spans="1:12" s="46" customFormat="1" ht="16" thickBot="1">
      <c r="A43" s="13" t="s">
        <v>183</v>
      </c>
      <c r="B43" s="13" t="s">
        <v>555</v>
      </c>
      <c r="C43" s="50" t="s">
        <v>180</v>
      </c>
      <c r="D43" s="14">
        <v>42948</v>
      </c>
      <c r="E43" s="13"/>
      <c r="F43" s="13" t="s">
        <v>556</v>
      </c>
      <c r="G43" s="13" t="s">
        <v>578</v>
      </c>
      <c r="H43" s="15">
        <v>20.3</v>
      </c>
      <c r="I43" s="15">
        <f t="shared" si="0"/>
        <v>3809.3426193307287</v>
      </c>
      <c r="J43" s="46">
        <v>2750</v>
      </c>
      <c r="K43">
        <f t="shared" si="1"/>
        <v>262512.48573059362</v>
      </c>
      <c r="L43" s="15">
        <v>10</v>
      </c>
    </row>
    <row r="44" spans="1:12" s="46" customFormat="1" ht="16" thickBot="1">
      <c r="A44" s="13" t="s">
        <v>183</v>
      </c>
      <c r="B44" s="13" t="s">
        <v>555</v>
      </c>
      <c r="C44" s="50" t="s">
        <v>180</v>
      </c>
      <c r="D44" s="14">
        <v>42948</v>
      </c>
      <c r="E44" s="13"/>
      <c r="F44" s="13" t="s">
        <v>556</v>
      </c>
      <c r="G44" s="13" t="s">
        <v>579</v>
      </c>
      <c r="H44" s="15">
        <v>20.3</v>
      </c>
      <c r="I44" s="15">
        <f t="shared" si="0"/>
        <v>3809.3426193307287</v>
      </c>
      <c r="J44" s="46">
        <v>2750</v>
      </c>
      <c r="K44">
        <f t="shared" si="1"/>
        <v>26251.248573059362</v>
      </c>
      <c r="L44" s="15">
        <v>1</v>
      </c>
    </row>
    <row r="45" spans="1:12" s="46" customFormat="1" ht="16" thickBot="1">
      <c r="A45" s="13" t="s">
        <v>183</v>
      </c>
      <c r="B45" s="13" t="s">
        <v>555</v>
      </c>
      <c r="C45" s="50" t="s">
        <v>180</v>
      </c>
      <c r="D45" s="14">
        <v>42948</v>
      </c>
      <c r="E45" s="13"/>
      <c r="F45" s="13" t="s">
        <v>556</v>
      </c>
      <c r="G45" s="13" t="s">
        <v>580</v>
      </c>
      <c r="H45" s="15">
        <v>20.3</v>
      </c>
      <c r="I45" s="15">
        <f t="shared" si="0"/>
        <v>3809.3426193307287</v>
      </c>
      <c r="J45" s="46">
        <v>2750</v>
      </c>
      <c r="K45">
        <f t="shared" si="1"/>
        <v>157507.49143835617</v>
      </c>
      <c r="L45" s="15">
        <v>6</v>
      </c>
    </row>
    <row r="46" spans="1:12" s="46" customFormat="1" ht="16" thickBot="1">
      <c r="A46" s="13" t="s">
        <v>183</v>
      </c>
      <c r="B46" s="13" t="s">
        <v>555</v>
      </c>
      <c r="C46" s="50" t="s">
        <v>180</v>
      </c>
      <c r="D46" s="14">
        <v>42948</v>
      </c>
      <c r="E46" s="13"/>
      <c r="F46" s="13" t="s">
        <v>556</v>
      </c>
      <c r="G46" s="13" t="s">
        <v>581</v>
      </c>
      <c r="H46" s="15">
        <v>20.3</v>
      </c>
      <c r="I46" s="15">
        <f t="shared" si="0"/>
        <v>3809.3426193307287</v>
      </c>
      <c r="J46" s="46">
        <v>2750</v>
      </c>
      <c r="K46">
        <f t="shared" si="1"/>
        <v>105004.99429223745</v>
      </c>
      <c r="L46" s="15">
        <v>4</v>
      </c>
    </row>
    <row r="47" spans="1:12" ht="16" thickBot="1">
      <c r="A47" s="4" t="s">
        <v>183</v>
      </c>
      <c r="B47" s="4" t="s">
        <v>555</v>
      </c>
      <c r="C47" s="52" t="s">
        <v>366</v>
      </c>
      <c r="D47" s="5">
        <v>42948</v>
      </c>
      <c r="E47" s="4"/>
      <c r="F47" s="4" t="s">
        <v>582</v>
      </c>
      <c r="G47" s="4" t="s">
        <v>583</v>
      </c>
      <c r="H47" s="6">
        <v>19.3</v>
      </c>
      <c r="I47" s="6">
        <f t="shared" si="0"/>
        <v>4214.3198475126837</v>
      </c>
      <c r="J47">
        <v>2600</v>
      </c>
      <c r="K47">
        <f t="shared" si="1"/>
        <v>118643.10685746906</v>
      </c>
      <c r="L47" s="6">
        <v>5</v>
      </c>
    </row>
    <row r="48" spans="1:12" ht="16" thickBot="1">
      <c r="A48" s="4" t="s">
        <v>183</v>
      </c>
      <c r="B48" s="4" t="s">
        <v>555</v>
      </c>
      <c r="C48" s="52" t="s">
        <v>366</v>
      </c>
      <c r="D48" s="5">
        <v>42948</v>
      </c>
      <c r="E48" s="4"/>
      <c r="F48" s="4" t="s">
        <v>582</v>
      </c>
      <c r="G48" s="4" t="s">
        <v>584</v>
      </c>
      <c r="H48" s="6">
        <v>19.3</v>
      </c>
      <c r="I48" s="6">
        <f t="shared" si="0"/>
        <v>4214.3198475126837</v>
      </c>
      <c r="J48">
        <v>2600</v>
      </c>
      <c r="K48">
        <f t="shared" si="1"/>
        <v>0</v>
      </c>
      <c r="L48" s="6">
        <v>0</v>
      </c>
    </row>
    <row r="49" spans="1:12" ht="16" thickBot="1">
      <c r="A49" s="4" t="s">
        <v>183</v>
      </c>
      <c r="B49" s="4" t="s">
        <v>555</v>
      </c>
      <c r="C49" s="52" t="s">
        <v>366</v>
      </c>
      <c r="D49" s="5">
        <v>42948</v>
      </c>
      <c r="E49" s="4"/>
      <c r="F49" s="4" t="s">
        <v>582</v>
      </c>
      <c r="G49" s="4" t="s">
        <v>585</v>
      </c>
      <c r="H49" s="6">
        <v>19.3</v>
      </c>
      <c r="I49" s="6">
        <f t="shared" si="0"/>
        <v>4214.3198475126837</v>
      </c>
      <c r="J49">
        <v>2600</v>
      </c>
      <c r="K49">
        <f t="shared" si="1"/>
        <v>47457.242742987619</v>
      </c>
      <c r="L49" s="6">
        <v>2</v>
      </c>
    </row>
    <row r="50" spans="1:12" ht="16" thickBot="1">
      <c r="A50" s="4" t="s">
        <v>183</v>
      </c>
      <c r="B50" s="4" t="s">
        <v>555</v>
      </c>
      <c r="C50" s="52" t="s">
        <v>366</v>
      </c>
      <c r="D50" s="5">
        <v>42948</v>
      </c>
      <c r="E50" s="4"/>
      <c r="F50" s="4" t="s">
        <v>582</v>
      </c>
      <c r="G50" s="4" t="s">
        <v>586</v>
      </c>
      <c r="H50" s="6">
        <v>19.3</v>
      </c>
      <c r="I50" s="6">
        <f t="shared" si="0"/>
        <v>4214.3198475126837</v>
      </c>
      <c r="J50">
        <v>2600</v>
      </c>
      <c r="K50">
        <f t="shared" si="1"/>
        <v>0</v>
      </c>
      <c r="L50" s="6">
        <v>0</v>
      </c>
    </row>
    <row r="51" spans="1:12" ht="16" thickBot="1">
      <c r="A51" s="4" t="s">
        <v>183</v>
      </c>
      <c r="B51" s="4" t="s">
        <v>555</v>
      </c>
      <c r="C51" s="52" t="s">
        <v>366</v>
      </c>
      <c r="D51" s="5">
        <v>42948</v>
      </c>
      <c r="E51" s="4"/>
      <c r="F51" s="4" t="s">
        <v>582</v>
      </c>
      <c r="G51" s="4" t="s">
        <v>587</v>
      </c>
      <c r="H51" s="6">
        <v>19.3</v>
      </c>
      <c r="I51" s="6">
        <f t="shared" si="0"/>
        <v>4214.3198475126837</v>
      </c>
      <c r="J51">
        <v>2600</v>
      </c>
      <c r="K51">
        <f t="shared" si="1"/>
        <v>23728.621371493809</v>
      </c>
      <c r="L51" s="6">
        <v>1</v>
      </c>
    </row>
    <row r="52" spans="1:12" ht="16" thickBot="1">
      <c r="A52" s="4" t="s">
        <v>183</v>
      </c>
      <c r="B52" s="4" t="s">
        <v>555</v>
      </c>
      <c r="C52" s="52" t="s">
        <v>366</v>
      </c>
      <c r="D52" s="5">
        <v>42948</v>
      </c>
      <c r="E52" s="4"/>
      <c r="F52" s="4" t="s">
        <v>582</v>
      </c>
      <c r="G52" s="4" t="s">
        <v>588</v>
      </c>
      <c r="H52" s="6">
        <v>19.3</v>
      </c>
      <c r="I52" s="6">
        <f t="shared" si="0"/>
        <v>4214.3198475126837</v>
      </c>
      <c r="J52">
        <v>2600</v>
      </c>
      <c r="K52">
        <f t="shared" si="1"/>
        <v>118643.10685746906</v>
      </c>
      <c r="L52" s="6">
        <v>5</v>
      </c>
    </row>
    <row r="53" spans="1:12" ht="16" thickBot="1">
      <c r="A53" s="4" t="s">
        <v>183</v>
      </c>
      <c r="B53" s="4" t="s">
        <v>555</v>
      </c>
      <c r="C53" s="52" t="s">
        <v>366</v>
      </c>
      <c r="D53" s="5">
        <v>42948</v>
      </c>
      <c r="E53" s="4"/>
      <c r="F53" s="4" t="s">
        <v>582</v>
      </c>
      <c r="G53" s="4" t="s">
        <v>589</v>
      </c>
      <c r="H53" s="6">
        <v>19.3</v>
      </c>
      <c r="I53" s="6">
        <f t="shared" si="0"/>
        <v>4214.3198475126837</v>
      </c>
      <c r="J53">
        <v>2600</v>
      </c>
      <c r="K53">
        <f t="shared" si="1"/>
        <v>47457.242742987619</v>
      </c>
      <c r="L53" s="6">
        <v>2</v>
      </c>
    </row>
    <row r="54" spans="1:12" ht="16" thickBot="1">
      <c r="A54" s="4" t="s">
        <v>183</v>
      </c>
      <c r="B54" s="4" t="s">
        <v>555</v>
      </c>
      <c r="C54" s="52" t="s">
        <v>366</v>
      </c>
      <c r="D54" s="5">
        <v>42948</v>
      </c>
      <c r="E54" s="4"/>
      <c r="F54" s="4" t="s">
        <v>582</v>
      </c>
      <c r="G54" s="4" t="s">
        <v>590</v>
      </c>
      <c r="H54" s="6">
        <v>19.3</v>
      </c>
      <c r="I54" s="6">
        <f t="shared" si="0"/>
        <v>4214.3198475126837</v>
      </c>
      <c r="J54">
        <v>2600</v>
      </c>
      <c r="K54">
        <f t="shared" si="1"/>
        <v>71185.864114481432</v>
      </c>
      <c r="L54" s="6">
        <v>3</v>
      </c>
    </row>
    <row r="55" spans="1:12" ht="16" thickBot="1">
      <c r="A55" s="4" t="s">
        <v>183</v>
      </c>
      <c r="B55" s="4" t="s">
        <v>555</v>
      </c>
      <c r="C55" s="52" t="s">
        <v>366</v>
      </c>
      <c r="D55" s="5">
        <v>42948</v>
      </c>
      <c r="E55" s="4"/>
      <c r="F55" s="4" t="s">
        <v>582</v>
      </c>
      <c r="G55" s="4" t="s">
        <v>591</v>
      </c>
      <c r="H55" s="6">
        <v>19.3</v>
      </c>
      <c r="I55" s="6">
        <f t="shared" si="0"/>
        <v>4214.3198475126837</v>
      </c>
      <c r="J55">
        <v>2600</v>
      </c>
      <c r="K55">
        <f t="shared" si="1"/>
        <v>118643.10685746906</v>
      </c>
      <c r="L55" s="6">
        <v>5</v>
      </c>
    </row>
    <row r="56" spans="1:12" ht="16" thickBot="1">
      <c r="A56" s="4" t="s">
        <v>183</v>
      </c>
      <c r="B56" s="4" t="s">
        <v>555</v>
      </c>
      <c r="C56" s="52" t="s">
        <v>366</v>
      </c>
      <c r="D56" s="5">
        <v>42948</v>
      </c>
      <c r="E56" s="4"/>
      <c r="F56" s="4" t="s">
        <v>582</v>
      </c>
      <c r="G56" s="4" t="s">
        <v>592</v>
      </c>
      <c r="H56" s="6">
        <v>19.3</v>
      </c>
      <c r="I56" s="6">
        <f t="shared" si="0"/>
        <v>4214.3198475126837</v>
      </c>
      <c r="J56">
        <v>2600</v>
      </c>
      <c r="K56">
        <f t="shared" si="1"/>
        <v>94914.485485975238</v>
      </c>
      <c r="L56" s="6">
        <v>4</v>
      </c>
    </row>
    <row r="57" spans="1:12" ht="16" thickBot="1">
      <c r="A57" s="4" t="s">
        <v>183</v>
      </c>
      <c r="B57" s="4" t="s">
        <v>555</v>
      </c>
      <c r="C57" s="52" t="s">
        <v>366</v>
      </c>
      <c r="D57" s="5">
        <v>42948</v>
      </c>
      <c r="E57" s="4"/>
      <c r="F57" s="4" t="s">
        <v>582</v>
      </c>
      <c r="G57" s="4" t="s">
        <v>593</v>
      </c>
      <c r="H57" s="6">
        <v>19.3</v>
      </c>
      <c r="I57" s="6">
        <f t="shared" si="0"/>
        <v>4214.3198475126837</v>
      </c>
      <c r="J57">
        <v>2600</v>
      </c>
      <c r="K57">
        <f t="shared" si="1"/>
        <v>47457.242742987619</v>
      </c>
      <c r="L57" s="6">
        <v>2</v>
      </c>
    </row>
    <row r="58" spans="1:12" ht="16" thickBot="1">
      <c r="A58" s="4" t="s">
        <v>183</v>
      </c>
      <c r="B58" s="4" t="s">
        <v>555</v>
      </c>
      <c r="C58" s="52" t="s">
        <v>366</v>
      </c>
      <c r="D58" s="5">
        <v>42948</v>
      </c>
      <c r="E58" s="4"/>
      <c r="F58" s="4" t="s">
        <v>582</v>
      </c>
      <c r="G58" s="4" t="s">
        <v>594</v>
      </c>
      <c r="H58" s="6">
        <v>19.3</v>
      </c>
      <c r="I58" s="6">
        <f t="shared" si="0"/>
        <v>4214.3198475126837</v>
      </c>
      <c r="J58">
        <v>2600</v>
      </c>
      <c r="K58">
        <f t="shared" si="1"/>
        <v>118643.10685746906</v>
      </c>
      <c r="L58" s="6">
        <v>5</v>
      </c>
    </row>
    <row r="59" spans="1:12" ht="16" thickBot="1">
      <c r="A59" s="4" t="s">
        <v>183</v>
      </c>
      <c r="B59" s="4" t="s">
        <v>555</v>
      </c>
      <c r="C59" s="52" t="s">
        <v>366</v>
      </c>
      <c r="D59" s="5">
        <v>42948</v>
      </c>
      <c r="E59" s="4"/>
      <c r="F59" s="4" t="s">
        <v>582</v>
      </c>
      <c r="G59" s="4" t="s">
        <v>595</v>
      </c>
      <c r="H59" s="6">
        <v>19.3</v>
      </c>
      <c r="I59" s="6">
        <f t="shared" si="0"/>
        <v>4214.3198475126837</v>
      </c>
      <c r="J59">
        <v>2600</v>
      </c>
      <c r="K59">
        <f t="shared" si="1"/>
        <v>284743.45645792573</v>
      </c>
      <c r="L59" s="6">
        <v>12</v>
      </c>
    </row>
    <row r="60" spans="1:12" ht="16" thickBot="1">
      <c r="A60" s="4" t="s">
        <v>183</v>
      </c>
      <c r="B60" s="4" t="s">
        <v>555</v>
      </c>
      <c r="C60" s="52" t="s">
        <v>366</v>
      </c>
      <c r="D60" s="5">
        <v>42948</v>
      </c>
      <c r="E60" s="4"/>
      <c r="F60" s="4" t="s">
        <v>582</v>
      </c>
      <c r="G60" s="4" t="s">
        <v>596</v>
      </c>
      <c r="H60" s="6">
        <v>19.3</v>
      </c>
      <c r="I60" s="6">
        <f t="shared" si="0"/>
        <v>4214.3198475126837</v>
      </c>
      <c r="J60">
        <v>2600</v>
      </c>
      <c r="K60">
        <f t="shared" si="1"/>
        <v>142371.72822896286</v>
      </c>
      <c r="L60" s="6">
        <v>6</v>
      </c>
    </row>
    <row r="61" spans="1:12" ht="16" thickBot="1">
      <c r="A61" s="4" t="s">
        <v>183</v>
      </c>
      <c r="B61" s="4" t="s">
        <v>555</v>
      </c>
      <c r="C61" s="52" t="s">
        <v>366</v>
      </c>
      <c r="D61" s="5">
        <v>42948</v>
      </c>
      <c r="E61" s="4"/>
      <c r="F61" s="4" t="s">
        <v>582</v>
      </c>
      <c r="G61" s="4" t="s">
        <v>597</v>
      </c>
      <c r="H61" s="6">
        <v>19.600000000000001</v>
      </c>
      <c r="I61" s="6">
        <f t="shared" si="0"/>
        <v>4086.2973760932937</v>
      </c>
      <c r="J61">
        <v>2750</v>
      </c>
      <c r="K61">
        <f t="shared" si="1"/>
        <v>195776.25570776258</v>
      </c>
      <c r="L61" s="6">
        <v>8</v>
      </c>
    </row>
    <row r="62" spans="1:12" ht="16" thickBot="1">
      <c r="A62" s="4" t="s">
        <v>183</v>
      </c>
      <c r="B62" s="4" t="s">
        <v>555</v>
      </c>
      <c r="C62" s="52" t="s">
        <v>366</v>
      </c>
      <c r="D62" s="5">
        <v>42948</v>
      </c>
      <c r="E62" s="4"/>
      <c r="F62" s="4" t="s">
        <v>582</v>
      </c>
      <c r="G62" s="4" t="s">
        <v>598</v>
      </c>
      <c r="H62" s="6">
        <v>19.600000000000001</v>
      </c>
      <c r="I62" s="6">
        <f t="shared" si="0"/>
        <v>4086.2973760932937</v>
      </c>
      <c r="J62">
        <v>2750</v>
      </c>
      <c r="K62">
        <f t="shared" si="1"/>
        <v>171304.22374429228</v>
      </c>
      <c r="L62" s="6">
        <v>7</v>
      </c>
    </row>
    <row r="63" spans="1:12" ht="16" thickBot="1">
      <c r="A63" s="4" t="s">
        <v>183</v>
      </c>
      <c r="B63" s="4" t="s">
        <v>555</v>
      </c>
      <c r="C63" s="52" t="s">
        <v>366</v>
      </c>
      <c r="D63" s="5">
        <v>42948</v>
      </c>
      <c r="E63" s="4"/>
      <c r="F63" s="4" t="s">
        <v>582</v>
      </c>
      <c r="G63" s="4" t="s">
        <v>599</v>
      </c>
      <c r="H63" s="6">
        <v>19</v>
      </c>
      <c r="I63" s="6">
        <f t="shared" si="0"/>
        <v>4348.454293628809</v>
      </c>
      <c r="J63">
        <v>2650</v>
      </c>
      <c r="K63">
        <f t="shared" si="1"/>
        <v>68990.031800391385</v>
      </c>
      <c r="L63" s="6">
        <v>3</v>
      </c>
    </row>
    <row r="64" spans="1:12" ht="16" thickBot="1">
      <c r="A64" s="4" t="s">
        <v>183</v>
      </c>
      <c r="B64" s="4" t="s">
        <v>555</v>
      </c>
      <c r="C64" s="52" t="s">
        <v>366</v>
      </c>
      <c r="D64" s="5">
        <v>42948</v>
      </c>
      <c r="E64" s="4"/>
      <c r="F64" s="4" t="s">
        <v>582</v>
      </c>
      <c r="G64" s="4" t="s">
        <v>600</v>
      </c>
      <c r="H64" s="6">
        <v>19</v>
      </c>
      <c r="I64" s="6">
        <f t="shared" si="0"/>
        <v>4348.454293628809</v>
      </c>
      <c r="J64">
        <v>2650</v>
      </c>
      <c r="K64">
        <f t="shared" si="1"/>
        <v>68990.031800391385</v>
      </c>
      <c r="L64" s="6">
        <v>3</v>
      </c>
    </row>
    <row r="65" spans="1:12" ht="16" thickBot="1">
      <c r="A65" s="4" t="s">
        <v>183</v>
      </c>
      <c r="B65" s="4" t="s">
        <v>555</v>
      </c>
      <c r="C65" s="52" t="s">
        <v>366</v>
      </c>
      <c r="D65" s="5">
        <v>42948</v>
      </c>
      <c r="E65" s="4"/>
      <c r="F65" s="4" t="s">
        <v>582</v>
      </c>
      <c r="G65" s="4" t="s">
        <v>601</v>
      </c>
      <c r="H65" s="6">
        <v>19</v>
      </c>
      <c r="I65" s="6">
        <f t="shared" si="0"/>
        <v>4348.454293628809</v>
      </c>
      <c r="J65">
        <v>2650</v>
      </c>
      <c r="K65">
        <f t="shared" si="1"/>
        <v>137980.06360078277</v>
      </c>
      <c r="L65" s="6">
        <v>6</v>
      </c>
    </row>
    <row r="66" spans="1:12" ht="16" thickBot="1">
      <c r="A66" s="4" t="s">
        <v>183</v>
      </c>
      <c r="B66" s="4" t="s">
        <v>555</v>
      </c>
      <c r="C66" s="52" t="s">
        <v>366</v>
      </c>
      <c r="D66" s="5">
        <v>42948</v>
      </c>
      <c r="E66" s="4"/>
      <c r="F66" s="4" t="s">
        <v>582</v>
      </c>
      <c r="G66" s="4" t="s">
        <v>602</v>
      </c>
      <c r="H66" s="6">
        <v>19</v>
      </c>
      <c r="I66" s="6">
        <f t="shared" si="0"/>
        <v>4348.454293628809</v>
      </c>
      <c r="J66">
        <v>2650</v>
      </c>
      <c r="K66">
        <f t="shared" si="1"/>
        <v>0</v>
      </c>
      <c r="L66" s="6">
        <v>0</v>
      </c>
    </row>
    <row r="67" spans="1:12" ht="16" thickBot="1">
      <c r="A67" s="4" t="s">
        <v>183</v>
      </c>
      <c r="B67" s="4" t="s">
        <v>555</v>
      </c>
      <c r="C67" s="52" t="s">
        <v>366</v>
      </c>
      <c r="D67" s="5">
        <v>42948</v>
      </c>
      <c r="E67" s="4"/>
      <c r="F67" s="4" t="s">
        <v>582</v>
      </c>
      <c r="G67" s="4" t="s">
        <v>603</v>
      </c>
      <c r="H67" s="6">
        <v>19</v>
      </c>
      <c r="I67" s="6">
        <f t="shared" ref="I67:I68" si="2">(1024/H67)*(1533/H67)</f>
        <v>4348.454293628809</v>
      </c>
      <c r="J67">
        <v>2650</v>
      </c>
      <c r="K67">
        <f t="shared" ref="K67:K130" si="3">(L67/I67)*10^8</f>
        <v>0</v>
      </c>
      <c r="L67" s="6">
        <v>0</v>
      </c>
    </row>
    <row r="68" spans="1:12" ht="16" thickBot="1">
      <c r="A68" s="4" t="s">
        <v>183</v>
      </c>
      <c r="B68" s="4" t="s">
        <v>555</v>
      </c>
      <c r="C68" s="52" t="s">
        <v>366</v>
      </c>
      <c r="D68" s="5">
        <v>42948</v>
      </c>
      <c r="E68" s="4"/>
      <c r="F68" s="4" t="s">
        <v>582</v>
      </c>
      <c r="G68" s="4" t="s">
        <v>604</v>
      </c>
      <c r="H68" s="6">
        <v>19.600000000000001</v>
      </c>
      <c r="I68" s="6">
        <f t="shared" si="2"/>
        <v>4086.2973760932937</v>
      </c>
      <c r="J68">
        <v>2750</v>
      </c>
      <c r="K68">
        <f t="shared" si="3"/>
        <v>48944.063926940646</v>
      </c>
      <c r="L68" s="6">
        <v>2</v>
      </c>
    </row>
    <row r="69" spans="1:12" s="46" customFormat="1" ht="16" thickBot="1">
      <c r="A69" s="13" t="s">
        <v>183</v>
      </c>
      <c r="B69" s="13" t="s">
        <v>333</v>
      </c>
      <c r="C69" s="13" t="s">
        <v>179</v>
      </c>
      <c r="D69" s="14">
        <v>42948</v>
      </c>
      <c r="E69" s="14">
        <v>43191</v>
      </c>
      <c r="F69" s="13" t="s">
        <v>334</v>
      </c>
      <c r="G69" s="13" t="s">
        <v>335</v>
      </c>
      <c r="H69" s="15">
        <v>11</v>
      </c>
      <c r="I69" s="12">
        <f t="shared" ref="I69:I88" si="4">(511/H69)*(766/H69)</f>
        <v>3234.9256198347107</v>
      </c>
      <c r="J69" s="46">
        <v>3000</v>
      </c>
      <c r="K69">
        <f t="shared" si="3"/>
        <v>154563.05917338145</v>
      </c>
      <c r="L69" s="15">
        <v>5</v>
      </c>
    </row>
    <row r="70" spans="1:12" s="46" customFormat="1" ht="16" thickBot="1">
      <c r="A70" s="13" t="s">
        <v>183</v>
      </c>
      <c r="B70" s="13" t="s">
        <v>333</v>
      </c>
      <c r="C70" s="13" t="s">
        <v>179</v>
      </c>
      <c r="D70" s="14">
        <v>42948</v>
      </c>
      <c r="E70" s="14">
        <v>43191</v>
      </c>
      <c r="F70" s="13" t="s">
        <v>334</v>
      </c>
      <c r="G70" s="13" t="s">
        <v>336</v>
      </c>
      <c r="H70" s="15">
        <v>11</v>
      </c>
      <c r="I70" s="12">
        <f t="shared" si="4"/>
        <v>3234.9256198347107</v>
      </c>
      <c r="J70" s="46">
        <v>3000</v>
      </c>
      <c r="K70">
        <f t="shared" si="3"/>
        <v>216388.28284273398</v>
      </c>
      <c r="L70" s="15">
        <v>7</v>
      </c>
    </row>
    <row r="71" spans="1:12" s="46" customFormat="1" ht="16" thickBot="1">
      <c r="A71" s="13" t="s">
        <v>183</v>
      </c>
      <c r="B71" s="13" t="s">
        <v>333</v>
      </c>
      <c r="C71" s="13" t="s">
        <v>179</v>
      </c>
      <c r="D71" s="14">
        <v>42948</v>
      </c>
      <c r="E71" s="14">
        <v>43191</v>
      </c>
      <c r="F71" s="13" t="s">
        <v>334</v>
      </c>
      <c r="G71" s="13" t="s">
        <v>337</v>
      </c>
      <c r="H71" s="15">
        <v>11</v>
      </c>
      <c r="I71" s="12">
        <f t="shared" si="4"/>
        <v>3234.9256198347107</v>
      </c>
      <c r="J71" s="46">
        <v>3000</v>
      </c>
      <c r="K71">
        <f t="shared" si="3"/>
        <v>247300.89467741028</v>
      </c>
      <c r="L71" s="15">
        <v>8</v>
      </c>
    </row>
    <row r="72" spans="1:12" s="46" customFormat="1" ht="16" thickBot="1">
      <c r="A72" s="13" t="s">
        <v>183</v>
      </c>
      <c r="B72" s="13" t="s">
        <v>333</v>
      </c>
      <c r="C72" s="13" t="s">
        <v>179</v>
      </c>
      <c r="D72" s="14">
        <v>42948</v>
      </c>
      <c r="E72" s="14">
        <v>43191</v>
      </c>
      <c r="F72" s="13" t="s">
        <v>334</v>
      </c>
      <c r="G72" s="13" t="s">
        <v>338</v>
      </c>
      <c r="H72" s="15">
        <v>11</v>
      </c>
      <c r="I72" s="12">
        <f t="shared" si="4"/>
        <v>3234.9256198347107</v>
      </c>
      <c r="J72" s="46">
        <v>3000</v>
      </c>
      <c r="K72">
        <f t="shared" si="3"/>
        <v>61825.22366935257</v>
      </c>
      <c r="L72" s="15">
        <v>2</v>
      </c>
    </row>
    <row r="73" spans="1:12" s="46" customFormat="1" ht="16" thickBot="1">
      <c r="A73" s="13" t="s">
        <v>183</v>
      </c>
      <c r="B73" s="13" t="s">
        <v>333</v>
      </c>
      <c r="C73" s="13" t="s">
        <v>179</v>
      </c>
      <c r="D73" s="14">
        <v>42948</v>
      </c>
      <c r="E73" s="14">
        <v>43191</v>
      </c>
      <c r="F73" s="13" t="s">
        <v>334</v>
      </c>
      <c r="G73" s="13" t="s">
        <v>339</v>
      </c>
      <c r="H73" s="15">
        <v>11</v>
      </c>
      <c r="I73" s="12">
        <f t="shared" si="4"/>
        <v>3234.9256198347107</v>
      </c>
      <c r="J73" s="46">
        <v>3000</v>
      </c>
      <c r="K73">
        <f t="shared" si="3"/>
        <v>92737.835504028859</v>
      </c>
      <c r="L73" s="15">
        <v>3</v>
      </c>
    </row>
    <row r="74" spans="1:12" s="46" customFormat="1" ht="16" thickBot="1">
      <c r="A74" s="13" t="s">
        <v>183</v>
      </c>
      <c r="B74" s="13" t="s">
        <v>333</v>
      </c>
      <c r="C74" s="13" t="s">
        <v>179</v>
      </c>
      <c r="D74" s="14">
        <v>42948</v>
      </c>
      <c r="E74" s="14">
        <v>43191</v>
      </c>
      <c r="F74" s="13" t="s">
        <v>334</v>
      </c>
      <c r="G74" s="13" t="s">
        <v>340</v>
      </c>
      <c r="H74" s="15">
        <v>11</v>
      </c>
      <c r="I74" s="12">
        <f t="shared" si="4"/>
        <v>3234.9256198347107</v>
      </c>
      <c r="J74" s="46">
        <v>3000</v>
      </c>
      <c r="K74">
        <f t="shared" si="3"/>
        <v>30912.611834676285</v>
      </c>
      <c r="L74" s="15">
        <v>1</v>
      </c>
    </row>
    <row r="75" spans="1:12" s="46" customFormat="1" ht="16" thickBot="1">
      <c r="A75" s="13" t="s">
        <v>183</v>
      </c>
      <c r="B75" s="13" t="s">
        <v>333</v>
      </c>
      <c r="C75" s="13" t="s">
        <v>179</v>
      </c>
      <c r="D75" s="14">
        <v>42948</v>
      </c>
      <c r="E75" s="14">
        <v>43191</v>
      </c>
      <c r="F75" s="13" t="s">
        <v>334</v>
      </c>
      <c r="G75" s="13" t="s">
        <v>341</v>
      </c>
      <c r="H75" s="15">
        <v>11</v>
      </c>
      <c r="I75" s="12">
        <f t="shared" si="4"/>
        <v>3234.9256198347107</v>
      </c>
      <c r="J75" s="46">
        <v>3000</v>
      </c>
      <c r="K75">
        <f t="shared" si="3"/>
        <v>92737.835504028859</v>
      </c>
      <c r="L75" s="15">
        <v>3</v>
      </c>
    </row>
    <row r="76" spans="1:12" s="46" customFormat="1" ht="16" thickBot="1">
      <c r="A76" s="13" t="s">
        <v>183</v>
      </c>
      <c r="B76" s="13" t="s">
        <v>333</v>
      </c>
      <c r="C76" s="13" t="s">
        <v>179</v>
      </c>
      <c r="D76" s="14">
        <v>42948</v>
      </c>
      <c r="E76" s="14">
        <v>43191</v>
      </c>
      <c r="F76" s="13" t="s">
        <v>334</v>
      </c>
      <c r="G76" s="13" t="s">
        <v>342</v>
      </c>
      <c r="H76" s="15">
        <v>11</v>
      </c>
      <c r="I76" s="12">
        <f t="shared" si="4"/>
        <v>3234.9256198347107</v>
      </c>
      <c r="J76" s="46">
        <v>3000</v>
      </c>
      <c r="K76">
        <f t="shared" si="3"/>
        <v>30912.611834676285</v>
      </c>
      <c r="L76" s="15">
        <v>1</v>
      </c>
    </row>
    <row r="77" spans="1:12" s="46" customFormat="1" ht="16" thickBot="1">
      <c r="A77" s="13" t="s">
        <v>183</v>
      </c>
      <c r="B77" s="13" t="s">
        <v>333</v>
      </c>
      <c r="C77" s="13" t="s">
        <v>179</v>
      </c>
      <c r="D77" s="14">
        <v>42948</v>
      </c>
      <c r="E77" s="14">
        <v>43191</v>
      </c>
      <c r="F77" s="13" t="s">
        <v>334</v>
      </c>
      <c r="G77" s="13" t="s">
        <v>343</v>
      </c>
      <c r="H77" s="15">
        <v>11</v>
      </c>
      <c r="I77" s="12">
        <f t="shared" si="4"/>
        <v>3234.9256198347107</v>
      </c>
      <c r="J77" s="46">
        <v>3000</v>
      </c>
      <c r="K77">
        <f t="shared" si="3"/>
        <v>309126.1183467629</v>
      </c>
      <c r="L77" s="15">
        <v>10</v>
      </c>
    </row>
    <row r="78" spans="1:12" s="46" customFormat="1" ht="16" thickBot="1">
      <c r="A78" s="13" t="s">
        <v>183</v>
      </c>
      <c r="B78" s="13" t="s">
        <v>333</v>
      </c>
      <c r="C78" s="13" t="s">
        <v>179</v>
      </c>
      <c r="D78" s="14">
        <v>42948</v>
      </c>
      <c r="E78" s="14">
        <v>43191</v>
      </c>
      <c r="F78" s="13" t="s">
        <v>334</v>
      </c>
      <c r="G78" s="13" t="s">
        <v>344</v>
      </c>
      <c r="H78" s="15">
        <v>11</v>
      </c>
      <c r="I78" s="12">
        <f t="shared" si="4"/>
        <v>3234.9256198347107</v>
      </c>
      <c r="J78" s="46">
        <v>3000</v>
      </c>
      <c r="K78">
        <f t="shared" si="3"/>
        <v>61825.22366935257</v>
      </c>
      <c r="L78" s="15">
        <v>2</v>
      </c>
    </row>
    <row r="79" spans="1:12" s="46" customFormat="1" ht="16" thickBot="1">
      <c r="A79" s="13" t="s">
        <v>183</v>
      </c>
      <c r="B79" s="13" t="s">
        <v>333</v>
      </c>
      <c r="C79" s="13" t="s">
        <v>179</v>
      </c>
      <c r="D79" s="14">
        <v>42948</v>
      </c>
      <c r="E79" s="14">
        <v>43191</v>
      </c>
      <c r="F79" s="13" t="s">
        <v>334</v>
      </c>
      <c r="G79" s="13" t="s">
        <v>345</v>
      </c>
      <c r="H79" s="15">
        <v>11</v>
      </c>
      <c r="I79" s="12">
        <f t="shared" si="4"/>
        <v>3234.9256198347107</v>
      </c>
      <c r="J79" s="46">
        <v>3000</v>
      </c>
      <c r="K79">
        <f t="shared" si="3"/>
        <v>30912.611834676285</v>
      </c>
      <c r="L79" s="15">
        <v>1</v>
      </c>
    </row>
    <row r="80" spans="1:12" s="46" customFormat="1" ht="16" thickBot="1">
      <c r="A80" s="13" t="s">
        <v>183</v>
      </c>
      <c r="B80" s="13" t="s">
        <v>333</v>
      </c>
      <c r="C80" s="13" t="s">
        <v>179</v>
      </c>
      <c r="D80" s="14">
        <v>42948</v>
      </c>
      <c r="E80" s="14">
        <v>43191</v>
      </c>
      <c r="F80" s="13" t="s">
        <v>334</v>
      </c>
      <c r="G80" s="13" t="s">
        <v>346</v>
      </c>
      <c r="H80" s="15">
        <v>11</v>
      </c>
      <c r="I80" s="12">
        <f t="shared" si="4"/>
        <v>3234.9256198347107</v>
      </c>
      <c r="J80" s="46">
        <v>3000</v>
      </c>
      <c r="K80">
        <f t="shared" si="3"/>
        <v>92737.835504028859</v>
      </c>
      <c r="L80" s="15">
        <v>3</v>
      </c>
    </row>
    <row r="81" spans="1:12" s="46" customFormat="1" ht="16" thickBot="1">
      <c r="A81" s="13" t="s">
        <v>183</v>
      </c>
      <c r="B81" s="13" t="s">
        <v>333</v>
      </c>
      <c r="C81" s="13" t="s">
        <v>179</v>
      </c>
      <c r="D81" s="14">
        <v>42948</v>
      </c>
      <c r="E81" s="14">
        <v>43191</v>
      </c>
      <c r="F81" s="13" t="s">
        <v>334</v>
      </c>
      <c r="G81" s="13" t="s">
        <v>347</v>
      </c>
      <c r="H81" s="15">
        <v>11</v>
      </c>
      <c r="I81" s="12">
        <f t="shared" si="4"/>
        <v>3234.9256198347107</v>
      </c>
      <c r="J81" s="46">
        <v>3000</v>
      </c>
      <c r="K81">
        <f t="shared" si="3"/>
        <v>61825.22366935257</v>
      </c>
      <c r="L81" s="15">
        <v>2</v>
      </c>
    </row>
    <row r="82" spans="1:12" s="46" customFormat="1" ht="16" thickBot="1">
      <c r="A82" s="13" t="s">
        <v>183</v>
      </c>
      <c r="B82" s="13" t="s">
        <v>333</v>
      </c>
      <c r="C82" s="13" t="s">
        <v>179</v>
      </c>
      <c r="D82" s="14">
        <v>42948</v>
      </c>
      <c r="E82" s="14">
        <v>43191</v>
      </c>
      <c r="F82" s="13" t="s">
        <v>334</v>
      </c>
      <c r="G82" s="13" t="s">
        <v>348</v>
      </c>
      <c r="H82" s="15">
        <v>11</v>
      </c>
      <c r="I82" s="12">
        <f t="shared" si="4"/>
        <v>3234.9256198347107</v>
      </c>
      <c r="J82" s="46">
        <v>3000</v>
      </c>
      <c r="K82">
        <f t="shared" si="3"/>
        <v>123650.44733870514</v>
      </c>
      <c r="L82" s="15">
        <v>4</v>
      </c>
    </row>
    <row r="83" spans="1:12" s="46" customFormat="1" ht="16" thickBot="1">
      <c r="A83" s="13" t="s">
        <v>183</v>
      </c>
      <c r="B83" s="13" t="s">
        <v>333</v>
      </c>
      <c r="C83" s="13" t="s">
        <v>179</v>
      </c>
      <c r="D83" s="14">
        <v>42948</v>
      </c>
      <c r="E83" s="14">
        <v>43191</v>
      </c>
      <c r="F83" s="13" t="s">
        <v>334</v>
      </c>
      <c r="G83" s="13" t="s">
        <v>349</v>
      </c>
      <c r="H83" s="15">
        <v>11</v>
      </c>
      <c r="I83" s="12">
        <f t="shared" si="4"/>
        <v>3234.9256198347107</v>
      </c>
      <c r="J83" s="46">
        <v>3000</v>
      </c>
      <c r="K83">
        <f t="shared" si="3"/>
        <v>2071144.992923311</v>
      </c>
      <c r="L83" s="15">
        <v>67</v>
      </c>
    </row>
    <row r="84" spans="1:12" s="46" customFormat="1" ht="16" thickBot="1">
      <c r="A84" s="13" t="s">
        <v>183</v>
      </c>
      <c r="B84" s="13" t="s">
        <v>333</v>
      </c>
      <c r="C84" s="13" t="s">
        <v>179</v>
      </c>
      <c r="D84" s="14">
        <v>42948</v>
      </c>
      <c r="E84" s="14">
        <v>43191</v>
      </c>
      <c r="F84" s="13" t="s">
        <v>334</v>
      </c>
      <c r="G84" s="13" t="s">
        <v>350</v>
      </c>
      <c r="H84" s="15">
        <v>11</v>
      </c>
      <c r="I84" s="12">
        <f t="shared" si="4"/>
        <v>3234.9256198347107</v>
      </c>
      <c r="J84" s="46">
        <v>3000</v>
      </c>
      <c r="K84">
        <f t="shared" si="3"/>
        <v>401863.95385079173</v>
      </c>
      <c r="L84" s="15">
        <v>13</v>
      </c>
    </row>
    <row r="85" spans="1:12" s="46" customFormat="1" ht="16" thickBot="1">
      <c r="A85" s="13" t="s">
        <v>183</v>
      </c>
      <c r="B85" s="13" t="s">
        <v>333</v>
      </c>
      <c r="C85" s="13" t="s">
        <v>179</v>
      </c>
      <c r="D85" s="14">
        <v>42948</v>
      </c>
      <c r="E85" s="14">
        <v>43191</v>
      </c>
      <c r="F85" s="13" t="s">
        <v>334</v>
      </c>
      <c r="G85" s="13" t="s">
        <v>351</v>
      </c>
      <c r="H85" s="15">
        <v>11</v>
      </c>
      <c r="I85" s="12">
        <f t="shared" si="4"/>
        <v>3234.9256198347107</v>
      </c>
      <c r="J85" s="46">
        <v>3000</v>
      </c>
      <c r="K85">
        <f t="shared" si="3"/>
        <v>989203.57870964112</v>
      </c>
      <c r="L85" s="15">
        <v>32</v>
      </c>
    </row>
    <row r="86" spans="1:12" s="46" customFormat="1" ht="16" thickBot="1">
      <c r="A86" s="13" t="s">
        <v>183</v>
      </c>
      <c r="B86" s="13" t="s">
        <v>333</v>
      </c>
      <c r="C86" s="13" t="s">
        <v>179</v>
      </c>
      <c r="D86" s="14">
        <v>42948</v>
      </c>
      <c r="E86" s="14">
        <v>43191</v>
      </c>
      <c r="F86" s="13" t="s">
        <v>334</v>
      </c>
      <c r="G86" s="13" t="s">
        <v>352</v>
      </c>
      <c r="H86" s="15">
        <v>11</v>
      </c>
      <c r="I86" s="12">
        <f>(511/H86)*(766/H86)</f>
        <v>3234.9256198347107</v>
      </c>
      <c r="J86" s="46">
        <v>3000</v>
      </c>
      <c r="K86">
        <f t="shared" si="3"/>
        <v>309126.1183467629</v>
      </c>
      <c r="L86" s="15">
        <v>10</v>
      </c>
    </row>
    <row r="87" spans="1:12" s="46" customFormat="1" ht="16" thickBot="1">
      <c r="A87" s="13" t="s">
        <v>183</v>
      </c>
      <c r="B87" s="13" t="s">
        <v>333</v>
      </c>
      <c r="C87" s="13" t="s">
        <v>179</v>
      </c>
      <c r="D87" s="14">
        <v>42948</v>
      </c>
      <c r="E87" s="14">
        <v>43191</v>
      </c>
      <c r="F87" s="13" t="s">
        <v>334</v>
      </c>
      <c r="G87" s="13" t="s">
        <v>353</v>
      </c>
      <c r="H87" s="15">
        <v>11</v>
      </c>
      <c r="I87" s="12">
        <f t="shared" si="4"/>
        <v>3234.9256198347107</v>
      </c>
      <c r="J87" s="46">
        <v>3000</v>
      </c>
      <c r="K87">
        <f t="shared" si="3"/>
        <v>6491648.4852820197</v>
      </c>
      <c r="L87" s="15">
        <v>210</v>
      </c>
    </row>
    <row r="88" spans="1:12" s="46" customFormat="1" ht="16" thickBot="1">
      <c r="A88" s="13" t="s">
        <v>183</v>
      </c>
      <c r="B88" s="13" t="s">
        <v>333</v>
      </c>
      <c r="C88" s="13" t="s">
        <v>179</v>
      </c>
      <c r="D88" s="14">
        <v>42948</v>
      </c>
      <c r="E88" s="14">
        <v>43191</v>
      </c>
      <c r="F88" s="13" t="s">
        <v>334</v>
      </c>
      <c r="G88" s="13" t="s">
        <v>354</v>
      </c>
      <c r="H88" s="15">
        <v>11</v>
      </c>
      <c r="I88" s="12">
        <f t="shared" si="4"/>
        <v>3234.9256198347107</v>
      </c>
      <c r="J88" s="46">
        <v>3000</v>
      </c>
      <c r="K88">
        <f t="shared" si="3"/>
        <v>2009319.7692539585</v>
      </c>
      <c r="L88" s="15">
        <v>65</v>
      </c>
    </row>
    <row r="89" spans="1:12" ht="16" thickBot="1">
      <c r="A89" s="4" t="s">
        <v>183</v>
      </c>
      <c r="B89" s="4" t="s">
        <v>675</v>
      </c>
      <c r="C89" s="52" t="s">
        <v>180</v>
      </c>
      <c r="D89" s="5">
        <v>42948</v>
      </c>
      <c r="E89" s="4"/>
      <c r="F89" s="4" t="s">
        <v>676</v>
      </c>
      <c r="G89" s="4" t="s">
        <v>677</v>
      </c>
      <c r="H89" s="6">
        <v>21.4</v>
      </c>
      <c r="I89" s="6">
        <f t="shared" ref="I89:I101" si="5">(1024/H89)*(1533/H89)</f>
        <v>3427.7928203336542</v>
      </c>
      <c r="J89" s="46">
        <v>2890</v>
      </c>
      <c r="K89">
        <f t="shared" si="3"/>
        <v>262559.62573385518</v>
      </c>
      <c r="L89" s="6">
        <v>9</v>
      </c>
    </row>
    <row r="90" spans="1:12" ht="16" thickBot="1">
      <c r="A90" s="4" t="s">
        <v>183</v>
      </c>
      <c r="B90" s="4" t="s">
        <v>675</v>
      </c>
      <c r="C90" s="52" t="s">
        <v>180</v>
      </c>
      <c r="D90" s="5">
        <v>42948</v>
      </c>
      <c r="E90" s="4"/>
      <c r="F90" s="4" t="s">
        <v>676</v>
      </c>
      <c r="G90" s="4" t="s">
        <v>678</v>
      </c>
      <c r="H90" s="6">
        <v>21.4</v>
      </c>
      <c r="I90" s="6">
        <f t="shared" si="5"/>
        <v>3427.7928203336542</v>
      </c>
      <c r="J90" s="54">
        <v>2890</v>
      </c>
      <c r="K90">
        <f t="shared" si="3"/>
        <v>145866.45874103063</v>
      </c>
      <c r="L90" s="6">
        <v>5</v>
      </c>
    </row>
    <row r="91" spans="1:12" ht="16" thickBot="1">
      <c r="A91" s="4" t="s">
        <v>183</v>
      </c>
      <c r="B91" s="4" t="s">
        <v>675</v>
      </c>
      <c r="C91" s="52" t="s">
        <v>180</v>
      </c>
      <c r="D91" s="5">
        <v>42948</v>
      </c>
      <c r="E91" s="4"/>
      <c r="F91" s="4" t="s">
        <v>676</v>
      </c>
      <c r="G91" s="4" t="s">
        <v>679</v>
      </c>
      <c r="H91" s="6">
        <v>21.4</v>
      </c>
      <c r="I91" s="6">
        <f t="shared" si="5"/>
        <v>3427.7928203336542</v>
      </c>
      <c r="J91" s="46">
        <v>2890</v>
      </c>
      <c r="K91">
        <f t="shared" si="3"/>
        <v>175039.75048923676</v>
      </c>
      <c r="L91" s="6">
        <v>6</v>
      </c>
    </row>
    <row r="92" spans="1:12" ht="16" thickBot="1">
      <c r="A92" s="4" t="s">
        <v>183</v>
      </c>
      <c r="B92" s="4" t="s">
        <v>675</v>
      </c>
      <c r="C92" s="52" t="s">
        <v>180</v>
      </c>
      <c r="D92" s="5">
        <v>42948</v>
      </c>
      <c r="E92" s="4"/>
      <c r="F92" s="4" t="s">
        <v>676</v>
      </c>
      <c r="G92" s="4" t="s">
        <v>680</v>
      </c>
      <c r="H92" s="6">
        <v>21.4</v>
      </c>
      <c r="I92" s="6">
        <f t="shared" si="5"/>
        <v>3427.7928203336542</v>
      </c>
      <c r="J92" s="54">
        <v>2890</v>
      </c>
      <c r="K92">
        <f t="shared" si="3"/>
        <v>408426.08447488578</v>
      </c>
      <c r="L92" s="6">
        <v>14</v>
      </c>
    </row>
    <row r="93" spans="1:12" ht="16" thickBot="1">
      <c r="A93" s="4" t="s">
        <v>183</v>
      </c>
      <c r="B93" s="4" t="s">
        <v>675</v>
      </c>
      <c r="C93" s="52" t="s">
        <v>180</v>
      </c>
      <c r="D93" s="5">
        <v>42948</v>
      </c>
      <c r="E93" s="4"/>
      <c r="F93" s="4" t="s">
        <v>676</v>
      </c>
      <c r="G93" s="4" t="s">
        <v>681</v>
      </c>
      <c r="H93" s="6">
        <v>20</v>
      </c>
      <c r="I93" s="6">
        <f t="shared" si="5"/>
        <v>3924.4800000000005</v>
      </c>
      <c r="J93" s="54">
        <v>2650</v>
      </c>
      <c r="K93">
        <f t="shared" si="3"/>
        <v>382216.24266144808</v>
      </c>
      <c r="L93" s="6">
        <v>15</v>
      </c>
    </row>
    <row r="94" spans="1:12" ht="16" thickBot="1">
      <c r="A94" s="4" t="s">
        <v>183</v>
      </c>
      <c r="B94" s="4" t="s">
        <v>675</v>
      </c>
      <c r="C94" s="52" t="s">
        <v>180</v>
      </c>
      <c r="D94" s="5">
        <v>42948</v>
      </c>
      <c r="E94" s="4"/>
      <c r="F94" s="4" t="s">
        <v>676</v>
      </c>
      <c r="G94" s="4" t="s">
        <v>682</v>
      </c>
      <c r="H94" s="6">
        <v>20</v>
      </c>
      <c r="I94" s="6">
        <f t="shared" si="5"/>
        <v>3924.4800000000005</v>
      </c>
      <c r="J94" s="54">
        <v>2650</v>
      </c>
      <c r="K94">
        <f t="shared" si="3"/>
        <v>356735.15981735155</v>
      </c>
      <c r="L94" s="6">
        <v>14</v>
      </c>
    </row>
    <row r="95" spans="1:12" ht="16" thickBot="1">
      <c r="A95" s="4" t="s">
        <v>183</v>
      </c>
      <c r="B95" s="4" t="s">
        <v>675</v>
      </c>
      <c r="C95" s="52" t="s">
        <v>180</v>
      </c>
      <c r="D95" s="5">
        <v>42948</v>
      </c>
      <c r="E95" s="4"/>
      <c r="F95" s="4" t="s">
        <v>676</v>
      </c>
      <c r="G95" s="4" t="s">
        <v>683</v>
      </c>
      <c r="H95" s="6">
        <v>20</v>
      </c>
      <c r="I95" s="6">
        <f t="shared" si="5"/>
        <v>3924.4800000000005</v>
      </c>
      <c r="J95" s="54">
        <v>2650</v>
      </c>
      <c r="K95">
        <f t="shared" si="3"/>
        <v>1044724.3966079581</v>
      </c>
      <c r="L95" s="6">
        <v>41</v>
      </c>
    </row>
    <row r="96" spans="1:12" ht="16" thickBot="1">
      <c r="A96" s="4" t="s">
        <v>183</v>
      </c>
      <c r="B96" s="4" t="s">
        <v>675</v>
      </c>
      <c r="C96" s="52" t="s">
        <v>180</v>
      </c>
      <c r="D96" s="5">
        <v>42948</v>
      </c>
      <c r="E96" s="4"/>
      <c r="F96" s="4" t="s">
        <v>676</v>
      </c>
      <c r="G96" s="4" t="s">
        <v>684</v>
      </c>
      <c r="H96" s="6">
        <v>20.399999999999999</v>
      </c>
      <c r="I96" s="6">
        <f t="shared" si="5"/>
        <v>3772.0876585928499</v>
      </c>
      <c r="J96" s="54">
        <v>2770</v>
      </c>
      <c r="K96">
        <f t="shared" si="3"/>
        <v>636252.44618395285</v>
      </c>
      <c r="L96" s="6">
        <v>24</v>
      </c>
    </row>
    <row r="97" spans="1:12" ht="16" thickBot="1">
      <c r="A97" s="4" t="s">
        <v>183</v>
      </c>
      <c r="B97" s="4" t="s">
        <v>675</v>
      </c>
      <c r="C97" s="52" t="s">
        <v>180</v>
      </c>
      <c r="D97" s="5">
        <v>42948</v>
      </c>
      <c r="E97" s="4"/>
      <c r="F97" s="4" t="s">
        <v>676</v>
      </c>
      <c r="G97" s="4" t="s">
        <v>685</v>
      </c>
      <c r="H97" s="6">
        <v>20.399999999999999</v>
      </c>
      <c r="I97" s="6">
        <f t="shared" si="5"/>
        <v>3772.0876585928499</v>
      </c>
      <c r="J97" s="54">
        <v>2770</v>
      </c>
      <c r="K97">
        <f t="shared" si="3"/>
        <v>1113441.7808219173</v>
      </c>
      <c r="L97" s="6">
        <v>42</v>
      </c>
    </row>
    <row r="98" spans="1:12" ht="16" thickBot="1">
      <c r="A98" s="4" t="s">
        <v>183</v>
      </c>
      <c r="B98" s="4" t="s">
        <v>675</v>
      </c>
      <c r="C98" s="52" t="s">
        <v>180</v>
      </c>
      <c r="D98" s="5">
        <v>42948</v>
      </c>
      <c r="E98" s="4"/>
      <c r="F98" s="4" t="s">
        <v>676</v>
      </c>
      <c r="G98" s="4" t="s">
        <v>686</v>
      </c>
      <c r="H98" s="6">
        <v>17.399999999999999</v>
      </c>
      <c r="I98" s="6">
        <f t="shared" si="5"/>
        <v>5184.9385652001592</v>
      </c>
      <c r="J98" s="54">
        <v>2341</v>
      </c>
      <c r="K98">
        <f t="shared" si="3"/>
        <v>732892.00097847346</v>
      </c>
      <c r="L98" s="6">
        <v>38</v>
      </c>
    </row>
    <row r="99" spans="1:12" ht="16" thickBot="1">
      <c r="A99" s="4" t="s">
        <v>183</v>
      </c>
      <c r="B99" s="4" t="s">
        <v>675</v>
      </c>
      <c r="C99" s="52" t="s">
        <v>180</v>
      </c>
      <c r="D99" s="5">
        <v>42948</v>
      </c>
      <c r="E99" s="4"/>
      <c r="F99" s="4" t="s">
        <v>676</v>
      </c>
      <c r="G99" s="4" t="s">
        <v>687</v>
      </c>
      <c r="H99" s="6">
        <v>17.399999999999999</v>
      </c>
      <c r="I99" s="6">
        <f t="shared" si="5"/>
        <v>5184.9385652001592</v>
      </c>
      <c r="J99" s="54">
        <v>2341</v>
      </c>
      <c r="K99">
        <f t="shared" si="3"/>
        <v>1041478.1066536201</v>
      </c>
      <c r="L99" s="6">
        <v>54</v>
      </c>
    </row>
    <row r="100" spans="1:12" ht="16" thickBot="1">
      <c r="A100" s="4" t="s">
        <v>183</v>
      </c>
      <c r="B100" s="4" t="s">
        <v>675</v>
      </c>
      <c r="C100" s="52" t="s">
        <v>180</v>
      </c>
      <c r="D100" s="5">
        <v>42948</v>
      </c>
      <c r="E100" s="4"/>
      <c r="F100" s="4" t="s">
        <v>676</v>
      </c>
      <c r="G100" s="4" t="s">
        <v>688</v>
      </c>
      <c r="H100" s="6">
        <v>19.600000000000001</v>
      </c>
      <c r="I100" s="6">
        <f t="shared" si="5"/>
        <v>4086.2973760932937</v>
      </c>
      <c r="J100" s="54">
        <v>2654</v>
      </c>
      <c r="K100">
        <f t="shared" si="3"/>
        <v>513912.67123287678</v>
      </c>
      <c r="L100" s="6">
        <v>21</v>
      </c>
    </row>
    <row r="101" spans="1:12" ht="16" thickBot="1">
      <c r="A101" s="4" t="s">
        <v>183</v>
      </c>
      <c r="B101" s="4" t="s">
        <v>675</v>
      </c>
      <c r="C101" s="52" t="s">
        <v>180</v>
      </c>
      <c r="D101" s="5">
        <v>42948</v>
      </c>
      <c r="E101" s="4"/>
      <c r="F101" s="4" t="s">
        <v>676</v>
      </c>
      <c r="G101" s="4" t="s">
        <v>689</v>
      </c>
      <c r="H101" s="6">
        <v>19.600000000000001</v>
      </c>
      <c r="I101" s="6">
        <f t="shared" si="5"/>
        <v>4086.2973760932937</v>
      </c>
      <c r="J101" s="54">
        <v>2654</v>
      </c>
      <c r="K101">
        <f t="shared" si="3"/>
        <v>367080.47945205483</v>
      </c>
      <c r="L101" s="6">
        <v>15</v>
      </c>
    </row>
    <row r="102" spans="1:12" s="46" customFormat="1" ht="16" thickBot="1">
      <c r="A102" s="13" t="s">
        <v>183</v>
      </c>
      <c r="B102" s="13" t="s">
        <v>156</v>
      </c>
      <c r="C102" s="13" t="s">
        <v>366</v>
      </c>
      <c r="D102" s="14">
        <v>42948</v>
      </c>
      <c r="E102" s="14">
        <v>43191</v>
      </c>
      <c r="F102" s="13" t="s">
        <v>184</v>
      </c>
      <c r="G102" s="13" t="s">
        <v>206</v>
      </c>
      <c r="H102" s="15">
        <v>20.3</v>
      </c>
      <c r="I102" s="15">
        <f t="shared" ref="I102:I122" si="6">(1024/H102)*(1533/H102)</f>
        <v>3809.3426193307287</v>
      </c>
      <c r="J102" s="46">
        <v>2750</v>
      </c>
      <c r="K102">
        <f t="shared" si="3"/>
        <v>367517.48002283106</v>
      </c>
      <c r="L102" s="15">
        <v>14</v>
      </c>
    </row>
    <row r="103" spans="1:12" s="46" customFormat="1" ht="16" thickBot="1">
      <c r="A103" s="13" t="s">
        <v>183</v>
      </c>
      <c r="B103" s="13" t="s">
        <v>156</v>
      </c>
      <c r="C103" s="13" t="s">
        <v>366</v>
      </c>
      <c r="D103" s="14">
        <v>42948</v>
      </c>
      <c r="E103" s="14">
        <v>43191</v>
      </c>
      <c r="F103" s="13" t="s">
        <v>184</v>
      </c>
      <c r="G103" s="13" t="s">
        <v>207</v>
      </c>
      <c r="H103" s="15">
        <v>20.3</v>
      </c>
      <c r="I103" s="15">
        <f t="shared" si="6"/>
        <v>3809.3426193307287</v>
      </c>
      <c r="J103" s="46">
        <v>2750</v>
      </c>
      <c r="K103">
        <f t="shared" si="3"/>
        <v>52502.497146118723</v>
      </c>
      <c r="L103" s="15">
        <v>2</v>
      </c>
    </row>
    <row r="104" spans="1:12" s="46" customFormat="1" ht="16" thickBot="1">
      <c r="A104" s="13" t="s">
        <v>183</v>
      </c>
      <c r="B104" s="13" t="s">
        <v>156</v>
      </c>
      <c r="C104" s="13" t="s">
        <v>366</v>
      </c>
      <c r="D104" s="14">
        <v>42948</v>
      </c>
      <c r="E104" s="14">
        <v>43191</v>
      </c>
      <c r="F104" s="13" t="s">
        <v>184</v>
      </c>
      <c r="G104" s="13" t="s">
        <v>208</v>
      </c>
      <c r="H104" s="15">
        <v>20.3</v>
      </c>
      <c r="I104" s="15">
        <f t="shared" si="6"/>
        <v>3809.3426193307287</v>
      </c>
      <c r="J104" s="46">
        <v>2750</v>
      </c>
      <c r="K104">
        <f t="shared" si="3"/>
        <v>26251.248573059362</v>
      </c>
      <c r="L104" s="15">
        <v>1</v>
      </c>
    </row>
    <row r="105" spans="1:12" s="46" customFormat="1" ht="16" thickBot="1">
      <c r="A105" s="13" t="s">
        <v>183</v>
      </c>
      <c r="B105" s="13" t="s">
        <v>156</v>
      </c>
      <c r="C105" s="13" t="s">
        <v>366</v>
      </c>
      <c r="D105" s="14">
        <v>42948</v>
      </c>
      <c r="E105" s="14">
        <v>43191</v>
      </c>
      <c r="F105" s="13" t="s">
        <v>184</v>
      </c>
      <c r="G105" s="13" t="s">
        <v>209</v>
      </c>
      <c r="H105" s="15">
        <v>20.3</v>
      </c>
      <c r="I105" s="15">
        <f t="shared" si="6"/>
        <v>3809.3426193307287</v>
      </c>
      <c r="J105" s="46">
        <v>2750</v>
      </c>
      <c r="K105">
        <f t="shared" si="3"/>
        <v>78753.745719178085</v>
      </c>
      <c r="L105" s="15">
        <v>3</v>
      </c>
    </row>
    <row r="106" spans="1:12" s="46" customFormat="1" ht="16" thickBot="1">
      <c r="A106" s="13" t="s">
        <v>183</v>
      </c>
      <c r="B106" s="13" t="s">
        <v>156</v>
      </c>
      <c r="C106" s="13" t="s">
        <v>366</v>
      </c>
      <c r="D106" s="14">
        <v>42948</v>
      </c>
      <c r="E106" s="14">
        <v>43191</v>
      </c>
      <c r="F106" s="13" t="s">
        <v>184</v>
      </c>
      <c r="G106" s="13" t="s">
        <v>210</v>
      </c>
      <c r="H106" s="15">
        <v>20.3</v>
      </c>
      <c r="I106" s="15">
        <f t="shared" si="6"/>
        <v>3809.3426193307287</v>
      </c>
      <c r="J106" s="46">
        <v>2750</v>
      </c>
      <c r="K106">
        <f t="shared" si="3"/>
        <v>52502.497146118723</v>
      </c>
      <c r="L106" s="15">
        <v>2</v>
      </c>
    </row>
    <row r="107" spans="1:12" s="46" customFormat="1" ht="16" thickBot="1">
      <c r="A107" s="13" t="s">
        <v>183</v>
      </c>
      <c r="B107" s="13" t="s">
        <v>156</v>
      </c>
      <c r="C107" s="13" t="s">
        <v>366</v>
      </c>
      <c r="D107" s="14">
        <v>42948</v>
      </c>
      <c r="E107" s="14">
        <v>43191</v>
      </c>
      <c r="F107" s="13" t="s">
        <v>184</v>
      </c>
      <c r="G107" s="13" t="s">
        <v>211</v>
      </c>
      <c r="H107" s="15">
        <v>20.3</v>
      </c>
      <c r="I107" s="15">
        <f t="shared" si="6"/>
        <v>3809.3426193307287</v>
      </c>
      <c r="J107" s="46">
        <v>2750</v>
      </c>
      <c r="K107">
        <f t="shared" si="3"/>
        <v>78753.745719178085</v>
      </c>
      <c r="L107" s="15">
        <v>3</v>
      </c>
    </row>
    <row r="108" spans="1:12" s="46" customFormat="1" ht="16" thickBot="1">
      <c r="A108" s="13" t="s">
        <v>183</v>
      </c>
      <c r="B108" s="13" t="s">
        <v>156</v>
      </c>
      <c r="C108" s="13" t="s">
        <v>366</v>
      </c>
      <c r="D108" s="14">
        <v>42948</v>
      </c>
      <c r="E108" s="14">
        <v>43191</v>
      </c>
      <c r="F108" s="13" t="s">
        <v>184</v>
      </c>
      <c r="G108" s="13" t="s">
        <v>212</v>
      </c>
      <c r="H108" s="15">
        <v>20.3</v>
      </c>
      <c r="I108" s="15">
        <f t="shared" si="6"/>
        <v>3809.3426193307287</v>
      </c>
      <c r="J108" s="46">
        <v>2750</v>
      </c>
      <c r="K108">
        <f t="shared" si="3"/>
        <v>26251.248573059362</v>
      </c>
      <c r="L108" s="15">
        <v>1</v>
      </c>
    </row>
    <row r="109" spans="1:12" s="46" customFormat="1" ht="16" thickBot="1">
      <c r="A109" s="13" t="s">
        <v>183</v>
      </c>
      <c r="B109" s="13" t="s">
        <v>156</v>
      </c>
      <c r="C109" s="13" t="s">
        <v>366</v>
      </c>
      <c r="D109" s="14">
        <v>42948</v>
      </c>
      <c r="E109" s="14">
        <v>43191</v>
      </c>
      <c r="F109" s="13" t="s">
        <v>184</v>
      </c>
      <c r="G109" s="13" t="s">
        <v>213</v>
      </c>
      <c r="H109" s="15">
        <v>20.3</v>
      </c>
      <c r="I109" s="15">
        <f t="shared" si="6"/>
        <v>3809.3426193307287</v>
      </c>
      <c r="J109" s="46">
        <v>2750</v>
      </c>
      <c r="K109">
        <f t="shared" si="3"/>
        <v>105004.99429223745</v>
      </c>
      <c r="L109" s="15">
        <v>4</v>
      </c>
    </row>
    <row r="110" spans="1:12" s="46" customFormat="1" ht="16" thickBot="1">
      <c r="A110" s="13" t="s">
        <v>183</v>
      </c>
      <c r="B110" s="13" t="s">
        <v>156</v>
      </c>
      <c r="C110" s="13" t="s">
        <v>366</v>
      </c>
      <c r="D110" s="14">
        <v>42948</v>
      </c>
      <c r="E110" s="14">
        <v>43191</v>
      </c>
      <c r="F110" s="13" t="s">
        <v>184</v>
      </c>
      <c r="G110" s="13" t="s">
        <v>214</v>
      </c>
      <c r="H110" s="15">
        <v>20.3</v>
      </c>
      <c r="I110" s="15">
        <f t="shared" si="6"/>
        <v>3809.3426193307287</v>
      </c>
      <c r="J110" s="46">
        <v>2750</v>
      </c>
      <c r="K110">
        <f t="shared" si="3"/>
        <v>0</v>
      </c>
      <c r="L110" s="15">
        <v>0</v>
      </c>
    </row>
    <row r="111" spans="1:12" s="46" customFormat="1" ht="16" thickBot="1">
      <c r="A111" s="13" t="s">
        <v>183</v>
      </c>
      <c r="B111" s="13" t="s">
        <v>156</v>
      </c>
      <c r="C111" s="13" t="s">
        <v>366</v>
      </c>
      <c r="D111" s="14">
        <v>42948</v>
      </c>
      <c r="E111" s="14">
        <v>43191</v>
      </c>
      <c r="F111" s="13" t="s">
        <v>184</v>
      </c>
      <c r="G111" s="13" t="s">
        <v>215</v>
      </c>
      <c r="H111" s="15">
        <v>20.3</v>
      </c>
      <c r="I111" s="15">
        <f t="shared" si="6"/>
        <v>3809.3426193307287</v>
      </c>
      <c r="J111" s="46">
        <v>2750</v>
      </c>
      <c r="K111">
        <f t="shared" si="3"/>
        <v>52502.497146118723</v>
      </c>
      <c r="L111" s="15">
        <v>2</v>
      </c>
    </row>
    <row r="112" spans="1:12" s="46" customFormat="1" ht="16" thickBot="1">
      <c r="A112" s="13" t="s">
        <v>183</v>
      </c>
      <c r="B112" s="13" t="s">
        <v>156</v>
      </c>
      <c r="C112" s="13" t="s">
        <v>366</v>
      </c>
      <c r="D112" s="14">
        <v>42948</v>
      </c>
      <c r="E112" s="14">
        <v>43191</v>
      </c>
      <c r="F112" s="13" t="s">
        <v>184</v>
      </c>
      <c r="G112" s="13" t="s">
        <v>216</v>
      </c>
      <c r="H112" s="15">
        <v>20.3</v>
      </c>
      <c r="I112" s="15">
        <f t="shared" si="6"/>
        <v>3809.3426193307287</v>
      </c>
      <c r="J112" s="46">
        <v>2750</v>
      </c>
      <c r="K112">
        <f t="shared" si="3"/>
        <v>78753.745719178085</v>
      </c>
      <c r="L112" s="15">
        <v>3</v>
      </c>
    </row>
    <row r="113" spans="1:12" s="46" customFormat="1" ht="16" thickBot="1">
      <c r="A113" s="13" t="s">
        <v>183</v>
      </c>
      <c r="B113" s="13" t="s">
        <v>156</v>
      </c>
      <c r="C113" s="13" t="s">
        <v>366</v>
      </c>
      <c r="D113" s="14">
        <v>42948</v>
      </c>
      <c r="E113" s="14">
        <v>43191</v>
      </c>
      <c r="F113" s="13" t="s">
        <v>184</v>
      </c>
      <c r="G113" s="13" t="s">
        <v>217</v>
      </c>
      <c r="H113" s="15">
        <v>20.3</v>
      </c>
      <c r="I113" s="15">
        <f t="shared" si="6"/>
        <v>3809.3426193307287</v>
      </c>
      <c r="J113" s="46">
        <v>2750</v>
      </c>
      <c r="K113">
        <f t="shared" si="3"/>
        <v>105004.99429223745</v>
      </c>
      <c r="L113" s="15">
        <v>4</v>
      </c>
    </row>
    <row r="114" spans="1:12" s="46" customFormat="1" ht="16" thickBot="1">
      <c r="A114" s="13" t="s">
        <v>183</v>
      </c>
      <c r="B114" s="13" t="s">
        <v>156</v>
      </c>
      <c r="C114" s="13" t="s">
        <v>366</v>
      </c>
      <c r="D114" s="14">
        <v>42948</v>
      </c>
      <c r="E114" s="14">
        <v>43191</v>
      </c>
      <c r="F114" s="13" t="s">
        <v>184</v>
      </c>
      <c r="G114" s="13" t="s">
        <v>218</v>
      </c>
      <c r="H114" s="15">
        <v>20.3</v>
      </c>
      <c r="I114" s="15">
        <f t="shared" si="6"/>
        <v>3809.3426193307287</v>
      </c>
      <c r="J114" s="46">
        <v>2750</v>
      </c>
      <c r="K114">
        <f t="shared" si="3"/>
        <v>131256.24286529681</v>
      </c>
      <c r="L114" s="15">
        <v>5</v>
      </c>
    </row>
    <row r="115" spans="1:12" s="46" customFormat="1" ht="16" thickBot="1">
      <c r="A115" s="13" t="s">
        <v>183</v>
      </c>
      <c r="B115" s="13" t="s">
        <v>156</v>
      </c>
      <c r="C115" s="13" t="s">
        <v>366</v>
      </c>
      <c r="D115" s="14">
        <v>42948</v>
      </c>
      <c r="E115" s="14">
        <v>43191</v>
      </c>
      <c r="F115" s="13" t="s">
        <v>184</v>
      </c>
      <c r="G115" s="13" t="s">
        <v>219</v>
      </c>
      <c r="H115" s="15">
        <v>20.3</v>
      </c>
      <c r="I115" s="15">
        <f t="shared" si="6"/>
        <v>3809.3426193307287</v>
      </c>
      <c r="J115" s="46">
        <v>2750</v>
      </c>
      <c r="K115">
        <f t="shared" si="3"/>
        <v>26251.248573059362</v>
      </c>
      <c r="L115" s="15">
        <v>1</v>
      </c>
    </row>
    <row r="116" spans="1:12" s="46" customFormat="1" ht="16" thickBot="1">
      <c r="A116" s="13" t="s">
        <v>183</v>
      </c>
      <c r="B116" s="13" t="s">
        <v>156</v>
      </c>
      <c r="C116" s="13" t="s">
        <v>366</v>
      </c>
      <c r="D116" s="14">
        <v>42948</v>
      </c>
      <c r="E116" s="14">
        <v>43191</v>
      </c>
      <c r="F116" s="13" t="s">
        <v>184</v>
      </c>
      <c r="G116" s="13" t="s">
        <v>220</v>
      </c>
      <c r="H116" s="15">
        <v>20.3</v>
      </c>
      <c r="I116" s="15">
        <f t="shared" si="6"/>
        <v>3809.3426193307287</v>
      </c>
      <c r="J116" s="46">
        <v>2750</v>
      </c>
      <c r="K116">
        <f t="shared" si="3"/>
        <v>236261.23715753425</v>
      </c>
      <c r="L116" s="15">
        <v>9</v>
      </c>
    </row>
    <row r="117" spans="1:12" s="46" customFormat="1" ht="16" thickBot="1">
      <c r="A117" s="13" t="s">
        <v>183</v>
      </c>
      <c r="B117" s="13" t="s">
        <v>156</v>
      </c>
      <c r="C117" s="13" t="s">
        <v>366</v>
      </c>
      <c r="D117" s="14">
        <v>42948</v>
      </c>
      <c r="E117" s="14">
        <v>43191</v>
      </c>
      <c r="F117" s="13" t="s">
        <v>184</v>
      </c>
      <c r="G117" s="13" t="s">
        <v>221</v>
      </c>
      <c r="H117" s="15">
        <v>20.3</v>
      </c>
      <c r="I117" s="15">
        <f t="shared" si="6"/>
        <v>3809.3426193307287</v>
      </c>
      <c r="J117" s="46">
        <v>2750</v>
      </c>
      <c r="K117">
        <f t="shared" si="3"/>
        <v>210009.98858447489</v>
      </c>
      <c r="L117" s="15">
        <v>8</v>
      </c>
    </row>
    <row r="118" spans="1:12" s="46" customFormat="1" ht="16" thickBot="1">
      <c r="A118" s="13" t="s">
        <v>183</v>
      </c>
      <c r="B118" s="13" t="s">
        <v>156</v>
      </c>
      <c r="C118" s="13" t="s">
        <v>366</v>
      </c>
      <c r="D118" s="14">
        <v>42948</v>
      </c>
      <c r="E118" s="14">
        <v>43191</v>
      </c>
      <c r="F118" s="13" t="s">
        <v>184</v>
      </c>
      <c r="G118" s="13" t="s">
        <v>222</v>
      </c>
      <c r="H118" s="15">
        <v>20.3</v>
      </c>
      <c r="I118" s="15">
        <f t="shared" si="6"/>
        <v>3809.3426193307287</v>
      </c>
      <c r="J118" s="46">
        <v>2750</v>
      </c>
      <c r="K118">
        <f t="shared" si="3"/>
        <v>78753.745719178085</v>
      </c>
      <c r="L118" s="15">
        <v>3</v>
      </c>
    </row>
    <row r="119" spans="1:12" s="46" customFormat="1" ht="16" thickBot="1">
      <c r="A119" s="13" t="s">
        <v>183</v>
      </c>
      <c r="B119" s="13" t="s">
        <v>156</v>
      </c>
      <c r="C119" s="13" t="s">
        <v>366</v>
      </c>
      <c r="D119" s="14">
        <v>42948</v>
      </c>
      <c r="E119" s="14">
        <v>43191</v>
      </c>
      <c r="F119" s="13" t="s">
        <v>184</v>
      </c>
      <c r="G119" s="13" t="s">
        <v>223</v>
      </c>
      <c r="H119" s="15">
        <v>20.3</v>
      </c>
      <c r="I119" s="15">
        <f t="shared" si="6"/>
        <v>3809.3426193307287</v>
      </c>
      <c r="J119" s="46">
        <v>2750</v>
      </c>
      <c r="K119">
        <f t="shared" si="3"/>
        <v>157507.49143835617</v>
      </c>
      <c r="L119" s="15">
        <v>6</v>
      </c>
    </row>
    <row r="120" spans="1:12" s="46" customFormat="1" ht="16" thickBot="1">
      <c r="A120" s="13" t="s">
        <v>183</v>
      </c>
      <c r="B120" s="13" t="s">
        <v>156</v>
      </c>
      <c r="C120" s="13" t="s">
        <v>366</v>
      </c>
      <c r="D120" s="14">
        <v>42948</v>
      </c>
      <c r="E120" s="14">
        <v>43191</v>
      </c>
      <c r="F120" s="13" t="s">
        <v>184</v>
      </c>
      <c r="G120" s="13" t="s">
        <v>224</v>
      </c>
      <c r="H120" s="15">
        <v>20.3</v>
      </c>
      <c r="I120" s="15">
        <f t="shared" si="6"/>
        <v>3809.3426193307287</v>
      </c>
      <c r="J120" s="46">
        <v>2750</v>
      </c>
      <c r="K120">
        <f t="shared" si="3"/>
        <v>52502.497146118723</v>
      </c>
      <c r="L120" s="15">
        <v>2</v>
      </c>
    </row>
    <row r="121" spans="1:12" s="46" customFormat="1" ht="16" thickBot="1">
      <c r="A121" s="13" t="s">
        <v>183</v>
      </c>
      <c r="B121" s="13" t="s">
        <v>156</v>
      </c>
      <c r="C121" s="13" t="s">
        <v>366</v>
      </c>
      <c r="D121" s="14">
        <v>42948</v>
      </c>
      <c r="E121" s="14">
        <v>43191</v>
      </c>
      <c r="F121" s="13" t="s">
        <v>184</v>
      </c>
      <c r="G121" s="13" t="s">
        <v>225</v>
      </c>
      <c r="H121" s="15">
        <v>20.3</v>
      </c>
      <c r="I121" s="15">
        <f t="shared" si="6"/>
        <v>3809.3426193307287</v>
      </c>
      <c r="J121" s="46">
        <v>2750</v>
      </c>
      <c r="K121">
        <f t="shared" si="3"/>
        <v>26251.248573059362</v>
      </c>
      <c r="L121" s="15">
        <v>1</v>
      </c>
    </row>
    <row r="122" spans="1:12" s="46" customFormat="1" ht="16" thickBot="1">
      <c r="A122" s="13" t="s">
        <v>183</v>
      </c>
      <c r="B122" s="13" t="s">
        <v>156</v>
      </c>
      <c r="C122" s="13" t="s">
        <v>366</v>
      </c>
      <c r="D122" s="14">
        <v>42948</v>
      </c>
      <c r="E122" s="14">
        <v>43191</v>
      </c>
      <c r="F122" s="13" t="s">
        <v>184</v>
      </c>
      <c r="G122" s="13" t="s">
        <v>226</v>
      </c>
      <c r="H122" s="15">
        <v>20.3</v>
      </c>
      <c r="I122" s="15">
        <f t="shared" si="6"/>
        <v>3809.3426193307287</v>
      </c>
      <c r="J122" s="46">
        <v>2750</v>
      </c>
      <c r="K122">
        <f t="shared" si="3"/>
        <v>26251.248573059362</v>
      </c>
      <c r="L122" s="15">
        <v>1</v>
      </c>
    </row>
    <row r="123" spans="1:12" s="28" customFormat="1" ht="16" thickBot="1">
      <c r="A123" s="23" t="s">
        <v>183</v>
      </c>
      <c r="B123" s="23" t="s">
        <v>355</v>
      </c>
      <c r="C123" s="23" t="s">
        <v>366</v>
      </c>
      <c r="D123" s="24">
        <v>42948</v>
      </c>
      <c r="E123" s="24">
        <v>43191</v>
      </c>
      <c r="F123" s="23" t="s">
        <v>184</v>
      </c>
      <c r="G123" s="23" t="s">
        <v>356</v>
      </c>
      <c r="H123" s="25">
        <v>11</v>
      </c>
      <c r="I123" s="25">
        <f t="shared" ref="I123:I132" si="7">(511/H123)*(766/H123)</f>
        <v>3234.9256198347107</v>
      </c>
      <c r="J123" s="28">
        <v>3000</v>
      </c>
      <c r="K123">
        <f t="shared" si="3"/>
        <v>4884192.6698788535</v>
      </c>
      <c r="L123" s="25">
        <v>158</v>
      </c>
    </row>
    <row r="124" spans="1:12" s="28" customFormat="1" ht="16" thickBot="1">
      <c r="A124" s="23" t="s">
        <v>183</v>
      </c>
      <c r="B124" s="23" t="s">
        <v>355</v>
      </c>
      <c r="C124" s="23" t="s">
        <v>366</v>
      </c>
      <c r="D124" s="24">
        <v>42948</v>
      </c>
      <c r="E124" s="24">
        <v>43191</v>
      </c>
      <c r="F124" s="23" t="s">
        <v>184</v>
      </c>
      <c r="G124" s="23" t="s">
        <v>357</v>
      </c>
      <c r="H124" s="25">
        <v>11</v>
      </c>
      <c r="I124" s="25">
        <f t="shared" si="7"/>
        <v>3234.9256198347107</v>
      </c>
      <c r="J124" s="28">
        <v>3000</v>
      </c>
      <c r="K124">
        <f t="shared" si="3"/>
        <v>2503921.5586087792</v>
      </c>
      <c r="L124" s="25">
        <v>81</v>
      </c>
    </row>
    <row r="125" spans="1:12" s="28" customFormat="1" ht="16" thickBot="1">
      <c r="A125" s="23" t="s">
        <v>183</v>
      </c>
      <c r="B125" s="23" t="s">
        <v>355</v>
      </c>
      <c r="C125" s="23" t="s">
        <v>366</v>
      </c>
      <c r="D125" s="24">
        <v>42948</v>
      </c>
      <c r="E125" s="24">
        <v>43191</v>
      </c>
      <c r="F125" s="23" t="s">
        <v>184</v>
      </c>
      <c r="G125" s="23" t="s">
        <v>358</v>
      </c>
      <c r="H125" s="25">
        <v>11</v>
      </c>
      <c r="I125" s="25">
        <f t="shared" si="7"/>
        <v>3234.9256198347107</v>
      </c>
      <c r="J125" s="28">
        <v>3000</v>
      </c>
      <c r="K125">
        <f t="shared" si="3"/>
        <v>3864076.4793345355</v>
      </c>
      <c r="L125" s="25">
        <v>125</v>
      </c>
    </row>
    <row r="126" spans="1:12" s="28" customFormat="1" ht="16" thickBot="1">
      <c r="A126" s="23" t="s">
        <v>183</v>
      </c>
      <c r="B126" s="23" t="s">
        <v>355</v>
      </c>
      <c r="C126" s="23" t="s">
        <v>366</v>
      </c>
      <c r="D126" s="24">
        <v>42948</v>
      </c>
      <c r="E126" s="24">
        <v>43191</v>
      </c>
      <c r="F126" s="23" t="s">
        <v>184</v>
      </c>
      <c r="G126" s="23" t="s">
        <v>359</v>
      </c>
      <c r="H126" s="25">
        <v>11</v>
      </c>
      <c r="I126" s="25">
        <f t="shared" si="7"/>
        <v>3234.9256198347107</v>
      </c>
      <c r="J126" s="28">
        <v>3000</v>
      </c>
      <c r="K126">
        <f t="shared" si="3"/>
        <v>1483805.3680644617</v>
      </c>
      <c r="L126" s="25">
        <v>48</v>
      </c>
    </row>
    <row r="127" spans="1:12" s="28" customFormat="1" ht="16" thickBot="1">
      <c r="A127" s="23" t="s">
        <v>183</v>
      </c>
      <c r="B127" s="23" t="s">
        <v>355</v>
      </c>
      <c r="C127" s="23" t="s">
        <v>366</v>
      </c>
      <c r="D127" s="24">
        <v>42948</v>
      </c>
      <c r="E127" s="24">
        <v>43191</v>
      </c>
      <c r="F127" s="23" t="s">
        <v>184</v>
      </c>
      <c r="G127" s="23" t="s">
        <v>360</v>
      </c>
      <c r="H127" s="25">
        <v>11</v>
      </c>
      <c r="I127" s="25">
        <f t="shared" si="7"/>
        <v>3234.9256198347107</v>
      </c>
      <c r="J127" s="28">
        <v>3000</v>
      </c>
      <c r="K127">
        <f t="shared" si="3"/>
        <v>2318445.8876007218</v>
      </c>
      <c r="L127" s="25">
        <v>75</v>
      </c>
    </row>
    <row r="128" spans="1:12" s="28" customFormat="1" ht="16" thickBot="1">
      <c r="A128" s="23" t="s">
        <v>183</v>
      </c>
      <c r="B128" s="23" t="s">
        <v>355</v>
      </c>
      <c r="C128" s="23" t="s">
        <v>366</v>
      </c>
      <c r="D128" s="24">
        <v>42948</v>
      </c>
      <c r="E128" s="24">
        <v>43191</v>
      </c>
      <c r="F128" s="23" t="s">
        <v>184</v>
      </c>
      <c r="G128" s="23" t="s">
        <v>361</v>
      </c>
      <c r="H128" s="25">
        <v>11</v>
      </c>
      <c r="I128" s="25">
        <f t="shared" si="7"/>
        <v>3234.9256198347107</v>
      </c>
      <c r="J128" s="28">
        <v>3000</v>
      </c>
      <c r="K128">
        <f t="shared" si="3"/>
        <v>2627572.0059474846</v>
      </c>
      <c r="L128" s="25">
        <v>85</v>
      </c>
    </row>
    <row r="129" spans="1:12" s="28" customFormat="1" ht="16" thickBot="1">
      <c r="A129" s="23" t="s">
        <v>183</v>
      </c>
      <c r="B129" s="23" t="s">
        <v>355</v>
      </c>
      <c r="C129" s="23" t="s">
        <v>366</v>
      </c>
      <c r="D129" s="24">
        <v>42948</v>
      </c>
      <c r="E129" s="24">
        <v>43191</v>
      </c>
      <c r="F129" s="23" t="s">
        <v>184</v>
      </c>
      <c r="G129" s="23" t="s">
        <v>362</v>
      </c>
      <c r="H129" s="25">
        <v>11</v>
      </c>
      <c r="I129" s="25">
        <f t="shared" si="7"/>
        <v>3234.9256198347107</v>
      </c>
      <c r="J129" s="28">
        <v>3000</v>
      </c>
      <c r="K129">
        <f t="shared" si="3"/>
        <v>2596659.3941128082</v>
      </c>
      <c r="L129" s="25">
        <v>84</v>
      </c>
    </row>
    <row r="130" spans="1:12" s="28" customFormat="1" ht="16" thickBot="1">
      <c r="A130" s="23" t="s">
        <v>183</v>
      </c>
      <c r="B130" s="23" t="s">
        <v>355</v>
      </c>
      <c r="C130" s="23" t="s">
        <v>366</v>
      </c>
      <c r="D130" s="24">
        <v>42948</v>
      </c>
      <c r="E130" s="24">
        <v>43191</v>
      </c>
      <c r="F130" s="23" t="s">
        <v>184</v>
      </c>
      <c r="G130" s="23" t="s">
        <v>363</v>
      </c>
      <c r="H130" s="25">
        <v>11</v>
      </c>
      <c r="I130" s="25">
        <f t="shared" si="7"/>
        <v>3234.9256198347107</v>
      </c>
      <c r="J130" s="28">
        <v>3000</v>
      </c>
      <c r="K130">
        <f t="shared" si="3"/>
        <v>1885669.3219152533</v>
      </c>
      <c r="L130" s="25">
        <v>61</v>
      </c>
    </row>
    <row r="131" spans="1:12" s="28" customFormat="1" ht="16" thickBot="1">
      <c r="A131" s="23" t="s">
        <v>183</v>
      </c>
      <c r="B131" s="23" t="s">
        <v>355</v>
      </c>
      <c r="C131" s="23" t="s">
        <v>366</v>
      </c>
      <c r="D131" s="24">
        <v>42948</v>
      </c>
      <c r="E131" s="24">
        <v>43191</v>
      </c>
      <c r="F131" s="23" t="s">
        <v>184</v>
      </c>
      <c r="G131" s="23" t="s">
        <v>364</v>
      </c>
      <c r="H131" s="25">
        <v>11</v>
      </c>
      <c r="I131" s="25">
        <f t="shared" si="7"/>
        <v>3234.9256198347107</v>
      </c>
      <c r="J131" s="28">
        <v>3000</v>
      </c>
      <c r="K131">
        <f t="shared" ref="K131:K194" si="8">(L131/I131)*10^8</f>
        <v>13972500.549273681</v>
      </c>
      <c r="L131" s="25">
        <v>452</v>
      </c>
    </row>
    <row r="132" spans="1:12" s="28" customFormat="1" ht="16" thickBot="1">
      <c r="A132" s="23" t="s">
        <v>183</v>
      </c>
      <c r="B132" s="23" t="s">
        <v>355</v>
      </c>
      <c r="C132" s="23" t="s">
        <v>366</v>
      </c>
      <c r="D132" s="24">
        <v>42948</v>
      </c>
      <c r="E132" s="24">
        <v>43191</v>
      </c>
      <c r="F132" s="23" t="s">
        <v>184</v>
      </c>
      <c r="G132" s="23" t="s">
        <v>365</v>
      </c>
      <c r="H132" s="25">
        <v>11</v>
      </c>
      <c r="I132" s="25">
        <f t="shared" si="7"/>
        <v>3234.9256198347107</v>
      </c>
      <c r="J132" s="28">
        <v>3000</v>
      </c>
      <c r="K132">
        <f t="shared" si="8"/>
        <v>12055918.615523752</v>
      </c>
      <c r="L132" s="25">
        <v>390</v>
      </c>
    </row>
    <row r="133" spans="1:12" s="46" customFormat="1" ht="16" thickBot="1">
      <c r="A133" s="13" t="s">
        <v>183</v>
      </c>
      <c r="B133" s="13" t="s">
        <v>367</v>
      </c>
      <c r="C133" s="50" t="s">
        <v>179</v>
      </c>
      <c r="D133" s="14">
        <v>42948</v>
      </c>
      <c r="E133" s="13"/>
      <c r="F133" s="13" t="s">
        <v>386</v>
      </c>
      <c r="G133" s="13" t="s">
        <v>387</v>
      </c>
      <c r="H133" s="15">
        <v>18.600000000000001</v>
      </c>
      <c r="I133" s="15">
        <f t="shared" ref="I133:I179" si="9">(1024/H133)*(1533/H133)</f>
        <v>4537.4956642386387</v>
      </c>
      <c r="J133" s="46">
        <v>2559</v>
      </c>
      <c r="K133">
        <f t="shared" si="8"/>
        <v>2865016.5117416838</v>
      </c>
      <c r="L133" s="15">
        <v>130</v>
      </c>
    </row>
    <row r="134" spans="1:12" s="46" customFormat="1" ht="16" thickBot="1">
      <c r="A134" s="13" t="s">
        <v>183</v>
      </c>
      <c r="B134" s="13" t="s">
        <v>367</v>
      </c>
      <c r="C134" s="50" t="s">
        <v>179</v>
      </c>
      <c r="D134" s="14">
        <v>42948</v>
      </c>
      <c r="E134" s="13"/>
      <c r="F134" s="13" t="s">
        <v>386</v>
      </c>
      <c r="G134" s="13" t="s">
        <v>388</v>
      </c>
      <c r="H134" s="15">
        <v>18.600000000000001</v>
      </c>
      <c r="I134" s="15">
        <f t="shared" si="9"/>
        <v>4537.4956642386387</v>
      </c>
      <c r="J134" s="54">
        <v>2559</v>
      </c>
      <c r="K134">
        <f t="shared" si="8"/>
        <v>3746560.0538160484</v>
      </c>
      <c r="L134" s="15">
        <v>170</v>
      </c>
    </row>
    <row r="135" spans="1:12" s="46" customFormat="1" ht="16" thickBot="1">
      <c r="A135" s="13" t="s">
        <v>183</v>
      </c>
      <c r="B135" s="13" t="s">
        <v>367</v>
      </c>
      <c r="C135" s="50" t="s">
        <v>179</v>
      </c>
      <c r="D135" s="14">
        <v>42948</v>
      </c>
      <c r="E135" s="13"/>
      <c r="F135" s="13" t="s">
        <v>386</v>
      </c>
      <c r="G135" s="13" t="s">
        <v>389</v>
      </c>
      <c r="H135" s="15">
        <v>18.399999999999999</v>
      </c>
      <c r="I135" s="15">
        <f t="shared" si="9"/>
        <v>4636.6729678638949</v>
      </c>
      <c r="J135" s="54">
        <v>2504</v>
      </c>
      <c r="K135">
        <f t="shared" si="8"/>
        <v>5240826.8101761248</v>
      </c>
      <c r="L135" s="15">
        <v>243</v>
      </c>
    </row>
    <row r="136" spans="1:12" s="46" customFormat="1" ht="16" thickBot="1">
      <c r="A136" s="13" t="s">
        <v>183</v>
      </c>
      <c r="B136" s="13" t="s">
        <v>367</v>
      </c>
      <c r="C136" s="50" t="s">
        <v>179</v>
      </c>
      <c r="D136" s="14">
        <v>42948</v>
      </c>
      <c r="E136" s="13"/>
      <c r="F136" s="13" t="s">
        <v>386</v>
      </c>
      <c r="G136" s="13" t="s">
        <v>390</v>
      </c>
      <c r="H136" s="15">
        <v>18.399999999999999</v>
      </c>
      <c r="I136" s="15">
        <f t="shared" si="9"/>
        <v>4636.6729678638949</v>
      </c>
      <c r="J136" s="54">
        <v>2504</v>
      </c>
      <c r="K136">
        <f t="shared" si="8"/>
        <v>3407615.786040443</v>
      </c>
      <c r="L136" s="15">
        <v>158</v>
      </c>
    </row>
    <row r="137" spans="1:12" s="46" customFormat="1" ht="16" thickBot="1">
      <c r="A137" s="13" t="s">
        <v>183</v>
      </c>
      <c r="B137" s="13" t="s">
        <v>367</v>
      </c>
      <c r="C137" s="50" t="s">
        <v>179</v>
      </c>
      <c r="D137" s="14">
        <v>42948</v>
      </c>
      <c r="E137" s="13"/>
      <c r="F137" s="13" t="s">
        <v>386</v>
      </c>
      <c r="G137" s="13" t="s">
        <v>391</v>
      </c>
      <c r="H137" s="15">
        <v>18.399999999999999</v>
      </c>
      <c r="I137" s="15">
        <f t="shared" si="9"/>
        <v>4636.6729678638949</v>
      </c>
      <c r="J137" s="54">
        <v>2504</v>
      </c>
      <c r="K137">
        <f t="shared" si="8"/>
        <v>2437092.3026744942</v>
      </c>
      <c r="L137" s="15">
        <v>113</v>
      </c>
    </row>
    <row r="138" spans="1:12" s="46" customFormat="1" ht="16" thickBot="1">
      <c r="A138" s="13" t="s">
        <v>183</v>
      </c>
      <c r="B138" s="13" t="s">
        <v>367</v>
      </c>
      <c r="C138" s="50" t="s">
        <v>179</v>
      </c>
      <c r="D138" s="14">
        <v>42948</v>
      </c>
      <c r="E138" s="13"/>
      <c r="F138" s="13" t="s">
        <v>386</v>
      </c>
      <c r="G138" s="13" t="s">
        <v>392</v>
      </c>
      <c r="H138" s="15">
        <v>19</v>
      </c>
      <c r="I138" s="15">
        <f t="shared" si="9"/>
        <v>4348.454293628809</v>
      </c>
      <c r="J138" s="54">
        <v>2615</v>
      </c>
      <c r="K138">
        <f t="shared" si="8"/>
        <v>1126837.1860730594</v>
      </c>
      <c r="L138" s="15">
        <v>49</v>
      </c>
    </row>
    <row r="139" spans="1:12" s="46" customFormat="1" ht="16" thickBot="1">
      <c r="A139" s="13" t="s">
        <v>183</v>
      </c>
      <c r="B139" s="13" t="s">
        <v>367</v>
      </c>
      <c r="C139" s="50" t="s">
        <v>179</v>
      </c>
      <c r="D139" s="14">
        <v>42948</v>
      </c>
      <c r="E139" s="13"/>
      <c r="F139" s="13" t="s">
        <v>386</v>
      </c>
      <c r="G139" s="13" t="s">
        <v>393</v>
      </c>
      <c r="H139" s="15">
        <v>19</v>
      </c>
      <c r="I139" s="15">
        <f t="shared" si="9"/>
        <v>4348.454293628809</v>
      </c>
      <c r="J139" s="54">
        <v>2615</v>
      </c>
      <c r="K139">
        <f t="shared" si="8"/>
        <v>6324086.2483692113</v>
      </c>
      <c r="L139" s="15">
        <v>275</v>
      </c>
    </row>
    <row r="140" spans="1:12" s="46" customFormat="1" ht="16" thickBot="1">
      <c r="A140" s="13" t="s">
        <v>183</v>
      </c>
      <c r="B140" s="13" t="s">
        <v>367</v>
      </c>
      <c r="C140" s="50" t="s">
        <v>179</v>
      </c>
      <c r="D140" s="14">
        <v>42948</v>
      </c>
      <c r="E140" s="13"/>
      <c r="F140" s="13" t="s">
        <v>386</v>
      </c>
      <c r="G140" s="13" t="s">
        <v>394</v>
      </c>
      <c r="H140" s="15">
        <v>19</v>
      </c>
      <c r="I140" s="15">
        <f t="shared" si="9"/>
        <v>4348.454293628809</v>
      </c>
      <c r="J140" s="54">
        <v>2615</v>
      </c>
      <c r="K140">
        <f t="shared" si="8"/>
        <v>1356803.9587410307</v>
      </c>
      <c r="L140" s="15">
        <v>59</v>
      </c>
    </row>
    <row r="141" spans="1:12" s="46" customFormat="1" ht="16" thickBot="1">
      <c r="A141" s="13" t="s">
        <v>183</v>
      </c>
      <c r="B141" s="13" t="s">
        <v>367</v>
      </c>
      <c r="C141" s="50" t="s">
        <v>179</v>
      </c>
      <c r="D141" s="14">
        <v>42948</v>
      </c>
      <c r="E141" s="13"/>
      <c r="F141" s="13" t="s">
        <v>386</v>
      </c>
      <c r="G141" s="13" t="s">
        <v>395</v>
      </c>
      <c r="H141" s="15">
        <v>19</v>
      </c>
      <c r="I141" s="15">
        <f t="shared" si="9"/>
        <v>4348.454293628809</v>
      </c>
      <c r="J141" s="54">
        <v>2615</v>
      </c>
      <c r="K141">
        <f t="shared" si="8"/>
        <v>2506637.8220808869</v>
      </c>
      <c r="L141" s="15">
        <v>109</v>
      </c>
    </row>
    <row r="142" spans="1:12" s="46" customFormat="1" ht="16" thickBot="1">
      <c r="A142" s="13" t="s">
        <v>183</v>
      </c>
      <c r="B142" s="13" t="s">
        <v>367</v>
      </c>
      <c r="C142" s="50" t="s">
        <v>179</v>
      </c>
      <c r="D142" s="14">
        <v>42948</v>
      </c>
      <c r="E142" s="13"/>
      <c r="F142" s="13" t="s">
        <v>386</v>
      </c>
      <c r="G142" s="13" t="s">
        <v>396</v>
      </c>
      <c r="H142" s="15">
        <v>19.8</v>
      </c>
      <c r="I142" s="15">
        <f t="shared" si="9"/>
        <v>4004.1628405264769</v>
      </c>
      <c r="J142" s="54">
        <v>2731</v>
      </c>
      <c r="K142">
        <f t="shared" si="8"/>
        <v>2447452.9109589043</v>
      </c>
      <c r="L142" s="15">
        <v>98</v>
      </c>
    </row>
    <row r="143" spans="1:12" s="46" customFormat="1" ht="16" thickBot="1">
      <c r="A143" s="13" t="s">
        <v>183</v>
      </c>
      <c r="B143" s="13" t="s">
        <v>367</v>
      </c>
      <c r="C143" s="50" t="s">
        <v>179</v>
      </c>
      <c r="D143" s="14">
        <v>42948</v>
      </c>
      <c r="E143" s="13"/>
      <c r="F143" s="13" t="s">
        <v>386</v>
      </c>
      <c r="G143" s="13" t="s">
        <v>397</v>
      </c>
      <c r="H143" s="15">
        <v>19.8</v>
      </c>
      <c r="I143" s="15">
        <f t="shared" si="9"/>
        <v>4004.1628405264769</v>
      </c>
      <c r="J143" s="54">
        <v>2731</v>
      </c>
      <c r="K143">
        <f t="shared" si="8"/>
        <v>1373570.5112524461</v>
      </c>
      <c r="L143" s="15">
        <v>55</v>
      </c>
    </row>
    <row r="144" spans="1:12" s="46" customFormat="1" ht="16" thickBot="1">
      <c r="A144" s="13" t="s">
        <v>183</v>
      </c>
      <c r="B144" s="13" t="s">
        <v>367</v>
      </c>
      <c r="C144" s="50" t="s">
        <v>179</v>
      </c>
      <c r="D144" s="14">
        <v>42948</v>
      </c>
      <c r="E144" s="13"/>
      <c r="F144" s="13" t="s">
        <v>386</v>
      </c>
      <c r="G144" s="13" t="s">
        <v>398</v>
      </c>
      <c r="H144" s="15">
        <v>19.8</v>
      </c>
      <c r="I144" s="15">
        <f t="shared" si="9"/>
        <v>4004.1628405264769</v>
      </c>
      <c r="J144" s="54">
        <v>2731</v>
      </c>
      <c r="K144">
        <f t="shared" si="8"/>
        <v>3096777.1526418785</v>
      </c>
      <c r="L144" s="15">
        <v>124</v>
      </c>
    </row>
    <row r="145" spans="1:12" s="46" customFormat="1" ht="16" thickBot="1">
      <c r="A145" s="13" t="s">
        <v>183</v>
      </c>
      <c r="B145" s="13" t="s">
        <v>367</v>
      </c>
      <c r="C145" s="50" t="s">
        <v>179</v>
      </c>
      <c r="D145" s="14">
        <v>42948</v>
      </c>
      <c r="E145" s="13"/>
      <c r="F145" s="13" t="s">
        <v>386</v>
      </c>
      <c r="G145" s="13" t="s">
        <v>399</v>
      </c>
      <c r="H145" s="15">
        <v>20</v>
      </c>
      <c r="I145" s="15">
        <f t="shared" si="9"/>
        <v>3924.4800000000005</v>
      </c>
      <c r="J145" s="54">
        <v>2791</v>
      </c>
      <c r="K145">
        <f t="shared" si="8"/>
        <v>3592832.6810176126</v>
      </c>
      <c r="L145" s="15">
        <v>141</v>
      </c>
    </row>
    <row r="146" spans="1:12" s="46" customFormat="1" ht="16" thickBot="1">
      <c r="A146" s="13" t="s">
        <v>183</v>
      </c>
      <c r="B146" s="13" t="s">
        <v>367</v>
      </c>
      <c r="C146" s="50" t="s">
        <v>179</v>
      </c>
      <c r="D146" s="14">
        <v>42948</v>
      </c>
      <c r="E146" s="13"/>
      <c r="F146" s="13" t="s">
        <v>386</v>
      </c>
      <c r="G146" s="13" t="s">
        <v>400</v>
      </c>
      <c r="H146" s="15">
        <v>19</v>
      </c>
      <c r="I146" s="15">
        <f t="shared" si="9"/>
        <v>4348.454293628809</v>
      </c>
      <c r="J146" s="54">
        <v>2615</v>
      </c>
      <c r="K146">
        <f t="shared" si="8"/>
        <v>9014697.4885844756</v>
      </c>
      <c r="L146" s="15">
        <v>392</v>
      </c>
    </row>
    <row r="147" spans="1:12" s="46" customFormat="1" ht="16" thickBot="1">
      <c r="A147" s="13" t="s">
        <v>183</v>
      </c>
      <c r="B147" s="13" t="s">
        <v>367</v>
      </c>
      <c r="C147" s="50" t="s">
        <v>179</v>
      </c>
      <c r="D147" s="14">
        <v>42948</v>
      </c>
      <c r="E147" s="13"/>
      <c r="F147" s="13" t="s">
        <v>386</v>
      </c>
      <c r="G147" s="13" t="s">
        <v>401</v>
      </c>
      <c r="H147" s="15">
        <v>19</v>
      </c>
      <c r="I147" s="15">
        <f t="shared" si="9"/>
        <v>4348.454293628809</v>
      </c>
      <c r="J147" s="54">
        <v>2615</v>
      </c>
      <c r="K147">
        <f t="shared" si="8"/>
        <v>18144378.363502935</v>
      </c>
      <c r="L147" s="15">
        <v>789</v>
      </c>
    </row>
    <row r="148" spans="1:12" s="46" customFormat="1" ht="16" thickBot="1">
      <c r="A148" s="13" t="s">
        <v>183</v>
      </c>
      <c r="B148" s="13" t="s">
        <v>367</v>
      </c>
      <c r="C148" s="50" t="s">
        <v>179</v>
      </c>
      <c r="D148" s="14">
        <v>42948</v>
      </c>
      <c r="E148" s="13"/>
      <c r="F148" s="13" t="s">
        <v>386</v>
      </c>
      <c r="G148" s="13" t="s">
        <v>402</v>
      </c>
      <c r="H148" s="15">
        <v>18.600000000000001</v>
      </c>
      <c r="I148" s="15">
        <f t="shared" si="9"/>
        <v>4537.4956642386387</v>
      </c>
      <c r="J148" s="54">
        <v>2559</v>
      </c>
      <c r="K148">
        <f t="shared" si="8"/>
        <v>16132246.819960866</v>
      </c>
      <c r="L148" s="15">
        <v>732</v>
      </c>
    </row>
    <row r="149" spans="1:12" s="46" customFormat="1" ht="16" thickBot="1">
      <c r="A149" s="13" t="s">
        <v>183</v>
      </c>
      <c r="B149" s="13" t="s">
        <v>367</v>
      </c>
      <c r="C149" s="50" t="s">
        <v>179</v>
      </c>
      <c r="D149" s="14">
        <v>42948</v>
      </c>
      <c r="E149" s="13"/>
      <c r="F149" s="13" t="s">
        <v>386</v>
      </c>
      <c r="G149" s="13" t="s">
        <v>403</v>
      </c>
      <c r="H149" s="15">
        <v>18.600000000000001</v>
      </c>
      <c r="I149" s="15">
        <f t="shared" si="9"/>
        <v>4537.4956642386387</v>
      </c>
      <c r="J149" s="54">
        <v>2559</v>
      </c>
      <c r="K149">
        <f t="shared" si="8"/>
        <v>9035821.3062622342</v>
      </c>
      <c r="L149" s="15">
        <v>410</v>
      </c>
    </row>
    <row r="150" spans="1:12" s="46" customFormat="1" ht="16" thickBot="1">
      <c r="A150" s="13" t="s">
        <v>183</v>
      </c>
      <c r="B150" s="13" t="s">
        <v>367</v>
      </c>
      <c r="C150" s="50" t="s">
        <v>179</v>
      </c>
      <c r="D150" s="14">
        <v>42948</v>
      </c>
      <c r="E150" s="13"/>
      <c r="F150" s="13" t="s">
        <v>386</v>
      </c>
      <c r="G150" s="13" t="s">
        <v>404</v>
      </c>
      <c r="H150" s="15">
        <v>18.600000000000001</v>
      </c>
      <c r="I150" s="15">
        <f t="shared" si="9"/>
        <v>4537.4956642386387</v>
      </c>
      <c r="J150" s="54">
        <v>2559</v>
      </c>
      <c r="K150">
        <f t="shared" si="8"/>
        <v>2380167.5636007832</v>
      </c>
      <c r="L150" s="15">
        <v>108</v>
      </c>
    </row>
    <row r="151" spans="1:12" ht="16" thickBot="1">
      <c r="A151" s="4" t="s">
        <v>183</v>
      </c>
      <c r="B151" s="4" t="s">
        <v>367</v>
      </c>
      <c r="C151" s="52" t="s">
        <v>366</v>
      </c>
      <c r="D151" s="5">
        <v>42948</v>
      </c>
      <c r="E151" s="4"/>
      <c r="F151" s="4" t="s">
        <v>184</v>
      </c>
      <c r="G151" s="4" t="s">
        <v>368</v>
      </c>
      <c r="H151" s="6">
        <v>18.399999999999999</v>
      </c>
      <c r="I151" s="15">
        <f t="shared" si="9"/>
        <v>4636.6729678638949</v>
      </c>
      <c r="J151" s="54">
        <v>2504</v>
      </c>
      <c r="K151">
        <f t="shared" si="8"/>
        <v>1811643.8356164382</v>
      </c>
      <c r="L151" s="6">
        <v>84</v>
      </c>
    </row>
    <row r="152" spans="1:12" ht="16" thickBot="1">
      <c r="A152" s="4" t="s">
        <v>183</v>
      </c>
      <c r="B152" s="4" t="s">
        <v>367</v>
      </c>
      <c r="C152" s="52" t="s">
        <v>366</v>
      </c>
      <c r="D152" s="5">
        <v>42948</v>
      </c>
      <c r="E152" s="4"/>
      <c r="F152" s="4" t="s">
        <v>184</v>
      </c>
      <c r="G152" s="51" t="s">
        <v>369</v>
      </c>
      <c r="H152" s="6">
        <v>19.8</v>
      </c>
      <c r="I152" s="15">
        <f t="shared" si="9"/>
        <v>4004.1628405264769</v>
      </c>
      <c r="J152" s="54">
        <v>2731</v>
      </c>
      <c r="K152">
        <f t="shared" si="8"/>
        <v>1623310.6042074366</v>
      </c>
      <c r="L152" s="6">
        <v>65</v>
      </c>
    </row>
    <row r="153" spans="1:12" ht="16" thickBot="1">
      <c r="A153" s="4" t="s">
        <v>183</v>
      </c>
      <c r="B153" s="4" t="s">
        <v>367</v>
      </c>
      <c r="C153" s="52" t="s">
        <v>366</v>
      </c>
      <c r="D153" s="5">
        <v>42948</v>
      </c>
      <c r="E153" s="4"/>
      <c r="F153" s="4" t="s">
        <v>184</v>
      </c>
      <c r="G153" s="4" t="s">
        <v>370</v>
      </c>
      <c r="H153" s="6">
        <v>19.8</v>
      </c>
      <c r="I153" s="15">
        <f t="shared" si="9"/>
        <v>4004.1628405264769</v>
      </c>
      <c r="J153" s="54">
        <v>2731</v>
      </c>
      <c r="K153">
        <f t="shared" si="8"/>
        <v>2272634.8458904112</v>
      </c>
      <c r="L153" s="6">
        <v>91</v>
      </c>
    </row>
    <row r="154" spans="1:12" ht="16" thickBot="1">
      <c r="A154" s="4" t="s">
        <v>183</v>
      </c>
      <c r="B154" s="4" t="s">
        <v>367</v>
      </c>
      <c r="C154" s="52" t="s">
        <v>366</v>
      </c>
      <c r="D154" s="5">
        <v>42948</v>
      </c>
      <c r="E154" s="4"/>
      <c r="F154" s="4" t="s">
        <v>184</v>
      </c>
      <c r="G154" s="51" t="s">
        <v>371</v>
      </c>
      <c r="H154" s="6">
        <v>19.600000000000001</v>
      </c>
      <c r="I154" s="15">
        <f t="shared" si="9"/>
        <v>4086.2973760932937</v>
      </c>
      <c r="J154" s="54">
        <v>2731</v>
      </c>
      <c r="K154">
        <f t="shared" si="8"/>
        <v>73416.095890410972</v>
      </c>
      <c r="L154" s="6">
        <v>3</v>
      </c>
    </row>
    <row r="155" spans="1:12" ht="16" thickBot="1">
      <c r="A155" s="4" t="s">
        <v>183</v>
      </c>
      <c r="B155" s="4" t="s">
        <v>367</v>
      </c>
      <c r="C155" s="52" t="s">
        <v>366</v>
      </c>
      <c r="D155" s="5">
        <v>42948</v>
      </c>
      <c r="E155" s="4"/>
      <c r="F155" s="4" t="s">
        <v>184</v>
      </c>
      <c r="G155" s="51" t="s">
        <v>372</v>
      </c>
      <c r="H155" s="6">
        <v>19.8</v>
      </c>
      <c r="I155" s="15">
        <f t="shared" si="9"/>
        <v>4004.1628405264769</v>
      </c>
      <c r="J155" s="54">
        <v>2731</v>
      </c>
      <c r="K155">
        <f t="shared" si="8"/>
        <v>1698232.6320939334</v>
      </c>
      <c r="L155" s="6">
        <v>68</v>
      </c>
    </row>
    <row r="156" spans="1:12" ht="16" thickBot="1">
      <c r="A156" s="4" t="s">
        <v>183</v>
      </c>
      <c r="B156" s="4" t="s">
        <v>367</v>
      </c>
      <c r="C156" s="52" t="s">
        <v>366</v>
      </c>
      <c r="D156" s="5">
        <v>42948</v>
      </c>
      <c r="E156" s="4"/>
      <c r="F156" s="4" t="s">
        <v>184</v>
      </c>
      <c r="G156" s="51" t="s">
        <v>373</v>
      </c>
      <c r="H156" s="6">
        <v>18.399999999999999</v>
      </c>
      <c r="I156" s="15">
        <f t="shared" si="9"/>
        <v>4636.6729678638949</v>
      </c>
      <c r="J156" s="54">
        <v>2504</v>
      </c>
      <c r="K156">
        <f t="shared" si="8"/>
        <v>2523361.0567514673</v>
      </c>
      <c r="L156" s="6">
        <v>117</v>
      </c>
    </row>
    <row r="157" spans="1:12" ht="16" thickBot="1">
      <c r="A157" s="4" t="s">
        <v>183</v>
      </c>
      <c r="B157" s="4" t="s">
        <v>367</v>
      </c>
      <c r="C157" s="52" t="s">
        <v>366</v>
      </c>
      <c r="D157" s="5">
        <v>42948</v>
      </c>
      <c r="E157" s="4"/>
      <c r="F157" s="4" t="s">
        <v>184</v>
      </c>
      <c r="G157" s="4" t="s">
        <v>374</v>
      </c>
      <c r="H157" s="6">
        <v>19.7</v>
      </c>
      <c r="I157" s="15">
        <f t="shared" si="9"/>
        <v>4044.9174160632847</v>
      </c>
      <c r="J157" s="54">
        <v>2672</v>
      </c>
      <c r="K157">
        <f t="shared" si="8"/>
        <v>1903623.5373858446</v>
      </c>
      <c r="L157" s="6">
        <v>77</v>
      </c>
    </row>
    <row r="158" spans="1:12" ht="16" thickBot="1">
      <c r="A158" s="4" t="s">
        <v>183</v>
      </c>
      <c r="B158" s="4" t="s">
        <v>367</v>
      </c>
      <c r="C158" s="52" t="s">
        <v>366</v>
      </c>
      <c r="D158" s="5">
        <v>42948</v>
      </c>
      <c r="E158" s="4"/>
      <c r="F158" s="4" t="s">
        <v>184</v>
      </c>
      <c r="G158" s="4" t="s">
        <v>375</v>
      </c>
      <c r="H158" s="6">
        <v>19</v>
      </c>
      <c r="I158" s="15">
        <f t="shared" si="9"/>
        <v>4348.454293628809</v>
      </c>
      <c r="J158" s="54">
        <v>2615</v>
      </c>
      <c r="K158">
        <f t="shared" si="8"/>
        <v>2414651.1130136987</v>
      </c>
      <c r="L158" s="6">
        <v>105</v>
      </c>
    </row>
    <row r="159" spans="1:12" ht="16" thickBot="1">
      <c r="A159" s="4" t="s">
        <v>183</v>
      </c>
      <c r="B159" s="4" t="s">
        <v>367</v>
      </c>
      <c r="C159" s="52" t="s">
        <v>366</v>
      </c>
      <c r="D159" s="5">
        <v>42948</v>
      </c>
      <c r="E159" s="4"/>
      <c r="F159" s="4" t="s">
        <v>184</v>
      </c>
      <c r="G159" s="4" t="s">
        <v>376</v>
      </c>
      <c r="H159" s="6">
        <v>19.399999999999999</v>
      </c>
      <c r="I159" s="15">
        <f t="shared" si="9"/>
        <v>4170.9852269104058</v>
      </c>
      <c r="J159" s="54">
        <v>2559</v>
      </c>
      <c r="K159">
        <f t="shared" si="8"/>
        <v>1030931.4864644486</v>
      </c>
      <c r="L159" s="6">
        <v>43</v>
      </c>
    </row>
    <row r="160" spans="1:12" ht="16" thickBot="1">
      <c r="A160" s="4" t="s">
        <v>183</v>
      </c>
      <c r="B160" s="4" t="s">
        <v>367</v>
      </c>
      <c r="C160" s="52" t="s">
        <v>366</v>
      </c>
      <c r="D160" s="5">
        <v>42948</v>
      </c>
      <c r="E160" s="4"/>
      <c r="F160" s="4" t="s">
        <v>184</v>
      </c>
      <c r="G160" s="4" t="s">
        <v>377</v>
      </c>
      <c r="H160" s="6">
        <v>19</v>
      </c>
      <c r="I160" s="15">
        <f t="shared" si="9"/>
        <v>4348.454293628809</v>
      </c>
      <c r="J160" s="54">
        <v>2615</v>
      </c>
      <c r="K160">
        <f t="shared" si="8"/>
        <v>2207681.0176125243</v>
      </c>
      <c r="L160" s="6">
        <v>96</v>
      </c>
    </row>
    <row r="161" spans="1:12" ht="16" thickBot="1">
      <c r="A161" s="4" t="s">
        <v>183</v>
      </c>
      <c r="B161" s="4" t="s">
        <v>367</v>
      </c>
      <c r="C161" s="52" t="s">
        <v>366</v>
      </c>
      <c r="D161" s="5">
        <v>42948</v>
      </c>
      <c r="E161" s="4"/>
      <c r="F161" s="4" t="s">
        <v>184</v>
      </c>
      <c r="G161" s="4" t="s">
        <v>378</v>
      </c>
      <c r="H161" s="6">
        <v>19</v>
      </c>
      <c r="I161" s="15">
        <f t="shared" si="9"/>
        <v>4348.454293628809</v>
      </c>
      <c r="J161" s="54">
        <v>2615</v>
      </c>
      <c r="K161">
        <f t="shared" si="8"/>
        <v>4484352.0670254407</v>
      </c>
      <c r="L161" s="6">
        <v>195</v>
      </c>
    </row>
    <row r="162" spans="1:12" ht="16" thickBot="1">
      <c r="A162" s="4" t="s">
        <v>183</v>
      </c>
      <c r="B162" s="4" t="s">
        <v>367</v>
      </c>
      <c r="C162" s="52" t="s">
        <v>366</v>
      </c>
      <c r="D162" s="5">
        <v>42948</v>
      </c>
      <c r="E162" s="4"/>
      <c r="F162" s="4" t="s">
        <v>184</v>
      </c>
      <c r="G162" s="4" t="s">
        <v>379</v>
      </c>
      <c r="H162" s="6">
        <v>18.399999999999999</v>
      </c>
      <c r="I162" s="15">
        <f t="shared" si="9"/>
        <v>4636.6729678638949</v>
      </c>
      <c r="J162" s="54">
        <v>2504</v>
      </c>
      <c r="K162">
        <f t="shared" si="8"/>
        <v>2976272.0156555767</v>
      </c>
      <c r="L162" s="6">
        <v>138</v>
      </c>
    </row>
    <row r="163" spans="1:12" ht="16" thickBot="1">
      <c r="A163" s="4" t="s">
        <v>183</v>
      </c>
      <c r="B163" s="4" t="s">
        <v>367</v>
      </c>
      <c r="C163" s="52" t="s">
        <v>366</v>
      </c>
      <c r="D163" s="5">
        <v>42948</v>
      </c>
      <c r="E163" s="4"/>
      <c r="F163" s="4" t="s">
        <v>184</v>
      </c>
      <c r="G163" s="51" t="s">
        <v>380</v>
      </c>
      <c r="H163" s="6">
        <v>19.7</v>
      </c>
      <c r="I163" s="15">
        <f t="shared" si="9"/>
        <v>4044.9174160632847</v>
      </c>
      <c r="J163" s="54">
        <v>2672</v>
      </c>
      <c r="K163">
        <f t="shared" si="8"/>
        <v>766393.89167482057</v>
      </c>
      <c r="L163" s="6">
        <v>31</v>
      </c>
    </row>
    <row r="164" spans="1:12" ht="16" thickBot="1">
      <c r="A164" s="4" t="s">
        <v>183</v>
      </c>
      <c r="B164" s="4" t="s">
        <v>367</v>
      </c>
      <c r="C164" s="52" t="s">
        <v>366</v>
      </c>
      <c r="D164" s="5">
        <v>42948</v>
      </c>
      <c r="E164" s="4"/>
      <c r="F164" s="4" t="s">
        <v>184</v>
      </c>
      <c r="G164" s="4" t="s">
        <v>381</v>
      </c>
      <c r="H164" s="6">
        <v>19.7</v>
      </c>
      <c r="I164" s="15">
        <f t="shared" si="9"/>
        <v>4044.9174160632847</v>
      </c>
      <c r="J164" s="54">
        <v>2672</v>
      </c>
      <c r="K164">
        <f t="shared" si="8"/>
        <v>543892.43925309845</v>
      </c>
      <c r="L164" s="6">
        <v>22</v>
      </c>
    </row>
    <row r="165" spans="1:12" ht="16" thickBot="1">
      <c r="A165" s="4" t="s">
        <v>183</v>
      </c>
      <c r="B165" s="4" t="s">
        <v>367</v>
      </c>
      <c r="C165" s="52" t="s">
        <v>366</v>
      </c>
      <c r="D165" s="5">
        <v>42948</v>
      </c>
      <c r="E165" s="4"/>
      <c r="F165" s="4" t="s">
        <v>184</v>
      </c>
      <c r="G165" s="51" t="s">
        <v>382</v>
      </c>
      <c r="H165" s="6">
        <v>19.7</v>
      </c>
      <c r="I165" s="15">
        <f t="shared" si="9"/>
        <v>4044.9174160632847</v>
      </c>
      <c r="J165" s="54">
        <v>2672</v>
      </c>
      <c r="K165">
        <f t="shared" si="8"/>
        <v>1878901.153783431</v>
      </c>
      <c r="L165" s="6">
        <v>76</v>
      </c>
    </row>
    <row r="166" spans="1:12" ht="16" thickBot="1">
      <c r="A166" s="4" t="s">
        <v>183</v>
      </c>
      <c r="B166" s="4" t="s">
        <v>367</v>
      </c>
      <c r="C166" s="52" t="s">
        <v>366</v>
      </c>
      <c r="D166" s="5">
        <v>42948</v>
      </c>
      <c r="E166" s="4"/>
      <c r="F166" s="4" t="s">
        <v>184</v>
      </c>
      <c r="G166" s="51" t="s">
        <v>383</v>
      </c>
      <c r="H166" s="6">
        <v>18.399999999999999</v>
      </c>
      <c r="I166" s="15">
        <f t="shared" si="9"/>
        <v>4636.6729678638949</v>
      </c>
      <c r="J166" s="54">
        <v>2504</v>
      </c>
      <c r="K166">
        <f t="shared" si="8"/>
        <v>2135151.6634050878</v>
      </c>
      <c r="L166" s="6">
        <v>99</v>
      </c>
    </row>
    <row r="167" spans="1:12" ht="16" thickBot="1">
      <c r="A167" s="4" t="s">
        <v>183</v>
      </c>
      <c r="B167" s="4" t="s">
        <v>367</v>
      </c>
      <c r="C167" s="52" t="s">
        <v>366</v>
      </c>
      <c r="D167" s="5">
        <v>42948</v>
      </c>
      <c r="E167" s="4"/>
      <c r="F167" s="4" t="s">
        <v>184</v>
      </c>
      <c r="G167" s="51" t="s">
        <v>384</v>
      </c>
      <c r="H167" s="6">
        <v>18.5</v>
      </c>
      <c r="I167" s="15">
        <f t="shared" si="9"/>
        <v>4586.6822498173851</v>
      </c>
      <c r="J167" s="54">
        <v>2559</v>
      </c>
      <c r="K167">
        <f t="shared" si="8"/>
        <v>5363353.8710861048</v>
      </c>
      <c r="L167" s="6">
        <v>246</v>
      </c>
    </row>
    <row r="168" spans="1:12" ht="16" thickBot="1">
      <c r="A168" s="4" t="s">
        <v>183</v>
      </c>
      <c r="B168" s="4" t="s">
        <v>367</v>
      </c>
      <c r="C168" s="52" t="s">
        <v>366</v>
      </c>
      <c r="D168" s="5">
        <v>42948</v>
      </c>
      <c r="E168" s="4"/>
      <c r="F168" s="4" t="s">
        <v>184</v>
      </c>
      <c r="G168" s="51" t="s">
        <v>385</v>
      </c>
      <c r="H168" s="6">
        <v>19</v>
      </c>
      <c r="I168" s="15">
        <f t="shared" si="9"/>
        <v>4348.454293628809</v>
      </c>
      <c r="J168" s="54">
        <v>2615</v>
      </c>
      <c r="K168">
        <f t="shared" si="8"/>
        <v>2943574.6901500323</v>
      </c>
      <c r="L168" s="6">
        <v>128</v>
      </c>
    </row>
    <row r="169" spans="1:12" s="46" customFormat="1" ht="16" thickBot="1">
      <c r="A169" s="13" t="s">
        <v>183</v>
      </c>
      <c r="B169" s="13" t="s">
        <v>493</v>
      </c>
      <c r="C169" s="50" t="s">
        <v>179</v>
      </c>
      <c r="D169" s="14">
        <v>42948</v>
      </c>
      <c r="E169" s="13"/>
      <c r="F169" s="13" t="s">
        <v>663</v>
      </c>
      <c r="G169" s="13" t="s">
        <v>664</v>
      </c>
      <c r="H169" s="15">
        <v>22</v>
      </c>
      <c r="I169" s="15">
        <f t="shared" si="9"/>
        <v>3243.3719008264466</v>
      </c>
      <c r="K169">
        <f t="shared" si="8"/>
        <v>1726598.1735159815</v>
      </c>
      <c r="L169" s="15">
        <v>56</v>
      </c>
    </row>
    <row r="170" spans="1:12" s="46" customFormat="1" ht="16" thickBot="1">
      <c r="A170" s="13" t="s">
        <v>183</v>
      </c>
      <c r="B170" s="13" t="s">
        <v>493</v>
      </c>
      <c r="C170" s="50" t="s">
        <v>179</v>
      </c>
      <c r="D170" s="14">
        <v>42948</v>
      </c>
      <c r="E170" s="13"/>
      <c r="F170" s="13" t="s">
        <v>663</v>
      </c>
      <c r="G170" s="13" t="s">
        <v>665</v>
      </c>
      <c r="H170" s="15">
        <v>21.6</v>
      </c>
      <c r="I170" s="15">
        <f t="shared" si="9"/>
        <v>3364.6090534979417</v>
      </c>
      <c r="K170">
        <f t="shared" si="8"/>
        <v>861912.91585127218</v>
      </c>
      <c r="L170" s="15">
        <v>29</v>
      </c>
    </row>
    <row r="171" spans="1:12" s="46" customFormat="1" ht="16" thickBot="1">
      <c r="A171" s="13" t="s">
        <v>183</v>
      </c>
      <c r="B171" s="13" t="s">
        <v>493</v>
      </c>
      <c r="C171" s="50" t="s">
        <v>179</v>
      </c>
      <c r="D171" s="14">
        <v>42948</v>
      </c>
      <c r="E171" s="13"/>
      <c r="F171" s="13" t="s">
        <v>663</v>
      </c>
      <c r="G171" s="13" t="s">
        <v>666</v>
      </c>
      <c r="H171" s="15">
        <v>22</v>
      </c>
      <c r="I171" s="15">
        <f t="shared" si="9"/>
        <v>3243.3719008264466</v>
      </c>
      <c r="K171">
        <f t="shared" si="8"/>
        <v>1264116.5198956293</v>
      </c>
      <c r="L171" s="15">
        <v>41</v>
      </c>
    </row>
    <row r="172" spans="1:12" s="46" customFormat="1" ht="16" thickBot="1">
      <c r="A172" s="13" t="s">
        <v>183</v>
      </c>
      <c r="B172" s="13" t="s">
        <v>493</v>
      </c>
      <c r="C172" s="50" t="s">
        <v>179</v>
      </c>
      <c r="D172" s="14">
        <v>42948</v>
      </c>
      <c r="E172" s="13"/>
      <c r="F172" s="13" t="s">
        <v>663</v>
      </c>
      <c r="G172" s="13" t="s">
        <v>667</v>
      </c>
      <c r="H172" s="15">
        <v>23.800799999999999</v>
      </c>
      <c r="I172" s="15">
        <f t="shared" si="9"/>
        <v>2771.1434098676309</v>
      </c>
      <c r="K172">
        <f t="shared" si="8"/>
        <v>1623878.4264921718</v>
      </c>
      <c r="L172" s="15">
        <v>45</v>
      </c>
    </row>
    <row r="173" spans="1:12" s="46" customFormat="1" ht="16" thickBot="1">
      <c r="A173" s="13" t="s">
        <v>183</v>
      </c>
      <c r="B173" s="13" t="s">
        <v>493</v>
      </c>
      <c r="C173" s="50" t="s">
        <v>179</v>
      </c>
      <c r="D173" s="14">
        <v>42948</v>
      </c>
      <c r="E173" s="13"/>
      <c r="F173" s="13" t="s">
        <v>663</v>
      </c>
      <c r="G173" s="13" t="s">
        <v>668</v>
      </c>
      <c r="H173" s="15">
        <v>13.7</v>
      </c>
      <c r="I173" s="15">
        <f t="shared" si="9"/>
        <v>8363.7487346155904</v>
      </c>
      <c r="K173">
        <f t="shared" si="8"/>
        <v>430428.99951076321</v>
      </c>
      <c r="L173" s="15">
        <v>36</v>
      </c>
    </row>
    <row r="174" spans="1:12" s="46" customFormat="1" ht="16" thickBot="1">
      <c r="A174" s="13" t="s">
        <v>183</v>
      </c>
      <c r="B174" s="13" t="s">
        <v>493</v>
      </c>
      <c r="C174" s="50" t="s">
        <v>179</v>
      </c>
      <c r="D174" s="14">
        <v>42948</v>
      </c>
      <c r="E174" s="13"/>
      <c r="F174" s="13" t="s">
        <v>663</v>
      </c>
      <c r="G174" s="13" t="s">
        <v>669</v>
      </c>
      <c r="H174" s="15">
        <v>20.6</v>
      </c>
      <c r="I174" s="15">
        <f t="shared" si="9"/>
        <v>3699.198793477236</v>
      </c>
      <c r="K174">
        <f t="shared" si="8"/>
        <v>405493.21183953038</v>
      </c>
      <c r="L174" s="15">
        <v>15</v>
      </c>
    </row>
    <row r="175" spans="1:12" s="46" customFormat="1" ht="16" thickBot="1">
      <c r="A175" s="13" t="s">
        <v>183</v>
      </c>
      <c r="B175" s="13" t="s">
        <v>493</v>
      </c>
      <c r="C175" s="50" t="s">
        <v>179</v>
      </c>
      <c r="D175" s="14">
        <v>42948</v>
      </c>
      <c r="E175" s="13"/>
      <c r="F175" s="13" t="s">
        <v>663</v>
      </c>
      <c r="G175" s="13" t="s">
        <v>670</v>
      </c>
      <c r="H175" s="15">
        <v>19</v>
      </c>
      <c r="I175" s="15">
        <f t="shared" si="9"/>
        <v>4348.454293628809</v>
      </c>
      <c r="K175">
        <f t="shared" si="8"/>
        <v>367946.83626875404</v>
      </c>
      <c r="L175" s="15">
        <v>16</v>
      </c>
    </row>
    <row r="176" spans="1:12" s="46" customFormat="1" ht="16" thickBot="1">
      <c r="A176" s="13" t="s">
        <v>183</v>
      </c>
      <c r="B176" s="13" t="s">
        <v>493</v>
      </c>
      <c r="C176" s="50" t="s">
        <v>179</v>
      </c>
      <c r="D176" s="14">
        <v>42948</v>
      </c>
      <c r="E176" s="13"/>
      <c r="F176" s="13" t="s">
        <v>663</v>
      </c>
      <c r="G176" s="13" t="s">
        <v>671</v>
      </c>
      <c r="H176" s="15">
        <v>19.2</v>
      </c>
      <c r="I176" s="15">
        <f t="shared" si="9"/>
        <v>4258.3333333333339</v>
      </c>
      <c r="K176">
        <f t="shared" si="8"/>
        <v>164383.56164383559</v>
      </c>
      <c r="L176" s="15">
        <v>7</v>
      </c>
    </row>
    <row r="177" spans="1:12" s="46" customFormat="1" ht="16" thickBot="1">
      <c r="A177" s="13" t="s">
        <v>183</v>
      </c>
      <c r="B177" s="13" t="s">
        <v>493</v>
      </c>
      <c r="C177" s="50" t="s">
        <v>179</v>
      </c>
      <c r="D177" s="14">
        <v>42948</v>
      </c>
      <c r="E177" s="13"/>
      <c r="F177" s="13" t="s">
        <v>663</v>
      </c>
      <c r="G177" s="13" t="s">
        <v>672</v>
      </c>
      <c r="H177" s="15">
        <v>18.399999999999999</v>
      </c>
      <c r="I177" s="15">
        <f t="shared" si="9"/>
        <v>4636.6729678638949</v>
      </c>
      <c r="K177">
        <f t="shared" si="8"/>
        <v>366642.2048271363</v>
      </c>
      <c r="L177" s="15">
        <v>17</v>
      </c>
    </row>
    <row r="178" spans="1:12" s="46" customFormat="1" ht="16" thickBot="1">
      <c r="A178" s="13" t="s">
        <v>183</v>
      </c>
      <c r="B178" s="13" t="s">
        <v>493</v>
      </c>
      <c r="C178" s="50" t="s">
        <v>179</v>
      </c>
      <c r="D178" s="14">
        <v>42948</v>
      </c>
      <c r="E178" s="13"/>
      <c r="F178" s="13" t="s">
        <v>663</v>
      </c>
      <c r="G178" s="13" t="s">
        <v>673</v>
      </c>
      <c r="H178" s="15">
        <v>18</v>
      </c>
      <c r="I178" s="15">
        <f t="shared" si="9"/>
        <v>4845.0370370370374</v>
      </c>
      <c r="K178">
        <f t="shared" si="8"/>
        <v>3797700.5870841485</v>
      </c>
      <c r="L178" s="15">
        <v>184</v>
      </c>
    </row>
    <row r="179" spans="1:12" s="46" customFormat="1" ht="16" thickBot="1">
      <c r="A179" s="13" t="s">
        <v>183</v>
      </c>
      <c r="B179" s="13" t="s">
        <v>493</v>
      </c>
      <c r="C179" s="50" t="s">
        <v>179</v>
      </c>
      <c r="D179" s="14">
        <v>42948</v>
      </c>
      <c r="E179" s="13"/>
      <c r="F179" s="13" t="s">
        <v>663</v>
      </c>
      <c r="G179" s="13" t="s">
        <v>674</v>
      </c>
      <c r="H179" s="15">
        <v>22</v>
      </c>
      <c r="I179" s="15">
        <f t="shared" si="9"/>
        <v>3243.3719008264466</v>
      </c>
      <c r="K179">
        <f t="shared" si="8"/>
        <v>801634.86627527722</v>
      </c>
      <c r="L179" s="15">
        <v>26</v>
      </c>
    </row>
    <row r="180" spans="1:12" ht="16" thickBot="1">
      <c r="A180" s="4" t="s">
        <v>183</v>
      </c>
      <c r="B180" s="4" t="s">
        <v>493</v>
      </c>
      <c r="C180" s="52" t="s">
        <v>366</v>
      </c>
      <c r="D180" s="5">
        <v>42948</v>
      </c>
      <c r="E180" s="4"/>
      <c r="F180" s="4" t="s">
        <v>184</v>
      </c>
      <c r="G180" s="4" t="s">
        <v>494</v>
      </c>
      <c r="H180" s="6">
        <v>20.3</v>
      </c>
      <c r="I180" s="6">
        <f t="shared" ref="I180:I220" si="10">(1024/H180)*(1533/H180)</f>
        <v>3809.3426193307287</v>
      </c>
      <c r="J180">
        <v>2750</v>
      </c>
      <c r="K180">
        <f t="shared" si="8"/>
        <v>420019.97716894979</v>
      </c>
      <c r="L180" s="6">
        <v>16</v>
      </c>
    </row>
    <row r="181" spans="1:12" ht="16" thickBot="1">
      <c r="A181" s="4" t="s">
        <v>183</v>
      </c>
      <c r="B181" s="4" t="s">
        <v>493</v>
      </c>
      <c r="C181" s="52" t="s">
        <v>366</v>
      </c>
      <c r="D181" s="5">
        <v>42948</v>
      </c>
      <c r="E181" s="4"/>
      <c r="F181" s="4" t="s">
        <v>184</v>
      </c>
      <c r="G181" s="4" t="s">
        <v>495</v>
      </c>
      <c r="H181" s="6">
        <v>20.3</v>
      </c>
      <c r="I181" s="6">
        <f t="shared" si="10"/>
        <v>3809.3426193307287</v>
      </c>
      <c r="J181">
        <v>2750</v>
      </c>
      <c r="K181">
        <f t="shared" si="8"/>
        <v>866291.20291095902</v>
      </c>
      <c r="L181" s="6">
        <v>33</v>
      </c>
    </row>
    <row r="182" spans="1:12" ht="16" thickBot="1">
      <c r="A182" s="4" t="s">
        <v>183</v>
      </c>
      <c r="B182" s="4" t="s">
        <v>493</v>
      </c>
      <c r="C182" s="52" t="s">
        <v>366</v>
      </c>
      <c r="D182" s="5">
        <v>42948</v>
      </c>
      <c r="E182" s="4"/>
      <c r="F182" s="4" t="s">
        <v>184</v>
      </c>
      <c r="G182" s="4" t="s">
        <v>496</v>
      </c>
      <c r="H182" s="6">
        <v>20.3</v>
      </c>
      <c r="I182" s="6">
        <f t="shared" si="10"/>
        <v>3809.3426193307287</v>
      </c>
      <c r="J182">
        <v>2750</v>
      </c>
      <c r="K182">
        <f t="shared" si="8"/>
        <v>892542.45148401824</v>
      </c>
      <c r="L182" s="6">
        <v>34</v>
      </c>
    </row>
    <row r="183" spans="1:12" ht="16" thickBot="1">
      <c r="A183" s="4" t="s">
        <v>183</v>
      </c>
      <c r="B183" s="4" t="s">
        <v>493</v>
      </c>
      <c r="C183" s="52" t="s">
        <v>366</v>
      </c>
      <c r="D183" s="5">
        <v>42948</v>
      </c>
      <c r="E183" s="4"/>
      <c r="F183" s="4" t="s">
        <v>184</v>
      </c>
      <c r="G183" s="4" t="s">
        <v>497</v>
      </c>
      <c r="H183" s="6">
        <v>20.3</v>
      </c>
      <c r="I183" s="6">
        <f t="shared" si="10"/>
        <v>3809.3426193307287</v>
      </c>
      <c r="J183">
        <v>2750</v>
      </c>
      <c r="K183">
        <f t="shared" si="8"/>
        <v>1023798.6943493151</v>
      </c>
      <c r="L183" s="6">
        <v>39</v>
      </c>
    </row>
    <row r="184" spans="1:12" ht="16" thickBot="1">
      <c r="A184" s="4" t="s">
        <v>183</v>
      </c>
      <c r="B184" s="4" t="s">
        <v>493</v>
      </c>
      <c r="C184" s="52" t="s">
        <v>366</v>
      </c>
      <c r="D184" s="5">
        <v>42948</v>
      </c>
      <c r="E184" s="4"/>
      <c r="F184" s="4" t="s">
        <v>184</v>
      </c>
      <c r="G184" s="4" t="s">
        <v>498</v>
      </c>
      <c r="H184" s="6">
        <v>20.3</v>
      </c>
      <c r="I184" s="6">
        <f t="shared" si="10"/>
        <v>3809.3426193307287</v>
      </c>
      <c r="J184">
        <v>2750</v>
      </c>
      <c r="K184">
        <f t="shared" si="8"/>
        <v>1023798.6943493151</v>
      </c>
      <c r="L184" s="6">
        <v>39</v>
      </c>
    </row>
    <row r="185" spans="1:12" ht="16" thickBot="1">
      <c r="A185" s="4" t="s">
        <v>183</v>
      </c>
      <c r="B185" s="4" t="s">
        <v>493</v>
      </c>
      <c r="C185" s="52" t="s">
        <v>366</v>
      </c>
      <c r="D185" s="5">
        <v>42948</v>
      </c>
      <c r="E185" s="4"/>
      <c r="F185" s="4" t="s">
        <v>184</v>
      </c>
      <c r="G185" s="4" t="s">
        <v>499</v>
      </c>
      <c r="H185" s="6">
        <v>20.3</v>
      </c>
      <c r="I185" s="6">
        <f t="shared" si="10"/>
        <v>3809.3426193307287</v>
      </c>
      <c r="J185">
        <v>2750</v>
      </c>
      <c r="K185">
        <f t="shared" si="8"/>
        <v>1233808.6829337901</v>
      </c>
      <c r="L185" s="6">
        <v>47</v>
      </c>
    </row>
    <row r="186" spans="1:12" ht="16" thickBot="1">
      <c r="A186" s="4" t="s">
        <v>183</v>
      </c>
      <c r="B186" s="4" t="s">
        <v>493</v>
      </c>
      <c r="C186" s="52" t="s">
        <v>366</v>
      </c>
      <c r="D186" s="5">
        <v>42948</v>
      </c>
      <c r="E186" s="4"/>
      <c r="F186" s="4" t="s">
        <v>184</v>
      </c>
      <c r="G186" s="4" t="s">
        <v>500</v>
      </c>
      <c r="H186" s="6">
        <v>20.3</v>
      </c>
      <c r="I186" s="6">
        <f t="shared" si="10"/>
        <v>3809.3426193307287</v>
      </c>
      <c r="J186">
        <v>2750</v>
      </c>
      <c r="K186">
        <f t="shared" si="8"/>
        <v>551276.22003424657</v>
      </c>
      <c r="L186" s="6">
        <v>21</v>
      </c>
    </row>
    <row r="187" spans="1:12" ht="16" thickBot="1">
      <c r="A187" s="4" t="s">
        <v>183</v>
      </c>
      <c r="B187" s="4" t="s">
        <v>493</v>
      </c>
      <c r="C187" s="52" t="s">
        <v>366</v>
      </c>
      <c r="D187" s="5">
        <v>42948</v>
      </c>
      <c r="E187" s="4"/>
      <c r="F187" s="4" t="s">
        <v>184</v>
      </c>
      <c r="G187" s="4" t="s">
        <v>501</v>
      </c>
      <c r="H187" s="6">
        <v>20.3</v>
      </c>
      <c r="I187" s="6">
        <f t="shared" si="10"/>
        <v>3809.3426193307287</v>
      </c>
      <c r="J187">
        <v>2750</v>
      </c>
      <c r="K187">
        <f t="shared" si="8"/>
        <v>472522.47431506851</v>
      </c>
      <c r="L187" s="6">
        <v>18</v>
      </c>
    </row>
    <row r="188" spans="1:12" ht="16" thickBot="1">
      <c r="A188" s="4" t="s">
        <v>183</v>
      </c>
      <c r="B188" s="4" t="s">
        <v>493</v>
      </c>
      <c r="C188" s="52" t="s">
        <v>366</v>
      </c>
      <c r="D188" s="5">
        <v>42948</v>
      </c>
      <c r="E188" s="4"/>
      <c r="F188" s="4" t="s">
        <v>184</v>
      </c>
      <c r="G188" s="4" t="s">
        <v>502</v>
      </c>
      <c r="H188" s="6">
        <v>20.3</v>
      </c>
      <c r="I188" s="6">
        <f t="shared" si="10"/>
        <v>3809.3426193307287</v>
      </c>
      <c r="J188">
        <v>2750</v>
      </c>
      <c r="K188">
        <f t="shared" si="8"/>
        <v>787537.45719178079</v>
      </c>
      <c r="L188" s="6">
        <v>30</v>
      </c>
    </row>
    <row r="189" spans="1:12" ht="16" thickBot="1">
      <c r="A189" s="4" t="s">
        <v>183</v>
      </c>
      <c r="B189" s="4" t="s">
        <v>493</v>
      </c>
      <c r="C189" s="52" t="s">
        <v>366</v>
      </c>
      <c r="D189" s="5">
        <v>42948</v>
      </c>
      <c r="E189" s="4"/>
      <c r="F189" s="4" t="s">
        <v>184</v>
      </c>
      <c r="G189" s="4" t="s">
        <v>503</v>
      </c>
      <c r="H189" s="6">
        <v>20.3</v>
      </c>
      <c r="I189" s="6">
        <f t="shared" si="10"/>
        <v>3809.3426193307287</v>
      </c>
      <c r="J189">
        <v>2750</v>
      </c>
      <c r="K189">
        <f t="shared" si="8"/>
        <v>1522572.4172374429</v>
      </c>
      <c r="L189" s="6">
        <v>58</v>
      </c>
    </row>
    <row r="190" spans="1:12" ht="16" thickBot="1">
      <c r="A190" s="4" t="s">
        <v>183</v>
      </c>
      <c r="B190" s="4" t="s">
        <v>493</v>
      </c>
      <c r="C190" s="52" t="s">
        <v>366</v>
      </c>
      <c r="D190" s="5">
        <v>42948</v>
      </c>
      <c r="E190" s="4"/>
      <c r="F190" s="4" t="s">
        <v>184</v>
      </c>
      <c r="G190" s="4" t="s">
        <v>504</v>
      </c>
      <c r="H190" s="6">
        <v>20.3</v>
      </c>
      <c r="I190" s="6">
        <f t="shared" si="10"/>
        <v>3809.3426193307287</v>
      </c>
      <c r="J190">
        <v>2750</v>
      </c>
      <c r="K190">
        <f t="shared" si="8"/>
        <v>1417567.4229452056</v>
      </c>
      <c r="L190" s="6">
        <v>54</v>
      </c>
    </row>
    <row r="191" spans="1:12" ht="16" thickBot="1">
      <c r="A191" s="4" t="s">
        <v>183</v>
      </c>
      <c r="B191" s="4" t="s">
        <v>493</v>
      </c>
      <c r="C191" s="52" t="s">
        <v>366</v>
      </c>
      <c r="D191" s="5">
        <v>42948</v>
      </c>
      <c r="E191" s="4"/>
      <c r="F191" s="4" t="s">
        <v>184</v>
      </c>
      <c r="G191" s="4" t="s">
        <v>505</v>
      </c>
      <c r="H191" s="6">
        <v>20.3</v>
      </c>
      <c r="I191" s="6">
        <f t="shared" si="10"/>
        <v>3809.3426193307287</v>
      </c>
      <c r="J191">
        <v>2750</v>
      </c>
      <c r="K191">
        <f t="shared" si="8"/>
        <v>761286.20861872146</v>
      </c>
      <c r="L191" s="6">
        <v>29</v>
      </c>
    </row>
    <row r="192" spans="1:12" ht="16" thickBot="1">
      <c r="A192" s="4" t="s">
        <v>183</v>
      </c>
      <c r="B192" s="4" t="s">
        <v>493</v>
      </c>
      <c r="C192" s="52" t="s">
        <v>366</v>
      </c>
      <c r="D192" s="5">
        <v>42948</v>
      </c>
      <c r="E192" s="4"/>
      <c r="F192" s="4" t="s">
        <v>184</v>
      </c>
      <c r="G192" s="4" t="s">
        <v>506</v>
      </c>
      <c r="H192" s="6">
        <v>20.3</v>
      </c>
      <c r="I192" s="6">
        <f t="shared" si="10"/>
        <v>3809.3426193307287</v>
      </c>
      <c r="J192">
        <v>2750</v>
      </c>
      <c r="K192">
        <f t="shared" si="8"/>
        <v>1207557.4343607307</v>
      </c>
      <c r="L192" s="6">
        <v>46</v>
      </c>
    </row>
    <row r="193" spans="1:12" ht="16" thickBot="1">
      <c r="A193" s="4" t="s">
        <v>183</v>
      </c>
      <c r="B193" s="4" t="s">
        <v>493</v>
      </c>
      <c r="C193" s="52" t="s">
        <v>366</v>
      </c>
      <c r="D193" s="5">
        <v>42948</v>
      </c>
      <c r="E193" s="4"/>
      <c r="F193" s="4" t="s">
        <v>184</v>
      </c>
      <c r="G193" s="4" t="s">
        <v>507</v>
      </c>
      <c r="H193" s="6">
        <v>20.3</v>
      </c>
      <c r="I193" s="6">
        <f t="shared" si="10"/>
        <v>3809.3426193307287</v>
      </c>
      <c r="J193">
        <v>2750</v>
      </c>
      <c r="K193">
        <f t="shared" si="8"/>
        <v>1417567.4229452056</v>
      </c>
      <c r="L193" s="6">
        <v>54</v>
      </c>
    </row>
    <row r="194" spans="1:12" ht="16" thickBot="1">
      <c r="A194" s="4" t="s">
        <v>183</v>
      </c>
      <c r="B194" s="4" t="s">
        <v>493</v>
      </c>
      <c r="C194" s="52" t="s">
        <v>366</v>
      </c>
      <c r="D194" s="5">
        <v>42948</v>
      </c>
      <c r="E194" s="4"/>
      <c r="F194" s="4" t="s">
        <v>184</v>
      </c>
      <c r="G194" s="4" t="s">
        <v>508</v>
      </c>
      <c r="H194" s="6">
        <v>20.3</v>
      </c>
      <c r="I194" s="6">
        <f t="shared" si="10"/>
        <v>3809.3426193307287</v>
      </c>
      <c r="J194">
        <v>2750</v>
      </c>
      <c r="K194">
        <f t="shared" si="8"/>
        <v>682532.46289954334</v>
      </c>
      <c r="L194" s="6">
        <v>26</v>
      </c>
    </row>
    <row r="195" spans="1:12" ht="16" thickBot="1">
      <c r="A195" s="4" t="s">
        <v>183</v>
      </c>
      <c r="B195" s="4" t="s">
        <v>493</v>
      </c>
      <c r="C195" s="52" t="s">
        <v>366</v>
      </c>
      <c r="D195" s="5">
        <v>42948</v>
      </c>
      <c r="E195" s="4"/>
      <c r="F195" s="4" t="s">
        <v>184</v>
      </c>
      <c r="G195" s="4" t="s">
        <v>509</v>
      </c>
      <c r="H195" s="6">
        <v>20.3</v>
      </c>
      <c r="I195" s="6">
        <f t="shared" si="10"/>
        <v>3809.3426193307287</v>
      </c>
      <c r="J195">
        <v>2750</v>
      </c>
      <c r="K195">
        <f t="shared" ref="K195:K258" si="11">(L195/I195)*10^8</f>
        <v>1128803.6886415526</v>
      </c>
      <c r="L195" s="6">
        <v>43</v>
      </c>
    </row>
    <row r="196" spans="1:12" ht="16" thickBot="1">
      <c r="A196" s="4" t="s">
        <v>183</v>
      </c>
      <c r="B196" s="4" t="s">
        <v>493</v>
      </c>
      <c r="C196" s="52" t="s">
        <v>366</v>
      </c>
      <c r="D196" s="5">
        <v>42948</v>
      </c>
      <c r="E196" s="4"/>
      <c r="F196" s="4" t="s">
        <v>184</v>
      </c>
      <c r="G196" s="4" t="s">
        <v>510</v>
      </c>
      <c r="H196" s="6">
        <v>20.3</v>
      </c>
      <c r="I196" s="6">
        <f t="shared" si="10"/>
        <v>3809.3426193307287</v>
      </c>
      <c r="J196">
        <v>2750</v>
      </c>
      <c r="K196">
        <f t="shared" si="11"/>
        <v>1128803.6886415526</v>
      </c>
      <c r="L196" s="6">
        <v>43</v>
      </c>
    </row>
    <row r="197" spans="1:12" ht="16" thickBot="1">
      <c r="A197" s="4" t="s">
        <v>183</v>
      </c>
      <c r="B197" s="4" t="s">
        <v>493</v>
      </c>
      <c r="C197" s="52" t="s">
        <v>366</v>
      </c>
      <c r="D197" s="5">
        <v>42948</v>
      </c>
      <c r="E197" s="4"/>
      <c r="F197" s="4" t="s">
        <v>184</v>
      </c>
      <c r="G197" s="4" t="s">
        <v>511</v>
      </c>
      <c r="H197" s="6">
        <v>20.3</v>
      </c>
      <c r="I197" s="6">
        <f t="shared" si="10"/>
        <v>3809.3426193307287</v>
      </c>
      <c r="J197">
        <v>2750</v>
      </c>
      <c r="K197">
        <f t="shared" si="11"/>
        <v>498773.72288812784</v>
      </c>
      <c r="L197" s="6">
        <v>19</v>
      </c>
    </row>
    <row r="198" spans="1:12" ht="16" thickBot="1">
      <c r="A198" s="4" t="s">
        <v>183</v>
      </c>
      <c r="B198" s="4" t="s">
        <v>493</v>
      </c>
      <c r="C198" s="52" t="s">
        <v>366</v>
      </c>
      <c r="D198" s="5">
        <v>42948</v>
      </c>
      <c r="E198" s="4"/>
      <c r="F198" s="4" t="s">
        <v>184</v>
      </c>
      <c r="G198" s="4" t="s">
        <v>512</v>
      </c>
      <c r="H198" s="6">
        <v>20.3</v>
      </c>
      <c r="I198" s="6">
        <f t="shared" si="10"/>
        <v>3809.3426193307287</v>
      </c>
      <c r="J198">
        <v>2750</v>
      </c>
      <c r="K198">
        <f t="shared" si="11"/>
        <v>1338813.6772260275</v>
      </c>
      <c r="L198" s="6">
        <v>51</v>
      </c>
    </row>
    <row r="199" spans="1:12" ht="16" thickBot="1">
      <c r="A199" s="4" t="s">
        <v>183</v>
      </c>
      <c r="B199" s="4" t="s">
        <v>493</v>
      </c>
      <c r="C199" s="52" t="s">
        <v>366</v>
      </c>
      <c r="D199" s="5">
        <v>42948</v>
      </c>
      <c r="E199" s="4"/>
      <c r="F199" s="4" t="s">
        <v>184</v>
      </c>
      <c r="G199" s="4" t="s">
        <v>513</v>
      </c>
      <c r="H199" s="6">
        <v>20.3</v>
      </c>
      <c r="I199" s="6">
        <f t="shared" si="10"/>
        <v>3809.3426193307287</v>
      </c>
      <c r="J199">
        <v>2750</v>
      </c>
      <c r="K199">
        <f t="shared" si="11"/>
        <v>1575074.9143835616</v>
      </c>
      <c r="L199" s="6">
        <v>60</v>
      </c>
    </row>
    <row r="200" spans="1:12" s="46" customFormat="1" ht="16" thickBot="1">
      <c r="A200" s="13" t="s">
        <v>183</v>
      </c>
      <c r="B200" s="13" t="s">
        <v>405</v>
      </c>
      <c r="C200" s="50" t="s">
        <v>179</v>
      </c>
      <c r="D200" s="14">
        <v>42948</v>
      </c>
      <c r="E200" s="13"/>
      <c r="F200" s="13" t="s">
        <v>406</v>
      </c>
      <c r="G200" s="13" t="s">
        <v>407</v>
      </c>
      <c r="H200" s="15">
        <v>19.8</v>
      </c>
      <c r="I200" s="15">
        <f t="shared" si="10"/>
        <v>4004.1628405264769</v>
      </c>
      <c r="K200">
        <f t="shared" si="11"/>
        <v>849116.31604696671</v>
      </c>
      <c r="L200" s="15">
        <v>34</v>
      </c>
    </row>
    <row r="201" spans="1:12" s="46" customFormat="1" ht="16" thickBot="1">
      <c r="A201" s="13" t="s">
        <v>183</v>
      </c>
      <c r="B201" s="13" t="s">
        <v>405</v>
      </c>
      <c r="C201" s="50" t="s">
        <v>179</v>
      </c>
      <c r="D201" s="14">
        <v>42948</v>
      </c>
      <c r="E201" s="13"/>
      <c r="F201" s="13" t="s">
        <v>406</v>
      </c>
      <c r="G201" s="13" t="s">
        <v>408</v>
      </c>
      <c r="H201" s="15">
        <v>19.100000000000001</v>
      </c>
      <c r="I201" s="15">
        <f t="shared" si="10"/>
        <v>4303.0399385981736</v>
      </c>
      <c r="K201">
        <f t="shared" si="11"/>
        <v>1161969.2290443575</v>
      </c>
      <c r="L201" s="15">
        <v>50</v>
      </c>
    </row>
    <row r="202" spans="1:12" s="46" customFormat="1" ht="16" thickBot="1">
      <c r="A202" s="13" t="s">
        <v>183</v>
      </c>
      <c r="B202" s="13" t="s">
        <v>405</v>
      </c>
      <c r="C202" s="50" t="s">
        <v>179</v>
      </c>
      <c r="D202" s="14">
        <v>42948</v>
      </c>
      <c r="E202" s="13"/>
      <c r="F202" s="13" t="s">
        <v>406</v>
      </c>
      <c r="G202" s="13" t="s">
        <v>409</v>
      </c>
      <c r="H202" s="15">
        <v>19</v>
      </c>
      <c r="I202" s="15">
        <f t="shared" si="10"/>
        <v>4348.454293628809</v>
      </c>
      <c r="K202">
        <f t="shared" si="11"/>
        <v>850877.05887149379</v>
      </c>
      <c r="L202" s="15">
        <v>37</v>
      </c>
    </row>
    <row r="203" spans="1:12" s="46" customFormat="1" ht="16" thickBot="1">
      <c r="A203" s="13" t="s">
        <v>183</v>
      </c>
      <c r="B203" s="13" t="s">
        <v>405</v>
      </c>
      <c r="C203" s="50" t="s">
        <v>179</v>
      </c>
      <c r="D203" s="14">
        <v>42948</v>
      </c>
      <c r="E203" s="13"/>
      <c r="F203" s="13" t="s">
        <v>406</v>
      </c>
      <c r="G203" s="13" t="s">
        <v>410</v>
      </c>
      <c r="H203" s="15">
        <v>19.8</v>
      </c>
      <c r="I203" s="15">
        <f t="shared" si="10"/>
        <v>4004.1628405264769</v>
      </c>
      <c r="K203">
        <f t="shared" si="11"/>
        <v>474506.17661448143</v>
      </c>
      <c r="L203" s="15">
        <v>19</v>
      </c>
    </row>
    <row r="204" spans="1:12" s="46" customFormat="1" ht="16" thickBot="1">
      <c r="A204" s="13" t="s">
        <v>183</v>
      </c>
      <c r="B204" s="13" t="s">
        <v>405</v>
      </c>
      <c r="C204" s="50" t="s">
        <v>179</v>
      </c>
      <c r="D204" s="14">
        <v>42948</v>
      </c>
      <c r="E204" s="13"/>
      <c r="F204" s="13" t="s">
        <v>406</v>
      </c>
      <c r="G204" s="13" t="s">
        <v>411</v>
      </c>
      <c r="H204" s="15">
        <v>19.100000000000001</v>
      </c>
      <c r="I204" s="15">
        <f t="shared" si="10"/>
        <v>4303.0399385981736</v>
      </c>
      <c r="K204">
        <f t="shared" si="11"/>
        <v>348590.76871330728</v>
      </c>
      <c r="L204" s="15">
        <v>15</v>
      </c>
    </row>
    <row r="205" spans="1:12" s="46" customFormat="1" ht="16" thickBot="1">
      <c r="A205" s="13" t="s">
        <v>183</v>
      </c>
      <c r="B205" s="13" t="s">
        <v>405</v>
      </c>
      <c r="C205" s="50" t="s">
        <v>179</v>
      </c>
      <c r="D205" s="14">
        <v>42948</v>
      </c>
      <c r="E205" s="13"/>
      <c r="F205" s="13" t="s">
        <v>406</v>
      </c>
      <c r="G205" s="13" t="s">
        <v>412</v>
      </c>
      <c r="H205" s="15">
        <v>19.8</v>
      </c>
      <c r="I205" s="15">
        <f t="shared" si="10"/>
        <v>4004.1628405264769</v>
      </c>
      <c r="K205">
        <f t="shared" si="11"/>
        <v>324662.12084148731</v>
      </c>
      <c r="L205" s="15">
        <v>13</v>
      </c>
    </row>
    <row r="206" spans="1:12" s="46" customFormat="1" ht="16" thickBot="1">
      <c r="A206" s="13" t="s">
        <v>183</v>
      </c>
      <c r="B206" s="13" t="s">
        <v>405</v>
      </c>
      <c r="C206" s="50" t="s">
        <v>179</v>
      </c>
      <c r="D206" s="14">
        <v>42948</v>
      </c>
      <c r="E206" s="13"/>
      <c r="F206" s="13" t="s">
        <v>406</v>
      </c>
      <c r="G206" s="13" t="s">
        <v>413</v>
      </c>
      <c r="H206" s="15">
        <v>19.5</v>
      </c>
      <c r="I206" s="15">
        <f t="shared" si="10"/>
        <v>4128.3155818540436</v>
      </c>
      <c r="K206">
        <f t="shared" si="11"/>
        <v>290675.45254403132</v>
      </c>
      <c r="L206" s="15">
        <v>12</v>
      </c>
    </row>
    <row r="207" spans="1:12" s="46" customFormat="1" ht="16" thickBot="1">
      <c r="A207" s="13" t="s">
        <v>183</v>
      </c>
      <c r="B207" s="13" t="s">
        <v>405</v>
      </c>
      <c r="C207" s="50" t="s">
        <v>179</v>
      </c>
      <c r="D207" s="14">
        <v>42948</v>
      </c>
      <c r="E207" s="13"/>
      <c r="F207" s="13" t="s">
        <v>406</v>
      </c>
      <c r="G207" s="13" t="s">
        <v>414</v>
      </c>
      <c r="H207" s="15">
        <v>18.8</v>
      </c>
      <c r="I207" s="15">
        <f t="shared" si="10"/>
        <v>4441.4667270258033</v>
      </c>
      <c r="K207">
        <f t="shared" si="11"/>
        <v>157605.59360730593</v>
      </c>
      <c r="L207" s="15">
        <v>7</v>
      </c>
    </row>
    <row r="208" spans="1:12" s="46" customFormat="1" ht="16" thickBot="1">
      <c r="A208" s="13" t="s">
        <v>183</v>
      </c>
      <c r="B208" s="13" t="s">
        <v>405</v>
      </c>
      <c r="C208" s="50" t="s">
        <v>179</v>
      </c>
      <c r="D208" s="14">
        <v>42948</v>
      </c>
      <c r="E208" s="13"/>
      <c r="F208" s="13" t="s">
        <v>406</v>
      </c>
      <c r="G208" s="13" t="s">
        <v>415</v>
      </c>
      <c r="H208" s="15">
        <v>18.8</v>
      </c>
      <c r="I208" s="15">
        <f t="shared" si="10"/>
        <v>4441.4667270258033</v>
      </c>
      <c r="K208">
        <f t="shared" si="11"/>
        <v>270181.01761252451</v>
      </c>
      <c r="L208" s="15">
        <v>12</v>
      </c>
    </row>
    <row r="209" spans="1:12" s="46" customFormat="1" ht="16" thickBot="1">
      <c r="A209" s="13" t="s">
        <v>183</v>
      </c>
      <c r="B209" s="13" t="s">
        <v>405</v>
      </c>
      <c r="C209" s="50" t="s">
        <v>179</v>
      </c>
      <c r="D209" s="14">
        <v>42948</v>
      </c>
      <c r="E209" s="13"/>
      <c r="F209" s="13" t="s">
        <v>406</v>
      </c>
      <c r="G209" s="13" t="s">
        <v>416</v>
      </c>
      <c r="H209" s="15">
        <v>19.100000000000001</v>
      </c>
      <c r="I209" s="15">
        <f t="shared" si="10"/>
        <v>4303.0399385981736</v>
      </c>
      <c r="K209">
        <f t="shared" si="11"/>
        <v>278872.61497064581</v>
      </c>
      <c r="L209" s="15">
        <v>12</v>
      </c>
    </row>
    <row r="210" spans="1:12" s="46" customFormat="1" ht="16" thickBot="1">
      <c r="A210" s="13" t="s">
        <v>183</v>
      </c>
      <c r="B210" s="13" t="s">
        <v>405</v>
      </c>
      <c r="C210" s="50" t="s">
        <v>179</v>
      </c>
      <c r="D210" s="14">
        <v>42948</v>
      </c>
      <c r="E210" s="13"/>
      <c r="F210" s="13" t="s">
        <v>406</v>
      </c>
      <c r="G210" s="13" t="s">
        <v>417</v>
      </c>
      <c r="H210" s="15">
        <v>19.5</v>
      </c>
      <c r="I210" s="15">
        <f t="shared" si="10"/>
        <v>4128.3155818540436</v>
      </c>
      <c r="K210">
        <f t="shared" si="11"/>
        <v>508682.04195205471</v>
      </c>
      <c r="L210" s="15">
        <v>21</v>
      </c>
    </row>
    <row r="211" spans="1:12" s="46" customFormat="1" ht="16" thickBot="1">
      <c r="A211" s="13" t="s">
        <v>183</v>
      </c>
      <c r="B211" s="13" t="s">
        <v>405</v>
      </c>
      <c r="C211" s="50" t="s">
        <v>179</v>
      </c>
      <c r="D211" s="14">
        <v>42948</v>
      </c>
      <c r="E211" s="13"/>
      <c r="F211" s="13" t="s">
        <v>406</v>
      </c>
      <c r="G211" s="13" t="s">
        <v>418</v>
      </c>
      <c r="H211" s="15">
        <v>19.3</v>
      </c>
      <c r="I211" s="15">
        <f t="shared" si="10"/>
        <v>4214.3198475126837</v>
      </c>
      <c r="K211">
        <f t="shared" si="11"/>
        <v>118643.10685746906</v>
      </c>
      <c r="L211" s="15">
        <v>5</v>
      </c>
    </row>
    <row r="212" spans="1:12" s="46" customFormat="1" ht="16" thickBot="1">
      <c r="A212" s="13" t="s">
        <v>183</v>
      </c>
      <c r="B212" s="13" t="s">
        <v>405</v>
      </c>
      <c r="C212" s="50" t="s">
        <v>179</v>
      </c>
      <c r="D212" s="14">
        <v>42948</v>
      </c>
      <c r="E212" s="13"/>
      <c r="F212" s="13" t="s">
        <v>406</v>
      </c>
      <c r="G212" s="13" t="s">
        <v>419</v>
      </c>
      <c r="H212" s="15">
        <v>18.2</v>
      </c>
      <c r="I212" s="15">
        <f t="shared" si="10"/>
        <v>4739.1377852916321</v>
      </c>
      <c r="K212">
        <f t="shared" si="11"/>
        <v>274311.50114155246</v>
      </c>
      <c r="L212" s="15">
        <v>13</v>
      </c>
    </row>
    <row r="213" spans="1:12" s="46" customFormat="1" ht="16" thickBot="1">
      <c r="A213" s="13" t="s">
        <v>183</v>
      </c>
      <c r="B213" s="13" t="s">
        <v>405</v>
      </c>
      <c r="C213" s="50" t="s">
        <v>179</v>
      </c>
      <c r="D213" s="14">
        <v>42948</v>
      </c>
      <c r="E213" s="13"/>
      <c r="F213" s="13" t="s">
        <v>406</v>
      </c>
      <c r="G213" s="13" t="s">
        <v>420</v>
      </c>
      <c r="H213" s="15">
        <v>18.8</v>
      </c>
      <c r="I213" s="15">
        <f t="shared" si="10"/>
        <v>4441.4667270258033</v>
      </c>
      <c r="K213">
        <f t="shared" si="11"/>
        <v>0</v>
      </c>
      <c r="L213" s="15">
        <v>0</v>
      </c>
    </row>
    <row r="214" spans="1:12" s="46" customFormat="1" ht="16" thickBot="1">
      <c r="A214" s="13" t="s">
        <v>183</v>
      </c>
      <c r="B214" s="13" t="s">
        <v>405</v>
      </c>
      <c r="C214" s="50" t="s">
        <v>179</v>
      </c>
      <c r="D214" s="14">
        <v>42948</v>
      </c>
      <c r="E214" s="13"/>
      <c r="F214" s="13" t="s">
        <v>406</v>
      </c>
      <c r="G214" s="13" t="s">
        <v>421</v>
      </c>
      <c r="H214" s="15">
        <v>18.8</v>
      </c>
      <c r="I214" s="15">
        <f t="shared" si="10"/>
        <v>4441.4667270258033</v>
      </c>
      <c r="K214">
        <f t="shared" si="11"/>
        <v>135090.50880626225</v>
      </c>
      <c r="L214" s="15">
        <v>6</v>
      </c>
    </row>
    <row r="215" spans="1:12" s="46" customFormat="1" ht="16" thickBot="1">
      <c r="A215" s="13" t="s">
        <v>183</v>
      </c>
      <c r="B215" s="13" t="s">
        <v>405</v>
      </c>
      <c r="C215" s="50" t="s">
        <v>179</v>
      </c>
      <c r="D215" s="14">
        <v>42948</v>
      </c>
      <c r="E215" s="13"/>
      <c r="F215" s="13" t="s">
        <v>406</v>
      </c>
      <c r="G215" s="13" t="s">
        <v>422</v>
      </c>
      <c r="H215" s="15">
        <v>19</v>
      </c>
      <c r="I215" s="15">
        <f t="shared" si="10"/>
        <v>4348.454293628809</v>
      </c>
      <c r="K215">
        <f t="shared" si="11"/>
        <v>206970.09540117419</v>
      </c>
      <c r="L215" s="15">
        <v>9</v>
      </c>
    </row>
    <row r="216" spans="1:12" s="46" customFormat="1" ht="16" thickBot="1">
      <c r="A216" s="13" t="s">
        <v>183</v>
      </c>
      <c r="B216" s="13" t="s">
        <v>405</v>
      </c>
      <c r="C216" s="50" t="s">
        <v>179</v>
      </c>
      <c r="D216" s="14">
        <v>42948</v>
      </c>
      <c r="E216" s="13"/>
      <c r="F216" s="13" t="s">
        <v>406</v>
      </c>
      <c r="G216" s="13" t="s">
        <v>423</v>
      </c>
      <c r="H216" s="15">
        <v>19.399999999999999</v>
      </c>
      <c r="I216" s="15">
        <f t="shared" si="10"/>
        <v>4170.9852269104058</v>
      </c>
      <c r="K216">
        <f t="shared" si="11"/>
        <v>71925.452544031301</v>
      </c>
      <c r="L216" s="15">
        <v>3</v>
      </c>
    </row>
    <row r="217" spans="1:12" s="46" customFormat="1" ht="16" thickBot="1">
      <c r="A217" s="13" t="s">
        <v>183</v>
      </c>
      <c r="B217" s="13" t="s">
        <v>405</v>
      </c>
      <c r="C217" s="50" t="s">
        <v>179</v>
      </c>
      <c r="D217" s="14">
        <v>42948</v>
      </c>
      <c r="E217" s="13"/>
      <c r="F217" s="13" t="s">
        <v>406</v>
      </c>
      <c r="G217" s="13" t="s">
        <v>424</v>
      </c>
      <c r="H217" s="15">
        <v>19</v>
      </c>
      <c r="I217" s="15">
        <f t="shared" si="10"/>
        <v>4348.454293628809</v>
      </c>
      <c r="K217">
        <f t="shared" si="11"/>
        <v>137980.06360078277</v>
      </c>
      <c r="L217" s="15">
        <v>6</v>
      </c>
    </row>
    <row r="218" spans="1:12" s="46" customFormat="1" ht="16" thickBot="1">
      <c r="A218" s="13" t="s">
        <v>183</v>
      </c>
      <c r="B218" s="13" t="s">
        <v>405</v>
      </c>
      <c r="C218" s="50" t="s">
        <v>179</v>
      </c>
      <c r="D218" s="14">
        <v>42948</v>
      </c>
      <c r="E218" s="13"/>
      <c r="F218" s="13" t="s">
        <v>406</v>
      </c>
      <c r="G218" s="13" t="s">
        <v>425</v>
      </c>
      <c r="H218" s="15">
        <v>19.3</v>
      </c>
      <c r="I218" s="15">
        <f t="shared" si="10"/>
        <v>4214.3198475126837</v>
      </c>
      <c r="K218">
        <f t="shared" si="11"/>
        <v>213557.5923434443</v>
      </c>
      <c r="L218" s="15">
        <v>9</v>
      </c>
    </row>
    <row r="219" spans="1:12" s="46" customFormat="1" ht="16" thickBot="1">
      <c r="A219" s="13" t="s">
        <v>183</v>
      </c>
      <c r="B219" s="13" t="s">
        <v>405</v>
      </c>
      <c r="C219" s="50" t="s">
        <v>179</v>
      </c>
      <c r="D219" s="14">
        <v>42948</v>
      </c>
      <c r="E219" s="13"/>
      <c r="F219" s="13" t="s">
        <v>406</v>
      </c>
      <c r="G219" s="13" t="s">
        <v>426</v>
      </c>
      <c r="H219" s="15">
        <v>18.8</v>
      </c>
      <c r="I219" s="15">
        <f t="shared" si="10"/>
        <v>4441.4667270258033</v>
      </c>
      <c r="K219">
        <f t="shared" si="11"/>
        <v>90060.33920417483</v>
      </c>
      <c r="L219" s="15">
        <v>4</v>
      </c>
    </row>
    <row r="220" spans="1:12" s="46" customFormat="1" ht="16" thickBot="1">
      <c r="A220" s="13" t="s">
        <v>183</v>
      </c>
      <c r="B220" s="13" t="s">
        <v>405</v>
      </c>
      <c r="C220" s="50" t="s">
        <v>179</v>
      </c>
      <c r="D220" s="14">
        <v>42948</v>
      </c>
      <c r="E220" s="13"/>
      <c r="F220" s="13" t="s">
        <v>406</v>
      </c>
      <c r="G220" s="13" t="s">
        <v>427</v>
      </c>
      <c r="H220" s="15">
        <v>19.8</v>
      </c>
      <c r="I220" s="15">
        <f t="shared" si="10"/>
        <v>4004.1628405264769</v>
      </c>
      <c r="K220">
        <f t="shared" si="11"/>
        <v>899064.33463796484</v>
      </c>
      <c r="L220" s="15">
        <v>36</v>
      </c>
    </row>
    <row r="221" spans="1:12" ht="16" thickBot="1">
      <c r="A221" s="4" t="s">
        <v>183</v>
      </c>
      <c r="B221" s="4" t="s">
        <v>405</v>
      </c>
      <c r="C221" s="52" t="s">
        <v>366</v>
      </c>
      <c r="D221" s="5">
        <v>42948</v>
      </c>
      <c r="E221" s="4"/>
      <c r="F221" s="4" t="s">
        <v>184</v>
      </c>
      <c r="G221" s="4" t="s">
        <v>514</v>
      </c>
      <c r="H221" s="6">
        <v>20.3</v>
      </c>
      <c r="I221" s="6">
        <f t="shared" ref="I221:I284" si="12">(1024/H221)*(1533/H221)</f>
        <v>3809.3426193307287</v>
      </c>
      <c r="J221">
        <v>2750</v>
      </c>
      <c r="K221">
        <f t="shared" si="11"/>
        <v>1443818.6715182648</v>
      </c>
      <c r="L221" s="6">
        <v>55</v>
      </c>
    </row>
    <row r="222" spans="1:12" ht="16" thickBot="1">
      <c r="A222" s="4" t="s">
        <v>183</v>
      </c>
      <c r="B222" s="4" t="s">
        <v>405</v>
      </c>
      <c r="C222" s="52" t="s">
        <v>366</v>
      </c>
      <c r="D222" s="5">
        <v>42948</v>
      </c>
      <c r="E222" s="4"/>
      <c r="F222" s="4" t="s">
        <v>184</v>
      </c>
      <c r="G222" s="4" t="s">
        <v>515</v>
      </c>
      <c r="H222" s="6">
        <v>20.3</v>
      </c>
      <c r="I222" s="6">
        <f t="shared" si="12"/>
        <v>3809.3426193307287</v>
      </c>
      <c r="J222">
        <v>2750</v>
      </c>
      <c r="K222">
        <f t="shared" si="11"/>
        <v>1548823.6658105024</v>
      </c>
      <c r="L222" s="6">
        <v>59</v>
      </c>
    </row>
    <row r="223" spans="1:12" ht="16" thickBot="1">
      <c r="A223" s="4" t="s">
        <v>183</v>
      </c>
      <c r="B223" s="4" t="s">
        <v>405</v>
      </c>
      <c r="C223" s="52" t="s">
        <v>366</v>
      </c>
      <c r="D223" s="5">
        <v>42948</v>
      </c>
      <c r="E223" s="4"/>
      <c r="F223" s="4" t="s">
        <v>184</v>
      </c>
      <c r="G223" s="4" t="s">
        <v>516</v>
      </c>
      <c r="H223" s="6">
        <v>20.3</v>
      </c>
      <c r="I223" s="6">
        <f t="shared" si="12"/>
        <v>3809.3426193307287</v>
      </c>
      <c r="J223">
        <v>2750</v>
      </c>
      <c r="K223">
        <f t="shared" si="11"/>
        <v>1023798.6943493151</v>
      </c>
      <c r="L223" s="6">
        <v>39</v>
      </c>
    </row>
    <row r="224" spans="1:12" ht="16" thickBot="1">
      <c r="A224" s="4" t="s">
        <v>183</v>
      </c>
      <c r="B224" s="4" t="s">
        <v>405</v>
      </c>
      <c r="C224" s="52" t="s">
        <v>366</v>
      </c>
      <c r="D224" s="5">
        <v>42948</v>
      </c>
      <c r="E224" s="4"/>
      <c r="F224" s="4" t="s">
        <v>184</v>
      </c>
      <c r="G224" s="4" t="s">
        <v>517</v>
      </c>
      <c r="H224" s="6">
        <v>20.3</v>
      </c>
      <c r="I224" s="6">
        <f t="shared" si="12"/>
        <v>3809.3426193307287</v>
      </c>
      <c r="J224">
        <v>2750</v>
      </c>
      <c r="K224">
        <f t="shared" si="11"/>
        <v>630029.96575342468</v>
      </c>
      <c r="L224" s="6">
        <v>24</v>
      </c>
    </row>
    <row r="225" spans="1:12" ht="16" thickBot="1">
      <c r="A225" s="4" t="s">
        <v>183</v>
      </c>
      <c r="B225" s="4" t="s">
        <v>405</v>
      </c>
      <c r="C225" s="52" t="s">
        <v>366</v>
      </c>
      <c r="D225" s="5">
        <v>42948</v>
      </c>
      <c r="E225" s="4"/>
      <c r="F225" s="4" t="s">
        <v>184</v>
      </c>
      <c r="G225" s="4" t="s">
        <v>518</v>
      </c>
      <c r="H225" s="6">
        <v>20.3</v>
      </c>
      <c r="I225" s="6">
        <f t="shared" si="12"/>
        <v>3809.3426193307287</v>
      </c>
      <c r="J225">
        <v>2750</v>
      </c>
      <c r="K225">
        <f t="shared" si="11"/>
        <v>682532.46289954334</v>
      </c>
      <c r="L225" s="6">
        <v>26</v>
      </c>
    </row>
    <row r="226" spans="1:12" ht="16" thickBot="1">
      <c r="A226" s="4" t="s">
        <v>183</v>
      </c>
      <c r="B226" s="4" t="s">
        <v>405</v>
      </c>
      <c r="C226" s="52" t="s">
        <v>366</v>
      </c>
      <c r="D226" s="5">
        <v>42948</v>
      </c>
      <c r="E226" s="4"/>
      <c r="F226" s="4" t="s">
        <v>184</v>
      </c>
      <c r="G226" s="4" t="s">
        <v>519</v>
      </c>
      <c r="H226" s="6">
        <v>20.3</v>
      </c>
      <c r="I226" s="6">
        <f t="shared" si="12"/>
        <v>3809.3426193307287</v>
      </c>
      <c r="J226">
        <v>2750</v>
      </c>
      <c r="K226">
        <f t="shared" si="11"/>
        <v>945044.94863013702</v>
      </c>
      <c r="L226" s="6">
        <v>36</v>
      </c>
    </row>
    <row r="227" spans="1:12" ht="16" thickBot="1">
      <c r="A227" s="4" t="s">
        <v>183</v>
      </c>
      <c r="B227" s="4" t="s">
        <v>405</v>
      </c>
      <c r="C227" s="52" t="s">
        <v>366</v>
      </c>
      <c r="D227" s="5">
        <v>42948</v>
      </c>
      <c r="E227" s="4"/>
      <c r="F227" s="4" t="s">
        <v>184</v>
      </c>
      <c r="G227" s="4" t="s">
        <v>520</v>
      </c>
      <c r="H227" s="6">
        <v>20.3</v>
      </c>
      <c r="I227" s="6">
        <f t="shared" si="12"/>
        <v>3809.3426193307287</v>
      </c>
      <c r="J227">
        <v>2750</v>
      </c>
      <c r="K227">
        <f t="shared" si="11"/>
        <v>498773.72288812784</v>
      </c>
      <c r="L227" s="6">
        <v>19</v>
      </c>
    </row>
    <row r="228" spans="1:12" ht="16" thickBot="1">
      <c r="A228" s="4" t="s">
        <v>183</v>
      </c>
      <c r="B228" s="4" t="s">
        <v>405</v>
      </c>
      <c r="C228" s="52" t="s">
        <v>366</v>
      </c>
      <c r="D228" s="5">
        <v>42948</v>
      </c>
      <c r="E228" s="4"/>
      <c r="F228" s="4" t="s">
        <v>184</v>
      </c>
      <c r="G228" s="4" t="s">
        <v>521</v>
      </c>
      <c r="H228" s="6">
        <v>20.3</v>
      </c>
      <c r="I228" s="6">
        <f t="shared" si="12"/>
        <v>3809.3426193307287</v>
      </c>
      <c r="J228">
        <v>2750</v>
      </c>
      <c r="K228">
        <f t="shared" si="11"/>
        <v>971296.19720319647</v>
      </c>
      <c r="L228" s="6">
        <v>37</v>
      </c>
    </row>
    <row r="229" spans="1:12" ht="16" thickBot="1">
      <c r="A229" s="4" t="s">
        <v>183</v>
      </c>
      <c r="B229" s="4" t="s">
        <v>405</v>
      </c>
      <c r="C229" s="52" t="s">
        <v>366</v>
      </c>
      <c r="D229" s="5">
        <v>42948</v>
      </c>
      <c r="E229" s="4"/>
      <c r="F229" s="4" t="s">
        <v>184</v>
      </c>
      <c r="G229" s="4" t="s">
        <v>522</v>
      </c>
      <c r="H229" s="6">
        <v>20.3</v>
      </c>
      <c r="I229" s="6">
        <f t="shared" si="12"/>
        <v>3809.3426193307287</v>
      </c>
      <c r="J229">
        <v>2750</v>
      </c>
      <c r="K229">
        <f t="shared" si="11"/>
        <v>1102552.4400684931</v>
      </c>
      <c r="L229" s="6">
        <v>42</v>
      </c>
    </row>
    <row r="230" spans="1:12" ht="16" thickBot="1">
      <c r="A230" s="4" t="s">
        <v>183</v>
      </c>
      <c r="B230" s="4" t="s">
        <v>405</v>
      </c>
      <c r="C230" s="52" t="s">
        <v>366</v>
      </c>
      <c r="D230" s="5">
        <v>42948</v>
      </c>
      <c r="E230" s="4"/>
      <c r="F230" s="4" t="s">
        <v>184</v>
      </c>
      <c r="G230" s="4" t="s">
        <v>523</v>
      </c>
      <c r="H230" s="6">
        <v>20.3</v>
      </c>
      <c r="I230" s="6">
        <f t="shared" si="12"/>
        <v>3809.3426193307287</v>
      </c>
      <c r="J230">
        <v>2750</v>
      </c>
      <c r="K230">
        <f t="shared" si="11"/>
        <v>1312562.428652968</v>
      </c>
      <c r="L230" s="6">
        <v>50</v>
      </c>
    </row>
    <row r="231" spans="1:12" ht="16" thickBot="1">
      <c r="A231" s="4" t="s">
        <v>183</v>
      </c>
      <c r="B231" s="4" t="s">
        <v>405</v>
      </c>
      <c r="C231" s="52" t="s">
        <v>366</v>
      </c>
      <c r="D231" s="5">
        <v>42948</v>
      </c>
      <c r="E231" s="4"/>
      <c r="F231" s="4" t="s">
        <v>184</v>
      </c>
      <c r="G231" s="4" t="s">
        <v>524</v>
      </c>
      <c r="H231" s="6">
        <v>20.3</v>
      </c>
      <c r="I231" s="6">
        <f t="shared" si="12"/>
        <v>3809.3426193307287</v>
      </c>
      <c r="J231">
        <v>2750</v>
      </c>
      <c r="K231">
        <f t="shared" si="11"/>
        <v>2625124.857305936</v>
      </c>
      <c r="L231" s="6">
        <v>100</v>
      </c>
    </row>
    <row r="232" spans="1:12" ht="16" thickBot="1">
      <c r="A232" s="4" t="s">
        <v>183</v>
      </c>
      <c r="B232" s="4" t="s">
        <v>405</v>
      </c>
      <c r="C232" s="52" t="s">
        <v>366</v>
      </c>
      <c r="D232" s="5">
        <v>42948</v>
      </c>
      <c r="E232" s="4"/>
      <c r="F232" s="4" t="s">
        <v>184</v>
      </c>
      <c r="G232" s="4" t="s">
        <v>525</v>
      </c>
      <c r="H232" s="6">
        <v>20.3</v>
      </c>
      <c r="I232" s="6">
        <f t="shared" si="12"/>
        <v>3809.3426193307287</v>
      </c>
      <c r="J232">
        <v>2750</v>
      </c>
      <c r="K232">
        <f t="shared" si="11"/>
        <v>1995094.8915525114</v>
      </c>
      <c r="L232" s="6">
        <v>76</v>
      </c>
    </row>
    <row r="233" spans="1:12" ht="16" thickBot="1">
      <c r="A233" s="4" t="s">
        <v>183</v>
      </c>
      <c r="B233" s="4" t="s">
        <v>405</v>
      </c>
      <c r="C233" s="52" t="s">
        <v>366</v>
      </c>
      <c r="D233" s="5">
        <v>42948</v>
      </c>
      <c r="E233" s="4"/>
      <c r="F233" s="4" t="s">
        <v>184</v>
      </c>
      <c r="G233" s="4" t="s">
        <v>526</v>
      </c>
      <c r="H233" s="6">
        <v>20.3</v>
      </c>
      <c r="I233" s="6">
        <f t="shared" si="12"/>
        <v>3809.3426193307287</v>
      </c>
      <c r="J233">
        <v>2750</v>
      </c>
      <c r="K233">
        <f t="shared" si="11"/>
        <v>1548823.6658105024</v>
      </c>
      <c r="L233" s="6">
        <v>59</v>
      </c>
    </row>
    <row r="234" spans="1:12" ht="16" thickBot="1">
      <c r="A234" s="4" t="s">
        <v>183</v>
      </c>
      <c r="B234" s="4" t="s">
        <v>405</v>
      </c>
      <c r="C234" s="52" t="s">
        <v>366</v>
      </c>
      <c r="D234" s="5">
        <v>42948</v>
      </c>
      <c r="E234" s="4"/>
      <c r="F234" s="4" t="s">
        <v>184</v>
      </c>
      <c r="G234" s="4" t="s">
        <v>527</v>
      </c>
      <c r="H234" s="6">
        <v>20.3</v>
      </c>
      <c r="I234" s="6">
        <f t="shared" si="12"/>
        <v>3809.3426193307287</v>
      </c>
      <c r="J234">
        <v>2750</v>
      </c>
      <c r="K234">
        <f t="shared" si="11"/>
        <v>656281.21432648401</v>
      </c>
      <c r="L234" s="6">
        <v>25</v>
      </c>
    </row>
    <row r="235" spans="1:12" ht="16" thickBot="1">
      <c r="A235" s="4" t="s">
        <v>183</v>
      </c>
      <c r="B235" s="4" t="s">
        <v>405</v>
      </c>
      <c r="C235" s="52" t="s">
        <v>366</v>
      </c>
      <c r="D235" s="5">
        <v>42948</v>
      </c>
      <c r="E235" s="4"/>
      <c r="F235" s="4" t="s">
        <v>184</v>
      </c>
      <c r="G235" s="4" t="s">
        <v>528</v>
      </c>
      <c r="H235" s="6">
        <v>20.3</v>
      </c>
      <c r="I235" s="6">
        <f t="shared" si="12"/>
        <v>3809.3426193307287</v>
      </c>
      <c r="J235">
        <v>2750</v>
      </c>
      <c r="K235">
        <f t="shared" si="11"/>
        <v>656281.21432648401</v>
      </c>
      <c r="L235" s="6">
        <v>25</v>
      </c>
    </row>
    <row r="236" spans="1:12" ht="16" thickBot="1">
      <c r="A236" s="4" t="s">
        <v>183</v>
      </c>
      <c r="B236" s="4" t="s">
        <v>405</v>
      </c>
      <c r="C236" s="52" t="s">
        <v>366</v>
      </c>
      <c r="D236" s="5">
        <v>42948</v>
      </c>
      <c r="E236" s="4"/>
      <c r="F236" s="4" t="s">
        <v>184</v>
      </c>
      <c r="G236" s="4" t="s">
        <v>529</v>
      </c>
      <c r="H236" s="6">
        <v>20.3</v>
      </c>
      <c r="I236" s="6">
        <f t="shared" si="12"/>
        <v>3809.3426193307287</v>
      </c>
      <c r="J236">
        <v>2750</v>
      </c>
      <c r="K236">
        <f t="shared" si="11"/>
        <v>446271.22574200912</v>
      </c>
      <c r="L236" s="6">
        <v>17</v>
      </c>
    </row>
    <row r="237" spans="1:12" ht="16" thickBot="1">
      <c r="A237" s="4" t="s">
        <v>183</v>
      </c>
      <c r="B237" s="4" t="s">
        <v>405</v>
      </c>
      <c r="C237" s="52" t="s">
        <v>366</v>
      </c>
      <c r="D237" s="5">
        <v>42948</v>
      </c>
      <c r="E237" s="4"/>
      <c r="F237" s="4" t="s">
        <v>184</v>
      </c>
      <c r="G237" s="4" t="s">
        <v>530</v>
      </c>
      <c r="H237" s="6">
        <v>20.3</v>
      </c>
      <c r="I237" s="6">
        <f t="shared" si="12"/>
        <v>3809.3426193307287</v>
      </c>
      <c r="J237">
        <v>2750</v>
      </c>
      <c r="K237">
        <f t="shared" si="11"/>
        <v>2362612.3715753425</v>
      </c>
      <c r="L237" s="6">
        <v>90</v>
      </c>
    </row>
    <row r="238" spans="1:12" ht="16" thickBot="1">
      <c r="A238" s="4" t="s">
        <v>183</v>
      </c>
      <c r="B238" s="4" t="s">
        <v>405</v>
      </c>
      <c r="C238" s="52" t="s">
        <v>366</v>
      </c>
      <c r="D238" s="5">
        <v>42948</v>
      </c>
      <c r="E238" s="4"/>
      <c r="F238" s="4" t="s">
        <v>184</v>
      </c>
      <c r="G238" s="4" t="s">
        <v>531</v>
      </c>
      <c r="H238" s="6">
        <v>20.3</v>
      </c>
      <c r="I238" s="6">
        <f t="shared" si="12"/>
        <v>3809.3426193307287</v>
      </c>
      <c r="J238">
        <v>2750</v>
      </c>
      <c r="K238">
        <f t="shared" si="11"/>
        <v>1286311.1800799086</v>
      </c>
      <c r="L238" s="6">
        <v>49</v>
      </c>
    </row>
    <row r="239" spans="1:12" s="46" customFormat="1" ht="16" thickBot="1">
      <c r="A239" s="13" t="s">
        <v>183</v>
      </c>
      <c r="B239" s="13" t="s">
        <v>428</v>
      </c>
      <c r="C239" s="50" t="s">
        <v>179</v>
      </c>
      <c r="D239" s="14">
        <v>42948</v>
      </c>
      <c r="E239" s="13"/>
      <c r="F239" s="13" t="s">
        <v>450</v>
      </c>
      <c r="G239" s="13" t="s">
        <v>451</v>
      </c>
      <c r="H239" s="15">
        <v>19.3</v>
      </c>
      <c r="I239" s="15">
        <f t="shared" si="12"/>
        <v>4214.3198475126837</v>
      </c>
      <c r="K239">
        <f t="shared" si="11"/>
        <v>1827103.8456050232</v>
      </c>
      <c r="L239" s="15">
        <v>77</v>
      </c>
    </row>
    <row r="240" spans="1:12" s="46" customFormat="1" ht="16" thickBot="1">
      <c r="A240" s="13" t="s">
        <v>183</v>
      </c>
      <c r="B240" s="13" t="s">
        <v>428</v>
      </c>
      <c r="C240" s="50" t="s">
        <v>179</v>
      </c>
      <c r="D240" s="14">
        <v>42948</v>
      </c>
      <c r="E240" s="13"/>
      <c r="F240" s="13" t="s">
        <v>450</v>
      </c>
      <c r="G240" s="13" t="s">
        <v>452</v>
      </c>
      <c r="H240" s="15">
        <v>19.3</v>
      </c>
      <c r="I240" s="15">
        <f t="shared" si="12"/>
        <v>4214.3198475126837</v>
      </c>
      <c r="K240">
        <f t="shared" si="11"/>
        <v>1423717.2822896284</v>
      </c>
      <c r="L240" s="15">
        <v>60</v>
      </c>
    </row>
    <row r="241" spans="1:12" s="46" customFormat="1" ht="16" thickBot="1">
      <c r="A241" s="13" t="s">
        <v>183</v>
      </c>
      <c r="B241" s="13" t="s">
        <v>428</v>
      </c>
      <c r="C241" s="50" t="s">
        <v>179</v>
      </c>
      <c r="D241" s="14">
        <v>42948</v>
      </c>
      <c r="E241" s="13"/>
      <c r="F241" s="13" t="s">
        <v>450</v>
      </c>
      <c r="G241" s="13" t="s">
        <v>453</v>
      </c>
      <c r="H241" s="15">
        <v>19.3</v>
      </c>
      <c r="I241" s="15">
        <f t="shared" si="12"/>
        <v>4214.3198475126837</v>
      </c>
      <c r="K241">
        <f t="shared" si="11"/>
        <v>189828.97097195048</v>
      </c>
      <c r="L241" s="15">
        <v>8</v>
      </c>
    </row>
    <row r="242" spans="1:12" s="46" customFormat="1" ht="16" thickBot="1">
      <c r="A242" s="13" t="s">
        <v>183</v>
      </c>
      <c r="B242" s="13" t="s">
        <v>428</v>
      </c>
      <c r="C242" s="50" t="s">
        <v>179</v>
      </c>
      <c r="D242" s="14">
        <v>42948</v>
      </c>
      <c r="E242" s="13"/>
      <c r="F242" s="13" t="s">
        <v>450</v>
      </c>
      <c r="G242" s="13" t="s">
        <v>454</v>
      </c>
      <c r="H242" s="15">
        <v>19.5</v>
      </c>
      <c r="I242" s="15">
        <f t="shared" si="12"/>
        <v>4128.3155818540436</v>
      </c>
      <c r="K242">
        <f t="shared" si="11"/>
        <v>750911.5857387475</v>
      </c>
      <c r="L242" s="15">
        <v>31</v>
      </c>
    </row>
    <row r="243" spans="1:12" s="46" customFormat="1" ht="16" thickBot="1">
      <c r="A243" s="13" t="s">
        <v>183</v>
      </c>
      <c r="B243" s="13" t="s">
        <v>428</v>
      </c>
      <c r="C243" s="50" t="s">
        <v>179</v>
      </c>
      <c r="D243" s="14">
        <v>42948</v>
      </c>
      <c r="E243" s="13"/>
      <c r="F243" s="13" t="s">
        <v>450</v>
      </c>
      <c r="G243" s="13" t="s">
        <v>455</v>
      </c>
      <c r="H243" s="15">
        <v>18.5</v>
      </c>
      <c r="I243" s="15">
        <f t="shared" si="12"/>
        <v>4586.6822498173851</v>
      </c>
      <c r="K243">
        <f t="shared" si="11"/>
        <v>806683.30581376376</v>
      </c>
      <c r="L243" s="15">
        <v>37</v>
      </c>
    </row>
    <row r="244" spans="1:12" s="46" customFormat="1" ht="16" thickBot="1">
      <c r="A244" s="13" t="s">
        <v>183</v>
      </c>
      <c r="B244" s="13" t="s">
        <v>428</v>
      </c>
      <c r="C244" s="50" t="s">
        <v>179</v>
      </c>
      <c r="D244" s="14">
        <v>42948</v>
      </c>
      <c r="E244" s="13"/>
      <c r="F244" s="13" t="s">
        <v>450</v>
      </c>
      <c r="G244" s="13" t="s">
        <v>456</v>
      </c>
      <c r="H244" s="15">
        <v>18.600000000000001</v>
      </c>
      <c r="I244" s="15">
        <f t="shared" si="12"/>
        <v>4537.4956642386387</v>
      </c>
      <c r="K244">
        <f t="shared" si="11"/>
        <v>2622592.037671234</v>
      </c>
      <c r="L244" s="15">
        <v>119</v>
      </c>
    </row>
    <row r="245" spans="1:12" s="46" customFormat="1" ht="16" thickBot="1">
      <c r="A245" s="13" t="s">
        <v>183</v>
      </c>
      <c r="B245" s="13" t="s">
        <v>428</v>
      </c>
      <c r="C245" s="50" t="s">
        <v>179</v>
      </c>
      <c r="D245" s="14">
        <v>42948</v>
      </c>
      <c r="E245" s="13"/>
      <c r="F245" s="13" t="s">
        <v>450</v>
      </c>
      <c r="G245" s="13" t="s">
        <v>457</v>
      </c>
      <c r="H245" s="15">
        <v>18.5</v>
      </c>
      <c r="I245" s="15">
        <f t="shared" si="12"/>
        <v>4586.6822498173851</v>
      </c>
      <c r="K245">
        <f t="shared" si="11"/>
        <v>2332840.9114073711</v>
      </c>
      <c r="L245" s="15">
        <v>107</v>
      </c>
    </row>
    <row r="246" spans="1:12" s="46" customFormat="1" ht="16" thickBot="1">
      <c r="A246" s="13" t="s">
        <v>183</v>
      </c>
      <c r="B246" s="13" t="s">
        <v>428</v>
      </c>
      <c r="C246" s="50" t="s">
        <v>179</v>
      </c>
      <c r="D246" s="14">
        <v>42948</v>
      </c>
      <c r="E246" s="13"/>
      <c r="F246" s="13" t="s">
        <v>450</v>
      </c>
      <c r="G246" s="13" t="s">
        <v>458</v>
      </c>
      <c r="H246" s="15">
        <v>19</v>
      </c>
      <c r="I246" s="15">
        <f t="shared" si="12"/>
        <v>4348.454293628809</v>
      </c>
      <c r="K246">
        <f t="shared" si="11"/>
        <v>2230677.6948793214</v>
      </c>
      <c r="L246" s="15">
        <v>97</v>
      </c>
    </row>
    <row r="247" spans="1:12" s="46" customFormat="1" ht="16" thickBot="1">
      <c r="A247" s="13" t="s">
        <v>183</v>
      </c>
      <c r="B247" s="13" t="s">
        <v>428</v>
      </c>
      <c r="C247" s="50" t="s">
        <v>179</v>
      </c>
      <c r="D247" s="14">
        <v>42948</v>
      </c>
      <c r="E247" s="13"/>
      <c r="F247" s="13" t="s">
        <v>450</v>
      </c>
      <c r="G247" s="13" t="s">
        <v>459</v>
      </c>
      <c r="H247" s="15">
        <v>19.5</v>
      </c>
      <c r="I247" s="15">
        <f t="shared" si="12"/>
        <v>4128.3155818540436</v>
      </c>
      <c r="K247">
        <f t="shared" si="11"/>
        <v>3488105.4305283758</v>
      </c>
      <c r="L247" s="15">
        <v>144</v>
      </c>
    </row>
    <row r="248" spans="1:12" s="46" customFormat="1" ht="16" thickBot="1">
      <c r="A248" s="13" t="s">
        <v>183</v>
      </c>
      <c r="B248" s="13" t="s">
        <v>428</v>
      </c>
      <c r="C248" s="50" t="s">
        <v>179</v>
      </c>
      <c r="D248" s="14">
        <v>42948</v>
      </c>
      <c r="E248" s="13"/>
      <c r="F248" s="13" t="s">
        <v>450</v>
      </c>
      <c r="G248" s="13" t="s">
        <v>460</v>
      </c>
      <c r="H248" s="15">
        <v>18.3</v>
      </c>
      <c r="I248" s="15">
        <f t="shared" si="12"/>
        <v>4687.4854429812776</v>
      </c>
      <c r="K248">
        <f t="shared" si="11"/>
        <v>1962672.7617416829</v>
      </c>
      <c r="L248" s="15">
        <v>92</v>
      </c>
    </row>
    <row r="249" spans="1:12" s="46" customFormat="1" ht="16" thickBot="1">
      <c r="A249" s="13" t="s">
        <v>183</v>
      </c>
      <c r="B249" s="13" t="s">
        <v>428</v>
      </c>
      <c r="C249" s="50" t="s">
        <v>179</v>
      </c>
      <c r="D249" s="14">
        <v>42948</v>
      </c>
      <c r="E249" s="13"/>
      <c r="F249" s="13" t="s">
        <v>450</v>
      </c>
      <c r="G249" s="13" t="s">
        <v>461</v>
      </c>
      <c r="H249" s="15">
        <v>18.3</v>
      </c>
      <c r="I249" s="15">
        <f t="shared" si="12"/>
        <v>4687.4854429812776</v>
      </c>
      <c r="K249">
        <f t="shared" si="11"/>
        <v>1088003.3787915851</v>
      </c>
      <c r="L249" s="15">
        <v>51</v>
      </c>
    </row>
    <row r="250" spans="1:12" s="46" customFormat="1" ht="16" thickBot="1">
      <c r="A250" s="13" t="s">
        <v>183</v>
      </c>
      <c r="B250" s="13" t="s">
        <v>428</v>
      </c>
      <c r="C250" s="50" t="s">
        <v>179</v>
      </c>
      <c r="D250" s="14">
        <v>42948</v>
      </c>
      <c r="E250" s="13"/>
      <c r="F250" s="13" t="s">
        <v>450</v>
      </c>
      <c r="G250" s="13" t="s">
        <v>462</v>
      </c>
      <c r="H250" s="15">
        <v>18.8</v>
      </c>
      <c r="I250" s="15">
        <f t="shared" si="12"/>
        <v>4441.4667270258033</v>
      </c>
      <c r="K250">
        <f t="shared" si="11"/>
        <v>2881930.8545335946</v>
      </c>
      <c r="L250" s="15">
        <v>128</v>
      </c>
    </row>
    <row r="251" spans="1:12" s="46" customFormat="1" ht="16" thickBot="1">
      <c r="A251" s="13" t="s">
        <v>183</v>
      </c>
      <c r="B251" s="13" t="s">
        <v>428</v>
      </c>
      <c r="C251" s="50" t="s">
        <v>179</v>
      </c>
      <c r="D251" s="14">
        <v>42948</v>
      </c>
      <c r="E251" s="13"/>
      <c r="F251" s="13" t="s">
        <v>450</v>
      </c>
      <c r="G251" s="13" t="s">
        <v>463</v>
      </c>
      <c r="H251" s="15">
        <v>18.3</v>
      </c>
      <c r="I251" s="15">
        <f t="shared" si="12"/>
        <v>4687.4854429812776</v>
      </c>
      <c r="K251">
        <f t="shared" si="11"/>
        <v>2837342.1446917807</v>
      </c>
      <c r="L251" s="15">
        <v>133</v>
      </c>
    </row>
    <row r="252" spans="1:12" s="46" customFormat="1" ht="16" thickBot="1">
      <c r="A252" s="13" t="s">
        <v>183</v>
      </c>
      <c r="B252" s="13" t="s">
        <v>428</v>
      </c>
      <c r="C252" s="50" t="s">
        <v>179</v>
      </c>
      <c r="D252" s="14">
        <v>42948</v>
      </c>
      <c r="E252" s="13"/>
      <c r="F252" s="13" t="s">
        <v>450</v>
      </c>
      <c r="G252" s="13" t="s">
        <v>464</v>
      </c>
      <c r="H252" s="15">
        <v>18.3</v>
      </c>
      <c r="I252" s="15">
        <f t="shared" si="12"/>
        <v>4687.4854429812776</v>
      </c>
      <c r="K252">
        <f t="shared" si="11"/>
        <v>2581341.3496819963</v>
      </c>
      <c r="L252" s="15">
        <v>121</v>
      </c>
    </row>
    <row r="253" spans="1:12" s="46" customFormat="1" ht="16" thickBot="1">
      <c r="A253" s="13" t="s">
        <v>183</v>
      </c>
      <c r="B253" s="13" t="s">
        <v>428</v>
      </c>
      <c r="C253" s="50" t="s">
        <v>179</v>
      </c>
      <c r="D253" s="14">
        <v>42948</v>
      </c>
      <c r="E253" s="13"/>
      <c r="F253" s="13" t="s">
        <v>450</v>
      </c>
      <c r="G253" s="13" t="s">
        <v>465</v>
      </c>
      <c r="H253" s="15">
        <v>18.5</v>
      </c>
      <c r="I253" s="15">
        <f t="shared" si="12"/>
        <v>4586.6822498173851</v>
      </c>
      <c r="K253">
        <f t="shared" si="11"/>
        <v>2202027.4023564905</v>
      </c>
      <c r="L253" s="15">
        <v>101</v>
      </c>
    </row>
    <row r="254" spans="1:12" s="46" customFormat="1" ht="16" thickBot="1">
      <c r="A254" s="13" t="s">
        <v>183</v>
      </c>
      <c r="B254" s="13" t="s">
        <v>428</v>
      </c>
      <c r="C254" s="50" t="s">
        <v>179</v>
      </c>
      <c r="D254" s="14">
        <v>42948</v>
      </c>
      <c r="E254" s="13"/>
      <c r="F254" s="13" t="s">
        <v>450</v>
      </c>
      <c r="G254" s="13" t="s">
        <v>466</v>
      </c>
      <c r="H254" s="15">
        <v>18.600000000000001</v>
      </c>
      <c r="I254" s="15">
        <f t="shared" si="12"/>
        <v>4537.4956642386387</v>
      </c>
      <c r="K254">
        <f t="shared" si="11"/>
        <v>2754823.5689823884</v>
      </c>
      <c r="L254" s="15">
        <v>125</v>
      </c>
    </row>
    <row r="255" spans="1:12" s="46" customFormat="1" ht="16" thickBot="1">
      <c r="A255" s="13" t="s">
        <v>183</v>
      </c>
      <c r="B255" s="13" t="s">
        <v>428</v>
      </c>
      <c r="C255" s="50" t="s">
        <v>179</v>
      </c>
      <c r="D255" s="14">
        <v>42948</v>
      </c>
      <c r="E255" s="13"/>
      <c r="F255" s="13" t="s">
        <v>450</v>
      </c>
      <c r="G255" s="13" t="s">
        <v>467</v>
      </c>
      <c r="H255" s="15">
        <v>19.5</v>
      </c>
      <c r="I255" s="15">
        <f t="shared" si="12"/>
        <v>4128.3155818540436</v>
      </c>
      <c r="K255">
        <f t="shared" si="11"/>
        <v>96891.81751467711</v>
      </c>
      <c r="L255" s="15">
        <v>4</v>
      </c>
    </row>
    <row r="256" spans="1:12" s="46" customFormat="1" ht="16" thickBot="1">
      <c r="A256" s="13" t="s">
        <v>183</v>
      </c>
      <c r="B256" s="13" t="s">
        <v>428</v>
      </c>
      <c r="C256" s="50" t="s">
        <v>179</v>
      </c>
      <c r="D256" s="14">
        <v>42948</v>
      </c>
      <c r="E256" s="13"/>
      <c r="F256" s="13" t="s">
        <v>450</v>
      </c>
      <c r="G256" s="13" t="s">
        <v>468</v>
      </c>
      <c r="H256" s="15">
        <v>19</v>
      </c>
      <c r="I256" s="15">
        <f t="shared" si="12"/>
        <v>4348.454293628809</v>
      </c>
      <c r="K256">
        <f t="shared" si="11"/>
        <v>68990.031800391385</v>
      </c>
      <c r="L256" s="15">
        <v>3</v>
      </c>
    </row>
    <row r="257" spans="1:12" s="46" customFormat="1" ht="16" thickBot="1">
      <c r="A257" s="13" t="s">
        <v>183</v>
      </c>
      <c r="B257" s="13" t="s">
        <v>428</v>
      </c>
      <c r="C257" s="50" t="s">
        <v>179</v>
      </c>
      <c r="D257" s="14">
        <v>42948</v>
      </c>
      <c r="E257" s="13"/>
      <c r="F257" s="13" t="s">
        <v>450</v>
      </c>
      <c r="G257" s="13" t="s">
        <v>469</v>
      </c>
      <c r="H257" s="15">
        <v>19.100000000000001</v>
      </c>
      <c r="I257" s="15">
        <f t="shared" si="12"/>
        <v>4303.0399385981736</v>
      </c>
      <c r="K257">
        <f t="shared" si="11"/>
        <v>46478.769161774311</v>
      </c>
      <c r="L257" s="15">
        <v>2</v>
      </c>
    </row>
    <row r="258" spans="1:12" s="46" customFormat="1" ht="16" thickBot="1">
      <c r="A258" s="13" t="s">
        <v>183</v>
      </c>
      <c r="B258" s="13" t="s">
        <v>428</v>
      </c>
      <c r="C258" s="50" t="s">
        <v>179</v>
      </c>
      <c r="D258" s="14">
        <v>42948</v>
      </c>
      <c r="E258" s="13"/>
      <c r="F258" s="13" t="s">
        <v>450</v>
      </c>
      <c r="G258" s="13" t="s">
        <v>470</v>
      </c>
      <c r="H258" s="15">
        <v>19.3</v>
      </c>
      <c r="I258" s="15">
        <f t="shared" si="12"/>
        <v>4214.3198475126837</v>
      </c>
      <c r="K258">
        <f t="shared" si="11"/>
        <v>0</v>
      </c>
      <c r="L258" s="15">
        <v>0</v>
      </c>
    </row>
    <row r="259" spans="1:12" ht="16" thickBot="1">
      <c r="A259" s="4" t="s">
        <v>183</v>
      </c>
      <c r="B259" s="4" t="s">
        <v>428</v>
      </c>
      <c r="C259" s="52" t="s">
        <v>179</v>
      </c>
      <c r="D259" s="5">
        <v>42948</v>
      </c>
      <c r="E259" s="4"/>
      <c r="F259" s="4" t="s">
        <v>184</v>
      </c>
      <c r="G259" s="4" t="s">
        <v>429</v>
      </c>
      <c r="H259" s="6">
        <v>19.100000000000001</v>
      </c>
      <c r="I259" s="6">
        <f t="shared" si="12"/>
        <v>4303.0399385981736</v>
      </c>
      <c r="K259">
        <f t="shared" ref="K259:K322" si="13">(L259/I259)*10^8</f>
        <v>209154.4612279844</v>
      </c>
      <c r="L259" s="6">
        <v>9</v>
      </c>
    </row>
    <row r="260" spans="1:12" ht="16" thickBot="1">
      <c r="A260" s="4" t="s">
        <v>183</v>
      </c>
      <c r="B260" s="4" t="s">
        <v>428</v>
      </c>
      <c r="C260" s="52" t="s">
        <v>179</v>
      </c>
      <c r="D260" s="5">
        <v>42948</v>
      </c>
      <c r="E260" s="4"/>
      <c r="F260" s="4" t="s">
        <v>184</v>
      </c>
      <c r="G260" s="4" t="s">
        <v>430</v>
      </c>
      <c r="H260" s="6">
        <v>18.600000000000001</v>
      </c>
      <c r="I260" s="6">
        <f t="shared" si="12"/>
        <v>4537.4956642386387</v>
      </c>
      <c r="K260">
        <f t="shared" si="13"/>
        <v>506887.53669275949</v>
      </c>
      <c r="L260" s="6">
        <v>23</v>
      </c>
    </row>
    <row r="261" spans="1:12" ht="16" thickBot="1">
      <c r="A261" s="4" t="s">
        <v>183</v>
      </c>
      <c r="B261" s="4" t="s">
        <v>428</v>
      </c>
      <c r="C261" s="52" t="s">
        <v>179</v>
      </c>
      <c r="D261" s="5">
        <v>42948</v>
      </c>
      <c r="E261" s="4"/>
      <c r="F261" s="4" t="s">
        <v>184</v>
      </c>
      <c r="G261" s="4" t="s">
        <v>431</v>
      </c>
      <c r="H261" s="6">
        <v>19</v>
      </c>
      <c r="I261" s="6">
        <f t="shared" si="12"/>
        <v>4348.454293628809</v>
      </c>
      <c r="K261">
        <f t="shared" si="13"/>
        <v>942863.76793868234</v>
      </c>
      <c r="L261" s="6">
        <v>41</v>
      </c>
    </row>
    <row r="262" spans="1:12" ht="16" thickBot="1">
      <c r="A262" s="4" t="s">
        <v>183</v>
      </c>
      <c r="B262" s="4" t="s">
        <v>428</v>
      </c>
      <c r="C262" s="52" t="s">
        <v>179</v>
      </c>
      <c r="D262" s="5">
        <v>42948</v>
      </c>
      <c r="E262" s="4"/>
      <c r="F262" s="4" t="s">
        <v>184</v>
      </c>
      <c r="G262" s="4" t="s">
        <v>432</v>
      </c>
      <c r="H262" s="6">
        <v>19.100000000000001</v>
      </c>
      <c r="I262" s="6">
        <f t="shared" si="12"/>
        <v>4303.0399385981736</v>
      </c>
      <c r="K262">
        <f t="shared" si="13"/>
        <v>1092251.0753016963</v>
      </c>
      <c r="L262" s="6">
        <v>47</v>
      </c>
    </row>
    <row r="263" spans="1:12" ht="16" thickBot="1">
      <c r="A263" s="4" t="s">
        <v>183</v>
      </c>
      <c r="B263" s="4" t="s">
        <v>428</v>
      </c>
      <c r="C263" s="52" t="s">
        <v>179</v>
      </c>
      <c r="D263" s="5">
        <v>42948</v>
      </c>
      <c r="E263" s="4"/>
      <c r="F263" s="4" t="s">
        <v>184</v>
      </c>
      <c r="G263" s="4" t="s">
        <v>433</v>
      </c>
      <c r="H263" s="6">
        <v>19.100000000000001</v>
      </c>
      <c r="I263" s="6">
        <f t="shared" si="12"/>
        <v>4303.0399385981736</v>
      </c>
      <c r="K263">
        <f t="shared" si="13"/>
        <v>952814.76781637326</v>
      </c>
      <c r="L263" s="6">
        <v>41</v>
      </c>
    </row>
    <row r="264" spans="1:12" ht="16" thickBot="1">
      <c r="A264" s="4" t="s">
        <v>183</v>
      </c>
      <c r="B264" s="4" t="s">
        <v>428</v>
      </c>
      <c r="C264" s="52" t="s">
        <v>179</v>
      </c>
      <c r="D264" s="5">
        <v>42948</v>
      </c>
      <c r="E264" s="4"/>
      <c r="F264" s="4" t="s">
        <v>184</v>
      </c>
      <c r="G264" s="4" t="s">
        <v>434</v>
      </c>
      <c r="H264" s="6">
        <v>18.8</v>
      </c>
      <c r="I264" s="6">
        <f t="shared" si="12"/>
        <v>4441.4667270258033</v>
      </c>
      <c r="K264">
        <f t="shared" si="13"/>
        <v>405271.52641878673</v>
      </c>
      <c r="L264" s="6">
        <v>18</v>
      </c>
    </row>
    <row r="265" spans="1:12" ht="16" thickBot="1">
      <c r="A265" s="4" t="s">
        <v>183</v>
      </c>
      <c r="B265" s="4" t="s">
        <v>428</v>
      </c>
      <c r="C265" s="52" t="s">
        <v>179</v>
      </c>
      <c r="D265" s="5">
        <v>42948</v>
      </c>
      <c r="E265" s="4"/>
      <c r="F265" s="4" t="s">
        <v>184</v>
      </c>
      <c r="G265" s="4" t="s">
        <v>435</v>
      </c>
      <c r="H265" s="6">
        <v>19</v>
      </c>
      <c r="I265" s="6">
        <f t="shared" si="12"/>
        <v>4348.454293628809</v>
      </c>
      <c r="K265">
        <f t="shared" si="13"/>
        <v>551920.25440313108</v>
      </c>
      <c r="L265" s="6">
        <v>24</v>
      </c>
    </row>
    <row r="266" spans="1:12" ht="16" thickBot="1">
      <c r="A266" s="4" t="s">
        <v>183</v>
      </c>
      <c r="B266" s="4" t="s">
        <v>428</v>
      </c>
      <c r="C266" s="52" t="s">
        <v>179</v>
      </c>
      <c r="D266" s="5">
        <v>42948</v>
      </c>
      <c r="E266" s="4"/>
      <c r="F266" s="4" t="s">
        <v>184</v>
      </c>
      <c r="G266" s="4" t="s">
        <v>436</v>
      </c>
      <c r="H266" s="6">
        <v>18.600000000000001</v>
      </c>
      <c r="I266" s="6">
        <f t="shared" si="12"/>
        <v>4537.4956642386387</v>
      </c>
      <c r="K266">
        <f t="shared" si="13"/>
        <v>198347.29696673196</v>
      </c>
      <c r="L266" s="6">
        <v>9</v>
      </c>
    </row>
    <row r="267" spans="1:12" ht="16" thickBot="1">
      <c r="A267" s="4" t="s">
        <v>183</v>
      </c>
      <c r="B267" s="4" t="s">
        <v>428</v>
      </c>
      <c r="C267" s="52" t="s">
        <v>179</v>
      </c>
      <c r="D267" s="5">
        <v>42948</v>
      </c>
      <c r="E267" s="4"/>
      <c r="F267" s="4" t="s">
        <v>184</v>
      </c>
      <c r="G267" s="4" t="s">
        <v>437</v>
      </c>
      <c r="H267" s="6">
        <v>18.8</v>
      </c>
      <c r="I267" s="6">
        <f t="shared" si="12"/>
        <v>4441.4667270258033</v>
      </c>
      <c r="K267">
        <f t="shared" si="13"/>
        <v>472816.78082191781</v>
      </c>
      <c r="L267" s="6">
        <v>21</v>
      </c>
    </row>
    <row r="268" spans="1:12" ht="16" thickBot="1">
      <c r="A268" s="4" t="s">
        <v>183</v>
      </c>
      <c r="B268" s="4" t="s">
        <v>428</v>
      </c>
      <c r="C268" s="52" t="s">
        <v>179</v>
      </c>
      <c r="D268" s="5">
        <v>42948</v>
      </c>
      <c r="E268" s="4"/>
      <c r="F268" s="4" t="s">
        <v>184</v>
      </c>
      <c r="G268" s="4" t="s">
        <v>438</v>
      </c>
      <c r="H268" s="6">
        <v>19</v>
      </c>
      <c r="I268" s="6">
        <f t="shared" si="12"/>
        <v>4348.454293628809</v>
      </c>
      <c r="K268">
        <f t="shared" si="13"/>
        <v>597913.6089367253</v>
      </c>
      <c r="L268" s="6">
        <v>26</v>
      </c>
    </row>
    <row r="269" spans="1:12" ht="16" thickBot="1">
      <c r="A269" s="4" t="s">
        <v>183</v>
      </c>
      <c r="B269" s="4" t="s">
        <v>428</v>
      </c>
      <c r="C269" s="52" t="s">
        <v>179</v>
      </c>
      <c r="D269" s="5">
        <v>42948</v>
      </c>
      <c r="E269" s="4"/>
      <c r="F269" s="4" t="s">
        <v>184</v>
      </c>
      <c r="G269" s="4" t="s">
        <v>439</v>
      </c>
      <c r="H269" s="6">
        <v>18.8</v>
      </c>
      <c r="I269" s="6">
        <f t="shared" si="12"/>
        <v>4441.4667270258033</v>
      </c>
      <c r="K269">
        <f t="shared" si="13"/>
        <v>1711146.4448793218</v>
      </c>
      <c r="L269" s="6">
        <v>76</v>
      </c>
    </row>
    <row r="270" spans="1:12" ht="16" thickBot="1">
      <c r="A270" s="4" t="s">
        <v>183</v>
      </c>
      <c r="B270" s="4" t="s">
        <v>428</v>
      </c>
      <c r="C270" s="52" t="s">
        <v>179</v>
      </c>
      <c r="D270" s="5">
        <v>42948</v>
      </c>
      <c r="E270" s="4"/>
      <c r="F270" s="4" t="s">
        <v>184</v>
      </c>
      <c r="G270" s="4" t="s">
        <v>440</v>
      </c>
      <c r="H270" s="6">
        <v>19</v>
      </c>
      <c r="I270" s="6">
        <f t="shared" si="12"/>
        <v>4348.454293628809</v>
      </c>
      <c r="K270">
        <f t="shared" si="13"/>
        <v>1126837.1860730594</v>
      </c>
      <c r="L270" s="6">
        <v>49</v>
      </c>
    </row>
    <row r="271" spans="1:12" ht="16" thickBot="1">
      <c r="A271" s="4" t="s">
        <v>183</v>
      </c>
      <c r="B271" s="4" t="s">
        <v>428</v>
      </c>
      <c r="C271" s="52" t="s">
        <v>179</v>
      </c>
      <c r="D271" s="5">
        <v>42948</v>
      </c>
      <c r="E271" s="4"/>
      <c r="F271" s="4" t="s">
        <v>184</v>
      </c>
      <c r="G271" s="4" t="s">
        <v>441</v>
      </c>
      <c r="H271" s="6">
        <v>19.100000000000001</v>
      </c>
      <c r="I271" s="6">
        <f t="shared" si="12"/>
        <v>4303.0399385981736</v>
      </c>
      <c r="K271">
        <f t="shared" si="13"/>
        <v>1161969.2290443575</v>
      </c>
      <c r="L271" s="6">
        <v>50</v>
      </c>
    </row>
    <row r="272" spans="1:12" ht="16" thickBot="1">
      <c r="A272" s="4" t="s">
        <v>183</v>
      </c>
      <c r="B272" s="4" t="s">
        <v>428</v>
      </c>
      <c r="C272" s="52" t="s">
        <v>179</v>
      </c>
      <c r="D272" s="5">
        <v>42948</v>
      </c>
      <c r="E272" s="4"/>
      <c r="F272" s="4" t="s">
        <v>184</v>
      </c>
      <c r="G272" s="4" t="s">
        <v>442</v>
      </c>
      <c r="H272" s="6">
        <v>19.100000000000001</v>
      </c>
      <c r="I272" s="6">
        <f t="shared" si="12"/>
        <v>4303.0399385981736</v>
      </c>
      <c r="K272">
        <f t="shared" si="13"/>
        <v>1208447.9982061321</v>
      </c>
      <c r="L272" s="6">
        <v>52</v>
      </c>
    </row>
    <row r="273" spans="1:12" ht="16" thickBot="1">
      <c r="A273" s="4" t="s">
        <v>183</v>
      </c>
      <c r="B273" s="4" t="s">
        <v>428</v>
      </c>
      <c r="C273" s="52" t="s">
        <v>179</v>
      </c>
      <c r="D273" s="5">
        <v>42948</v>
      </c>
      <c r="E273" s="4"/>
      <c r="F273" s="4" t="s">
        <v>184</v>
      </c>
      <c r="G273" s="4" t="s">
        <v>443</v>
      </c>
      <c r="H273" s="6">
        <v>19</v>
      </c>
      <c r="I273" s="6">
        <f t="shared" si="12"/>
        <v>4348.454293628809</v>
      </c>
      <c r="K273">
        <f t="shared" si="13"/>
        <v>1172830.5406066536</v>
      </c>
      <c r="L273" s="6">
        <v>51</v>
      </c>
    </row>
    <row r="274" spans="1:12" ht="16" thickBot="1">
      <c r="A274" s="4" t="s">
        <v>183</v>
      </c>
      <c r="B274" s="4" t="s">
        <v>428</v>
      </c>
      <c r="C274" s="52" t="s">
        <v>179</v>
      </c>
      <c r="D274" s="5">
        <v>42948</v>
      </c>
      <c r="E274" s="4"/>
      <c r="F274" s="4" t="s">
        <v>184</v>
      </c>
      <c r="G274" s="4" t="s">
        <v>444</v>
      </c>
      <c r="H274" s="6">
        <v>19</v>
      </c>
      <c r="I274" s="6">
        <f t="shared" si="12"/>
        <v>4348.454293628809</v>
      </c>
      <c r="K274">
        <f t="shared" si="13"/>
        <v>942863.76793868234</v>
      </c>
      <c r="L274" s="6">
        <v>41</v>
      </c>
    </row>
    <row r="275" spans="1:12" ht="16" thickBot="1">
      <c r="A275" s="4" t="s">
        <v>183</v>
      </c>
      <c r="B275" s="4" t="s">
        <v>428</v>
      </c>
      <c r="C275" s="52" t="s">
        <v>179</v>
      </c>
      <c r="D275" s="5">
        <v>42948</v>
      </c>
      <c r="E275" s="4"/>
      <c r="F275" s="4" t="s">
        <v>184</v>
      </c>
      <c r="G275" s="4" t="s">
        <v>445</v>
      </c>
      <c r="H275" s="6">
        <v>19.100000000000001</v>
      </c>
      <c r="I275" s="6">
        <f t="shared" si="12"/>
        <v>4303.0399385981736</v>
      </c>
      <c r="K275">
        <f t="shared" si="13"/>
        <v>766899.69116927602</v>
      </c>
      <c r="L275" s="6">
        <v>33</v>
      </c>
    </row>
    <row r="276" spans="1:12" ht="16" thickBot="1">
      <c r="A276" s="4" t="s">
        <v>183</v>
      </c>
      <c r="B276" s="4" t="s">
        <v>428</v>
      </c>
      <c r="C276" s="52" t="s">
        <v>179</v>
      </c>
      <c r="D276" s="5">
        <v>42948</v>
      </c>
      <c r="E276" s="4"/>
      <c r="F276" s="4" t="s">
        <v>184</v>
      </c>
      <c r="G276" s="4" t="s">
        <v>446</v>
      </c>
      <c r="H276" s="6">
        <v>19.100000000000001</v>
      </c>
      <c r="I276" s="6">
        <f t="shared" si="12"/>
        <v>4303.0399385981736</v>
      </c>
      <c r="K276">
        <f t="shared" si="13"/>
        <v>1952108.3047945208</v>
      </c>
      <c r="L276" s="6">
        <v>84</v>
      </c>
    </row>
    <row r="277" spans="1:12" ht="16" thickBot="1">
      <c r="A277" s="4" t="s">
        <v>183</v>
      </c>
      <c r="B277" s="4" t="s">
        <v>428</v>
      </c>
      <c r="C277" s="52" t="s">
        <v>179</v>
      </c>
      <c r="D277" s="5">
        <v>42948</v>
      </c>
      <c r="E277" s="4"/>
      <c r="F277" s="4" t="s">
        <v>184</v>
      </c>
      <c r="G277" s="4" t="s">
        <v>447</v>
      </c>
      <c r="H277" s="6">
        <v>18.600000000000001</v>
      </c>
      <c r="I277" s="6">
        <f t="shared" si="12"/>
        <v>4537.4956642386387</v>
      </c>
      <c r="K277">
        <f t="shared" si="13"/>
        <v>1057852.250489237</v>
      </c>
      <c r="L277" s="6">
        <v>48</v>
      </c>
    </row>
    <row r="278" spans="1:12" ht="16" thickBot="1">
      <c r="A278" s="4" t="s">
        <v>183</v>
      </c>
      <c r="B278" s="4" t="s">
        <v>428</v>
      </c>
      <c r="C278" s="52" t="s">
        <v>179</v>
      </c>
      <c r="D278" s="5">
        <v>42948</v>
      </c>
      <c r="E278" s="4"/>
      <c r="F278" s="4" t="s">
        <v>184</v>
      </c>
      <c r="G278" s="4" t="s">
        <v>448</v>
      </c>
      <c r="H278" s="6">
        <v>18.600000000000001</v>
      </c>
      <c r="I278" s="6">
        <f t="shared" si="12"/>
        <v>4537.4956642386387</v>
      </c>
      <c r="K278">
        <f t="shared" si="13"/>
        <v>1212122.370352251</v>
      </c>
      <c r="L278" s="6">
        <v>55</v>
      </c>
    </row>
    <row r="279" spans="1:12" ht="16" thickBot="1">
      <c r="A279" s="4" t="s">
        <v>183</v>
      </c>
      <c r="B279" s="4" t="s">
        <v>428</v>
      </c>
      <c r="C279" s="52" t="s">
        <v>179</v>
      </c>
      <c r="D279" s="5">
        <v>42948</v>
      </c>
      <c r="E279" s="4"/>
      <c r="F279" s="4" t="s">
        <v>184</v>
      </c>
      <c r="G279" s="4" t="s">
        <v>449</v>
      </c>
      <c r="H279" s="6">
        <v>19.100000000000001</v>
      </c>
      <c r="I279" s="6">
        <f t="shared" si="12"/>
        <v>4303.0399385981736</v>
      </c>
      <c r="K279">
        <f t="shared" si="13"/>
        <v>952814.76781637326</v>
      </c>
      <c r="L279" s="6">
        <v>41</v>
      </c>
    </row>
    <row r="280" spans="1:12" s="46" customFormat="1" ht="16" thickBot="1">
      <c r="A280" s="13" t="s">
        <v>183</v>
      </c>
      <c r="B280" s="13" t="s">
        <v>471</v>
      </c>
      <c r="C280" s="50" t="s">
        <v>179</v>
      </c>
      <c r="D280" s="14">
        <v>42948</v>
      </c>
      <c r="E280" s="13"/>
      <c r="F280" s="13" t="s">
        <v>146</v>
      </c>
      <c r="G280" s="13" t="s">
        <v>472</v>
      </c>
      <c r="H280" s="15">
        <v>18.600000000000001</v>
      </c>
      <c r="I280" s="15">
        <f t="shared" si="12"/>
        <v>4537.4956642386387</v>
      </c>
      <c r="K280">
        <f t="shared" si="13"/>
        <v>286501.65117416839</v>
      </c>
      <c r="L280" s="15">
        <v>13</v>
      </c>
    </row>
    <row r="281" spans="1:12" s="46" customFormat="1" ht="16" thickBot="1">
      <c r="A281" s="13" t="s">
        <v>183</v>
      </c>
      <c r="B281" s="55" t="s">
        <v>471</v>
      </c>
      <c r="C281" s="50" t="s">
        <v>179</v>
      </c>
      <c r="D281" s="14">
        <v>42948</v>
      </c>
      <c r="E281" s="13"/>
      <c r="F281" s="13" t="s">
        <v>146</v>
      </c>
      <c r="G281" s="13" t="s">
        <v>473</v>
      </c>
      <c r="H281" s="15">
        <v>19.600000000000001</v>
      </c>
      <c r="I281" s="15">
        <f t="shared" si="12"/>
        <v>4086.2973760932937</v>
      </c>
      <c r="K281">
        <f t="shared" si="13"/>
        <v>24472.031963470323</v>
      </c>
      <c r="L281" s="15">
        <v>1</v>
      </c>
    </row>
    <row r="282" spans="1:12" s="46" customFormat="1" ht="16" thickBot="1">
      <c r="A282" s="13" t="s">
        <v>183</v>
      </c>
      <c r="B282" s="55" t="s">
        <v>471</v>
      </c>
      <c r="C282" s="50" t="s">
        <v>179</v>
      </c>
      <c r="D282" s="14">
        <v>42948</v>
      </c>
      <c r="E282" s="13"/>
      <c r="F282" s="13" t="s">
        <v>146</v>
      </c>
      <c r="G282" s="13" t="s">
        <v>474</v>
      </c>
      <c r="H282" s="15">
        <v>18.3</v>
      </c>
      <c r="I282" s="15">
        <f t="shared" si="12"/>
        <v>4687.4854429812776</v>
      </c>
      <c r="K282">
        <f t="shared" si="13"/>
        <v>64000.19875244618</v>
      </c>
      <c r="L282" s="15">
        <v>3</v>
      </c>
    </row>
    <row r="283" spans="1:12" s="46" customFormat="1" ht="16" thickBot="1">
      <c r="A283" s="13" t="s">
        <v>183</v>
      </c>
      <c r="B283" s="55" t="s">
        <v>471</v>
      </c>
      <c r="C283" s="50" t="s">
        <v>179</v>
      </c>
      <c r="D283" s="14">
        <v>42948</v>
      </c>
      <c r="E283" s="13"/>
      <c r="F283" s="13" t="s">
        <v>146</v>
      </c>
      <c r="G283" s="13" t="s">
        <v>475</v>
      </c>
      <c r="H283" s="15">
        <v>18.3</v>
      </c>
      <c r="I283" s="15">
        <f t="shared" si="12"/>
        <v>4687.4854429812776</v>
      </c>
      <c r="K283">
        <f t="shared" si="13"/>
        <v>21333.399584148727</v>
      </c>
      <c r="L283" s="15">
        <v>1</v>
      </c>
    </row>
    <row r="284" spans="1:12" s="46" customFormat="1" ht="16" thickBot="1">
      <c r="A284" s="13" t="s">
        <v>183</v>
      </c>
      <c r="B284" s="55" t="s">
        <v>471</v>
      </c>
      <c r="C284" s="50" t="s">
        <v>179</v>
      </c>
      <c r="D284" s="14">
        <v>42948</v>
      </c>
      <c r="E284" s="13"/>
      <c r="F284" s="13" t="s">
        <v>146</v>
      </c>
      <c r="G284" s="13" t="s">
        <v>476</v>
      </c>
      <c r="H284" s="15">
        <v>18.3</v>
      </c>
      <c r="I284" s="15">
        <f t="shared" si="12"/>
        <v>4687.4854429812776</v>
      </c>
      <c r="K284">
        <f t="shared" si="13"/>
        <v>0</v>
      </c>
      <c r="L284" s="15">
        <v>0</v>
      </c>
    </row>
    <row r="285" spans="1:12" s="46" customFormat="1" ht="16" thickBot="1">
      <c r="A285" s="13" t="s">
        <v>183</v>
      </c>
      <c r="B285" s="55" t="s">
        <v>471</v>
      </c>
      <c r="C285" s="50" t="s">
        <v>179</v>
      </c>
      <c r="D285" s="14">
        <v>42948</v>
      </c>
      <c r="E285" s="13"/>
      <c r="F285" s="13" t="s">
        <v>146</v>
      </c>
      <c r="G285" s="13" t="s">
        <v>477</v>
      </c>
      <c r="H285" s="15">
        <v>18.399999999999999</v>
      </c>
      <c r="I285" s="15">
        <f t="shared" ref="I285:I300" si="14">(1024/H285)*(1533/H285)</f>
        <v>4636.6729678638949</v>
      </c>
      <c r="K285">
        <f t="shared" si="13"/>
        <v>86268.754076973244</v>
      </c>
      <c r="L285" s="15">
        <v>4</v>
      </c>
    </row>
    <row r="286" spans="1:12" s="46" customFormat="1" ht="16" thickBot="1">
      <c r="A286" s="13" t="s">
        <v>183</v>
      </c>
      <c r="B286" s="13" t="s">
        <v>471</v>
      </c>
      <c r="C286" s="50" t="s">
        <v>179</v>
      </c>
      <c r="D286" s="14">
        <v>42948</v>
      </c>
      <c r="E286" s="13"/>
      <c r="F286" s="13" t="s">
        <v>146</v>
      </c>
      <c r="G286" s="13" t="s">
        <v>478</v>
      </c>
      <c r="H286" s="15">
        <v>19</v>
      </c>
      <c r="I286" s="15">
        <f t="shared" si="14"/>
        <v>4348.454293628809</v>
      </c>
      <c r="K286">
        <f t="shared" si="13"/>
        <v>45993.354533594254</v>
      </c>
      <c r="L286" s="15">
        <v>2</v>
      </c>
    </row>
    <row r="287" spans="1:12" s="46" customFormat="1" ht="16" thickBot="1">
      <c r="A287" s="13" t="s">
        <v>183</v>
      </c>
      <c r="B287" s="55" t="s">
        <v>471</v>
      </c>
      <c r="C287" s="50" t="s">
        <v>179</v>
      </c>
      <c r="D287" s="14">
        <v>42948</v>
      </c>
      <c r="E287" s="13"/>
      <c r="F287" s="13" t="s">
        <v>146</v>
      </c>
      <c r="G287" s="13" t="s">
        <v>479</v>
      </c>
      <c r="H287" s="15">
        <v>19.3</v>
      </c>
      <c r="I287" s="15">
        <f t="shared" si="14"/>
        <v>4214.3198475126837</v>
      </c>
      <c r="K287">
        <f t="shared" si="13"/>
        <v>0</v>
      </c>
      <c r="L287" s="15">
        <v>0</v>
      </c>
    </row>
    <row r="288" spans="1:12" s="46" customFormat="1" ht="16" thickBot="1">
      <c r="A288" s="13" t="s">
        <v>183</v>
      </c>
      <c r="B288" s="55" t="s">
        <v>471</v>
      </c>
      <c r="C288" s="50" t="s">
        <v>179</v>
      </c>
      <c r="D288" s="14">
        <v>42948</v>
      </c>
      <c r="E288" s="13"/>
      <c r="F288" s="13" t="s">
        <v>146</v>
      </c>
      <c r="G288" s="13" t="s">
        <v>480</v>
      </c>
      <c r="H288" s="15">
        <v>19.100000000000001</v>
      </c>
      <c r="I288" s="15">
        <f t="shared" si="14"/>
        <v>4303.0399385981736</v>
      </c>
      <c r="K288">
        <f t="shared" si="13"/>
        <v>162675.69206621009</v>
      </c>
      <c r="L288" s="15">
        <v>7</v>
      </c>
    </row>
    <row r="289" spans="1:12" s="46" customFormat="1" ht="16" thickBot="1">
      <c r="A289" s="13" t="s">
        <v>183</v>
      </c>
      <c r="B289" s="55" t="s">
        <v>471</v>
      </c>
      <c r="C289" s="50" t="s">
        <v>179</v>
      </c>
      <c r="D289" s="14">
        <v>42948</v>
      </c>
      <c r="E289" s="13"/>
      <c r="F289" s="13" t="s">
        <v>146</v>
      </c>
      <c r="G289" s="13" t="s">
        <v>481</v>
      </c>
      <c r="H289" s="15">
        <v>19.100000000000001</v>
      </c>
      <c r="I289" s="15">
        <f t="shared" si="14"/>
        <v>4303.0399385981736</v>
      </c>
      <c r="K289">
        <f t="shared" si="13"/>
        <v>139436.3074853229</v>
      </c>
      <c r="L289" s="15">
        <v>6</v>
      </c>
    </row>
    <row r="290" spans="1:12" s="46" customFormat="1" ht="16" thickBot="1">
      <c r="A290" s="13" t="s">
        <v>183</v>
      </c>
      <c r="B290" s="55" t="s">
        <v>471</v>
      </c>
      <c r="C290" s="50" t="s">
        <v>179</v>
      </c>
      <c r="D290" s="14">
        <v>42948</v>
      </c>
      <c r="E290" s="13"/>
      <c r="F290" s="13" t="s">
        <v>146</v>
      </c>
      <c r="G290" s="13" t="s">
        <v>482</v>
      </c>
      <c r="H290" s="15">
        <v>19</v>
      </c>
      <c r="I290" s="15">
        <f t="shared" si="14"/>
        <v>4348.454293628809</v>
      </c>
      <c r="K290">
        <f t="shared" si="13"/>
        <v>137980.06360078277</v>
      </c>
      <c r="L290" s="15">
        <v>6</v>
      </c>
    </row>
    <row r="291" spans="1:12" s="46" customFormat="1" ht="16" thickBot="1">
      <c r="A291" s="13" t="s">
        <v>183</v>
      </c>
      <c r="B291" s="55" t="s">
        <v>471</v>
      </c>
      <c r="C291" s="50" t="s">
        <v>179</v>
      </c>
      <c r="D291" s="14">
        <v>42948</v>
      </c>
      <c r="E291" s="13"/>
      <c r="F291" s="13" t="s">
        <v>146</v>
      </c>
      <c r="G291" s="13" t="s">
        <v>483</v>
      </c>
      <c r="H291" s="15">
        <v>19.899999999999999</v>
      </c>
      <c r="I291" s="15">
        <f t="shared" si="14"/>
        <v>3964.0211105780159</v>
      </c>
      <c r="K291">
        <f t="shared" si="13"/>
        <v>655899.63511089364</v>
      </c>
      <c r="L291" s="15">
        <v>26</v>
      </c>
    </row>
    <row r="292" spans="1:12" s="46" customFormat="1" ht="16" thickBot="1">
      <c r="A292" s="13" t="s">
        <v>183</v>
      </c>
      <c r="B292" s="13" t="s">
        <v>471</v>
      </c>
      <c r="C292" s="50" t="s">
        <v>179</v>
      </c>
      <c r="D292" s="14">
        <v>42948</v>
      </c>
      <c r="E292" s="13"/>
      <c r="F292" s="13" t="s">
        <v>146</v>
      </c>
      <c r="G292" s="13" t="s">
        <v>484</v>
      </c>
      <c r="H292" s="15">
        <v>19.399999999999999</v>
      </c>
      <c r="I292" s="15">
        <f t="shared" si="14"/>
        <v>4170.9852269104058</v>
      </c>
      <c r="K292">
        <f t="shared" si="13"/>
        <v>719254.52544031292</v>
      </c>
      <c r="L292" s="15">
        <v>30</v>
      </c>
    </row>
    <row r="293" spans="1:12" s="46" customFormat="1" ht="16" thickBot="1">
      <c r="A293" s="13" t="s">
        <v>183</v>
      </c>
      <c r="B293" s="55" t="s">
        <v>471</v>
      </c>
      <c r="C293" s="50" t="s">
        <v>179</v>
      </c>
      <c r="D293" s="14">
        <v>42948</v>
      </c>
      <c r="E293" s="13"/>
      <c r="F293" s="13" t="s">
        <v>146</v>
      </c>
      <c r="G293" s="13" t="s">
        <v>485</v>
      </c>
      <c r="H293" s="15">
        <v>19.8</v>
      </c>
      <c r="I293" s="15">
        <f t="shared" si="14"/>
        <v>4004.1628405264769</v>
      </c>
      <c r="K293">
        <f t="shared" si="13"/>
        <v>849116.31604696671</v>
      </c>
      <c r="L293" s="15">
        <v>34</v>
      </c>
    </row>
    <row r="294" spans="1:12" s="46" customFormat="1" ht="16" thickBot="1">
      <c r="A294" s="13" t="s">
        <v>183</v>
      </c>
      <c r="B294" s="13" t="s">
        <v>471</v>
      </c>
      <c r="C294" s="50" t="s">
        <v>179</v>
      </c>
      <c r="D294" s="14">
        <v>42948</v>
      </c>
      <c r="E294" s="13"/>
      <c r="F294" s="13" t="s">
        <v>146</v>
      </c>
      <c r="G294" s="13" t="s">
        <v>486</v>
      </c>
      <c r="H294" s="15">
        <v>19.5</v>
      </c>
      <c r="I294" s="15">
        <f t="shared" si="14"/>
        <v>4128.3155818540436</v>
      </c>
      <c r="K294">
        <f t="shared" si="13"/>
        <v>702465.67698140896</v>
      </c>
      <c r="L294" s="15">
        <v>29</v>
      </c>
    </row>
    <row r="295" spans="1:12" s="46" customFormat="1" ht="16" thickBot="1">
      <c r="A295" s="13" t="s">
        <v>183</v>
      </c>
      <c r="B295" s="13" t="s">
        <v>471</v>
      </c>
      <c r="C295" s="50" t="s">
        <v>179</v>
      </c>
      <c r="D295" s="14">
        <v>42948</v>
      </c>
      <c r="E295" s="13"/>
      <c r="F295" s="13" t="s">
        <v>146</v>
      </c>
      <c r="G295" s="13" t="s">
        <v>487</v>
      </c>
      <c r="H295" s="15">
        <v>19.899999999999999</v>
      </c>
      <c r="I295" s="15">
        <f t="shared" si="14"/>
        <v>3964.0211105780159</v>
      </c>
      <c r="K295">
        <f t="shared" si="13"/>
        <v>252269.09042726678</v>
      </c>
      <c r="L295" s="15">
        <v>10</v>
      </c>
    </row>
    <row r="296" spans="1:12" s="46" customFormat="1" ht="16" thickBot="1">
      <c r="A296" s="13" t="s">
        <v>183</v>
      </c>
      <c r="B296" s="55" t="s">
        <v>471</v>
      </c>
      <c r="C296" s="50" t="s">
        <v>179</v>
      </c>
      <c r="D296" s="14">
        <v>42948</v>
      </c>
      <c r="E296" s="13"/>
      <c r="F296" s="13" t="s">
        <v>146</v>
      </c>
      <c r="G296" s="13" t="s">
        <v>488</v>
      </c>
      <c r="H296" s="15">
        <v>19.899999999999999</v>
      </c>
      <c r="I296" s="15">
        <f t="shared" si="14"/>
        <v>3964.0211105780159</v>
      </c>
      <c r="K296">
        <f t="shared" si="13"/>
        <v>882941.81649543368</v>
      </c>
      <c r="L296" s="15">
        <v>35</v>
      </c>
    </row>
    <row r="297" spans="1:12" s="46" customFormat="1" ht="16" thickBot="1">
      <c r="A297" s="13" t="s">
        <v>183</v>
      </c>
      <c r="B297" s="55" t="s">
        <v>471</v>
      </c>
      <c r="C297" s="50" t="s">
        <v>179</v>
      </c>
      <c r="D297" s="14">
        <v>42948</v>
      </c>
      <c r="E297" s="13"/>
      <c r="F297" s="13" t="s">
        <v>146</v>
      </c>
      <c r="G297" s="13" t="s">
        <v>489</v>
      </c>
      <c r="H297" s="15">
        <v>19</v>
      </c>
      <c r="I297" s="15">
        <f t="shared" si="14"/>
        <v>4348.454293628809</v>
      </c>
      <c r="K297">
        <f t="shared" si="13"/>
        <v>781887.02707110229</v>
      </c>
      <c r="L297" s="15">
        <v>34</v>
      </c>
    </row>
    <row r="298" spans="1:12" s="46" customFormat="1" ht="16" thickBot="1">
      <c r="A298" s="13" t="s">
        <v>183</v>
      </c>
      <c r="B298" s="55" t="s">
        <v>471</v>
      </c>
      <c r="C298" s="50" t="s">
        <v>179</v>
      </c>
      <c r="D298" s="14">
        <v>42948</v>
      </c>
      <c r="E298" s="13"/>
      <c r="F298" s="13" t="s">
        <v>146</v>
      </c>
      <c r="G298" s="13" t="s">
        <v>490</v>
      </c>
      <c r="H298" s="15">
        <v>18.8</v>
      </c>
      <c r="I298" s="15">
        <f t="shared" si="14"/>
        <v>4441.4667270258033</v>
      </c>
      <c r="K298">
        <f t="shared" si="13"/>
        <v>270181.01761252451</v>
      </c>
      <c r="L298" s="15">
        <v>12</v>
      </c>
    </row>
    <row r="299" spans="1:12" s="46" customFormat="1" ht="16" thickBot="1">
      <c r="A299" s="13" t="s">
        <v>183</v>
      </c>
      <c r="B299" s="55" t="s">
        <v>471</v>
      </c>
      <c r="C299" s="50" t="s">
        <v>179</v>
      </c>
      <c r="D299" s="14">
        <v>42948</v>
      </c>
      <c r="E299" s="13"/>
      <c r="F299" s="13" t="s">
        <v>146</v>
      </c>
      <c r="G299" s="13" t="s">
        <v>491</v>
      </c>
      <c r="H299" s="15">
        <v>19.100000000000001</v>
      </c>
      <c r="I299" s="15">
        <f t="shared" si="14"/>
        <v>4303.0399385981736</v>
      </c>
      <c r="K299">
        <f t="shared" si="13"/>
        <v>511266.46077951737</v>
      </c>
      <c r="L299" s="15">
        <v>22</v>
      </c>
    </row>
    <row r="300" spans="1:12" s="46" customFormat="1" ht="16" thickBot="1">
      <c r="A300" s="13" t="s">
        <v>183</v>
      </c>
      <c r="B300" s="55" t="s">
        <v>471</v>
      </c>
      <c r="C300" s="50" t="s">
        <v>179</v>
      </c>
      <c r="D300" s="14">
        <v>42948</v>
      </c>
      <c r="E300" s="13"/>
      <c r="F300" s="13" t="s">
        <v>146</v>
      </c>
      <c r="G300" s="13" t="s">
        <v>492</v>
      </c>
      <c r="H300" s="15">
        <v>18.2</v>
      </c>
      <c r="I300" s="15">
        <f t="shared" si="14"/>
        <v>4739.1377852916321</v>
      </c>
      <c r="K300">
        <f t="shared" si="13"/>
        <v>168807.07762557076</v>
      </c>
      <c r="L300" s="15">
        <v>8</v>
      </c>
    </row>
    <row r="301" spans="1:12" ht="16" thickBot="1">
      <c r="A301" s="4" t="s">
        <v>183</v>
      </c>
      <c r="B301" s="4" t="s">
        <v>227</v>
      </c>
      <c r="C301" s="4" t="s">
        <v>366</v>
      </c>
      <c r="D301" s="5">
        <v>42948</v>
      </c>
      <c r="E301" s="5">
        <v>43191</v>
      </c>
      <c r="F301" s="4" t="s">
        <v>184</v>
      </c>
      <c r="G301" s="4" t="s">
        <v>228</v>
      </c>
      <c r="H301" s="6">
        <v>20.3</v>
      </c>
      <c r="I301" s="6">
        <f t="shared" ref="I301:I341" si="15">(1024/H301)*(1533/H301)</f>
        <v>3809.3426193307287</v>
      </c>
      <c r="J301">
        <v>2750</v>
      </c>
      <c r="K301">
        <f t="shared" si="13"/>
        <v>7087837.1147260265</v>
      </c>
      <c r="L301" s="6">
        <v>270</v>
      </c>
    </row>
    <row r="302" spans="1:12" ht="16" thickBot="1">
      <c r="A302" s="4" t="s">
        <v>183</v>
      </c>
      <c r="B302" s="4" t="s">
        <v>227</v>
      </c>
      <c r="C302" s="4" t="s">
        <v>366</v>
      </c>
      <c r="D302" s="5">
        <v>42948</v>
      </c>
      <c r="E302" s="5">
        <v>43191</v>
      </c>
      <c r="F302" s="4" t="s">
        <v>184</v>
      </c>
      <c r="G302" s="4" t="s">
        <v>229</v>
      </c>
      <c r="H302" s="6">
        <v>20.3</v>
      </c>
      <c r="I302" s="6">
        <f t="shared" si="15"/>
        <v>3809.3426193307287</v>
      </c>
      <c r="J302">
        <v>2750</v>
      </c>
      <c r="K302">
        <f t="shared" si="13"/>
        <v>9214188.2491438352</v>
      </c>
      <c r="L302" s="6">
        <v>351</v>
      </c>
    </row>
    <row r="303" spans="1:12" ht="16" thickBot="1">
      <c r="A303" s="4" t="s">
        <v>183</v>
      </c>
      <c r="B303" s="4" t="s">
        <v>227</v>
      </c>
      <c r="C303" s="4" t="s">
        <v>366</v>
      </c>
      <c r="D303" s="5">
        <v>42948</v>
      </c>
      <c r="E303" s="5">
        <v>43191</v>
      </c>
      <c r="F303" s="4" t="s">
        <v>184</v>
      </c>
      <c r="G303" s="4" t="s">
        <v>230</v>
      </c>
      <c r="H303" s="6">
        <v>20.3</v>
      </c>
      <c r="I303" s="6">
        <f t="shared" si="15"/>
        <v>3809.3426193307287</v>
      </c>
      <c r="J303">
        <v>2750</v>
      </c>
      <c r="K303">
        <f t="shared" si="13"/>
        <v>4515214.7545662103</v>
      </c>
      <c r="L303" s="6">
        <v>172</v>
      </c>
    </row>
    <row r="304" spans="1:12" ht="16" thickBot="1">
      <c r="A304" s="4" t="s">
        <v>183</v>
      </c>
      <c r="B304" s="4" t="s">
        <v>227</v>
      </c>
      <c r="C304" s="4" t="s">
        <v>366</v>
      </c>
      <c r="D304" s="5">
        <v>42948</v>
      </c>
      <c r="E304" s="5">
        <v>43191</v>
      </c>
      <c r="F304" s="4" t="s">
        <v>184</v>
      </c>
      <c r="G304" s="4" t="s">
        <v>231</v>
      </c>
      <c r="H304" s="6">
        <v>20.3</v>
      </c>
      <c r="I304" s="6">
        <f t="shared" si="15"/>
        <v>3809.3426193307287</v>
      </c>
      <c r="J304">
        <v>2750</v>
      </c>
      <c r="K304">
        <f t="shared" si="13"/>
        <v>6536560.8946917811</v>
      </c>
      <c r="L304" s="6">
        <v>249</v>
      </c>
    </row>
    <row r="305" spans="1:12" ht="16" thickBot="1">
      <c r="A305" s="4" t="s">
        <v>183</v>
      </c>
      <c r="B305" s="4" t="s">
        <v>227</v>
      </c>
      <c r="C305" s="4" t="s">
        <v>366</v>
      </c>
      <c r="D305" s="5">
        <v>42948</v>
      </c>
      <c r="E305" s="5">
        <v>43191</v>
      </c>
      <c r="F305" s="4" t="s">
        <v>184</v>
      </c>
      <c r="G305" s="4" t="s">
        <v>232</v>
      </c>
      <c r="H305" s="6">
        <v>20.3</v>
      </c>
      <c r="I305" s="6">
        <f t="shared" si="15"/>
        <v>3809.3426193307287</v>
      </c>
      <c r="J305">
        <v>2750</v>
      </c>
      <c r="K305">
        <f t="shared" si="13"/>
        <v>4856480.986015982</v>
      </c>
      <c r="L305" s="6">
        <v>185</v>
      </c>
    </row>
    <row r="306" spans="1:12" ht="16" thickBot="1">
      <c r="A306" s="4" t="s">
        <v>183</v>
      </c>
      <c r="B306" s="4" t="s">
        <v>227</v>
      </c>
      <c r="C306" s="4" t="s">
        <v>366</v>
      </c>
      <c r="D306" s="5">
        <v>42948</v>
      </c>
      <c r="E306" s="5">
        <v>43191</v>
      </c>
      <c r="F306" s="4" t="s">
        <v>184</v>
      </c>
      <c r="G306" s="4" t="s">
        <v>233</v>
      </c>
      <c r="H306" s="6">
        <v>20.3</v>
      </c>
      <c r="I306" s="6">
        <f t="shared" si="15"/>
        <v>3809.3426193307287</v>
      </c>
      <c r="J306">
        <v>2750</v>
      </c>
      <c r="K306">
        <f t="shared" si="13"/>
        <v>4751475.9917237442</v>
      </c>
      <c r="L306" s="6">
        <v>181</v>
      </c>
    </row>
    <row r="307" spans="1:12" ht="16" thickBot="1">
      <c r="A307" s="4" t="s">
        <v>183</v>
      </c>
      <c r="B307" s="4" t="s">
        <v>227</v>
      </c>
      <c r="C307" s="4" t="s">
        <v>366</v>
      </c>
      <c r="D307" s="5">
        <v>42948</v>
      </c>
      <c r="E307" s="5">
        <v>43191</v>
      </c>
      <c r="F307" s="4" t="s">
        <v>184</v>
      </c>
      <c r="G307" s="4" t="s">
        <v>234</v>
      </c>
      <c r="H307" s="6">
        <v>20.3</v>
      </c>
      <c r="I307" s="6">
        <f t="shared" si="15"/>
        <v>3809.3426193307287</v>
      </c>
      <c r="J307">
        <v>2750</v>
      </c>
      <c r="K307">
        <f t="shared" si="13"/>
        <v>8715414.5262557082</v>
      </c>
      <c r="L307" s="6">
        <v>332</v>
      </c>
    </row>
    <row r="308" spans="1:12" ht="16" thickBot="1">
      <c r="A308" s="4" t="s">
        <v>183</v>
      </c>
      <c r="B308" s="4" t="s">
        <v>227</v>
      </c>
      <c r="C308" s="4" t="s">
        <v>366</v>
      </c>
      <c r="D308" s="5">
        <v>42948</v>
      </c>
      <c r="E308" s="5">
        <v>43191</v>
      </c>
      <c r="F308" s="4" t="s">
        <v>184</v>
      </c>
      <c r="G308" s="4" t="s">
        <v>235</v>
      </c>
      <c r="H308" s="6">
        <v>20.3</v>
      </c>
      <c r="I308" s="6">
        <f t="shared" si="15"/>
        <v>3809.3426193307287</v>
      </c>
      <c r="J308">
        <v>2750</v>
      </c>
      <c r="K308">
        <f t="shared" si="13"/>
        <v>7009083.3690068498</v>
      </c>
      <c r="L308" s="6">
        <v>267</v>
      </c>
    </row>
    <row r="309" spans="1:12" ht="16" thickBot="1">
      <c r="A309" s="4" t="s">
        <v>183</v>
      </c>
      <c r="B309" s="4" t="s">
        <v>227</v>
      </c>
      <c r="C309" s="4" t="s">
        <v>366</v>
      </c>
      <c r="D309" s="5">
        <v>42948</v>
      </c>
      <c r="E309" s="5">
        <v>43191</v>
      </c>
      <c r="F309" s="4" t="s">
        <v>184</v>
      </c>
      <c r="G309" s="4" t="s">
        <v>236</v>
      </c>
      <c r="H309" s="6">
        <v>20.3</v>
      </c>
      <c r="I309" s="6">
        <f t="shared" si="15"/>
        <v>3809.3426193307287</v>
      </c>
      <c r="J309">
        <v>2750</v>
      </c>
      <c r="K309">
        <f t="shared" si="13"/>
        <v>8216640.8033675794</v>
      </c>
      <c r="L309" s="6">
        <v>313</v>
      </c>
    </row>
    <row r="310" spans="1:12" s="46" customFormat="1" ht="16" thickBot="1">
      <c r="A310" s="13" t="s">
        <v>183</v>
      </c>
      <c r="B310" s="13" t="s">
        <v>532</v>
      </c>
      <c r="C310" s="50" t="s">
        <v>366</v>
      </c>
      <c r="D310" s="14">
        <v>42948</v>
      </c>
      <c r="E310" s="13"/>
      <c r="F310" s="13" t="s">
        <v>184</v>
      </c>
      <c r="G310" s="13" t="s">
        <v>533</v>
      </c>
      <c r="H310" s="15">
        <v>20.3</v>
      </c>
      <c r="I310" s="15">
        <f t="shared" si="15"/>
        <v>3809.3426193307287</v>
      </c>
      <c r="J310" s="46">
        <v>2750</v>
      </c>
      <c r="K310">
        <f t="shared" si="13"/>
        <v>1207557.4343607307</v>
      </c>
      <c r="L310" s="15">
        <v>46</v>
      </c>
    </row>
    <row r="311" spans="1:12" s="46" customFormat="1" ht="16" thickBot="1">
      <c r="A311" s="13" t="s">
        <v>183</v>
      </c>
      <c r="B311" s="13" t="s">
        <v>532</v>
      </c>
      <c r="C311" s="50" t="s">
        <v>366</v>
      </c>
      <c r="D311" s="14">
        <v>42948</v>
      </c>
      <c r="E311" s="13"/>
      <c r="F311" s="13" t="s">
        <v>184</v>
      </c>
      <c r="G311" s="13" t="s">
        <v>534</v>
      </c>
      <c r="H311" s="15">
        <v>20.3</v>
      </c>
      <c r="I311" s="15">
        <f t="shared" si="15"/>
        <v>3809.3426193307287</v>
      </c>
      <c r="J311" s="46">
        <v>2750</v>
      </c>
      <c r="K311">
        <f t="shared" si="13"/>
        <v>3543918.5573630133</v>
      </c>
      <c r="L311" s="15">
        <v>135</v>
      </c>
    </row>
    <row r="312" spans="1:12" s="46" customFormat="1" ht="16" thickBot="1">
      <c r="A312" s="13" t="s">
        <v>183</v>
      </c>
      <c r="B312" s="13" t="s">
        <v>532</v>
      </c>
      <c r="C312" s="50" t="s">
        <v>366</v>
      </c>
      <c r="D312" s="14">
        <v>42948</v>
      </c>
      <c r="E312" s="13"/>
      <c r="F312" s="13" t="s">
        <v>184</v>
      </c>
      <c r="G312" s="13" t="s">
        <v>535</v>
      </c>
      <c r="H312" s="15">
        <v>20.3</v>
      </c>
      <c r="I312" s="15">
        <f t="shared" si="15"/>
        <v>3809.3426193307287</v>
      </c>
      <c r="J312" s="46">
        <v>2750</v>
      </c>
      <c r="K312">
        <f t="shared" si="13"/>
        <v>1627577.4115296802</v>
      </c>
      <c r="L312" s="15">
        <v>62</v>
      </c>
    </row>
    <row r="313" spans="1:12" s="46" customFormat="1" ht="16" thickBot="1">
      <c r="A313" s="13" t="s">
        <v>183</v>
      </c>
      <c r="B313" s="13" t="s">
        <v>532</v>
      </c>
      <c r="C313" s="50" t="s">
        <v>366</v>
      </c>
      <c r="D313" s="14">
        <v>42948</v>
      </c>
      <c r="E313" s="13"/>
      <c r="F313" s="13" t="s">
        <v>184</v>
      </c>
      <c r="G313" s="13" t="s">
        <v>536</v>
      </c>
      <c r="H313" s="15">
        <v>20.3</v>
      </c>
      <c r="I313" s="15">
        <f t="shared" si="15"/>
        <v>3809.3426193307287</v>
      </c>
      <c r="J313" s="46">
        <v>2750</v>
      </c>
      <c r="K313">
        <f t="shared" si="13"/>
        <v>2861386.0944634704</v>
      </c>
      <c r="L313" s="15">
        <v>109</v>
      </c>
    </row>
    <row r="314" spans="1:12" s="46" customFormat="1" ht="16" thickBot="1">
      <c r="A314" s="13" t="s">
        <v>183</v>
      </c>
      <c r="B314" s="13" t="s">
        <v>532</v>
      </c>
      <c r="C314" s="50" t="s">
        <v>366</v>
      </c>
      <c r="D314" s="14">
        <v>42948</v>
      </c>
      <c r="E314" s="13"/>
      <c r="F314" s="13" t="s">
        <v>184</v>
      </c>
      <c r="G314" s="13" t="s">
        <v>537</v>
      </c>
      <c r="H314" s="15">
        <v>20.3</v>
      </c>
      <c r="I314" s="15">
        <f t="shared" si="15"/>
        <v>3809.3426193307287</v>
      </c>
      <c r="J314" s="46">
        <v>2750</v>
      </c>
      <c r="K314">
        <f t="shared" si="13"/>
        <v>2467617.3658675803</v>
      </c>
      <c r="L314" s="15">
        <v>94</v>
      </c>
    </row>
    <row r="315" spans="1:12" s="46" customFormat="1" ht="16" thickBot="1">
      <c r="A315" s="13" t="s">
        <v>183</v>
      </c>
      <c r="B315" s="13" t="s">
        <v>532</v>
      </c>
      <c r="C315" s="50" t="s">
        <v>366</v>
      </c>
      <c r="D315" s="14">
        <v>42948</v>
      </c>
      <c r="E315" s="13"/>
      <c r="F315" s="13" t="s">
        <v>184</v>
      </c>
      <c r="G315" s="13" t="s">
        <v>538</v>
      </c>
      <c r="H315" s="15">
        <v>20.3</v>
      </c>
      <c r="I315" s="15">
        <f t="shared" si="15"/>
        <v>3809.3426193307287</v>
      </c>
      <c r="J315" s="46">
        <v>2750</v>
      </c>
      <c r="K315">
        <f t="shared" si="13"/>
        <v>2651376.1058789957</v>
      </c>
      <c r="L315" s="15">
        <v>101</v>
      </c>
    </row>
    <row r="316" spans="1:12" s="46" customFormat="1" ht="16" thickBot="1">
      <c r="A316" s="13" t="s">
        <v>183</v>
      </c>
      <c r="B316" s="13" t="s">
        <v>532</v>
      </c>
      <c r="C316" s="50" t="s">
        <v>366</v>
      </c>
      <c r="D316" s="14">
        <v>42948</v>
      </c>
      <c r="E316" s="13"/>
      <c r="F316" s="13" t="s">
        <v>184</v>
      </c>
      <c r="G316" s="13" t="s">
        <v>539</v>
      </c>
      <c r="H316" s="15">
        <v>20.3</v>
      </c>
      <c r="I316" s="15">
        <f t="shared" si="15"/>
        <v>3809.3426193307287</v>
      </c>
      <c r="J316" s="46">
        <v>2750</v>
      </c>
      <c r="K316">
        <f t="shared" si="13"/>
        <v>1811336.1515410959</v>
      </c>
      <c r="L316" s="15">
        <v>69</v>
      </c>
    </row>
    <row r="317" spans="1:12" s="46" customFormat="1" ht="16" thickBot="1">
      <c r="A317" s="13" t="s">
        <v>183</v>
      </c>
      <c r="B317" s="13" t="s">
        <v>532</v>
      </c>
      <c r="C317" s="50" t="s">
        <v>366</v>
      </c>
      <c r="D317" s="14">
        <v>42948</v>
      </c>
      <c r="E317" s="13"/>
      <c r="F317" s="13" t="s">
        <v>184</v>
      </c>
      <c r="G317" s="13" t="s">
        <v>540</v>
      </c>
      <c r="H317" s="15">
        <v>20.3</v>
      </c>
      <c r="I317" s="15">
        <f t="shared" si="15"/>
        <v>3809.3426193307287</v>
      </c>
      <c r="J317" s="46">
        <v>2750</v>
      </c>
      <c r="K317">
        <f t="shared" si="13"/>
        <v>3543918.5573630133</v>
      </c>
      <c r="L317" s="15">
        <v>135</v>
      </c>
    </row>
    <row r="318" spans="1:12" s="46" customFormat="1" ht="16" thickBot="1">
      <c r="A318" s="13" t="s">
        <v>183</v>
      </c>
      <c r="B318" s="13" t="s">
        <v>532</v>
      </c>
      <c r="C318" s="50" t="s">
        <v>366</v>
      </c>
      <c r="D318" s="14">
        <v>42948</v>
      </c>
      <c r="E318" s="13"/>
      <c r="F318" s="13" t="s">
        <v>184</v>
      </c>
      <c r="G318" s="13" t="s">
        <v>541</v>
      </c>
      <c r="H318" s="15">
        <v>20.3</v>
      </c>
      <c r="I318" s="15">
        <f t="shared" si="15"/>
        <v>3809.3426193307287</v>
      </c>
      <c r="J318" s="46">
        <v>2750</v>
      </c>
      <c r="K318">
        <f t="shared" si="13"/>
        <v>1050049.9429223745</v>
      </c>
      <c r="L318" s="15">
        <v>40</v>
      </c>
    </row>
    <row r="319" spans="1:12" s="46" customFormat="1" ht="16" thickBot="1">
      <c r="A319" s="13" t="s">
        <v>183</v>
      </c>
      <c r="B319" s="13" t="s">
        <v>532</v>
      </c>
      <c r="C319" s="50" t="s">
        <v>366</v>
      </c>
      <c r="D319" s="14">
        <v>42948</v>
      </c>
      <c r="E319" s="13"/>
      <c r="F319" s="13" t="s">
        <v>184</v>
      </c>
      <c r="G319" s="13" t="s">
        <v>542</v>
      </c>
      <c r="H319" s="15">
        <v>20.3</v>
      </c>
      <c r="I319" s="15">
        <f t="shared" si="15"/>
        <v>3809.3426193307287</v>
      </c>
      <c r="J319" s="46">
        <v>2750</v>
      </c>
      <c r="K319">
        <f t="shared" si="13"/>
        <v>315014.98287671234</v>
      </c>
      <c r="L319" s="15">
        <v>12</v>
      </c>
    </row>
    <row r="320" spans="1:12" s="46" customFormat="1" ht="16" thickBot="1">
      <c r="A320" s="13" t="s">
        <v>183</v>
      </c>
      <c r="B320" s="13" t="s">
        <v>532</v>
      </c>
      <c r="C320" s="50" t="s">
        <v>366</v>
      </c>
      <c r="D320" s="14">
        <v>42948</v>
      </c>
      <c r="E320" s="13"/>
      <c r="F320" s="13" t="s">
        <v>184</v>
      </c>
      <c r="G320" s="13" t="s">
        <v>543</v>
      </c>
      <c r="H320" s="15">
        <v>20.3</v>
      </c>
      <c r="I320" s="15">
        <f t="shared" si="15"/>
        <v>3809.3426193307287</v>
      </c>
      <c r="J320" s="46">
        <v>2750</v>
      </c>
      <c r="K320">
        <f t="shared" si="13"/>
        <v>393768.7285958904</v>
      </c>
      <c r="L320" s="15">
        <v>15</v>
      </c>
    </row>
    <row r="321" spans="1:12" s="46" customFormat="1" ht="16" thickBot="1">
      <c r="A321" s="13" t="s">
        <v>183</v>
      </c>
      <c r="B321" s="13" t="s">
        <v>532</v>
      </c>
      <c r="C321" s="50" t="s">
        <v>366</v>
      </c>
      <c r="D321" s="14">
        <v>42948</v>
      </c>
      <c r="E321" s="13"/>
      <c r="F321" s="13" t="s">
        <v>184</v>
      </c>
      <c r="G321" s="13" t="s">
        <v>544</v>
      </c>
      <c r="H321" s="15">
        <v>20.3</v>
      </c>
      <c r="I321" s="15">
        <f t="shared" si="15"/>
        <v>3809.3426193307287</v>
      </c>
      <c r="J321" s="46">
        <v>2750</v>
      </c>
      <c r="K321">
        <f t="shared" si="13"/>
        <v>210009.98858447489</v>
      </c>
      <c r="L321" s="15">
        <v>8</v>
      </c>
    </row>
    <row r="322" spans="1:12" s="46" customFormat="1" ht="16" thickBot="1">
      <c r="A322" s="13" t="s">
        <v>183</v>
      </c>
      <c r="B322" s="13" t="s">
        <v>532</v>
      </c>
      <c r="C322" s="50" t="s">
        <v>366</v>
      </c>
      <c r="D322" s="14">
        <v>42948</v>
      </c>
      <c r="E322" s="13"/>
      <c r="F322" s="13" t="s">
        <v>184</v>
      </c>
      <c r="G322" s="13" t="s">
        <v>545</v>
      </c>
      <c r="H322" s="15">
        <v>20.3</v>
      </c>
      <c r="I322" s="15">
        <f t="shared" si="15"/>
        <v>3809.3426193307287</v>
      </c>
      <c r="J322" s="46">
        <v>2750</v>
      </c>
      <c r="K322">
        <f t="shared" si="13"/>
        <v>682532.46289954334</v>
      </c>
      <c r="L322" s="15">
        <v>26</v>
      </c>
    </row>
    <row r="323" spans="1:12" s="46" customFormat="1" ht="16" thickBot="1">
      <c r="A323" s="13" t="s">
        <v>183</v>
      </c>
      <c r="B323" s="13" t="s">
        <v>532</v>
      </c>
      <c r="C323" s="50" t="s">
        <v>366</v>
      </c>
      <c r="D323" s="14">
        <v>42948</v>
      </c>
      <c r="E323" s="13"/>
      <c r="F323" s="13" t="s">
        <v>184</v>
      </c>
      <c r="G323" s="13" t="s">
        <v>546</v>
      </c>
      <c r="H323" s="15">
        <v>20.3</v>
      </c>
      <c r="I323" s="15">
        <f t="shared" si="15"/>
        <v>3809.3426193307287</v>
      </c>
      <c r="J323" s="46">
        <v>2750</v>
      </c>
      <c r="K323">
        <f t="shared" ref="K323:K386" si="16">(L323/I323)*10^8</f>
        <v>2808883.5973173515</v>
      </c>
      <c r="L323" s="15">
        <v>107</v>
      </c>
    </row>
    <row r="324" spans="1:12" s="46" customFormat="1" ht="16" thickBot="1">
      <c r="A324" s="13" t="s">
        <v>183</v>
      </c>
      <c r="B324" s="13" t="s">
        <v>532</v>
      </c>
      <c r="C324" s="50" t="s">
        <v>366</v>
      </c>
      <c r="D324" s="14">
        <v>42948</v>
      </c>
      <c r="E324" s="13"/>
      <c r="F324" s="13" t="s">
        <v>184</v>
      </c>
      <c r="G324" s="13" t="s">
        <v>547</v>
      </c>
      <c r="H324" s="15">
        <v>20.3</v>
      </c>
      <c r="I324" s="15">
        <f t="shared" si="15"/>
        <v>3809.3426193307287</v>
      </c>
      <c r="J324" s="46">
        <v>2750</v>
      </c>
      <c r="K324">
        <f t="shared" si="16"/>
        <v>551276.22003424657</v>
      </c>
      <c r="L324" s="15">
        <v>21</v>
      </c>
    </row>
    <row r="325" spans="1:12" s="46" customFormat="1" ht="16" thickBot="1">
      <c r="A325" s="13" t="s">
        <v>183</v>
      </c>
      <c r="B325" s="13" t="s">
        <v>532</v>
      </c>
      <c r="C325" s="50" t="s">
        <v>366</v>
      </c>
      <c r="D325" s="14">
        <v>42948</v>
      </c>
      <c r="E325" s="13"/>
      <c r="F325" s="13" t="s">
        <v>184</v>
      </c>
      <c r="G325" s="13" t="s">
        <v>548</v>
      </c>
      <c r="H325" s="15">
        <v>20.3</v>
      </c>
      <c r="I325" s="15">
        <f t="shared" si="15"/>
        <v>3809.3426193307287</v>
      </c>
      <c r="J325" s="46">
        <v>2750</v>
      </c>
      <c r="K325">
        <f t="shared" si="16"/>
        <v>3333908.5687785391</v>
      </c>
      <c r="L325" s="15">
        <v>127</v>
      </c>
    </row>
    <row r="326" spans="1:12" s="46" customFormat="1" ht="16" thickBot="1">
      <c r="A326" s="13" t="s">
        <v>183</v>
      </c>
      <c r="B326" s="13" t="s">
        <v>532</v>
      </c>
      <c r="C326" s="50" t="s">
        <v>366</v>
      </c>
      <c r="D326" s="14">
        <v>42948</v>
      </c>
      <c r="E326" s="13"/>
      <c r="F326" s="13" t="s">
        <v>184</v>
      </c>
      <c r="G326" s="13" t="s">
        <v>549</v>
      </c>
      <c r="H326" s="15">
        <v>20.3</v>
      </c>
      <c r="I326" s="15">
        <f t="shared" si="15"/>
        <v>3809.3426193307287</v>
      </c>
      <c r="J326" s="46">
        <v>2750</v>
      </c>
      <c r="K326">
        <f t="shared" si="16"/>
        <v>5696520.9403538816</v>
      </c>
      <c r="L326" s="15">
        <v>217</v>
      </c>
    </row>
    <row r="327" spans="1:12" s="46" customFormat="1" ht="16" thickBot="1">
      <c r="A327" s="13" t="s">
        <v>183</v>
      </c>
      <c r="B327" s="13" t="s">
        <v>532</v>
      </c>
      <c r="C327" s="50" t="s">
        <v>366</v>
      </c>
      <c r="D327" s="14">
        <v>42948</v>
      </c>
      <c r="E327" s="13"/>
      <c r="F327" s="13" t="s">
        <v>184</v>
      </c>
      <c r="G327" s="13" t="s">
        <v>550</v>
      </c>
      <c r="H327" s="15">
        <v>20.3</v>
      </c>
      <c r="I327" s="15">
        <f t="shared" si="15"/>
        <v>3809.3426193307287</v>
      </c>
      <c r="J327" s="46">
        <v>2750</v>
      </c>
      <c r="K327">
        <f t="shared" si="16"/>
        <v>2546371.1115867579</v>
      </c>
      <c r="L327" s="15">
        <v>97</v>
      </c>
    </row>
    <row r="328" spans="1:12" s="46" customFormat="1" ht="16" thickBot="1">
      <c r="A328" s="13" t="s">
        <v>183</v>
      </c>
      <c r="B328" s="13" t="s">
        <v>532</v>
      </c>
      <c r="C328" s="50" t="s">
        <v>366</v>
      </c>
      <c r="D328" s="14">
        <v>42948</v>
      </c>
      <c r="E328" s="13"/>
      <c r="F328" s="13" t="s">
        <v>184</v>
      </c>
      <c r="G328" s="13" t="s">
        <v>551</v>
      </c>
      <c r="H328" s="15">
        <v>20.3</v>
      </c>
      <c r="I328" s="15">
        <f t="shared" si="15"/>
        <v>3809.3426193307287</v>
      </c>
      <c r="J328" s="46">
        <v>2750</v>
      </c>
      <c r="K328">
        <f t="shared" si="16"/>
        <v>4068943.5288242009</v>
      </c>
      <c r="L328" s="15">
        <v>155</v>
      </c>
    </row>
    <row r="329" spans="1:12" s="46" customFormat="1" ht="16" thickBot="1">
      <c r="A329" s="13" t="s">
        <v>183</v>
      </c>
      <c r="B329" s="13" t="s">
        <v>532</v>
      </c>
      <c r="C329" s="50" t="s">
        <v>366</v>
      </c>
      <c r="D329" s="14">
        <v>42948</v>
      </c>
      <c r="E329" s="13"/>
      <c r="F329" s="13" t="s">
        <v>184</v>
      </c>
      <c r="G329" s="13" t="s">
        <v>552</v>
      </c>
      <c r="H329" s="15">
        <v>20.3</v>
      </c>
      <c r="I329" s="15">
        <f t="shared" si="15"/>
        <v>3809.3426193307287</v>
      </c>
      <c r="J329" s="46">
        <v>2750</v>
      </c>
      <c r="K329">
        <f t="shared" si="16"/>
        <v>3780179.7945205481</v>
      </c>
      <c r="L329" s="15">
        <v>144</v>
      </c>
    </row>
    <row r="330" spans="1:12" s="46" customFormat="1" ht="16" thickBot="1">
      <c r="A330" s="13" t="s">
        <v>183</v>
      </c>
      <c r="B330" s="13" t="s">
        <v>532</v>
      </c>
      <c r="C330" s="50" t="s">
        <v>366</v>
      </c>
      <c r="D330" s="14">
        <v>42948</v>
      </c>
      <c r="E330" s="13"/>
      <c r="F330" s="13" t="s">
        <v>184</v>
      </c>
      <c r="G330" s="13" t="s">
        <v>553</v>
      </c>
      <c r="H330" s="15">
        <v>20.3</v>
      </c>
      <c r="I330" s="15">
        <f t="shared" si="15"/>
        <v>3809.3426193307287</v>
      </c>
      <c r="J330" s="46">
        <v>2750</v>
      </c>
      <c r="K330">
        <f t="shared" si="16"/>
        <v>4961485.9803082198</v>
      </c>
      <c r="L330" s="15">
        <v>189</v>
      </c>
    </row>
    <row r="331" spans="1:12" s="46" customFormat="1" ht="16" thickBot="1">
      <c r="A331" s="13" t="s">
        <v>183</v>
      </c>
      <c r="B331" s="13" t="s">
        <v>532</v>
      </c>
      <c r="C331" s="50" t="s">
        <v>366</v>
      </c>
      <c r="D331" s="14">
        <v>42948</v>
      </c>
      <c r="E331" s="13"/>
      <c r="F331" s="13" t="s">
        <v>184</v>
      </c>
      <c r="G331" s="13" t="s">
        <v>554</v>
      </c>
      <c r="H331" s="15">
        <v>20.3</v>
      </c>
      <c r="I331" s="15">
        <f t="shared" si="15"/>
        <v>3809.3426193307287</v>
      </c>
      <c r="J331" s="46">
        <v>2750</v>
      </c>
      <c r="K331">
        <f t="shared" si="16"/>
        <v>1128803.6886415526</v>
      </c>
      <c r="L331" s="15">
        <v>43</v>
      </c>
    </row>
    <row r="332" spans="1:12" s="45" customFormat="1" ht="16" thickBot="1">
      <c r="A332" s="16" t="s">
        <v>183</v>
      </c>
      <c r="B332" s="16" t="s">
        <v>532</v>
      </c>
      <c r="C332" s="61" t="s">
        <v>180</v>
      </c>
      <c r="D332" s="17">
        <v>42948</v>
      </c>
      <c r="E332" s="16"/>
      <c r="F332" s="16" t="s">
        <v>758</v>
      </c>
      <c r="G332" s="16" t="s">
        <v>759</v>
      </c>
      <c r="H332" s="18">
        <v>20.3</v>
      </c>
      <c r="I332" s="18">
        <f t="shared" si="15"/>
        <v>3809.3426193307287</v>
      </c>
      <c r="K332">
        <f t="shared" si="16"/>
        <v>10658006.920662101</v>
      </c>
      <c r="L332" s="18">
        <v>406</v>
      </c>
    </row>
    <row r="333" spans="1:12" s="45" customFormat="1" ht="16" thickBot="1">
      <c r="A333" s="16" t="s">
        <v>183</v>
      </c>
      <c r="B333" s="16" t="s">
        <v>532</v>
      </c>
      <c r="C333" s="61" t="s">
        <v>180</v>
      </c>
      <c r="D333" s="17">
        <v>42948</v>
      </c>
      <c r="E333" s="16"/>
      <c r="F333" s="16" t="s">
        <v>758</v>
      </c>
      <c r="G333" s="16" t="s">
        <v>760</v>
      </c>
      <c r="H333" s="18">
        <v>20.3</v>
      </c>
      <c r="I333" s="18">
        <f t="shared" si="15"/>
        <v>3809.3426193307287</v>
      </c>
      <c r="K333">
        <f t="shared" si="16"/>
        <v>4357707.2631278541</v>
      </c>
      <c r="L333" s="18">
        <v>166</v>
      </c>
    </row>
    <row r="334" spans="1:12" s="45" customFormat="1" ht="16" thickBot="1">
      <c r="A334" s="16" t="s">
        <v>183</v>
      </c>
      <c r="B334" s="16" t="s">
        <v>532</v>
      </c>
      <c r="C334" s="61" t="s">
        <v>180</v>
      </c>
      <c r="D334" s="17">
        <v>42948</v>
      </c>
      <c r="E334" s="16"/>
      <c r="F334" s="16" t="s">
        <v>758</v>
      </c>
      <c r="G334" s="16" t="s">
        <v>761</v>
      </c>
      <c r="H334" s="18">
        <v>20.3</v>
      </c>
      <c r="I334" s="18">
        <f t="shared" si="15"/>
        <v>3809.3426193307287</v>
      </c>
      <c r="K334">
        <f t="shared" si="16"/>
        <v>7901625.8204908678</v>
      </c>
      <c r="L334" s="18">
        <v>301</v>
      </c>
    </row>
    <row r="335" spans="1:12" s="45" customFormat="1" ht="16" thickBot="1">
      <c r="A335" s="16" t="s">
        <v>183</v>
      </c>
      <c r="B335" s="16" t="s">
        <v>532</v>
      </c>
      <c r="C335" s="61" t="s">
        <v>180</v>
      </c>
      <c r="D335" s="17">
        <v>42948</v>
      </c>
      <c r="E335" s="16"/>
      <c r="F335" s="16" t="s">
        <v>758</v>
      </c>
      <c r="G335" s="16" t="s">
        <v>762</v>
      </c>
      <c r="H335" s="18">
        <v>20.3</v>
      </c>
      <c r="I335" s="18">
        <f t="shared" si="15"/>
        <v>3809.3426193307287</v>
      </c>
      <c r="K335">
        <f t="shared" si="16"/>
        <v>3963938.5345319635</v>
      </c>
      <c r="L335" s="18">
        <v>151</v>
      </c>
    </row>
    <row r="336" spans="1:12" s="45" customFormat="1" ht="16" thickBot="1">
      <c r="A336" s="16" t="s">
        <v>183</v>
      </c>
      <c r="B336" s="16" t="s">
        <v>532</v>
      </c>
      <c r="C336" s="61" t="s">
        <v>180</v>
      </c>
      <c r="D336" s="17">
        <v>42948</v>
      </c>
      <c r="E336" s="16"/>
      <c r="F336" s="16" t="s">
        <v>758</v>
      </c>
      <c r="G336" s="16" t="s">
        <v>763</v>
      </c>
      <c r="H336" s="18">
        <v>20.3</v>
      </c>
      <c r="I336" s="18">
        <f t="shared" si="15"/>
        <v>3809.3426193307287</v>
      </c>
      <c r="K336">
        <f t="shared" si="16"/>
        <v>1811336.1515410959</v>
      </c>
      <c r="L336" s="18">
        <v>69</v>
      </c>
    </row>
    <row r="337" spans="1:12" s="45" customFormat="1" ht="16" thickBot="1">
      <c r="A337" s="16" t="s">
        <v>183</v>
      </c>
      <c r="B337" s="16" t="s">
        <v>532</v>
      </c>
      <c r="C337" s="61" t="s">
        <v>180</v>
      </c>
      <c r="D337" s="17">
        <v>42948</v>
      </c>
      <c r="E337" s="16"/>
      <c r="F337" s="16" t="s">
        <v>758</v>
      </c>
      <c r="G337" s="16" t="s">
        <v>764</v>
      </c>
      <c r="H337" s="18">
        <v>20.3</v>
      </c>
      <c r="I337" s="18">
        <f t="shared" si="15"/>
        <v>3809.3426193307287</v>
      </c>
      <c r="K337">
        <f t="shared" si="16"/>
        <v>4331456.0145547939</v>
      </c>
      <c r="L337" s="18">
        <v>165</v>
      </c>
    </row>
    <row r="338" spans="1:12" s="45" customFormat="1" ht="16" thickBot="1">
      <c r="A338" s="16" t="s">
        <v>183</v>
      </c>
      <c r="B338" s="16" t="s">
        <v>532</v>
      </c>
      <c r="C338" s="61" t="s">
        <v>180</v>
      </c>
      <c r="D338" s="17">
        <v>42948</v>
      </c>
      <c r="E338" s="16"/>
      <c r="F338" s="16" t="s">
        <v>758</v>
      </c>
      <c r="G338" s="16" t="s">
        <v>765</v>
      </c>
      <c r="H338" s="18">
        <v>20.3</v>
      </c>
      <c r="I338" s="18">
        <f t="shared" si="15"/>
        <v>3809.3426193307287</v>
      </c>
      <c r="K338">
        <f t="shared" si="16"/>
        <v>8557907.034817351</v>
      </c>
      <c r="L338" s="18">
        <v>326</v>
      </c>
    </row>
    <row r="339" spans="1:12" s="45" customFormat="1" ht="16" thickBot="1">
      <c r="A339" s="16" t="s">
        <v>183</v>
      </c>
      <c r="B339" s="16" t="s">
        <v>532</v>
      </c>
      <c r="C339" s="61" t="s">
        <v>180</v>
      </c>
      <c r="D339" s="17">
        <v>42948</v>
      </c>
      <c r="E339" s="16"/>
      <c r="F339" s="16" t="s">
        <v>758</v>
      </c>
      <c r="G339" s="16" t="s">
        <v>766</v>
      </c>
      <c r="H339" s="18">
        <v>20.3</v>
      </c>
      <c r="I339" s="18">
        <f t="shared" si="15"/>
        <v>3809.3426193307287</v>
      </c>
      <c r="K339">
        <f t="shared" si="16"/>
        <v>8899173.2662671227</v>
      </c>
      <c r="L339" s="18">
        <v>339</v>
      </c>
    </row>
    <row r="340" spans="1:12" s="45" customFormat="1" ht="16" thickBot="1">
      <c r="A340" s="16" t="s">
        <v>183</v>
      </c>
      <c r="B340" s="16" t="s">
        <v>532</v>
      </c>
      <c r="C340" s="61" t="s">
        <v>180</v>
      </c>
      <c r="D340" s="17">
        <v>42948</v>
      </c>
      <c r="E340" s="16"/>
      <c r="F340" s="16" t="s">
        <v>758</v>
      </c>
      <c r="G340" s="16" t="s">
        <v>767</v>
      </c>
      <c r="H340" s="18">
        <v>20.3</v>
      </c>
      <c r="I340" s="18">
        <f t="shared" si="15"/>
        <v>3809.3426193307287</v>
      </c>
      <c r="K340">
        <f t="shared" si="16"/>
        <v>8767917.0234018266</v>
      </c>
      <c r="L340" s="18">
        <v>334</v>
      </c>
    </row>
    <row r="341" spans="1:12" s="45" customFormat="1" ht="16" thickBot="1">
      <c r="A341" s="16" t="s">
        <v>183</v>
      </c>
      <c r="B341" s="16" t="s">
        <v>532</v>
      </c>
      <c r="C341" s="61" t="s">
        <v>180</v>
      </c>
      <c r="D341" s="17">
        <v>42948</v>
      </c>
      <c r="E341" s="16"/>
      <c r="F341" s="16" t="s">
        <v>758</v>
      </c>
      <c r="G341" s="16" t="s">
        <v>768</v>
      </c>
      <c r="H341" s="18">
        <v>20.3</v>
      </c>
      <c r="I341" s="18">
        <f t="shared" si="15"/>
        <v>3809.3426193307287</v>
      </c>
      <c r="K341">
        <f t="shared" si="16"/>
        <v>10579253.174942922</v>
      </c>
      <c r="L341" s="18">
        <v>403</v>
      </c>
    </row>
    <row r="342" spans="1:12" s="28" customFormat="1" ht="16" thickBot="1">
      <c r="A342" s="23" t="s">
        <v>136</v>
      </c>
      <c r="B342" s="23" t="s">
        <v>237</v>
      </c>
      <c r="C342" s="23" t="s">
        <v>179</v>
      </c>
      <c r="D342" s="24">
        <v>43040</v>
      </c>
      <c r="E342" s="24">
        <v>43191</v>
      </c>
      <c r="F342" s="23" t="s">
        <v>145</v>
      </c>
      <c r="G342" s="23" t="s">
        <v>238</v>
      </c>
      <c r="H342" s="25">
        <v>22</v>
      </c>
      <c r="I342" s="25">
        <f>(1024/H342)*(1533/H342)</f>
        <v>3243.3719008264466</v>
      </c>
      <c r="J342" s="28">
        <v>3000</v>
      </c>
      <c r="K342">
        <f t="shared" si="16"/>
        <v>61664.22048271363</v>
      </c>
      <c r="L342" s="25">
        <v>2</v>
      </c>
    </row>
    <row r="343" spans="1:12" s="28" customFormat="1" ht="16" thickBot="1">
      <c r="A343" s="23" t="s">
        <v>136</v>
      </c>
      <c r="B343" s="23" t="s">
        <v>237</v>
      </c>
      <c r="C343" s="23" t="s">
        <v>179</v>
      </c>
      <c r="D343" s="24">
        <v>43040</v>
      </c>
      <c r="E343" s="24">
        <v>43191</v>
      </c>
      <c r="F343" s="23" t="s">
        <v>145</v>
      </c>
      <c r="G343" s="23" t="s">
        <v>239</v>
      </c>
      <c r="H343" s="25">
        <v>22</v>
      </c>
      <c r="I343" s="25">
        <f t="shared" ref="I343:I379" si="17">(1024/H343)*(1533/H343)</f>
        <v>3243.3719008264466</v>
      </c>
      <c r="J343" s="28">
        <v>3000</v>
      </c>
      <c r="K343">
        <f t="shared" si="16"/>
        <v>154160.55120678406</v>
      </c>
      <c r="L343" s="25">
        <v>5</v>
      </c>
    </row>
    <row r="344" spans="1:12" s="28" customFormat="1" ht="16" thickBot="1">
      <c r="A344" s="23" t="s">
        <v>136</v>
      </c>
      <c r="B344" s="23" t="s">
        <v>237</v>
      </c>
      <c r="C344" s="23" t="s">
        <v>179</v>
      </c>
      <c r="D344" s="24">
        <v>43040</v>
      </c>
      <c r="E344" s="24">
        <v>43191</v>
      </c>
      <c r="F344" s="23" t="s">
        <v>145</v>
      </c>
      <c r="G344" s="23" t="s">
        <v>240</v>
      </c>
      <c r="H344" s="25">
        <v>22</v>
      </c>
      <c r="I344" s="25">
        <f t="shared" si="17"/>
        <v>3243.3719008264466</v>
      </c>
      <c r="J344" s="28">
        <v>3000</v>
      </c>
      <c r="K344">
        <f t="shared" si="16"/>
        <v>61664.22048271363</v>
      </c>
      <c r="L344" s="25">
        <v>2</v>
      </c>
    </row>
    <row r="345" spans="1:12" s="28" customFormat="1" ht="16" thickBot="1">
      <c r="A345" s="23" t="s">
        <v>136</v>
      </c>
      <c r="B345" s="23" t="s">
        <v>237</v>
      </c>
      <c r="C345" s="23" t="s">
        <v>179</v>
      </c>
      <c r="D345" s="24">
        <v>43040</v>
      </c>
      <c r="E345" s="24">
        <v>43191</v>
      </c>
      <c r="F345" s="23" t="s">
        <v>145</v>
      </c>
      <c r="G345" s="23" t="s">
        <v>241</v>
      </c>
      <c r="H345" s="25">
        <v>22</v>
      </c>
      <c r="I345" s="25">
        <f t="shared" si="17"/>
        <v>3243.3719008264466</v>
      </c>
      <c r="J345" s="28">
        <v>3000</v>
      </c>
      <c r="K345">
        <f t="shared" si="16"/>
        <v>92496.330724070445</v>
      </c>
      <c r="L345" s="25">
        <v>3</v>
      </c>
    </row>
    <row r="346" spans="1:12" s="28" customFormat="1" ht="16" thickBot="1">
      <c r="A346" s="23" t="s">
        <v>136</v>
      </c>
      <c r="B346" s="23" t="s">
        <v>237</v>
      </c>
      <c r="C346" s="23" t="s">
        <v>179</v>
      </c>
      <c r="D346" s="24">
        <v>43040</v>
      </c>
      <c r="E346" s="24">
        <v>43191</v>
      </c>
      <c r="F346" s="23" t="s">
        <v>145</v>
      </c>
      <c r="G346" s="23" t="s">
        <v>242</v>
      </c>
      <c r="H346" s="25">
        <v>22</v>
      </c>
      <c r="I346" s="25">
        <f t="shared" si="17"/>
        <v>3243.3719008264466</v>
      </c>
      <c r="J346" s="28">
        <v>3000</v>
      </c>
      <c r="K346">
        <f t="shared" si="16"/>
        <v>431649.54337899538</v>
      </c>
      <c r="L346" s="25">
        <v>14</v>
      </c>
    </row>
    <row r="347" spans="1:12" s="28" customFormat="1" ht="16" thickBot="1">
      <c r="A347" s="23" t="s">
        <v>136</v>
      </c>
      <c r="B347" s="23" t="s">
        <v>237</v>
      </c>
      <c r="C347" s="23" t="s">
        <v>179</v>
      </c>
      <c r="D347" s="24">
        <v>43040</v>
      </c>
      <c r="E347" s="24">
        <v>43191</v>
      </c>
      <c r="F347" s="23" t="s">
        <v>145</v>
      </c>
      <c r="G347" s="23" t="s">
        <v>243</v>
      </c>
      <c r="H347" s="25">
        <v>22</v>
      </c>
      <c r="I347" s="25">
        <f t="shared" si="17"/>
        <v>3243.3719008264466</v>
      </c>
      <c r="J347" s="28">
        <v>3000</v>
      </c>
      <c r="K347">
        <f t="shared" si="16"/>
        <v>678306.4253098499</v>
      </c>
      <c r="L347" s="25">
        <v>22</v>
      </c>
    </row>
    <row r="348" spans="1:12" s="28" customFormat="1" ht="16" thickBot="1">
      <c r="A348" s="23" t="s">
        <v>136</v>
      </c>
      <c r="B348" s="23" t="s">
        <v>237</v>
      </c>
      <c r="C348" s="23" t="s">
        <v>179</v>
      </c>
      <c r="D348" s="24">
        <v>43040</v>
      </c>
      <c r="E348" s="24">
        <v>43191</v>
      </c>
      <c r="F348" s="23" t="s">
        <v>145</v>
      </c>
      <c r="G348" s="23" t="s">
        <v>244</v>
      </c>
      <c r="H348" s="25">
        <v>22</v>
      </c>
      <c r="I348" s="25">
        <f t="shared" si="17"/>
        <v>3243.3719008264466</v>
      </c>
      <c r="J348" s="28">
        <v>3000</v>
      </c>
      <c r="K348">
        <f t="shared" si="16"/>
        <v>554977.98434442258</v>
      </c>
      <c r="L348" s="25">
        <v>18</v>
      </c>
    </row>
    <row r="349" spans="1:12" s="28" customFormat="1" ht="16" thickBot="1">
      <c r="A349" s="23" t="s">
        <v>136</v>
      </c>
      <c r="B349" s="23" t="s">
        <v>237</v>
      </c>
      <c r="C349" s="23" t="s">
        <v>179</v>
      </c>
      <c r="D349" s="24">
        <v>43040</v>
      </c>
      <c r="E349" s="24">
        <v>43191</v>
      </c>
      <c r="F349" s="23" t="s">
        <v>145</v>
      </c>
      <c r="G349" s="23" t="s">
        <v>245</v>
      </c>
      <c r="H349" s="25">
        <v>22</v>
      </c>
      <c r="I349" s="25">
        <f t="shared" si="17"/>
        <v>3243.3719008264466</v>
      </c>
      <c r="J349" s="28">
        <v>3000</v>
      </c>
      <c r="K349">
        <f t="shared" si="16"/>
        <v>308321.10241356812</v>
      </c>
      <c r="L349" s="25">
        <v>10</v>
      </c>
    </row>
    <row r="350" spans="1:12" s="28" customFormat="1" ht="16" thickBot="1">
      <c r="A350" s="23" t="s">
        <v>136</v>
      </c>
      <c r="B350" s="23" t="s">
        <v>237</v>
      </c>
      <c r="C350" s="23" t="s">
        <v>179</v>
      </c>
      <c r="D350" s="24">
        <v>43040</v>
      </c>
      <c r="E350" s="24">
        <v>43191</v>
      </c>
      <c r="F350" s="23" t="s">
        <v>145</v>
      </c>
      <c r="G350" s="23" t="s">
        <v>246</v>
      </c>
      <c r="H350" s="25">
        <v>22</v>
      </c>
      <c r="I350" s="25">
        <f t="shared" si="17"/>
        <v>3243.3719008264466</v>
      </c>
      <c r="J350" s="28">
        <v>3000</v>
      </c>
      <c r="K350">
        <f t="shared" si="16"/>
        <v>246656.88193085452</v>
      </c>
      <c r="L350" s="25">
        <v>8</v>
      </c>
    </row>
    <row r="351" spans="1:12" s="28" customFormat="1" ht="16" thickBot="1">
      <c r="A351" s="23" t="s">
        <v>136</v>
      </c>
      <c r="B351" s="23" t="s">
        <v>237</v>
      </c>
      <c r="C351" s="23" t="s">
        <v>179</v>
      </c>
      <c r="D351" s="24">
        <v>43040</v>
      </c>
      <c r="E351" s="24">
        <v>43191</v>
      </c>
      <c r="F351" s="23" t="s">
        <v>145</v>
      </c>
      <c r="G351" s="23" t="s">
        <v>247</v>
      </c>
      <c r="H351" s="25">
        <v>22</v>
      </c>
      <c r="I351" s="25">
        <f t="shared" si="17"/>
        <v>3243.3719008264466</v>
      </c>
      <c r="J351" s="28">
        <v>3000</v>
      </c>
      <c r="K351">
        <f t="shared" si="16"/>
        <v>493313.76386170904</v>
      </c>
      <c r="L351" s="25">
        <v>16</v>
      </c>
    </row>
    <row r="352" spans="1:12" s="28" customFormat="1" ht="16" thickBot="1">
      <c r="A352" s="23" t="s">
        <v>136</v>
      </c>
      <c r="B352" s="23" t="s">
        <v>237</v>
      </c>
      <c r="C352" s="23" t="s">
        <v>179</v>
      </c>
      <c r="D352" s="24">
        <v>43040</v>
      </c>
      <c r="E352" s="24">
        <v>43191</v>
      </c>
      <c r="F352" s="23" t="s">
        <v>145</v>
      </c>
      <c r="G352" s="23" t="s">
        <v>248</v>
      </c>
      <c r="H352" s="25">
        <v>22</v>
      </c>
      <c r="I352" s="25">
        <f t="shared" si="17"/>
        <v>3243.3719008264466</v>
      </c>
      <c r="J352" s="28">
        <v>3000</v>
      </c>
      <c r="K352">
        <f t="shared" si="16"/>
        <v>123328.44096542726</v>
      </c>
      <c r="L352" s="25">
        <v>4</v>
      </c>
    </row>
    <row r="353" spans="1:12" s="28" customFormat="1" ht="16" thickBot="1">
      <c r="A353" s="23" t="s">
        <v>136</v>
      </c>
      <c r="B353" s="23" t="s">
        <v>237</v>
      </c>
      <c r="C353" s="23" t="s">
        <v>179</v>
      </c>
      <c r="D353" s="24">
        <v>43040</v>
      </c>
      <c r="E353" s="24">
        <v>43191</v>
      </c>
      <c r="F353" s="23" t="s">
        <v>145</v>
      </c>
      <c r="G353" s="23" t="s">
        <v>249</v>
      </c>
      <c r="H353" s="25">
        <v>22</v>
      </c>
      <c r="I353" s="25">
        <f t="shared" si="17"/>
        <v>3243.3719008264466</v>
      </c>
      <c r="J353" s="28">
        <v>3000</v>
      </c>
      <c r="K353">
        <f t="shared" si="16"/>
        <v>215824.77168949769</v>
      </c>
      <c r="L353" s="25">
        <v>7</v>
      </c>
    </row>
    <row r="354" spans="1:12" s="28" customFormat="1" ht="16" thickBot="1">
      <c r="A354" s="23" t="s">
        <v>136</v>
      </c>
      <c r="B354" s="23" t="s">
        <v>237</v>
      </c>
      <c r="C354" s="23" t="s">
        <v>179</v>
      </c>
      <c r="D354" s="24">
        <v>43040</v>
      </c>
      <c r="E354" s="24">
        <v>43191</v>
      </c>
      <c r="F354" s="23" t="s">
        <v>145</v>
      </c>
      <c r="G354" s="23" t="s">
        <v>250</v>
      </c>
      <c r="H354" s="25">
        <v>22</v>
      </c>
      <c r="I354" s="25">
        <f t="shared" si="17"/>
        <v>3243.3719008264466</v>
      </c>
      <c r="J354" s="28">
        <v>3000</v>
      </c>
      <c r="K354">
        <f t="shared" si="16"/>
        <v>215824.77168949769</v>
      </c>
      <c r="L354" s="25">
        <v>7</v>
      </c>
    </row>
    <row r="355" spans="1:12" s="28" customFormat="1" ht="16" thickBot="1">
      <c r="A355" s="23" t="s">
        <v>136</v>
      </c>
      <c r="B355" s="23" t="s">
        <v>237</v>
      </c>
      <c r="C355" s="23" t="s">
        <v>179</v>
      </c>
      <c r="D355" s="24">
        <v>43040</v>
      </c>
      <c r="E355" s="24">
        <v>43191</v>
      </c>
      <c r="F355" s="23" t="s">
        <v>145</v>
      </c>
      <c r="G355" s="23" t="s">
        <v>251</v>
      </c>
      <c r="H355" s="25">
        <v>22</v>
      </c>
      <c r="I355" s="25">
        <f t="shared" si="17"/>
        <v>3243.3719008264466</v>
      </c>
      <c r="J355" s="28">
        <v>3000</v>
      </c>
      <c r="K355">
        <f t="shared" si="16"/>
        <v>277488.99217221129</v>
      </c>
      <c r="L355" s="25">
        <v>9</v>
      </c>
    </row>
    <row r="356" spans="1:12" s="28" customFormat="1" ht="16" thickBot="1">
      <c r="A356" s="23" t="s">
        <v>136</v>
      </c>
      <c r="B356" s="23" t="s">
        <v>237</v>
      </c>
      <c r="C356" s="23" t="s">
        <v>179</v>
      </c>
      <c r="D356" s="24">
        <v>43040</v>
      </c>
      <c r="E356" s="24">
        <v>43191</v>
      </c>
      <c r="F356" s="23" t="s">
        <v>145</v>
      </c>
      <c r="G356" s="23" t="s">
        <v>252</v>
      </c>
      <c r="H356" s="25">
        <v>22</v>
      </c>
      <c r="I356" s="25">
        <f t="shared" si="17"/>
        <v>3243.3719008264466</v>
      </c>
      <c r="J356" s="28">
        <v>3000</v>
      </c>
      <c r="K356">
        <f t="shared" si="16"/>
        <v>616642.20482713624</v>
      </c>
      <c r="L356" s="25">
        <v>20</v>
      </c>
    </row>
    <row r="357" spans="1:12" s="28" customFormat="1" ht="16" thickBot="1">
      <c r="A357" s="23" t="s">
        <v>136</v>
      </c>
      <c r="B357" s="23" t="s">
        <v>237</v>
      </c>
      <c r="C357" s="23" t="s">
        <v>179</v>
      </c>
      <c r="D357" s="24">
        <v>43040</v>
      </c>
      <c r="E357" s="24">
        <v>43191</v>
      </c>
      <c r="F357" s="23" t="s">
        <v>145</v>
      </c>
      <c r="G357" s="23" t="s">
        <v>253</v>
      </c>
      <c r="H357" s="25">
        <v>22</v>
      </c>
      <c r="I357" s="25">
        <f t="shared" si="17"/>
        <v>3243.3719008264466</v>
      </c>
      <c r="J357" s="28">
        <v>3000</v>
      </c>
      <c r="K357">
        <f t="shared" si="16"/>
        <v>339153.21265492495</v>
      </c>
      <c r="L357" s="25">
        <v>11</v>
      </c>
    </row>
    <row r="358" spans="1:12" s="28" customFormat="1" ht="16" thickBot="1">
      <c r="A358" s="23" t="s">
        <v>136</v>
      </c>
      <c r="B358" s="23" t="s">
        <v>237</v>
      </c>
      <c r="C358" s="23" t="s">
        <v>179</v>
      </c>
      <c r="D358" s="24">
        <v>43040</v>
      </c>
      <c r="E358" s="24">
        <v>43191</v>
      </c>
      <c r="F358" s="23" t="s">
        <v>145</v>
      </c>
      <c r="G358" s="23" t="s">
        <v>254</v>
      </c>
      <c r="H358" s="25">
        <v>22</v>
      </c>
      <c r="I358" s="25">
        <f t="shared" si="17"/>
        <v>3243.3719008264466</v>
      </c>
      <c r="J358" s="28">
        <v>3000</v>
      </c>
      <c r="K358">
        <f t="shared" si="16"/>
        <v>739970.64579256356</v>
      </c>
      <c r="L358" s="25">
        <v>24</v>
      </c>
    </row>
    <row r="359" spans="1:12" s="28" customFormat="1" ht="16" thickBot="1">
      <c r="A359" s="23" t="s">
        <v>136</v>
      </c>
      <c r="B359" s="23" t="s">
        <v>237</v>
      </c>
      <c r="C359" s="23" t="s">
        <v>179</v>
      </c>
      <c r="D359" s="24">
        <v>43040</v>
      </c>
      <c r="E359" s="24">
        <v>43191</v>
      </c>
      <c r="F359" s="23" t="s">
        <v>145</v>
      </c>
      <c r="G359" s="23" t="s">
        <v>255</v>
      </c>
      <c r="H359" s="25">
        <v>22</v>
      </c>
      <c r="I359" s="25">
        <f t="shared" si="17"/>
        <v>3243.3719008264466</v>
      </c>
      <c r="J359" s="28">
        <v>3000</v>
      </c>
      <c r="K359">
        <f t="shared" si="16"/>
        <v>154160.55120678406</v>
      </c>
      <c r="L359" s="25">
        <v>5</v>
      </c>
    </row>
    <row r="360" spans="1:12" s="28" customFormat="1" ht="16" thickBot="1">
      <c r="A360" s="23" t="s">
        <v>136</v>
      </c>
      <c r="B360" s="23" t="s">
        <v>237</v>
      </c>
      <c r="C360" s="23" t="s">
        <v>179</v>
      </c>
      <c r="D360" s="24">
        <v>43040</v>
      </c>
      <c r="E360" s="24">
        <v>43191</v>
      </c>
      <c r="F360" s="23" t="s">
        <v>145</v>
      </c>
      <c r="G360" s="23" t="s">
        <v>256</v>
      </c>
      <c r="H360" s="25">
        <v>22</v>
      </c>
      <c r="I360" s="25">
        <f t="shared" si="17"/>
        <v>3243.3719008264466</v>
      </c>
      <c r="J360" s="28">
        <v>3000</v>
      </c>
      <c r="K360">
        <f t="shared" si="16"/>
        <v>647474.31506849313</v>
      </c>
      <c r="L360" s="25">
        <v>21</v>
      </c>
    </row>
    <row r="361" spans="1:12" s="28" customFormat="1" ht="16" thickBot="1">
      <c r="A361" s="23" t="s">
        <v>136</v>
      </c>
      <c r="B361" s="23" t="s">
        <v>237</v>
      </c>
      <c r="C361" s="23" t="s">
        <v>179</v>
      </c>
      <c r="D361" s="24">
        <v>43040</v>
      </c>
      <c r="E361" s="24">
        <v>43191</v>
      </c>
      <c r="F361" s="23" t="s">
        <v>145</v>
      </c>
      <c r="G361" s="23" t="s">
        <v>257</v>
      </c>
      <c r="H361" s="25">
        <v>22</v>
      </c>
      <c r="I361" s="25">
        <f t="shared" si="17"/>
        <v>3243.3719008264466</v>
      </c>
      <c r="J361" s="28">
        <v>3000</v>
      </c>
      <c r="K361">
        <f t="shared" si="16"/>
        <v>61664.22048271363</v>
      </c>
      <c r="L361" s="25">
        <v>2</v>
      </c>
    </row>
    <row r="362" spans="1:12" s="46" customFormat="1" ht="16" thickBot="1">
      <c r="A362" s="13" t="s">
        <v>183</v>
      </c>
      <c r="B362" s="13" t="s">
        <v>157</v>
      </c>
      <c r="C362" s="50" t="s">
        <v>366</v>
      </c>
      <c r="D362" s="14">
        <v>43040</v>
      </c>
      <c r="E362" s="13"/>
      <c r="F362" s="13" t="s">
        <v>184</v>
      </c>
      <c r="G362" s="13" t="s">
        <v>690</v>
      </c>
      <c r="H362" s="15">
        <v>19.600000000000001</v>
      </c>
      <c r="I362" s="15">
        <f t="shared" si="17"/>
        <v>4086.2973760932937</v>
      </c>
      <c r="K362">
        <f t="shared" si="16"/>
        <v>171304.22374429228</v>
      </c>
      <c r="L362" s="15">
        <v>7</v>
      </c>
    </row>
    <row r="363" spans="1:12" s="46" customFormat="1" ht="16" thickBot="1">
      <c r="A363" s="13" t="s">
        <v>183</v>
      </c>
      <c r="B363" s="13" t="s">
        <v>157</v>
      </c>
      <c r="C363" s="50" t="s">
        <v>366</v>
      </c>
      <c r="D363" s="14">
        <v>43040</v>
      </c>
      <c r="E363" s="13"/>
      <c r="F363" s="13" t="s">
        <v>184</v>
      </c>
      <c r="G363" s="13" t="s">
        <v>691</v>
      </c>
      <c r="H363" s="15">
        <v>19.8</v>
      </c>
      <c r="I363" s="15">
        <f t="shared" si="17"/>
        <v>4004.1628405264769</v>
      </c>
      <c r="K363">
        <f t="shared" si="16"/>
        <v>174818.06506849316</v>
      </c>
      <c r="L363" s="15">
        <v>7</v>
      </c>
    </row>
    <row r="364" spans="1:12" s="46" customFormat="1" ht="16" thickBot="1">
      <c r="A364" s="13" t="s">
        <v>183</v>
      </c>
      <c r="B364" s="13" t="s">
        <v>157</v>
      </c>
      <c r="C364" s="50" t="s">
        <v>366</v>
      </c>
      <c r="D364" s="14">
        <v>43040</v>
      </c>
      <c r="E364" s="13"/>
      <c r="F364" s="13" t="s">
        <v>184</v>
      </c>
      <c r="G364" s="13" t="s">
        <v>692</v>
      </c>
      <c r="H364" s="15">
        <v>20.2</v>
      </c>
      <c r="I364" s="15">
        <f t="shared" si="17"/>
        <v>3847.1522399764731</v>
      </c>
      <c r="K364">
        <f t="shared" si="16"/>
        <v>77979.75782778865</v>
      </c>
      <c r="L364" s="15">
        <v>3</v>
      </c>
    </row>
    <row r="365" spans="1:12" s="46" customFormat="1" ht="16" thickBot="1">
      <c r="A365" s="13" t="s">
        <v>183</v>
      </c>
      <c r="B365" s="13" t="s">
        <v>157</v>
      </c>
      <c r="C365" s="50" t="s">
        <v>366</v>
      </c>
      <c r="D365" s="14">
        <v>43040</v>
      </c>
      <c r="E365" s="13"/>
      <c r="F365" s="13" t="s">
        <v>184</v>
      </c>
      <c r="G365" s="13" t="s">
        <v>693</v>
      </c>
      <c r="H365" s="15">
        <v>19.8</v>
      </c>
      <c r="I365" s="15">
        <f t="shared" si="17"/>
        <v>4004.1628405264769</v>
      </c>
      <c r="K365">
        <f t="shared" si="16"/>
        <v>249740.09295499022</v>
      </c>
      <c r="L365" s="15">
        <v>10</v>
      </c>
    </row>
    <row r="366" spans="1:12" s="46" customFormat="1" ht="16" thickBot="1">
      <c r="A366" s="13" t="s">
        <v>183</v>
      </c>
      <c r="B366" s="13" t="s">
        <v>157</v>
      </c>
      <c r="C366" s="50" t="s">
        <v>366</v>
      </c>
      <c r="D366" s="14">
        <v>43040</v>
      </c>
      <c r="E366" s="13"/>
      <c r="F366" s="13" t="s">
        <v>184</v>
      </c>
      <c r="G366" s="13" t="s">
        <v>694</v>
      </c>
      <c r="H366" s="15">
        <v>19.8</v>
      </c>
      <c r="I366" s="15">
        <f t="shared" si="17"/>
        <v>4004.1628405264769</v>
      </c>
      <c r="K366">
        <f t="shared" si="16"/>
        <v>174818.06506849316</v>
      </c>
      <c r="L366" s="15">
        <v>7</v>
      </c>
    </row>
    <row r="367" spans="1:12" s="46" customFormat="1" ht="16" thickBot="1">
      <c r="A367" s="13" t="s">
        <v>183</v>
      </c>
      <c r="B367" s="13" t="s">
        <v>157</v>
      </c>
      <c r="C367" s="50" t="s">
        <v>366</v>
      </c>
      <c r="D367" s="14">
        <v>43040</v>
      </c>
      <c r="E367" s="13"/>
      <c r="F367" s="13" t="s">
        <v>184</v>
      </c>
      <c r="G367" s="13" t="s">
        <v>695</v>
      </c>
      <c r="H367" s="15">
        <v>20.2</v>
      </c>
      <c r="I367" s="15">
        <f t="shared" si="17"/>
        <v>3847.1522399764731</v>
      </c>
      <c r="K367">
        <f t="shared" si="16"/>
        <v>155959.5156555773</v>
      </c>
      <c r="L367" s="15">
        <v>6</v>
      </c>
    </row>
    <row r="368" spans="1:12" s="46" customFormat="1" ht="16" thickBot="1">
      <c r="A368" s="13" t="s">
        <v>183</v>
      </c>
      <c r="B368" s="13" t="s">
        <v>157</v>
      </c>
      <c r="C368" s="50" t="s">
        <v>366</v>
      </c>
      <c r="D368" s="14">
        <v>43040</v>
      </c>
      <c r="E368" s="13"/>
      <c r="F368" s="13" t="s">
        <v>184</v>
      </c>
      <c r="G368" s="13" t="s">
        <v>696</v>
      </c>
      <c r="H368" s="15">
        <v>20.6</v>
      </c>
      <c r="I368" s="15">
        <f t="shared" si="17"/>
        <v>3699.198793477236</v>
      </c>
      <c r="K368">
        <f t="shared" si="16"/>
        <v>54065.761578604048</v>
      </c>
      <c r="L368" s="15">
        <v>2</v>
      </c>
    </row>
    <row r="369" spans="1:12" s="46" customFormat="1" ht="16" thickBot="1">
      <c r="A369" s="13" t="s">
        <v>183</v>
      </c>
      <c r="B369" s="13" t="s">
        <v>157</v>
      </c>
      <c r="C369" s="50" t="s">
        <v>366</v>
      </c>
      <c r="D369" s="14">
        <v>43040</v>
      </c>
      <c r="E369" s="13"/>
      <c r="F369" s="13" t="s">
        <v>184</v>
      </c>
      <c r="G369" s="13" t="s">
        <v>697</v>
      </c>
      <c r="H369" s="15">
        <v>20.8</v>
      </c>
      <c r="I369" s="15">
        <f t="shared" si="17"/>
        <v>3628.4023668639052</v>
      </c>
      <c r="K369">
        <f t="shared" si="16"/>
        <v>275603.39204174821</v>
      </c>
      <c r="L369" s="15">
        <v>10</v>
      </c>
    </row>
    <row r="370" spans="1:12" s="46" customFormat="1" ht="16" thickBot="1">
      <c r="A370" s="13" t="s">
        <v>183</v>
      </c>
      <c r="B370" s="13" t="s">
        <v>157</v>
      </c>
      <c r="C370" s="50" t="s">
        <v>366</v>
      </c>
      <c r="D370" s="14">
        <v>43040</v>
      </c>
      <c r="E370" s="13"/>
      <c r="F370" s="13" t="s">
        <v>184</v>
      </c>
      <c r="G370" s="13" t="s">
        <v>698</v>
      </c>
      <c r="H370" s="15">
        <v>21</v>
      </c>
      <c r="I370" s="15">
        <f t="shared" si="17"/>
        <v>3559.6190476190473</v>
      </c>
      <c r="K370">
        <f t="shared" si="16"/>
        <v>618043.6643835617</v>
      </c>
      <c r="L370" s="15">
        <v>22</v>
      </c>
    </row>
    <row r="371" spans="1:12" s="46" customFormat="1" ht="16" thickBot="1">
      <c r="A371" s="13" t="s">
        <v>183</v>
      </c>
      <c r="B371" s="13" t="s">
        <v>157</v>
      </c>
      <c r="C371" s="50" t="s">
        <v>366</v>
      </c>
      <c r="D371" s="14">
        <v>43040</v>
      </c>
      <c r="E371" s="13"/>
      <c r="F371" s="13" t="s">
        <v>184</v>
      </c>
      <c r="G371" s="13" t="s">
        <v>699</v>
      </c>
      <c r="H371" s="15">
        <v>21</v>
      </c>
      <c r="I371" s="15">
        <f t="shared" si="17"/>
        <v>3559.6190476190473</v>
      </c>
      <c r="K371">
        <f t="shared" si="16"/>
        <v>224743.15068493155</v>
      </c>
      <c r="L371" s="15">
        <v>8</v>
      </c>
    </row>
    <row r="372" spans="1:12" s="46" customFormat="1" ht="16" thickBot="1">
      <c r="A372" s="13" t="s">
        <v>183</v>
      </c>
      <c r="B372" s="13" t="s">
        <v>157</v>
      </c>
      <c r="C372" s="50" t="s">
        <v>366</v>
      </c>
      <c r="D372" s="14">
        <v>43040</v>
      </c>
      <c r="E372" s="13"/>
      <c r="F372" s="13" t="s">
        <v>184</v>
      </c>
      <c r="G372" s="13" t="s">
        <v>700</v>
      </c>
      <c r="H372" s="15">
        <v>20.6</v>
      </c>
      <c r="I372" s="15">
        <f t="shared" si="17"/>
        <v>3699.198793477236</v>
      </c>
      <c r="K372">
        <f t="shared" si="16"/>
        <v>243295.92710371819</v>
      </c>
      <c r="L372" s="15">
        <v>9</v>
      </c>
    </row>
    <row r="373" spans="1:12" s="46" customFormat="1" ht="16" thickBot="1">
      <c r="A373" s="13" t="s">
        <v>183</v>
      </c>
      <c r="B373" s="13" t="s">
        <v>157</v>
      </c>
      <c r="C373" s="50" t="s">
        <v>366</v>
      </c>
      <c r="D373" s="14">
        <v>43040</v>
      </c>
      <c r="E373" s="13"/>
      <c r="F373" s="13" t="s">
        <v>184</v>
      </c>
      <c r="G373" s="13" t="s">
        <v>701</v>
      </c>
      <c r="H373" s="15">
        <v>20.399999999999999</v>
      </c>
      <c r="I373" s="15">
        <f t="shared" si="17"/>
        <v>3772.0876585928499</v>
      </c>
      <c r="K373">
        <f t="shared" si="16"/>
        <v>79531.555772994107</v>
      </c>
      <c r="L373" s="15">
        <v>3</v>
      </c>
    </row>
    <row r="374" spans="1:12" s="46" customFormat="1" ht="16" thickBot="1">
      <c r="A374" s="13" t="s">
        <v>183</v>
      </c>
      <c r="B374" s="13" t="s">
        <v>157</v>
      </c>
      <c r="C374" s="50" t="s">
        <v>366</v>
      </c>
      <c r="D374" s="14">
        <v>43040</v>
      </c>
      <c r="E374" s="13"/>
      <c r="F374" s="13" t="s">
        <v>184</v>
      </c>
      <c r="G374" s="13" t="s">
        <v>702</v>
      </c>
      <c r="H374" s="15">
        <v>20.8</v>
      </c>
      <c r="I374" s="15">
        <f t="shared" si="17"/>
        <v>3628.4023668639052</v>
      </c>
      <c r="K374">
        <f t="shared" si="16"/>
        <v>137801.69602087411</v>
      </c>
      <c r="L374" s="15">
        <v>5</v>
      </c>
    </row>
    <row r="375" spans="1:12" s="46" customFormat="1" ht="16" thickBot="1">
      <c r="A375" s="13" t="s">
        <v>183</v>
      </c>
      <c r="B375" s="13" t="s">
        <v>157</v>
      </c>
      <c r="C375" s="50" t="s">
        <v>366</v>
      </c>
      <c r="D375" s="14">
        <v>43040</v>
      </c>
      <c r="E375" s="13"/>
      <c r="F375" s="13" t="s">
        <v>184</v>
      </c>
      <c r="G375" s="13" t="s">
        <v>703</v>
      </c>
      <c r="H375" s="15">
        <v>21</v>
      </c>
      <c r="I375" s="15">
        <f t="shared" si="17"/>
        <v>3559.6190476190473</v>
      </c>
      <c r="K375">
        <f t="shared" si="16"/>
        <v>112371.57534246577</v>
      </c>
      <c r="L375" s="15">
        <v>4</v>
      </c>
    </row>
    <row r="376" spans="1:12" s="46" customFormat="1" ht="16" thickBot="1">
      <c r="A376" s="13" t="s">
        <v>183</v>
      </c>
      <c r="B376" s="13" t="s">
        <v>157</v>
      </c>
      <c r="C376" s="50" t="s">
        <v>366</v>
      </c>
      <c r="D376" s="14">
        <v>43040</v>
      </c>
      <c r="E376" s="13"/>
      <c r="F376" s="13" t="s">
        <v>184</v>
      </c>
      <c r="G376" s="13" t="s">
        <v>704</v>
      </c>
      <c r="H376" s="15">
        <v>20.8</v>
      </c>
      <c r="I376" s="15">
        <f t="shared" si="17"/>
        <v>3628.4023668639052</v>
      </c>
      <c r="K376">
        <f t="shared" si="16"/>
        <v>55120.678408349639</v>
      </c>
      <c r="L376" s="15">
        <v>2</v>
      </c>
    </row>
    <row r="377" spans="1:12" s="46" customFormat="1" ht="16" thickBot="1">
      <c r="A377" s="13" t="s">
        <v>183</v>
      </c>
      <c r="B377" s="13" t="s">
        <v>157</v>
      </c>
      <c r="C377" s="50" t="s">
        <v>366</v>
      </c>
      <c r="D377" s="14">
        <v>43040</v>
      </c>
      <c r="E377" s="13"/>
      <c r="F377" s="13" t="s">
        <v>184</v>
      </c>
      <c r="G377" s="13" t="s">
        <v>705</v>
      </c>
      <c r="H377" s="15">
        <v>21.2</v>
      </c>
      <c r="I377" s="15">
        <f t="shared" si="17"/>
        <v>3492.773228907085</v>
      </c>
      <c r="K377">
        <f t="shared" si="16"/>
        <v>429458.17025440303</v>
      </c>
      <c r="L377" s="15">
        <v>15</v>
      </c>
    </row>
    <row r="378" spans="1:12" s="46" customFormat="1" ht="16" thickBot="1">
      <c r="A378" s="13" t="s">
        <v>183</v>
      </c>
      <c r="B378" s="13" t="s">
        <v>157</v>
      </c>
      <c r="C378" s="50" t="s">
        <v>366</v>
      </c>
      <c r="D378" s="14">
        <v>43040</v>
      </c>
      <c r="E378" s="13"/>
      <c r="F378" s="13" t="s">
        <v>184</v>
      </c>
      <c r="G378" s="13" t="s">
        <v>706</v>
      </c>
      <c r="H378" s="15">
        <v>20.6</v>
      </c>
      <c r="I378" s="15">
        <f t="shared" si="17"/>
        <v>3699.198793477236</v>
      </c>
      <c r="K378">
        <f t="shared" si="16"/>
        <v>108131.5231572081</v>
      </c>
      <c r="L378" s="15">
        <v>4</v>
      </c>
    </row>
    <row r="379" spans="1:12" s="46" customFormat="1" ht="16" thickBot="1">
      <c r="A379" s="13" t="s">
        <v>183</v>
      </c>
      <c r="B379" s="13" t="s">
        <v>157</v>
      </c>
      <c r="C379" s="50" t="s">
        <v>366</v>
      </c>
      <c r="D379" s="14">
        <v>43040</v>
      </c>
      <c r="E379" s="13"/>
      <c r="F379" s="13" t="s">
        <v>184</v>
      </c>
      <c r="G379" s="13" t="s">
        <v>707</v>
      </c>
      <c r="H379" s="15">
        <v>21.2</v>
      </c>
      <c r="I379" s="15">
        <f t="shared" si="17"/>
        <v>3492.773228907085</v>
      </c>
      <c r="K379">
        <f t="shared" si="16"/>
        <v>114522.17873450748</v>
      </c>
      <c r="L379" s="15">
        <v>4</v>
      </c>
    </row>
    <row r="380" spans="1:12" s="28" customFormat="1" ht="16" thickBot="1">
      <c r="A380" s="23" t="s">
        <v>183</v>
      </c>
      <c r="B380" s="23" t="s">
        <v>258</v>
      </c>
      <c r="C380" s="23" t="s">
        <v>179</v>
      </c>
      <c r="D380" s="24">
        <v>43040</v>
      </c>
      <c r="E380" s="24">
        <v>43191</v>
      </c>
      <c r="F380" s="23" t="s">
        <v>67</v>
      </c>
      <c r="G380" s="23" t="s">
        <v>259</v>
      </c>
      <c r="H380" s="25">
        <v>22</v>
      </c>
      <c r="I380" s="25">
        <f>(1024/H380)*(1533/H380)</f>
        <v>3243.3719008264466</v>
      </c>
      <c r="J380" s="28">
        <v>3000</v>
      </c>
      <c r="K380">
        <f t="shared" si="16"/>
        <v>1017459.6379647749</v>
      </c>
      <c r="L380" s="25">
        <v>33</v>
      </c>
    </row>
    <row r="381" spans="1:12" s="28" customFormat="1" ht="16" thickBot="1">
      <c r="A381" s="23" t="s">
        <v>183</v>
      </c>
      <c r="B381" s="23" t="s">
        <v>258</v>
      </c>
      <c r="C381" s="23" t="s">
        <v>179</v>
      </c>
      <c r="D381" s="24">
        <v>43040</v>
      </c>
      <c r="E381" s="24">
        <v>43191</v>
      </c>
      <c r="F381" s="23" t="s">
        <v>67</v>
      </c>
      <c r="G381" s="23" t="s">
        <v>260</v>
      </c>
      <c r="H381" s="25">
        <v>22</v>
      </c>
      <c r="I381" s="25">
        <f t="shared" ref="I381:I440" si="18">(1024/H381)*(1533/H381)</f>
        <v>3243.3719008264466</v>
      </c>
      <c r="J381" s="28">
        <v>3000</v>
      </c>
      <c r="K381">
        <f t="shared" si="16"/>
        <v>1264116.5198956293</v>
      </c>
      <c r="L381" s="25">
        <v>41</v>
      </c>
    </row>
    <row r="382" spans="1:12" s="28" customFormat="1" ht="16" thickBot="1">
      <c r="A382" s="23" t="s">
        <v>183</v>
      </c>
      <c r="B382" s="23" t="s">
        <v>258</v>
      </c>
      <c r="C382" s="23" t="s">
        <v>179</v>
      </c>
      <c r="D382" s="24">
        <v>43040</v>
      </c>
      <c r="E382" s="24">
        <v>43191</v>
      </c>
      <c r="F382" s="23" t="s">
        <v>67</v>
      </c>
      <c r="G382" s="23" t="s">
        <v>261</v>
      </c>
      <c r="H382" s="25">
        <v>22</v>
      </c>
      <c r="I382" s="25">
        <f t="shared" si="18"/>
        <v>3243.3719008264466</v>
      </c>
      <c r="J382" s="28">
        <v>3000</v>
      </c>
      <c r="K382">
        <f t="shared" si="16"/>
        <v>739970.64579256356</v>
      </c>
      <c r="L382" s="25">
        <v>24</v>
      </c>
    </row>
    <row r="383" spans="1:12" s="28" customFormat="1" ht="16" thickBot="1">
      <c r="A383" s="23" t="s">
        <v>183</v>
      </c>
      <c r="B383" s="23" t="s">
        <v>258</v>
      </c>
      <c r="C383" s="23" t="s">
        <v>179</v>
      </c>
      <c r="D383" s="24">
        <v>43040</v>
      </c>
      <c r="E383" s="24">
        <v>43191</v>
      </c>
      <c r="F383" s="23" t="s">
        <v>67</v>
      </c>
      <c r="G383" s="23" t="s">
        <v>262</v>
      </c>
      <c r="H383" s="25">
        <v>22</v>
      </c>
      <c r="I383" s="25">
        <f t="shared" si="18"/>
        <v>3243.3719008264466</v>
      </c>
      <c r="J383" s="28">
        <v>3000</v>
      </c>
      <c r="K383">
        <f t="shared" si="16"/>
        <v>647474.31506849313</v>
      </c>
      <c r="L383" s="25">
        <v>21</v>
      </c>
    </row>
    <row r="384" spans="1:12" s="28" customFormat="1" ht="16" thickBot="1">
      <c r="A384" s="23" t="s">
        <v>183</v>
      </c>
      <c r="B384" s="23" t="s">
        <v>258</v>
      </c>
      <c r="C384" s="23" t="s">
        <v>179</v>
      </c>
      <c r="D384" s="24">
        <v>43040</v>
      </c>
      <c r="E384" s="24">
        <v>43191</v>
      </c>
      <c r="F384" s="23" t="s">
        <v>67</v>
      </c>
      <c r="G384" s="23" t="s">
        <v>263</v>
      </c>
      <c r="H384" s="25">
        <v>22</v>
      </c>
      <c r="I384" s="25">
        <f t="shared" si="18"/>
        <v>3243.3719008264466</v>
      </c>
      <c r="J384" s="28">
        <v>3000</v>
      </c>
      <c r="K384">
        <f t="shared" si="16"/>
        <v>709138.53555120667</v>
      </c>
      <c r="L384" s="25">
        <v>23</v>
      </c>
    </row>
    <row r="385" spans="1:12" s="28" customFormat="1" ht="16" thickBot="1">
      <c r="A385" s="23" t="s">
        <v>183</v>
      </c>
      <c r="B385" s="23" t="s">
        <v>258</v>
      </c>
      <c r="C385" s="23" t="s">
        <v>179</v>
      </c>
      <c r="D385" s="24">
        <v>43040</v>
      </c>
      <c r="E385" s="24">
        <v>43191</v>
      </c>
      <c r="F385" s="23" t="s">
        <v>67</v>
      </c>
      <c r="G385" s="23" t="s">
        <v>264</v>
      </c>
      <c r="H385" s="25">
        <v>22</v>
      </c>
      <c r="I385" s="25">
        <f t="shared" si="18"/>
        <v>3243.3719008264466</v>
      </c>
      <c r="J385" s="28">
        <v>3000</v>
      </c>
      <c r="K385">
        <f t="shared" si="16"/>
        <v>400817.43313763861</v>
      </c>
      <c r="L385" s="25">
        <v>13</v>
      </c>
    </row>
    <row r="386" spans="1:12" s="28" customFormat="1" ht="16" thickBot="1">
      <c r="A386" s="23" t="s">
        <v>183</v>
      </c>
      <c r="B386" s="23" t="s">
        <v>258</v>
      </c>
      <c r="C386" s="23" t="s">
        <v>179</v>
      </c>
      <c r="D386" s="24">
        <v>43040</v>
      </c>
      <c r="E386" s="24">
        <v>43191</v>
      </c>
      <c r="F386" s="23" t="s">
        <v>67</v>
      </c>
      <c r="G386" s="23" t="s">
        <v>265</v>
      </c>
      <c r="H386" s="25">
        <v>22</v>
      </c>
      <c r="I386" s="25">
        <f t="shared" si="18"/>
        <v>3243.3719008264466</v>
      </c>
      <c r="J386" s="28">
        <v>3000</v>
      </c>
      <c r="K386">
        <f t="shared" si="16"/>
        <v>2374072.4885844747</v>
      </c>
      <c r="L386" s="25">
        <v>77</v>
      </c>
    </row>
    <row r="387" spans="1:12" s="28" customFormat="1" ht="16" thickBot="1">
      <c r="A387" s="23" t="s">
        <v>183</v>
      </c>
      <c r="B387" s="23" t="s">
        <v>258</v>
      </c>
      <c r="C387" s="23" t="s">
        <v>179</v>
      </c>
      <c r="D387" s="24">
        <v>43040</v>
      </c>
      <c r="E387" s="24">
        <v>43191</v>
      </c>
      <c r="F387" s="23" t="s">
        <v>67</v>
      </c>
      <c r="G387" s="23" t="s">
        <v>266</v>
      </c>
      <c r="H387" s="25">
        <v>22</v>
      </c>
      <c r="I387" s="25">
        <f t="shared" si="18"/>
        <v>3243.3719008264466</v>
      </c>
      <c r="J387" s="28">
        <v>3000</v>
      </c>
      <c r="K387">
        <f t="shared" ref="K387:K450" si="19">(L387/I387)*10^8</f>
        <v>1017459.6379647749</v>
      </c>
      <c r="L387" s="25">
        <v>33</v>
      </c>
    </row>
    <row r="388" spans="1:12" s="28" customFormat="1" ht="16" thickBot="1">
      <c r="A388" s="23" t="s">
        <v>183</v>
      </c>
      <c r="B388" s="23" t="s">
        <v>258</v>
      </c>
      <c r="C388" s="23" t="s">
        <v>179</v>
      </c>
      <c r="D388" s="24">
        <v>43040</v>
      </c>
      <c r="E388" s="24">
        <v>43191</v>
      </c>
      <c r="F388" s="23" t="s">
        <v>67</v>
      </c>
      <c r="G388" s="23" t="s">
        <v>267</v>
      </c>
      <c r="H388" s="25">
        <v>22</v>
      </c>
      <c r="I388" s="25">
        <f t="shared" si="18"/>
        <v>3243.3719008264466</v>
      </c>
      <c r="J388" s="28">
        <v>3000</v>
      </c>
      <c r="K388">
        <f t="shared" si="19"/>
        <v>1325780.740378343</v>
      </c>
      <c r="L388" s="25">
        <v>43</v>
      </c>
    </row>
    <row r="389" spans="1:12" s="28" customFormat="1" ht="16" thickBot="1">
      <c r="A389" s="23" t="s">
        <v>183</v>
      </c>
      <c r="B389" s="23" t="s">
        <v>258</v>
      </c>
      <c r="C389" s="23" t="s">
        <v>179</v>
      </c>
      <c r="D389" s="24">
        <v>43040</v>
      </c>
      <c r="E389" s="24">
        <v>43191</v>
      </c>
      <c r="F389" s="23" t="s">
        <v>67</v>
      </c>
      <c r="G389" s="23" t="s">
        <v>268</v>
      </c>
      <c r="H389" s="25">
        <v>22</v>
      </c>
      <c r="I389" s="25">
        <f t="shared" si="18"/>
        <v>3243.3719008264466</v>
      </c>
      <c r="J389" s="28">
        <v>3000</v>
      </c>
      <c r="K389">
        <f t="shared" si="19"/>
        <v>585810.09458577947</v>
      </c>
      <c r="L389" s="25">
        <v>19</v>
      </c>
    </row>
    <row r="390" spans="1:12" s="46" customFormat="1" ht="16" thickBot="1">
      <c r="A390" s="13" t="s">
        <v>183</v>
      </c>
      <c r="B390" s="13" t="s">
        <v>158</v>
      </c>
      <c r="C390" s="50" t="s">
        <v>366</v>
      </c>
      <c r="D390" s="14">
        <v>43040</v>
      </c>
      <c r="E390" s="13"/>
      <c r="F390" s="13" t="s">
        <v>184</v>
      </c>
      <c r="G390" s="13" t="s">
        <v>708</v>
      </c>
      <c r="H390" s="15">
        <v>19.399999999999999</v>
      </c>
      <c r="I390" s="15">
        <f t="shared" si="18"/>
        <v>4170.9852269104058</v>
      </c>
      <c r="K390">
        <f t="shared" si="19"/>
        <v>143850.9050880626</v>
      </c>
      <c r="L390" s="15">
        <v>6</v>
      </c>
    </row>
    <row r="391" spans="1:12" s="46" customFormat="1" ht="16" thickBot="1">
      <c r="A391" s="13" t="s">
        <v>183</v>
      </c>
      <c r="B391" s="13" t="s">
        <v>158</v>
      </c>
      <c r="C391" s="50" t="s">
        <v>366</v>
      </c>
      <c r="D391" s="14">
        <v>43040</v>
      </c>
      <c r="E391" s="13"/>
      <c r="F391" s="13" t="s">
        <v>184</v>
      </c>
      <c r="G391" s="13" t="s">
        <v>709</v>
      </c>
      <c r="H391" s="15">
        <v>19</v>
      </c>
      <c r="I391" s="15">
        <f t="shared" si="18"/>
        <v>4348.454293628809</v>
      </c>
      <c r="K391">
        <f t="shared" si="19"/>
        <v>114983.38633398565</v>
      </c>
      <c r="L391" s="15">
        <v>5</v>
      </c>
    </row>
    <row r="392" spans="1:12" s="46" customFormat="1" ht="16" thickBot="1">
      <c r="A392" s="13" t="s">
        <v>183</v>
      </c>
      <c r="B392" s="13" t="s">
        <v>158</v>
      </c>
      <c r="C392" s="50" t="s">
        <v>366</v>
      </c>
      <c r="D392" s="14">
        <v>43040</v>
      </c>
      <c r="E392" s="13"/>
      <c r="F392" s="13" t="s">
        <v>184</v>
      </c>
      <c r="G392" s="13" t="s">
        <v>710</v>
      </c>
      <c r="H392" s="15">
        <v>19</v>
      </c>
      <c r="I392" s="15">
        <f t="shared" si="18"/>
        <v>4348.454293628809</v>
      </c>
      <c r="K392">
        <f t="shared" si="19"/>
        <v>137980.06360078277</v>
      </c>
      <c r="L392" s="15">
        <v>6</v>
      </c>
    </row>
    <row r="393" spans="1:12" s="46" customFormat="1" ht="16" thickBot="1">
      <c r="A393" s="13" t="s">
        <v>183</v>
      </c>
      <c r="B393" s="13" t="s">
        <v>158</v>
      </c>
      <c r="C393" s="50" t="s">
        <v>366</v>
      </c>
      <c r="D393" s="14">
        <v>43040</v>
      </c>
      <c r="E393" s="13"/>
      <c r="F393" s="13" t="s">
        <v>184</v>
      </c>
      <c r="G393" s="13" t="s">
        <v>711</v>
      </c>
      <c r="H393" s="15">
        <v>19.399999999999999</v>
      </c>
      <c r="I393" s="15">
        <f t="shared" si="18"/>
        <v>4170.9852269104058</v>
      </c>
      <c r="K393">
        <f t="shared" si="19"/>
        <v>143850.9050880626</v>
      </c>
      <c r="L393" s="15">
        <v>6</v>
      </c>
    </row>
    <row r="394" spans="1:12" s="46" customFormat="1" ht="16" thickBot="1">
      <c r="A394" s="13" t="s">
        <v>183</v>
      </c>
      <c r="B394" s="13" t="s">
        <v>158</v>
      </c>
      <c r="C394" s="50" t="s">
        <v>366</v>
      </c>
      <c r="D394" s="14">
        <v>43040</v>
      </c>
      <c r="E394" s="13"/>
      <c r="F394" s="13" t="s">
        <v>184</v>
      </c>
      <c r="G394" s="13" t="s">
        <v>712</v>
      </c>
      <c r="H394" s="15">
        <v>19.399999999999999</v>
      </c>
      <c r="I394" s="15">
        <f t="shared" si="18"/>
        <v>4170.9852269104058</v>
      </c>
      <c r="K394">
        <f t="shared" si="19"/>
        <v>143850.9050880626</v>
      </c>
      <c r="L394" s="15">
        <v>6</v>
      </c>
    </row>
    <row r="395" spans="1:12" s="46" customFormat="1" ht="16" thickBot="1">
      <c r="A395" s="13" t="s">
        <v>183</v>
      </c>
      <c r="B395" s="13" t="s">
        <v>158</v>
      </c>
      <c r="C395" s="50" t="s">
        <v>366</v>
      </c>
      <c r="D395" s="14">
        <v>43040</v>
      </c>
      <c r="E395" s="13"/>
      <c r="F395" s="13" t="s">
        <v>184</v>
      </c>
      <c r="G395" s="13" t="s">
        <v>713</v>
      </c>
      <c r="H395" s="15">
        <v>19.2</v>
      </c>
      <c r="I395" s="15">
        <f t="shared" si="18"/>
        <v>4258.3333333333339</v>
      </c>
      <c r="K395">
        <f t="shared" si="19"/>
        <v>187866.92759295498</v>
      </c>
      <c r="L395" s="15">
        <v>8</v>
      </c>
    </row>
    <row r="396" spans="1:12" s="46" customFormat="1" ht="16" thickBot="1">
      <c r="A396" s="13" t="s">
        <v>183</v>
      </c>
      <c r="B396" s="13" t="s">
        <v>158</v>
      </c>
      <c r="C396" s="50" t="s">
        <v>366</v>
      </c>
      <c r="D396" s="14">
        <v>43040</v>
      </c>
      <c r="E396" s="13"/>
      <c r="F396" s="13" t="s">
        <v>184</v>
      </c>
      <c r="G396" s="13" t="s">
        <v>714</v>
      </c>
      <c r="H396" s="15">
        <v>19.2</v>
      </c>
      <c r="I396" s="15">
        <f t="shared" si="18"/>
        <v>4258.3333333333339</v>
      </c>
      <c r="K396">
        <f t="shared" si="19"/>
        <v>117416.82974559684</v>
      </c>
      <c r="L396" s="15">
        <v>5</v>
      </c>
    </row>
    <row r="397" spans="1:12" s="46" customFormat="1" ht="16" thickBot="1">
      <c r="A397" s="13" t="s">
        <v>183</v>
      </c>
      <c r="B397" s="13" t="s">
        <v>158</v>
      </c>
      <c r="C397" s="50" t="s">
        <v>366</v>
      </c>
      <c r="D397" s="14">
        <v>43040</v>
      </c>
      <c r="E397" s="13"/>
      <c r="F397" s="13" t="s">
        <v>184</v>
      </c>
      <c r="G397" s="13" t="s">
        <v>715</v>
      </c>
      <c r="H397" s="15">
        <v>19.399999999999999</v>
      </c>
      <c r="I397" s="15">
        <f t="shared" si="18"/>
        <v>4170.9852269104058</v>
      </c>
      <c r="K397">
        <f t="shared" si="19"/>
        <v>47950.301696020862</v>
      </c>
      <c r="L397" s="15">
        <v>2</v>
      </c>
    </row>
    <row r="398" spans="1:12" s="46" customFormat="1" ht="16" thickBot="1">
      <c r="A398" s="13" t="s">
        <v>183</v>
      </c>
      <c r="B398" s="13" t="s">
        <v>158</v>
      </c>
      <c r="C398" s="50" t="s">
        <v>366</v>
      </c>
      <c r="D398" s="14">
        <v>43040</v>
      </c>
      <c r="E398" s="13"/>
      <c r="F398" s="13" t="s">
        <v>184</v>
      </c>
      <c r="G398" s="13" t="s">
        <v>716</v>
      </c>
      <c r="H398" s="15">
        <v>19.600000000000001</v>
      </c>
      <c r="I398" s="15">
        <f t="shared" si="18"/>
        <v>4086.2973760932937</v>
      </c>
      <c r="K398">
        <f t="shared" si="19"/>
        <v>122360.15981735162</v>
      </c>
      <c r="L398" s="15">
        <v>5</v>
      </c>
    </row>
    <row r="399" spans="1:12" s="46" customFormat="1" ht="16" thickBot="1">
      <c r="A399" s="13" t="s">
        <v>183</v>
      </c>
      <c r="B399" s="13" t="s">
        <v>158</v>
      </c>
      <c r="C399" s="50" t="s">
        <v>366</v>
      </c>
      <c r="D399" s="14">
        <v>43040</v>
      </c>
      <c r="E399" s="13"/>
      <c r="F399" s="13" t="s">
        <v>184</v>
      </c>
      <c r="G399" s="13" t="s">
        <v>717</v>
      </c>
      <c r="H399" s="15">
        <v>19.600000000000001</v>
      </c>
      <c r="I399" s="15">
        <f t="shared" si="18"/>
        <v>4086.2973760932937</v>
      </c>
      <c r="K399">
        <f t="shared" si="19"/>
        <v>122360.15981735162</v>
      </c>
      <c r="L399" s="15">
        <v>5</v>
      </c>
    </row>
    <row r="400" spans="1:12" s="46" customFormat="1" ht="16" thickBot="1">
      <c r="A400" s="13" t="s">
        <v>183</v>
      </c>
      <c r="B400" s="13" t="s">
        <v>158</v>
      </c>
      <c r="C400" s="50" t="s">
        <v>366</v>
      </c>
      <c r="D400" s="14">
        <v>43040</v>
      </c>
      <c r="E400" s="13"/>
      <c r="F400" s="13" t="s">
        <v>184</v>
      </c>
      <c r="G400" s="13" t="s">
        <v>718</v>
      </c>
      <c r="H400" s="15">
        <v>19.8</v>
      </c>
      <c r="I400" s="15">
        <f t="shared" si="18"/>
        <v>4004.1628405264769</v>
      </c>
      <c r="K400">
        <f t="shared" si="19"/>
        <v>199792.07436399217</v>
      </c>
      <c r="L400" s="15">
        <v>8</v>
      </c>
    </row>
    <row r="401" spans="1:12" s="46" customFormat="1" ht="16" thickBot="1">
      <c r="A401" s="13" t="s">
        <v>183</v>
      </c>
      <c r="B401" s="13" t="s">
        <v>158</v>
      </c>
      <c r="C401" s="50" t="s">
        <v>366</v>
      </c>
      <c r="D401" s="14">
        <v>43040</v>
      </c>
      <c r="E401" s="13"/>
      <c r="F401" s="13" t="s">
        <v>184</v>
      </c>
      <c r="G401" s="13" t="s">
        <v>719</v>
      </c>
      <c r="H401" s="15">
        <v>20.2</v>
      </c>
      <c r="I401" s="15">
        <f t="shared" si="18"/>
        <v>3847.1522399764731</v>
      </c>
      <c r="K401">
        <f t="shared" si="19"/>
        <v>259932.52609262883</v>
      </c>
      <c r="L401" s="15">
        <v>10</v>
      </c>
    </row>
    <row r="402" spans="1:12" s="46" customFormat="1" ht="16" thickBot="1">
      <c r="A402" s="13" t="s">
        <v>183</v>
      </c>
      <c r="B402" s="13" t="s">
        <v>158</v>
      </c>
      <c r="C402" s="50" t="s">
        <v>366</v>
      </c>
      <c r="D402" s="14">
        <v>43040</v>
      </c>
      <c r="E402" s="13"/>
      <c r="F402" s="13" t="s">
        <v>184</v>
      </c>
      <c r="G402" s="13" t="s">
        <v>720</v>
      </c>
      <c r="H402" s="15">
        <v>20</v>
      </c>
      <c r="I402" s="15">
        <f t="shared" si="18"/>
        <v>3924.4800000000005</v>
      </c>
      <c r="K402">
        <f t="shared" si="19"/>
        <v>203848.66275277233</v>
      </c>
      <c r="L402" s="15">
        <v>8</v>
      </c>
    </row>
    <row r="403" spans="1:12" s="46" customFormat="1" ht="16" thickBot="1">
      <c r="A403" s="13" t="s">
        <v>183</v>
      </c>
      <c r="B403" s="13" t="s">
        <v>158</v>
      </c>
      <c r="C403" s="50" t="s">
        <v>366</v>
      </c>
      <c r="D403" s="14">
        <v>43040</v>
      </c>
      <c r="E403" s="13"/>
      <c r="F403" s="13" t="s">
        <v>184</v>
      </c>
      <c r="G403" s="13" t="s">
        <v>721</v>
      </c>
      <c r="H403" s="15">
        <v>20</v>
      </c>
      <c r="I403" s="15">
        <f t="shared" si="18"/>
        <v>3924.4800000000005</v>
      </c>
      <c r="K403">
        <f t="shared" si="19"/>
        <v>127405.41422048271</v>
      </c>
      <c r="L403" s="15">
        <v>5</v>
      </c>
    </row>
    <row r="404" spans="1:12" s="46" customFormat="1" ht="16" thickBot="1">
      <c r="A404" s="13" t="s">
        <v>183</v>
      </c>
      <c r="B404" s="13" t="s">
        <v>158</v>
      </c>
      <c r="C404" s="50" t="s">
        <v>366</v>
      </c>
      <c r="D404" s="14">
        <v>43040</v>
      </c>
      <c r="E404" s="13"/>
      <c r="F404" s="13" t="s">
        <v>184</v>
      </c>
      <c r="G404" s="13" t="s">
        <v>722</v>
      </c>
      <c r="H404" s="15">
        <v>20.2</v>
      </c>
      <c r="I404" s="15">
        <f t="shared" si="18"/>
        <v>3847.1522399764731</v>
      </c>
      <c r="K404">
        <f t="shared" si="19"/>
        <v>467878.54696673184</v>
      </c>
      <c r="L404" s="15">
        <v>18</v>
      </c>
    </row>
    <row r="405" spans="1:12" s="46" customFormat="1" ht="16" thickBot="1">
      <c r="A405" s="13" t="s">
        <v>183</v>
      </c>
      <c r="B405" s="13" t="s">
        <v>158</v>
      </c>
      <c r="C405" s="50" t="s">
        <v>366</v>
      </c>
      <c r="D405" s="14">
        <v>43040</v>
      </c>
      <c r="E405" s="13"/>
      <c r="F405" s="13" t="s">
        <v>184</v>
      </c>
      <c r="G405" s="13" t="s">
        <v>723</v>
      </c>
      <c r="H405" s="15">
        <v>20</v>
      </c>
      <c r="I405" s="15">
        <f t="shared" si="18"/>
        <v>3924.4800000000005</v>
      </c>
      <c r="K405">
        <f t="shared" si="19"/>
        <v>458659.49119373772</v>
      </c>
      <c r="L405" s="15">
        <v>18</v>
      </c>
    </row>
    <row r="406" spans="1:12" s="46" customFormat="1" ht="16" thickBot="1">
      <c r="A406" s="13" t="s">
        <v>183</v>
      </c>
      <c r="B406" s="13" t="s">
        <v>158</v>
      </c>
      <c r="C406" s="50" t="s">
        <v>366</v>
      </c>
      <c r="D406" s="14">
        <v>43040</v>
      </c>
      <c r="E406" s="13"/>
      <c r="F406" s="13" t="s">
        <v>184</v>
      </c>
      <c r="G406" s="13" t="s">
        <v>724</v>
      </c>
      <c r="H406" s="15">
        <v>20</v>
      </c>
      <c r="I406" s="15">
        <f t="shared" si="18"/>
        <v>3924.4800000000005</v>
      </c>
      <c r="K406">
        <f t="shared" si="19"/>
        <v>305772.9941291585</v>
      </c>
      <c r="L406" s="15">
        <v>12</v>
      </c>
    </row>
    <row r="407" spans="1:12" s="46" customFormat="1" ht="16" thickBot="1">
      <c r="A407" s="13" t="s">
        <v>183</v>
      </c>
      <c r="B407" s="13" t="s">
        <v>158</v>
      </c>
      <c r="C407" s="50" t="s">
        <v>366</v>
      </c>
      <c r="D407" s="14">
        <v>43040</v>
      </c>
      <c r="E407" s="13"/>
      <c r="F407" s="13" t="s">
        <v>184</v>
      </c>
      <c r="G407" s="13" t="s">
        <v>725</v>
      </c>
      <c r="H407" s="15">
        <v>20.399999999999999</v>
      </c>
      <c r="I407" s="15">
        <f t="shared" si="18"/>
        <v>3772.0876585928499</v>
      </c>
      <c r="K407">
        <f t="shared" si="19"/>
        <v>159063.11154598821</v>
      </c>
      <c r="L407" s="15">
        <v>6</v>
      </c>
    </row>
    <row r="408" spans="1:12" s="46" customFormat="1" ht="16" thickBot="1">
      <c r="A408" s="13" t="s">
        <v>183</v>
      </c>
      <c r="B408" s="13" t="s">
        <v>158</v>
      </c>
      <c r="C408" s="50" t="s">
        <v>366</v>
      </c>
      <c r="D408" s="14">
        <v>43040</v>
      </c>
      <c r="E408" s="13"/>
      <c r="F408" s="13" t="s">
        <v>184</v>
      </c>
      <c r="G408" s="13" t="s">
        <v>726</v>
      </c>
      <c r="H408" s="15">
        <v>19.600000000000001</v>
      </c>
      <c r="I408" s="15">
        <f t="shared" si="18"/>
        <v>4086.2973760932937</v>
      </c>
      <c r="K408">
        <f t="shared" si="19"/>
        <v>293664.38356164389</v>
      </c>
      <c r="L408" s="15">
        <v>12</v>
      </c>
    </row>
    <row r="409" spans="1:12" s="28" customFormat="1" ht="16" thickBot="1">
      <c r="A409" s="23" t="s">
        <v>183</v>
      </c>
      <c r="B409" s="23" t="s">
        <v>269</v>
      </c>
      <c r="C409" s="23" t="s">
        <v>179</v>
      </c>
      <c r="D409" s="24">
        <v>43040</v>
      </c>
      <c r="E409" s="24">
        <v>43191</v>
      </c>
      <c r="F409" s="23" t="s">
        <v>124</v>
      </c>
      <c r="G409" s="23" t="s">
        <v>270</v>
      </c>
      <c r="H409" s="25">
        <v>22</v>
      </c>
      <c r="I409" s="25">
        <f t="shared" si="18"/>
        <v>3243.3719008264466</v>
      </c>
      <c r="J409" s="28">
        <v>3000</v>
      </c>
      <c r="K409">
        <f t="shared" si="19"/>
        <v>154160.55120678406</v>
      </c>
      <c r="L409" s="25">
        <v>5</v>
      </c>
    </row>
    <row r="410" spans="1:12" s="28" customFormat="1" ht="16" thickBot="1">
      <c r="A410" s="23" t="s">
        <v>183</v>
      </c>
      <c r="B410" s="23" t="s">
        <v>269</v>
      </c>
      <c r="C410" s="23" t="s">
        <v>179</v>
      </c>
      <c r="D410" s="24">
        <v>43040</v>
      </c>
      <c r="E410" s="24">
        <v>43191</v>
      </c>
      <c r="F410" s="23" t="s">
        <v>124</v>
      </c>
      <c r="G410" s="23" t="s">
        <v>271</v>
      </c>
      <c r="H410" s="25">
        <v>22</v>
      </c>
      <c r="I410" s="25">
        <f t="shared" si="18"/>
        <v>3243.3719008264466</v>
      </c>
      <c r="J410" s="28">
        <v>3000</v>
      </c>
      <c r="K410">
        <f t="shared" si="19"/>
        <v>30832.110241356815</v>
      </c>
      <c r="L410" s="25">
        <v>1</v>
      </c>
    </row>
    <row r="411" spans="1:12" s="28" customFormat="1" ht="16" thickBot="1">
      <c r="A411" s="23" t="s">
        <v>183</v>
      </c>
      <c r="B411" s="23" t="s">
        <v>269</v>
      </c>
      <c r="C411" s="23" t="s">
        <v>179</v>
      </c>
      <c r="D411" s="24">
        <v>43040</v>
      </c>
      <c r="E411" s="24">
        <v>43191</v>
      </c>
      <c r="F411" s="23" t="s">
        <v>124</v>
      </c>
      <c r="G411" s="23" t="s">
        <v>272</v>
      </c>
      <c r="H411" s="25">
        <v>22</v>
      </c>
      <c r="I411" s="25">
        <f t="shared" si="18"/>
        <v>3243.3719008264466</v>
      </c>
      <c r="J411" s="28">
        <v>3000</v>
      </c>
      <c r="K411">
        <f t="shared" si="19"/>
        <v>61664.22048271363</v>
      </c>
      <c r="L411" s="25">
        <v>2</v>
      </c>
    </row>
    <row r="412" spans="1:12" s="28" customFormat="1" ht="16" thickBot="1">
      <c r="A412" s="23" t="s">
        <v>183</v>
      </c>
      <c r="B412" s="23" t="s">
        <v>269</v>
      </c>
      <c r="C412" s="23" t="s">
        <v>179</v>
      </c>
      <c r="D412" s="24">
        <v>43040</v>
      </c>
      <c r="E412" s="24">
        <v>43191</v>
      </c>
      <c r="F412" s="23" t="s">
        <v>124</v>
      </c>
      <c r="G412" s="23" t="s">
        <v>273</v>
      </c>
      <c r="H412" s="25">
        <v>22</v>
      </c>
      <c r="I412" s="25">
        <f t="shared" si="18"/>
        <v>3243.3719008264466</v>
      </c>
      <c r="J412" s="28">
        <v>3000</v>
      </c>
      <c r="K412">
        <f t="shared" si="19"/>
        <v>30832.110241356815</v>
      </c>
      <c r="L412" s="25">
        <v>1</v>
      </c>
    </row>
    <row r="413" spans="1:12" s="28" customFormat="1" ht="16" thickBot="1">
      <c r="A413" s="23" t="s">
        <v>183</v>
      </c>
      <c r="B413" s="23" t="s">
        <v>269</v>
      </c>
      <c r="C413" s="23" t="s">
        <v>179</v>
      </c>
      <c r="D413" s="24">
        <v>43040</v>
      </c>
      <c r="E413" s="24">
        <v>43191</v>
      </c>
      <c r="F413" s="23" t="s">
        <v>124</v>
      </c>
      <c r="G413" s="23" t="s">
        <v>274</v>
      </c>
      <c r="H413" s="25">
        <v>22</v>
      </c>
      <c r="I413" s="25">
        <f t="shared" si="18"/>
        <v>3243.3719008264466</v>
      </c>
      <c r="J413" s="28">
        <v>3000</v>
      </c>
      <c r="K413">
        <f t="shared" si="19"/>
        <v>61664.22048271363</v>
      </c>
      <c r="L413" s="25">
        <v>2</v>
      </c>
    </row>
    <row r="414" spans="1:12" s="28" customFormat="1" ht="16" thickBot="1">
      <c r="A414" s="23" t="s">
        <v>183</v>
      </c>
      <c r="B414" s="23" t="s">
        <v>269</v>
      </c>
      <c r="C414" s="23" t="s">
        <v>179</v>
      </c>
      <c r="D414" s="24">
        <v>43040</v>
      </c>
      <c r="E414" s="24">
        <v>43191</v>
      </c>
      <c r="F414" s="23" t="s">
        <v>124</v>
      </c>
      <c r="G414" s="23" t="s">
        <v>275</v>
      </c>
      <c r="H414" s="25">
        <v>22</v>
      </c>
      <c r="I414" s="25">
        <f t="shared" si="18"/>
        <v>3243.3719008264466</v>
      </c>
      <c r="J414" s="28">
        <v>3000</v>
      </c>
      <c r="K414">
        <f t="shared" si="19"/>
        <v>30832.110241356815</v>
      </c>
      <c r="L414" s="25">
        <v>1</v>
      </c>
    </row>
    <row r="415" spans="1:12" s="28" customFormat="1" ht="16" thickBot="1">
      <c r="A415" s="23" t="s">
        <v>183</v>
      </c>
      <c r="B415" s="23" t="s">
        <v>269</v>
      </c>
      <c r="C415" s="23" t="s">
        <v>179</v>
      </c>
      <c r="D415" s="24">
        <v>43040</v>
      </c>
      <c r="E415" s="24">
        <v>43191</v>
      </c>
      <c r="F415" s="23" t="s">
        <v>124</v>
      </c>
      <c r="G415" s="23" t="s">
        <v>276</v>
      </c>
      <c r="H415" s="25">
        <v>22</v>
      </c>
      <c r="I415" s="25">
        <f t="shared" si="18"/>
        <v>3243.3719008264466</v>
      </c>
      <c r="J415" s="28">
        <v>3000</v>
      </c>
      <c r="K415">
        <f t="shared" si="19"/>
        <v>154160.55120678406</v>
      </c>
      <c r="L415" s="25">
        <v>5</v>
      </c>
    </row>
    <row r="416" spans="1:12" s="28" customFormat="1" ht="16" thickBot="1">
      <c r="A416" s="23" t="s">
        <v>183</v>
      </c>
      <c r="B416" s="23" t="s">
        <v>269</v>
      </c>
      <c r="C416" s="23" t="s">
        <v>179</v>
      </c>
      <c r="D416" s="24">
        <v>43040</v>
      </c>
      <c r="E416" s="24">
        <v>43191</v>
      </c>
      <c r="F416" s="23" t="s">
        <v>124</v>
      </c>
      <c r="G416" s="23" t="s">
        <v>277</v>
      </c>
      <c r="H416" s="25">
        <v>22</v>
      </c>
      <c r="I416" s="25">
        <f t="shared" si="18"/>
        <v>3243.3719008264466</v>
      </c>
      <c r="J416" s="28">
        <v>3000</v>
      </c>
      <c r="K416">
        <f t="shared" si="19"/>
        <v>30832.110241356815</v>
      </c>
      <c r="L416" s="25">
        <v>1</v>
      </c>
    </row>
    <row r="417" spans="1:12" s="28" customFormat="1" ht="16" thickBot="1">
      <c r="A417" s="23" t="s">
        <v>183</v>
      </c>
      <c r="B417" s="23" t="s">
        <v>269</v>
      </c>
      <c r="C417" s="23" t="s">
        <v>179</v>
      </c>
      <c r="D417" s="24">
        <v>43040</v>
      </c>
      <c r="E417" s="24">
        <v>43191</v>
      </c>
      <c r="F417" s="23" t="s">
        <v>124</v>
      </c>
      <c r="G417" s="23" t="s">
        <v>278</v>
      </c>
      <c r="H417" s="25">
        <v>22</v>
      </c>
      <c r="I417" s="25">
        <f t="shared" si="18"/>
        <v>3243.3719008264466</v>
      </c>
      <c r="J417" s="28">
        <v>3000</v>
      </c>
      <c r="K417">
        <f t="shared" si="19"/>
        <v>30832.110241356815</v>
      </c>
      <c r="L417" s="25">
        <v>1</v>
      </c>
    </row>
    <row r="418" spans="1:12" s="28" customFormat="1" ht="16" thickBot="1">
      <c r="A418" s="23" t="s">
        <v>183</v>
      </c>
      <c r="B418" s="23" t="s">
        <v>269</v>
      </c>
      <c r="C418" s="23" t="s">
        <v>179</v>
      </c>
      <c r="D418" s="24">
        <v>43040</v>
      </c>
      <c r="E418" s="24">
        <v>43191</v>
      </c>
      <c r="F418" s="23" t="s">
        <v>124</v>
      </c>
      <c r="G418" s="23" t="s">
        <v>279</v>
      </c>
      <c r="H418" s="25">
        <v>22</v>
      </c>
      <c r="I418" s="25">
        <f t="shared" si="18"/>
        <v>3243.3719008264466</v>
      </c>
      <c r="J418" s="28">
        <v>3000</v>
      </c>
      <c r="K418">
        <f t="shared" si="19"/>
        <v>61664.22048271363</v>
      </c>
      <c r="L418" s="25">
        <v>2</v>
      </c>
    </row>
    <row r="419" spans="1:12" s="28" customFormat="1" ht="16" thickBot="1">
      <c r="A419" s="23" t="s">
        <v>183</v>
      </c>
      <c r="B419" s="23" t="s">
        <v>269</v>
      </c>
      <c r="C419" s="23" t="s">
        <v>179</v>
      </c>
      <c r="D419" s="24">
        <v>43040</v>
      </c>
      <c r="E419" s="24">
        <v>43191</v>
      </c>
      <c r="F419" s="23" t="s">
        <v>124</v>
      </c>
      <c r="G419" s="23" t="s">
        <v>280</v>
      </c>
      <c r="H419" s="25">
        <v>22</v>
      </c>
      <c r="I419" s="25">
        <f t="shared" si="18"/>
        <v>3243.3719008264466</v>
      </c>
      <c r="J419" s="28">
        <v>3000</v>
      </c>
      <c r="K419">
        <f t="shared" si="19"/>
        <v>61664.22048271363</v>
      </c>
      <c r="L419" s="25">
        <v>2</v>
      </c>
    </row>
    <row r="420" spans="1:12" s="28" customFormat="1" ht="16" thickBot="1">
      <c r="A420" s="23" t="s">
        <v>183</v>
      </c>
      <c r="B420" s="23" t="s">
        <v>269</v>
      </c>
      <c r="C420" s="23" t="s">
        <v>179</v>
      </c>
      <c r="D420" s="24">
        <v>43040</v>
      </c>
      <c r="E420" s="24">
        <v>43191</v>
      </c>
      <c r="F420" s="23" t="s">
        <v>124</v>
      </c>
      <c r="G420" s="23" t="s">
        <v>281</v>
      </c>
      <c r="H420" s="25">
        <v>22</v>
      </c>
      <c r="I420" s="25">
        <f t="shared" si="18"/>
        <v>3243.3719008264466</v>
      </c>
      <c r="J420" s="28">
        <v>3000</v>
      </c>
      <c r="K420">
        <f t="shared" si="19"/>
        <v>0</v>
      </c>
      <c r="L420" s="25">
        <v>0</v>
      </c>
    </row>
    <row r="421" spans="1:12" s="28" customFormat="1" ht="16" thickBot="1">
      <c r="A421" s="23" t="s">
        <v>183</v>
      </c>
      <c r="B421" s="23" t="s">
        <v>269</v>
      </c>
      <c r="C421" s="23" t="s">
        <v>179</v>
      </c>
      <c r="D421" s="24">
        <v>43040</v>
      </c>
      <c r="E421" s="24">
        <v>43191</v>
      </c>
      <c r="F421" s="23" t="s">
        <v>124</v>
      </c>
      <c r="G421" s="23" t="s">
        <v>282</v>
      </c>
      <c r="H421" s="25">
        <v>22</v>
      </c>
      <c r="I421" s="25">
        <f t="shared" si="18"/>
        <v>3243.3719008264466</v>
      </c>
      <c r="J421" s="28">
        <v>3000</v>
      </c>
      <c r="K421">
        <f t="shared" si="19"/>
        <v>30832.110241356815</v>
      </c>
      <c r="L421" s="25">
        <v>1</v>
      </c>
    </row>
    <row r="422" spans="1:12" s="28" customFormat="1" ht="16" thickBot="1">
      <c r="A422" s="23" t="s">
        <v>183</v>
      </c>
      <c r="B422" s="23" t="s">
        <v>269</v>
      </c>
      <c r="C422" s="23" t="s">
        <v>179</v>
      </c>
      <c r="D422" s="24">
        <v>43040</v>
      </c>
      <c r="E422" s="24">
        <v>43191</v>
      </c>
      <c r="F422" s="23" t="s">
        <v>124</v>
      </c>
      <c r="G422" s="23" t="s">
        <v>283</v>
      </c>
      <c r="H422" s="25">
        <v>22</v>
      </c>
      <c r="I422" s="25">
        <f t="shared" si="18"/>
        <v>3243.3719008264466</v>
      </c>
      <c r="J422" s="28">
        <v>3000</v>
      </c>
      <c r="K422">
        <f t="shared" si="19"/>
        <v>924963.30724070442</v>
      </c>
      <c r="L422" s="25">
        <v>30</v>
      </c>
    </row>
    <row r="423" spans="1:12" s="28" customFormat="1" ht="16" thickBot="1">
      <c r="A423" s="23" t="s">
        <v>183</v>
      </c>
      <c r="B423" s="23" t="s">
        <v>269</v>
      </c>
      <c r="C423" s="23" t="s">
        <v>179</v>
      </c>
      <c r="D423" s="24">
        <v>43040</v>
      </c>
      <c r="E423" s="24">
        <v>43191</v>
      </c>
      <c r="F423" s="23" t="s">
        <v>124</v>
      </c>
      <c r="G423" s="23" t="s">
        <v>284</v>
      </c>
      <c r="H423" s="25">
        <v>22</v>
      </c>
      <c r="I423" s="25">
        <f t="shared" si="18"/>
        <v>3243.3719008264466</v>
      </c>
      <c r="J423" s="28">
        <v>3000</v>
      </c>
      <c r="K423">
        <f t="shared" si="19"/>
        <v>92496.330724070445</v>
      </c>
      <c r="L423" s="25">
        <v>3</v>
      </c>
    </row>
    <row r="424" spans="1:12" s="28" customFormat="1" ht="16" thickBot="1">
      <c r="A424" s="23" t="s">
        <v>183</v>
      </c>
      <c r="B424" s="23" t="s">
        <v>269</v>
      </c>
      <c r="C424" s="23" t="s">
        <v>179</v>
      </c>
      <c r="D424" s="24">
        <v>43040</v>
      </c>
      <c r="E424" s="24">
        <v>43191</v>
      </c>
      <c r="F424" s="23" t="s">
        <v>124</v>
      </c>
      <c r="G424" s="23" t="s">
        <v>285</v>
      </c>
      <c r="H424" s="25">
        <v>22</v>
      </c>
      <c r="I424" s="25">
        <f t="shared" si="18"/>
        <v>3243.3719008264466</v>
      </c>
      <c r="J424" s="28">
        <v>3000</v>
      </c>
      <c r="K424">
        <f t="shared" si="19"/>
        <v>30832.110241356815</v>
      </c>
      <c r="L424" s="25">
        <v>1</v>
      </c>
    </row>
    <row r="425" spans="1:12" s="28" customFormat="1" ht="16" thickBot="1">
      <c r="A425" s="23" t="s">
        <v>183</v>
      </c>
      <c r="B425" s="23" t="s">
        <v>269</v>
      </c>
      <c r="C425" s="23" t="s">
        <v>179</v>
      </c>
      <c r="D425" s="24">
        <v>43040</v>
      </c>
      <c r="E425" s="24">
        <v>43191</v>
      </c>
      <c r="F425" s="23" t="s">
        <v>124</v>
      </c>
      <c r="G425" s="23" t="s">
        <v>286</v>
      </c>
      <c r="H425" s="25">
        <v>22</v>
      </c>
      <c r="I425" s="25">
        <f t="shared" si="18"/>
        <v>3243.3719008264466</v>
      </c>
      <c r="J425" s="28">
        <v>3000</v>
      </c>
      <c r="K425">
        <f t="shared" si="19"/>
        <v>92496.330724070445</v>
      </c>
      <c r="L425" s="25">
        <v>3</v>
      </c>
    </row>
    <row r="426" spans="1:12" s="28" customFormat="1" ht="16" thickBot="1">
      <c r="A426" s="23" t="s">
        <v>183</v>
      </c>
      <c r="B426" s="23" t="s">
        <v>269</v>
      </c>
      <c r="C426" s="23" t="s">
        <v>179</v>
      </c>
      <c r="D426" s="24">
        <v>43040</v>
      </c>
      <c r="E426" s="24">
        <v>43191</v>
      </c>
      <c r="F426" s="23" t="s">
        <v>124</v>
      </c>
      <c r="G426" s="23" t="s">
        <v>287</v>
      </c>
      <c r="H426" s="25">
        <v>22</v>
      </c>
      <c r="I426" s="25">
        <f t="shared" si="18"/>
        <v>3243.3719008264466</v>
      </c>
      <c r="J426" s="28">
        <v>3000</v>
      </c>
      <c r="K426">
        <f t="shared" si="19"/>
        <v>92496.330724070445</v>
      </c>
      <c r="L426" s="25">
        <v>3</v>
      </c>
    </row>
    <row r="427" spans="1:12" s="28" customFormat="1" ht="16" thickBot="1">
      <c r="A427" s="23" t="s">
        <v>183</v>
      </c>
      <c r="B427" s="23" t="s">
        <v>269</v>
      </c>
      <c r="C427" s="23" t="s">
        <v>179</v>
      </c>
      <c r="D427" s="24">
        <v>43040</v>
      </c>
      <c r="E427" s="24">
        <v>43191</v>
      </c>
      <c r="F427" s="23" t="s">
        <v>124</v>
      </c>
      <c r="G427" s="23" t="s">
        <v>288</v>
      </c>
      <c r="H427" s="25">
        <v>22</v>
      </c>
      <c r="I427" s="25">
        <f t="shared" si="18"/>
        <v>3243.3719008264466</v>
      </c>
      <c r="J427" s="28">
        <v>3000</v>
      </c>
      <c r="K427">
        <f t="shared" si="19"/>
        <v>92496.330724070445</v>
      </c>
      <c r="L427" s="25">
        <v>3</v>
      </c>
    </row>
    <row r="428" spans="1:12" s="28" customFormat="1" ht="16" thickBot="1">
      <c r="A428" s="23" t="s">
        <v>183</v>
      </c>
      <c r="B428" s="23" t="s">
        <v>269</v>
      </c>
      <c r="C428" s="23" t="s">
        <v>179</v>
      </c>
      <c r="D428" s="24">
        <v>43040</v>
      </c>
      <c r="E428" s="24">
        <v>43191</v>
      </c>
      <c r="F428" s="23" t="s">
        <v>124</v>
      </c>
      <c r="G428" s="23" t="s">
        <v>289</v>
      </c>
      <c r="H428" s="25">
        <v>22</v>
      </c>
      <c r="I428" s="25">
        <f t="shared" si="18"/>
        <v>3243.3719008264466</v>
      </c>
      <c r="J428" s="28">
        <v>3000</v>
      </c>
      <c r="K428">
        <f t="shared" si="19"/>
        <v>184992.66144814089</v>
      </c>
      <c r="L428" s="25">
        <v>6</v>
      </c>
    </row>
    <row r="429" spans="1:12" s="46" customFormat="1" ht="16" thickBot="1">
      <c r="A429" s="13" t="s">
        <v>183</v>
      </c>
      <c r="B429" s="13" t="s">
        <v>159</v>
      </c>
      <c r="C429" s="50" t="s">
        <v>366</v>
      </c>
      <c r="D429" s="14">
        <v>43040</v>
      </c>
      <c r="E429" s="13"/>
      <c r="F429" s="13" t="s">
        <v>184</v>
      </c>
      <c r="G429" s="13" t="s">
        <v>727</v>
      </c>
      <c r="H429" s="15">
        <v>20.2667</v>
      </c>
      <c r="I429" s="15">
        <f t="shared" si="18"/>
        <v>3821.8710845549999</v>
      </c>
      <c r="K429">
        <f t="shared" si="19"/>
        <v>313982.33311674412</v>
      </c>
      <c r="L429" s="15">
        <v>12</v>
      </c>
    </row>
    <row r="430" spans="1:12" s="46" customFormat="1" ht="16" thickBot="1">
      <c r="A430" s="13" t="s">
        <v>183</v>
      </c>
      <c r="B430" s="13" t="s">
        <v>159</v>
      </c>
      <c r="C430" s="50" t="s">
        <v>366</v>
      </c>
      <c r="D430" s="14">
        <v>43040</v>
      </c>
      <c r="E430" s="13"/>
      <c r="F430" s="13" t="s">
        <v>184</v>
      </c>
      <c r="G430" s="13" t="s">
        <v>728</v>
      </c>
      <c r="H430" s="15">
        <v>19.2</v>
      </c>
      <c r="I430" s="15">
        <f t="shared" si="18"/>
        <v>4258.3333333333339</v>
      </c>
      <c r="K430">
        <f t="shared" si="19"/>
        <v>258317.02544031307</v>
      </c>
      <c r="L430" s="15">
        <v>11</v>
      </c>
    </row>
    <row r="431" spans="1:12" s="46" customFormat="1" ht="16" thickBot="1">
      <c r="A431" s="13" t="s">
        <v>183</v>
      </c>
      <c r="B431" s="13" t="s">
        <v>159</v>
      </c>
      <c r="C431" s="50" t="s">
        <v>366</v>
      </c>
      <c r="D431" s="14">
        <v>43040</v>
      </c>
      <c r="E431" s="13"/>
      <c r="F431" s="13" t="s">
        <v>184</v>
      </c>
      <c r="G431" s="13" t="s">
        <v>729</v>
      </c>
      <c r="H431" s="15">
        <v>19.066700000000001</v>
      </c>
      <c r="I431" s="15">
        <f t="shared" si="18"/>
        <v>4318.0835863246957</v>
      </c>
      <c r="K431">
        <f t="shared" si="19"/>
        <v>138950.5293274523</v>
      </c>
      <c r="L431" s="15">
        <v>6</v>
      </c>
    </row>
    <row r="432" spans="1:12" s="46" customFormat="1" ht="16" thickBot="1">
      <c r="A432" s="13" t="s">
        <v>183</v>
      </c>
      <c r="B432" s="13" t="s">
        <v>159</v>
      </c>
      <c r="C432" s="50" t="s">
        <v>366</v>
      </c>
      <c r="D432" s="14">
        <v>43040</v>
      </c>
      <c r="E432" s="13"/>
      <c r="F432" s="13" t="s">
        <v>184</v>
      </c>
      <c r="G432" s="13" t="s">
        <v>730</v>
      </c>
      <c r="H432" s="15">
        <v>19.066700000000001</v>
      </c>
      <c r="I432" s="15">
        <f t="shared" si="18"/>
        <v>4318.0835863246957</v>
      </c>
      <c r="K432">
        <f t="shared" si="19"/>
        <v>208425.79399117842</v>
      </c>
      <c r="L432" s="15">
        <v>9</v>
      </c>
    </row>
    <row r="433" spans="1:12" s="46" customFormat="1" ht="16" thickBot="1">
      <c r="A433" s="13" t="s">
        <v>183</v>
      </c>
      <c r="B433" s="13" t="s">
        <v>159</v>
      </c>
      <c r="C433" s="50" t="s">
        <v>366</v>
      </c>
      <c r="D433" s="14">
        <v>43040</v>
      </c>
      <c r="E433" s="13"/>
      <c r="F433" s="13" t="s">
        <v>184</v>
      </c>
      <c r="G433" s="13" t="s">
        <v>731</v>
      </c>
      <c r="H433" s="15">
        <v>19.600000000000001</v>
      </c>
      <c r="I433" s="15">
        <f t="shared" si="18"/>
        <v>4086.2973760932937</v>
      </c>
      <c r="K433">
        <f t="shared" si="19"/>
        <v>464968.60730593617</v>
      </c>
      <c r="L433" s="15">
        <v>19</v>
      </c>
    </row>
    <row r="434" spans="1:12" s="46" customFormat="1" ht="16" thickBot="1">
      <c r="A434" s="13" t="s">
        <v>183</v>
      </c>
      <c r="B434" s="13" t="s">
        <v>159</v>
      </c>
      <c r="C434" s="50" t="s">
        <v>366</v>
      </c>
      <c r="D434" s="14">
        <v>43040</v>
      </c>
      <c r="E434" s="13"/>
      <c r="F434" s="13" t="s">
        <v>184</v>
      </c>
      <c r="G434" s="13" t="s">
        <v>732</v>
      </c>
      <c r="H434" s="15">
        <v>19.600000000000001</v>
      </c>
      <c r="I434" s="15">
        <f t="shared" si="18"/>
        <v>4086.2973760932937</v>
      </c>
      <c r="K434">
        <f t="shared" si="19"/>
        <v>807577.05479452072</v>
      </c>
      <c r="L434" s="15">
        <v>33</v>
      </c>
    </row>
    <row r="435" spans="1:12" s="46" customFormat="1" ht="16" thickBot="1">
      <c r="A435" s="13" t="s">
        <v>183</v>
      </c>
      <c r="B435" s="13" t="s">
        <v>159</v>
      </c>
      <c r="C435" s="50" t="s">
        <v>366</v>
      </c>
      <c r="D435" s="14">
        <v>43040</v>
      </c>
      <c r="E435" s="13"/>
      <c r="F435" s="13" t="s">
        <v>184</v>
      </c>
      <c r="G435" s="13" t="s">
        <v>733</v>
      </c>
      <c r="H435" s="15">
        <v>19.466699999999999</v>
      </c>
      <c r="I435" s="15">
        <f t="shared" si="18"/>
        <v>4142.4515669345437</v>
      </c>
      <c r="K435">
        <f t="shared" si="19"/>
        <v>506946.18055704184</v>
      </c>
      <c r="L435" s="15">
        <v>21</v>
      </c>
    </row>
    <row r="436" spans="1:12" s="46" customFormat="1" ht="16" thickBot="1">
      <c r="A436" s="13" t="s">
        <v>183</v>
      </c>
      <c r="B436" s="13" t="s">
        <v>159</v>
      </c>
      <c r="C436" s="50" t="s">
        <v>366</v>
      </c>
      <c r="D436" s="14">
        <v>43040</v>
      </c>
      <c r="E436" s="13"/>
      <c r="F436" s="13" t="s">
        <v>184</v>
      </c>
      <c r="G436" s="13" t="s">
        <v>734</v>
      </c>
      <c r="H436" s="15">
        <v>19.466699999999999</v>
      </c>
      <c r="I436" s="15">
        <f t="shared" si="18"/>
        <v>4142.4515669345437</v>
      </c>
      <c r="K436">
        <f t="shared" si="19"/>
        <v>1641540.0132323259</v>
      </c>
      <c r="L436" s="15">
        <v>68</v>
      </c>
    </row>
    <row r="437" spans="1:12" s="46" customFormat="1" ht="16" thickBot="1">
      <c r="A437" s="13" t="s">
        <v>183</v>
      </c>
      <c r="B437" s="13" t="s">
        <v>159</v>
      </c>
      <c r="C437" s="50" t="s">
        <v>366</v>
      </c>
      <c r="D437" s="14">
        <v>43040</v>
      </c>
      <c r="E437" s="13"/>
      <c r="F437" s="13" t="s">
        <v>184</v>
      </c>
      <c r="G437" s="13" t="s">
        <v>735</v>
      </c>
      <c r="H437" s="15">
        <v>19.466699999999999</v>
      </c>
      <c r="I437" s="15">
        <f t="shared" si="18"/>
        <v>4142.4515669345437</v>
      </c>
      <c r="K437">
        <f t="shared" si="19"/>
        <v>772489.41799168277</v>
      </c>
      <c r="L437" s="15">
        <v>32</v>
      </c>
    </row>
    <row r="438" spans="1:12" s="46" customFormat="1" ht="16" thickBot="1">
      <c r="A438" s="13" t="s">
        <v>183</v>
      </c>
      <c r="B438" s="13" t="s">
        <v>159</v>
      </c>
      <c r="C438" s="50" t="s">
        <v>366</v>
      </c>
      <c r="D438" s="14">
        <v>43040</v>
      </c>
      <c r="E438" s="13"/>
      <c r="F438" s="13" t="s">
        <v>184</v>
      </c>
      <c r="G438" s="13" t="s">
        <v>736</v>
      </c>
      <c r="H438" s="15">
        <v>20.133299999999998</v>
      </c>
      <c r="I438" s="15">
        <f t="shared" si="18"/>
        <v>3872.6850746669497</v>
      </c>
      <c r="K438">
        <f t="shared" si="19"/>
        <v>1161984.4922161659</v>
      </c>
      <c r="L438" s="15">
        <v>45</v>
      </c>
    </row>
    <row r="439" spans="1:12" s="46" customFormat="1" ht="16" thickBot="1">
      <c r="A439" s="13" t="s">
        <v>183</v>
      </c>
      <c r="B439" s="13" t="s">
        <v>159</v>
      </c>
      <c r="C439" s="50" t="s">
        <v>366</v>
      </c>
      <c r="D439" s="14">
        <v>43040</v>
      </c>
      <c r="E439" s="13"/>
      <c r="F439" s="13" t="s">
        <v>184</v>
      </c>
      <c r="G439" s="13" t="s">
        <v>737</v>
      </c>
      <c r="H439" s="15">
        <v>19.600000000000001</v>
      </c>
      <c r="I439" s="15">
        <f t="shared" si="18"/>
        <v>4086.2973760932937</v>
      </c>
      <c r="K439">
        <f t="shared" si="19"/>
        <v>416024.5433789955</v>
      </c>
      <c r="L439" s="15">
        <v>17</v>
      </c>
    </row>
    <row r="440" spans="1:12" s="46" customFormat="1" ht="16" thickBot="1">
      <c r="A440" s="13" t="s">
        <v>183</v>
      </c>
      <c r="B440" s="13" t="s">
        <v>159</v>
      </c>
      <c r="C440" s="50" t="s">
        <v>366</v>
      </c>
      <c r="D440" s="14">
        <v>43040</v>
      </c>
      <c r="E440" s="13"/>
      <c r="F440" s="13" t="s">
        <v>184</v>
      </c>
      <c r="G440" s="13" t="s">
        <v>738</v>
      </c>
      <c r="H440" s="15">
        <v>20.2</v>
      </c>
      <c r="I440" s="15">
        <f t="shared" si="18"/>
        <v>3847.1522399764731</v>
      </c>
      <c r="K440">
        <f t="shared" si="19"/>
        <v>285925.77870189172</v>
      </c>
      <c r="L440" s="15">
        <v>11</v>
      </c>
    </row>
    <row r="441" spans="1:12" s="28" customFormat="1" ht="16" thickBot="1">
      <c r="A441" s="23" t="s">
        <v>183</v>
      </c>
      <c r="B441" s="23" t="s">
        <v>290</v>
      </c>
      <c r="C441" s="23" t="s">
        <v>179</v>
      </c>
      <c r="D441" s="24">
        <v>43040</v>
      </c>
      <c r="E441" s="24">
        <v>43191</v>
      </c>
      <c r="F441" s="23" t="s">
        <v>146</v>
      </c>
      <c r="G441" s="23" t="s">
        <v>291</v>
      </c>
      <c r="H441" s="25">
        <v>22</v>
      </c>
      <c r="I441" s="25">
        <f>(1024/H441)*(1533/H441)</f>
        <v>3243.3719008264466</v>
      </c>
      <c r="J441" s="28">
        <v>3000</v>
      </c>
      <c r="K441">
        <f t="shared" si="19"/>
        <v>30832.110241356815</v>
      </c>
      <c r="L441" s="25">
        <v>1</v>
      </c>
    </row>
    <row r="442" spans="1:12" s="28" customFormat="1" ht="16" thickBot="1">
      <c r="A442" s="23" t="s">
        <v>183</v>
      </c>
      <c r="B442" s="23" t="s">
        <v>290</v>
      </c>
      <c r="C442" s="23" t="s">
        <v>179</v>
      </c>
      <c r="D442" s="24">
        <v>43040</v>
      </c>
      <c r="E442" s="24">
        <v>43191</v>
      </c>
      <c r="F442" s="23" t="s">
        <v>146</v>
      </c>
      <c r="G442" s="23" t="s">
        <v>292</v>
      </c>
      <c r="H442" s="25">
        <v>22</v>
      </c>
      <c r="I442" s="25">
        <f t="shared" ref="I442:I481" si="20">(1024/H442)*(1533/H442)</f>
        <v>3243.3719008264466</v>
      </c>
      <c r="J442" s="28">
        <v>3000</v>
      </c>
      <c r="K442">
        <f t="shared" si="19"/>
        <v>0</v>
      </c>
      <c r="L442" s="25">
        <v>0</v>
      </c>
    </row>
    <row r="443" spans="1:12" s="28" customFormat="1" ht="16" thickBot="1">
      <c r="A443" s="23" t="s">
        <v>183</v>
      </c>
      <c r="B443" s="23" t="s">
        <v>290</v>
      </c>
      <c r="C443" s="23" t="s">
        <v>179</v>
      </c>
      <c r="D443" s="24">
        <v>43040</v>
      </c>
      <c r="E443" s="24">
        <v>43191</v>
      </c>
      <c r="F443" s="23" t="s">
        <v>146</v>
      </c>
      <c r="G443" s="23" t="s">
        <v>293</v>
      </c>
      <c r="H443" s="25">
        <v>22</v>
      </c>
      <c r="I443" s="25">
        <f t="shared" si="20"/>
        <v>3243.3719008264466</v>
      </c>
      <c r="J443" s="28">
        <v>3000</v>
      </c>
      <c r="K443">
        <f t="shared" si="19"/>
        <v>0</v>
      </c>
      <c r="L443" s="25">
        <v>0</v>
      </c>
    </row>
    <row r="444" spans="1:12" s="28" customFormat="1" ht="16" thickBot="1">
      <c r="A444" s="23" t="s">
        <v>183</v>
      </c>
      <c r="B444" s="23" t="s">
        <v>290</v>
      </c>
      <c r="C444" s="23" t="s">
        <v>179</v>
      </c>
      <c r="D444" s="24">
        <v>43040</v>
      </c>
      <c r="E444" s="24">
        <v>43191</v>
      </c>
      <c r="F444" s="23" t="s">
        <v>146</v>
      </c>
      <c r="G444" s="23" t="s">
        <v>294</v>
      </c>
      <c r="H444" s="25">
        <v>22</v>
      </c>
      <c r="I444" s="25">
        <f t="shared" si="20"/>
        <v>3243.3719008264466</v>
      </c>
      <c r="J444" s="28">
        <v>3000</v>
      </c>
      <c r="K444">
        <f t="shared" si="19"/>
        <v>30832.110241356815</v>
      </c>
      <c r="L444" s="25">
        <v>1</v>
      </c>
    </row>
    <row r="445" spans="1:12" s="28" customFormat="1" ht="16" thickBot="1">
      <c r="A445" s="23" t="s">
        <v>183</v>
      </c>
      <c r="B445" s="23" t="s">
        <v>290</v>
      </c>
      <c r="C445" s="23" t="s">
        <v>179</v>
      </c>
      <c r="D445" s="24">
        <v>43040</v>
      </c>
      <c r="E445" s="24">
        <v>43191</v>
      </c>
      <c r="F445" s="23" t="s">
        <v>146</v>
      </c>
      <c r="G445" s="23" t="s">
        <v>295</v>
      </c>
      <c r="H445" s="25">
        <v>22</v>
      </c>
      <c r="I445" s="25">
        <f t="shared" si="20"/>
        <v>3243.3719008264466</v>
      </c>
      <c r="J445" s="28">
        <v>3000</v>
      </c>
      <c r="K445">
        <f t="shared" si="19"/>
        <v>30832.110241356815</v>
      </c>
      <c r="L445" s="25">
        <v>1</v>
      </c>
    </row>
    <row r="446" spans="1:12" s="28" customFormat="1" ht="16" thickBot="1">
      <c r="A446" s="23" t="s">
        <v>183</v>
      </c>
      <c r="B446" s="23" t="s">
        <v>290</v>
      </c>
      <c r="C446" s="23" t="s">
        <v>179</v>
      </c>
      <c r="D446" s="24">
        <v>43040</v>
      </c>
      <c r="E446" s="24">
        <v>43191</v>
      </c>
      <c r="F446" s="23" t="s">
        <v>146</v>
      </c>
      <c r="G446" s="23" t="s">
        <v>296</v>
      </c>
      <c r="H446" s="25">
        <v>22</v>
      </c>
      <c r="I446" s="25">
        <f t="shared" si="20"/>
        <v>3243.3719008264466</v>
      </c>
      <c r="J446" s="28">
        <v>3000</v>
      </c>
      <c r="K446">
        <f t="shared" si="19"/>
        <v>92496.330724070445</v>
      </c>
      <c r="L446" s="25">
        <v>3</v>
      </c>
    </row>
    <row r="447" spans="1:12" s="28" customFormat="1" ht="16" thickBot="1">
      <c r="A447" s="23" t="s">
        <v>183</v>
      </c>
      <c r="B447" s="23" t="s">
        <v>290</v>
      </c>
      <c r="C447" s="23" t="s">
        <v>179</v>
      </c>
      <c r="D447" s="24">
        <v>43040</v>
      </c>
      <c r="E447" s="24">
        <v>43191</v>
      </c>
      <c r="F447" s="23" t="s">
        <v>146</v>
      </c>
      <c r="G447" s="23" t="s">
        <v>297</v>
      </c>
      <c r="H447" s="25">
        <v>22</v>
      </c>
      <c r="I447" s="25">
        <f t="shared" si="20"/>
        <v>3243.3719008264466</v>
      </c>
      <c r="J447" s="28">
        <v>3000</v>
      </c>
      <c r="K447">
        <f t="shared" si="19"/>
        <v>215824.77168949769</v>
      </c>
      <c r="L447" s="25">
        <v>7</v>
      </c>
    </row>
    <row r="448" spans="1:12" s="28" customFormat="1" ht="16" thickBot="1">
      <c r="A448" s="23" t="s">
        <v>183</v>
      </c>
      <c r="B448" s="23" t="s">
        <v>290</v>
      </c>
      <c r="C448" s="23" t="s">
        <v>179</v>
      </c>
      <c r="D448" s="24">
        <v>43040</v>
      </c>
      <c r="E448" s="24">
        <v>43191</v>
      </c>
      <c r="F448" s="23" t="s">
        <v>146</v>
      </c>
      <c r="G448" s="23" t="s">
        <v>298</v>
      </c>
      <c r="H448" s="25">
        <v>22</v>
      </c>
      <c r="I448" s="25">
        <f t="shared" si="20"/>
        <v>3243.3719008264466</v>
      </c>
      <c r="J448" s="28">
        <v>3000</v>
      </c>
      <c r="K448">
        <f t="shared" si="19"/>
        <v>61664.22048271363</v>
      </c>
      <c r="L448" s="25">
        <v>2</v>
      </c>
    </row>
    <row r="449" spans="1:12" s="28" customFormat="1" ht="16" thickBot="1">
      <c r="A449" s="23" t="s">
        <v>183</v>
      </c>
      <c r="B449" s="23" t="s">
        <v>290</v>
      </c>
      <c r="C449" s="23" t="s">
        <v>179</v>
      </c>
      <c r="D449" s="24">
        <v>43040</v>
      </c>
      <c r="E449" s="24">
        <v>43191</v>
      </c>
      <c r="F449" s="23" t="s">
        <v>146</v>
      </c>
      <c r="G449" s="23" t="s">
        <v>299</v>
      </c>
      <c r="H449" s="25">
        <v>22</v>
      </c>
      <c r="I449" s="25">
        <f t="shared" si="20"/>
        <v>3243.3719008264466</v>
      </c>
      <c r="J449" s="28">
        <v>3000</v>
      </c>
      <c r="K449">
        <f t="shared" si="19"/>
        <v>0</v>
      </c>
      <c r="L449" s="25">
        <v>0</v>
      </c>
    </row>
    <row r="450" spans="1:12" s="28" customFormat="1" ht="16" thickBot="1">
      <c r="A450" s="23" t="s">
        <v>183</v>
      </c>
      <c r="B450" s="23" t="s">
        <v>290</v>
      </c>
      <c r="C450" s="23" t="s">
        <v>179</v>
      </c>
      <c r="D450" s="24">
        <v>43040</v>
      </c>
      <c r="E450" s="24">
        <v>43191</v>
      </c>
      <c r="F450" s="23" t="s">
        <v>146</v>
      </c>
      <c r="G450" s="23" t="s">
        <v>300</v>
      </c>
      <c r="H450" s="25">
        <v>22</v>
      </c>
      <c r="I450" s="25">
        <f t="shared" si="20"/>
        <v>3243.3719008264466</v>
      </c>
      <c r="J450" s="28">
        <v>3000</v>
      </c>
      <c r="K450">
        <f t="shared" si="19"/>
        <v>400817.43313763861</v>
      </c>
      <c r="L450" s="25">
        <v>13</v>
      </c>
    </row>
    <row r="451" spans="1:12" s="28" customFormat="1" ht="16" thickBot="1">
      <c r="A451" s="23" t="s">
        <v>183</v>
      </c>
      <c r="B451" s="23" t="s">
        <v>290</v>
      </c>
      <c r="C451" s="23" t="s">
        <v>179</v>
      </c>
      <c r="D451" s="24">
        <v>43040</v>
      </c>
      <c r="E451" s="24">
        <v>43191</v>
      </c>
      <c r="F451" s="23" t="s">
        <v>146</v>
      </c>
      <c r="G451" s="23" t="s">
        <v>301</v>
      </c>
      <c r="H451" s="25">
        <v>22</v>
      </c>
      <c r="I451" s="25">
        <f>(1024/H451)*(1533/H451)</f>
        <v>3243.3719008264466</v>
      </c>
      <c r="J451" s="28">
        <v>3000</v>
      </c>
      <c r="K451">
        <f t="shared" ref="K451:K510" si="21">(L451/I451)*10^8</f>
        <v>0</v>
      </c>
      <c r="L451" s="25">
        <v>0</v>
      </c>
    </row>
    <row r="452" spans="1:12" s="28" customFormat="1" ht="16" thickBot="1">
      <c r="A452" s="23" t="s">
        <v>183</v>
      </c>
      <c r="B452" s="23" t="s">
        <v>290</v>
      </c>
      <c r="C452" s="23" t="s">
        <v>179</v>
      </c>
      <c r="D452" s="24">
        <v>43040</v>
      </c>
      <c r="E452" s="24">
        <v>43191</v>
      </c>
      <c r="F452" s="23" t="s">
        <v>146</v>
      </c>
      <c r="G452" s="23" t="s">
        <v>302</v>
      </c>
      <c r="H452" s="25">
        <v>22</v>
      </c>
      <c r="I452" s="25">
        <f t="shared" si="20"/>
        <v>3243.3719008264466</v>
      </c>
      <c r="J452" s="28">
        <v>3000</v>
      </c>
      <c r="K452">
        <f t="shared" si="21"/>
        <v>123328.44096542726</v>
      </c>
      <c r="L452" s="25">
        <v>4</v>
      </c>
    </row>
    <row r="453" spans="1:12" s="28" customFormat="1" ht="16" thickBot="1">
      <c r="A453" s="23" t="s">
        <v>183</v>
      </c>
      <c r="B453" s="23" t="s">
        <v>290</v>
      </c>
      <c r="C453" s="23" t="s">
        <v>179</v>
      </c>
      <c r="D453" s="24">
        <v>43040</v>
      </c>
      <c r="E453" s="24">
        <v>43191</v>
      </c>
      <c r="F453" s="23" t="s">
        <v>146</v>
      </c>
      <c r="G453" s="23" t="s">
        <v>303</v>
      </c>
      <c r="H453" s="25">
        <v>22</v>
      </c>
      <c r="I453" s="25">
        <f t="shared" si="20"/>
        <v>3243.3719008264466</v>
      </c>
      <c r="J453" s="28">
        <v>3000</v>
      </c>
      <c r="K453">
        <f t="shared" si="21"/>
        <v>61664.22048271363</v>
      </c>
      <c r="L453" s="25">
        <v>2</v>
      </c>
    </row>
    <row r="454" spans="1:12" s="28" customFormat="1" ht="16" thickBot="1">
      <c r="A454" s="23" t="s">
        <v>183</v>
      </c>
      <c r="B454" s="23" t="s">
        <v>290</v>
      </c>
      <c r="C454" s="23" t="s">
        <v>179</v>
      </c>
      <c r="D454" s="24">
        <v>43040</v>
      </c>
      <c r="E454" s="24">
        <v>43191</v>
      </c>
      <c r="F454" s="23" t="s">
        <v>146</v>
      </c>
      <c r="G454" s="23" t="s">
        <v>304</v>
      </c>
      <c r="H454" s="25">
        <v>22</v>
      </c>
      <c r="I454" s="25">
        <f t="shared" si="20"/>
        <v>3243.3719008264466</v>
      </c>
      <c r="J454" s="28">
        <v>3000</v>
      </c>
      <c r="K454">
        <f t="shared" si="21"/>
        <v>184992.66144814089</v>
      </c>
      <c r="L454" s="25">
        <v>6</v>
      </c>
    </row>
    <row r="455" spans="1:12" s="28" customFormat="1" ht="16" thickBot="1">
      <c r="A455" s="23" t="s">
        <v>183</v>
      </c>
      <c r="B455" s="23" t="s">
        <v>290</v>
      </c>
      <c r="C455" s="23" t="s">
        <v>179</v>
      </c>
      <c r="D455" s="24">
        <v>43040</v>
      </c>
      <c r="E455" s="24">
        <v>43191</v>
      </c>
      <c r="F455" s="23" t="s">
        <v>146</v>
      </c>
      <c r="G455" s="23" t="s">
        <v>305</v>
      </c>
      <c r="H455" s="25">
        <v>22</v>
      </c>
      <c r="I455" s="25">
        <f t="shared" si="20"/>
        <v>3243.3719008264466</v>
      </c>
      <c r="J455" s="28">
        <v>3000</v>
      </c>
      <c r="K455">
        <f t="shared" si="21"/>
        <v>30832.110241356815</v>
      </c>
      <c r="L455" s="25">
        <v>1</v>
      </c>
    </row>
    <row r="456" spans="1:12" s="28" customFormat="1" ht="16" thickBot="1">
      <c r="A456" s="23" t="s">
        <v>183</v>
      </c>
      <c r="B456" s="23" t="s">
        <v>290</v>
      </c>
      <c r="C456" s="23" t="s">
        <v>179</v>
      </c>
      <c r="D456" s="24">
        <v>43040</v>
      </c>
      <c r="E456" s="24">
        <v>43191</v>
      </c>
      <c r="F456" s="23" t="s">
        <v>146</v>
      </c>
      <c r="G456" s="23" t="s">
        <v>306</v>
      </c>
      <c r="H456" s="25">
        <v>22</v>
      </c>
      <c r="I456" s="25">
        <f t="shared" si="20"/>
        <v>3243.3719008264466</v>
      </c>
      <c r="J456" s="28">
        <v>3000</v>
      </c>
      <c r="K456">
        <f t="shared" si="21"/>
        <v>30832.110241356815</v>
      </c>
      <c r="L456" s="25">
        <v>1</v>
      </c>
    </row>
    <row r="457" spans="1:12" s="28" customFormat="1" ht="16" thickBot="1">
      <c r="A457" s="23" t="s">
        <v>183</v>
      </c>
      <c r="B457" s="23" t="s">
        <v>290</v>
      </c>
      <c r="C457" s="23" t="s">
        <v>179</v>
      </c>
      <c r="D457" s="24">
        <v>43040</v>
      </c>
      <c r="E457" s="24">
        <v>43191</v>
      </c>
      <c r="F457" s="23" t="s">
        <v>146</v>
      </c>
      <c r="G457" s="23" t="s">
        <v>307</v>
      </c>
      <c r="H457" s="25">
        <v>22</v>
      </c>
      <c r="I457" s="25">
        <f t="shared" si="20"/>
        <v>3243.3719008264466</v>
      </c>
      <c r="J457" s="28">
        <v>3000</v>
      </c>
      <c r="K457">
        <f t="shared" si="21"/>
        <v>184992.66144814089</v>
      </c>
      <c r="L457" s="25">
        <v>6</v>
      </c>
    </row>
    <row r="458" spans="1:12" s="28" customFormat="1" ht="16" thickBot="1">
      <c r="A458" s="23" t="s">
        <v>183</v>
      </c>
      <c r="B458" s="23" t="s">
        <v>290</v>
      </c>
      <c r="C458" s="23" t="s">
        <v>179</v>
      </c>
      <c r="D458" s="24">
        <v>43040</v>
      </c>
      <c r="E458" s="24">
        <v>43191</v>
      </c>
      <c r="F458" s="23" t="s">
        <v>146</v>
      </c>
      <c r="G458" s="23" t="s">
        <v>308</v>
      </c>
      <c r="H458" s="25">
        <v>22</v>
      </c>
      <c r="I458" s="25">
        <f t="shared" si="20"/>
        <v>3243.3719008264466</v>
      </c>
      <c r="J458" s="28">
        <v>3000</v>
      </c>
      <c r="K458">
        <f t="shared" si="21"/>
        <v>277488.99217221129</v>
      </c>
      <c r="L458" s="25">
        <v>9</v>
      </c>
    </row>
    <row r="459" spans="1:12" s="28" customFormat="1" ht="16" thickBot="1">
      <c r="A459" s="23" t="s">
        <v>183</v>
      </c>
      <c r="B459" s="23" t="s">
        <v>290</v>
      </c>
      <c r="C459" s="23" t="s">
        <v>179</v>
      </c>
      <c r="D459" s="24">
        <v>43040</v>
      </c>
      <c r="E459" s="24">
        <v>43191</v>
      </c>
      <c r="F459" s="23" t="s">
        <v>146</v>
      </c>
      <c r="G459" s="23" t="s">
        <v>309</v>
      </c>
      <c r="H459" s="25">
        <v>22</v>
      </c>
      <c r="I459" s="25">
        <f t="shared" si="20"/>
        <v>3243.3719008264466</v>
      </c>
      <c r="J459" s="28">
        <v>3000</v>
      </c>
      <c r="K459">
        <f t="shared" si="21"/>
        <v>0</v>
      </c>
      <c r="L459" s="25">
        <v>0</v>
      </c>
    </row>
    <row r="460" spans="1:12" s="28" customFormat="1" ht="16" thickBot="1">
      <c r="A460" s="23" t="s">
        <v>183</v>
      </c>
      <c r="B460" s="23" t="s">
        <v>290</v>
      </c>
      <c r="C460" s="23" t="s">
        <v>179</v>
      </c>
      <c r="D460" s="24">
        <v>43040</v>
      </c>
      <c r="E460" s="24">
        <v>43191</v>
      </c>
      <c r="F460" s="23" t="s">
        <v>146</v>
      </c>
      <c r="G460" s="23" t="s">
        <v>310</v>
      </c>
      <c r="H460" s="25">
        <v>22</v>
      </c>
      <c r="I460" s="25">
        <f t="shared" si="20"/>
        <v>3243.3719008264466</v>
      </c>
      <c r="J460" s="28">
        <v>3000</v>
      </c>
      <c r="K460">
        <f t="shared" si="21"/>
        <v>123328.44096542726</v>
      </c>
      <c r="L460" s="25">
        <v>4</v>
      </c>
    </row>
    <row r="461" spans="1:12" s="60" customFormat="1" ht="16" thickBot="1">
      <c r="A461" s="56" t="s">
        <v>183</v>
      </c>
      <c r="B461" s="56" t="s">
        <v>160</v>
      </c>
      <c r="C461" s="57" t="s">
        <v>366</v>
      </c>
      <c r="D461" s="58">
        <v>43040</v>
      </c>
      <c r="E461" s="56"/>
      <c r="F461" s="56" t="s">
        <v>184</v>
      </c>
      <c r="G461" s="56" t="s">
        <v>739</v>
      </c>
      <c r="H461" s="59">
        <v>20.3</v>
      </c>
      <c r="I461" s="59">
        <f t="shared" si="20"/>
        <v>3809.3426193307287</v>
      </c>
      <c r="K461">
        <f t="shared" si="21"/>
        <v>131256.24286529681</v>
      </c>
      <c r="L461" s="59">
        <v>5</v>
      </c>
    </row>
    <row r="462" spans="1:12" s="60" customFormat="1" ht="16" thickBot="1">
      <c r="A462" s="56" t="s">
        <v>183</v>
      </c>
      <c r="B462" s="56" t="s">
        <v>160</v>
      </c>
      <c r="C462" s="57" t="s">
        <v>366</v>
      </c>
      <c r="D462" s="58">
        <v>43040</v>
      </c>
      <c r="E462" s="56"/>
      <c r="F462" s="56" t="s">
        <v>184</v>
      </c>
      <c r="G462" s="56" t="s">
        <v>740</v>
      </c>
      <c r="H462" s="59">
        <v>20.3</v>
      </c>
      <c r="I462" s="59">
        <f t="shared" si="20"/>
        <v>3809.3426193307287</v>
      </c>
      <c r="K462">
        <f t="shared" si="21"/>
        <v>498773.72288812784</v>
      </c>
      <c r="L462" s="59">
        <v>19</v>
      </c>
    </row>
    <row r="463" spans="1:12" s="60" customFormat="1" ht="16" thickBot="1">
      <c r="A463" s="56" t="s">
        <v>183</v>
      </c>
      <c r="B463" s="56" t="s">
        <v>160</v>
      </c>
      <c r="C463" s="57" t="s">
        <v>366</v>
      </c>
      <c r="D463" s="58">
        <v>43040</v>
      </c>
      <c r="E463" s="56"/>
      <c r="F463" s="56" t="s">
        <v>184</v>
      </c>
      <c r="G463" s="56" t="s">
        <v>741</v>
      </c>
      <c r="H463" s="59">
        <v>20.3</v>
      </c>
      <c r="I463" s="59">
        <f t="shared" si="20"/>
        <v>3809.3426193307287</v>
      </c>
      <c r="K463">
        <f t="shared" si="21"/>
        <v>708783.71147260279</v>
      </c>
      <c r="L463" s="59">
        <v>27</v>
      </c>
    </row>
    <row r="464" spans="1:12" s="60" customFormat="1" ht="16" thickBot="1">
      <c r="A464" s="56" t="s">
        <v>183</v>
      </c>
      <c r="B464" s="56" t="s">
        <v>160</v>
      </c>
      <c r="C464" s="57" t="s">
        <v>366</v>
      </c>
      <c r="D464" s="58">
        <v>43040</v>
      </c>
      <c r="E464" s="56"/>
      <c r="F464" s="56" t="s">
        <v>184</v>
      </c>
      <c r="G464" s="56" t="s">
        <v>742</v>
      </c>
      <c r="H464" s="59">
        <v>20.3</v>
      </c>
      <c r="I464" s="59">
        <f t="shared" si="20"/>
        <v>3809.3426193307287</v>
      </c>
      <c r="K464">
        <f t="shared" si="21"/>
        <v>446271.22574200912</v>
      </c>
      <c r="L464" s="59">
        <v>17</v>
      </c>
    </row>
    <row r="465" spans="1:12" s="60" customFormat="1" ht="16" thickBot="1">
      <c r="A465" s="56" t="s">
        <v>183</v>
      </c>
      <c r="B465" s="56" t="s">
        <v>160</v>
      </c>
      <c r="C465" s="57" t="s">
        <v>366</v>
      </c>
      <c r="D465" s="58">
        <v>43040</v>
      </c>
      <c r="E465" s="56"/>
      <c r="F465" s="56" t="s">
        <v>184</v>
      </c>
      <c r="G465" s="56" t="s">
        <v>743</v>
      </c>
      <c r="H465" s="59">
        <v>20.3</v>
      </c>
      <c r="I465" s="59">
        <f t="shared" si="20"/>
        <v>3809.3426193307287</v>
      </c>
      <c r="K465">
        <f t="shared" si="21"/>
        <v>288763.73430365301</v>
      </c>
      <c r="L465" s="59">
        <v>11</v>
      </c>
    </row>
    <row r="466" spans="1:12" s="60" customFormat="1" ht="16" thickBot="1">
      <c r="A466" s="56" t="s">
        <v>183</v>
      </c>
      <c r="B466" s="56" t="s">
        <v>160</v>
      </c>
      <c r="C466" s="57" t="s">
        <v>366</v>
      </c>
      <c r="D466" s="58">
        <v>43040</v>
      </c>
      <c r="E466" s="56"/>
      <c r="F466" s="56" t="s">
        <v>184</v>
      </c>
      <c r="G466" s="56" t="s">
        <v>744</v>
      </c>
      <c r="H466" s="59">
        <v>20.3</v>
      </c>
      <c r="I466" s="59">
        <f t="shared" si="20"/>
        <v>3809.3426193307287</v>
      </c>
      <c r="K466">
        <f t="shared" si="21"/>
        <v>183758.74001141553</v>
      </c>
      <c r="L466" s="59">
        <v>7</v>
      </c>
    </row>
    <row r="467" spans="1:12" s="60" customFormat="1" ht="16" thickBot="1">
      <c r="A467" s="56" t="s">
        <v>183</v>
      </c>
      <c r="B467" s="56" t="s">
        <v>160</v>
      </c>
      <c r="C467" s="57" t="s">
        <v>366</v>
      </c>
      <c r="D467" s="58">
        <v>43040</v>
      </c>
      <c r="E467" s="56"/>
      <c r="F467" s="56" t="s">
        <v>184</v>
      </c>
      <c r="G467" s="56" t="s">
        <v>745</v>
      </c>
      <c r="H467" s="59">
        <v>20.3</v>
      </c>
      <c r="I467" s="59">
        <f t="shared" si="20"/>
        <v>3809.3426193307287</v>
      </c>
      <c r="K467">
        <f t="shared" si="21"/>
        <v>472522.47431506851</v>
      </c>
      <c r="L467" s="59">
        <v>18</v>
      </c>
    </row>
    <row r="468" spans="1:12" s="60" customFormat="1" ht="16" thickBot="1">
      <c r="A468" s="56" t="s">
        <v>183</v>
      </c>
      <c r="B468" s="56" t="s">
        <v>160</v>
      </c>
      <c r="C468" s="57" t="s">
        <v>366</v>
      </c>
      <c r="D468" s="58">
        <v>43040</v>
      </c>
      <c r="E468" s="56"/>
      <c r="F468" s="56" t="s">
        <v>184</v>
      </c>
      <c r="G468" s="56" t="s">
        <v>746</v>
      </c>
      <c r="H468" s="59">
        <v>20.3</v>
      </c>
      <c r="I468" s="59">
        <f t="shared" si="20"/>
        <v>3809.3426193307287</v>
      </c>
      <c r="K468">
        <f t="shared" si="21"/>
        <v>131256.24286529681</v>
      </c>
      <c r="L468" s="59">
        <v>5</v>
      </c>
    </row>
    <row r="469" spans="1:12" s="60" customFormat="1" ht="16" thickBot="1">
      <c r="A469" s="56" t="s">
        <v>183</v>
      </c>
      <c r="B469" s="56" t="s">
        <v>160</v>
      </c>
      <c r="C469" s="57" t="s">
        <v>366</v>
      </c>
      <c r="D469" s="58">
        <v>43040</v>
      </c>
      <c r="E469" s="56"/>
      <c r="F469" s="56" t="s">
        <v>184</v>
      </c>
      <c r="G469" s="56" t="s">
        <v>747</v>
      </c>
      <c r="H469" s="59">
        <v>20.3</v>
      </c>
      <c r="I469" s="59">
        <f t="shared" si="20"/>
        <v>3809.3426193307287</v>
      </c>
      <c r="K469">
        <f t="shared" si="21"/>
        <v>105004.99429223745</v>
      </c>
      <c r="L469" s="59">
        <v>4</v>
      </c>
    </row>
    <row r="470" spans="1:12" s="60" customFormat="1" ht="16" thickBot="1">
      <c r="A470" s="56" t="s">
        <v>183</v>
      </c>
      <c r="B470" s="56" t="s">
        <v>160</v>
      </c>
      <c r="C470" s="57" t="s">
        <v>366</v>
      </c>
      <c r="D470" s="58">
        <v>43040</v>
      </c>
      <c r="E470" s="56"/>
      <c r="F470" s="56" t="s">
        <v>184</v>
      </c>
      <c r="G470" s="56" t="s">
        <v>748</v>
      </c>
      <c r="H470" s="59">
        <v>20.3</v>
      </c>
      <c r="I470" s="59">
        <f t="shared" si="20"/>
        <v>3809.3426193307287</v>
      </c>
      <c r="K470">
        <f t="shared" si="21"/>
        <v>157507.49143835617</v>
      </c>
      <c r="L470" s="59">
        <v>6</v>
      </c>
    </row>
    <row r="471" spans="1:12" s="60" customFormat="1" ht="16" thickBot="1">
      <c r="A471" s="56" t="s">
        <v>183</v>
      </c>
      <c r="B471" s="56" t="s">
        <v>160</v>
      </c>
      <c r="C471" s="57" t="s">
        <v>366</v>
      </c>
      <c r="D471" s="58">
        <v>43040</v>
      </c>
      <c r="E471" s="56"/>
      <c r="F471" s="56" t="s">
        <v>184</v>
      </c>
      <c r="G471" s="56" t="s">
        <v>749</v>
      </c>
      <c r="H471" s="59">
        <v>20.3</v>
      </c>
      <c r="I471" s="59">
        <f t="shared" si="20"/>
        <v>3809.3426193307287</v>
      </c>
      <c r="K471">
        <f t="shared" si="21"/>
        <v>52502.497146118723</v>
      </c>
      <c r="L471" s="59">
        <v>2</v>
      </c>
    </row>
    <row r="472" spans="1:12" s="60" customFormat="1" ht="16" thickBot="1">
      <c r="A472" s="56" t="s">
        <v>183</v>
      </c>
      <c r="B472" s="56" t="s">
        <v>160</v>
      </c>
      <c r="C472" s="57" t="s">
        <v>366</v>
      </c>
      <c r="D472" s="58">
        <v>43040</v>
      </c>
      <c r="E472" s="56"/>
      <c r="F472" s="56" t="s">
        <v>184</v>
      </c>
      <c r="G472" s="56" t="s">
        <v>750</v>
      </c>
      <c r="H472" s="59">
        <v>20.3</v>
      </c>
      <c r="I472" s="59">
        <f t="shared" si="20"/>
        <v>3809.3426193307287</v>
      </c>
      <c r="K472">
        <f t="shared" si="21"/>
        <v>420019.97716894979</v>
      </c>
      <c r="L472" s="59">
        <v>16</v>
      </c>
    </row>
    <row r="473" spans="1:12" s="60" customFormat="1" ht="16" thickBot="1">
      <c r="A473" s="56" t="s">
        <v>183</v>
      </c>
      <c r="B473" s="56" t="s">
        <v>160</v>
      </c>
      <c r="C473" s="57" t="s">
        <v>366</v>
      </c>
      <c r="D473" s="58">
        <v>43040</v>
      </c>
      <c r="E473" s="56"/>
      <c r="F473" s="56" t="s">
        <v>184</v>
      </c>
      <c r="G473" s="56" t="s">
        <v>751</v>
      </c>
      <c r="H473" s="59">
        <v>20.3</v>
      </c>
      <c r="I473" s="59">
        <f t="shared" si="20"/>
        <v>3809.3426193307287</v>
      </c>
      <c r="K473">
        <f t="shared" si="21"/>
        <v>236261.23715753425</v>
      </c>
      <c r="L473" s="59">
        <v>9</v>
      </c>
    </row>
    <row r="474" spans="1:12" s="60" customFormat="1" ht="16" thickBot="1">
      <c r="A474" s="56" t="s">
        <v>183</v>
      </c>
      <c r="B474" s="56" t="s">
        <v>160</v>
      </c>
      <c r="C474" s="57" t="s">
        <v>366</v>
      </c>
      <c r="D474" s="58">
        <v>43040</v>
      </c>
      <c r="E474" s="56"/>
      <c r="F474" s="56" t="s">
        <v>184</v>
      </c>
      <c r="G474" s="56" t="s">
        <v>752</v>
      </c>
      <c r="H474" s="59">
        <v>20.3</v>
      </c>
      <c r="I474" s="59">
        <f t="shared" si="20"/>
        <v>3809.3426193307287</v>
      </c>
      <c r="K474">
        <f t="shared" si="21"/>
        <v>262512.48573059362</v>
      </c>
      <c r="L474" s="59">
        <v>10</v>
      </c>
    </row>
    <row r="475" spans="1:12" s="60" customFormat="1" ht="16" thickBot="1">
      <c r="A475" s="56" t="s">
        <v>183</v>
      </c>
      <c r="B475" s="56" t="s">
        <v>160</v>
      </c>
      <c r="C475" s="57" t="s">
        <v>366</v>
      </c>
      <c r="D475" s="58">
        <v>43040</v>
      </c>
      <c r="E475" s="56"/>
      <c r="F475" s="56" t="s">
        <v>184</v>
      </c>
      <c r="G475" s="56" t="s">
        <v>753</v>
      </c>
      <c r="H475" s="59">
        <v>20.3</v>
      </c>
      <c r="I475" s="59">
        <f t="shared" si="20"/>
        <v>3809.3426193307287</v>
      </c>
      <c r="K475">
        <f t="shared" si="21"/>
        <v>26251.248573059362</v>
      </c>
      <c r="L475" s="59">
        <v>1</v>
      </c>
    </row>
    <row r="476" spans="1:12" s="60" customFormat="1" ht="16" thickBot="1">
      <c r="A476" s="56" t="s">
        <v>183</v>
      </c>
      <c r="B476" s="56" t="s">
        <v>160</v>
      </c>
      <c r="C476" s="57" t="s">
        <v>366</v>
      </c>
      <c r="D476" s="58">
        <v>43040</v>
      </c>
      <c r="E476" s="56"/>
      <c r="F476" s="56" t="s">
        <v>184</v>
      </c>
      <c r="G476" s="56" t="s">
        <v>754</v>
      </c>
      <c r="H476" s="59">
        <v>20.3</v>
      </c>
      <c r="I476" s="59">
        <f t="shared" si="20"/>
        <v>3809.3426193307287</v>
      </c>
      <c r="K476">
        <f t="shared" si="21"/>
        <v>157507.49143835617</v>
      </c>
      <c r="L476" s="59">
        <v>6</v>
      </c>
    </row>
    <row r="477" spans="1:12" s="60" customFormat="1" ht="16" thickBot="1">
      <c r="A477" s="56" t="s">
        <v>183</v>
      </c>
      <c r="B477" s="56" t="s">
        <v>160</v>
      </c>
      <c r="C477" s="57" t="s">
        <v>366</v>
      </c>
      <c r="D477" s="58">
        <v>43040</v>
      </c>
      <c r="E477" s="56"/>
      <c r="F477" s="56" t="s">
        <v>184</v>
      </c>
      <c r="G477" s="56" t="s">
        <v>755</v>
      </c>
      <c r="H477" s="59">
        <v>20.3</v>
      </c>
      <c r="I477" s="59">
        <f t="shared" si="20"/>
        <v>3809.3426193307287</v>
      </c>
      <c r="K477">
        <f t="shared" si="21"/>
        <v>131256.24286529681</v>
      </c>
      <c r="L477" s="59">
        <v>5</v>
      </c>
    </row>
    <row r="478" spans="1:12" s="60" customFormat="1" ht="16" thickBot="1">
      <c r="A478" s="56" t="s">
        <v>183</v>
      </c>
      <c r="B478" s="56" t="s">
        <v>160</v>
      </c>
      <c r="C478" s="57" t="s">
        <v>366</v>
      </c>
      <c r="D478" s="58">
        <v>43040</v>
      </c>
      <c r="E478" s="56"/>
      <c r="F478" s="56" t="s">
        <v>184</v>
      </c>
      <c r="G478" s="56" t="s">
        <v>756</v>
      </c>
      <c r="H478" s="59">
        <v>20.3</v>
      </c>
      <c r="I478" s="59">
        <f t="shared" si="20"/>
        <v>3809.3426193307287</v>
      </c>
      <c r="K478">
        <f t="shared" si="21"/>
        <v>236261.23715753425</v>
      </c>
      <c r="L478" s="59">
        <v>9</v>
      </c>
    </row>
    <row r="479" spans="1:12" s="60" customFormat="1" ht="16" thickBot="1">
      <c r="A479" s="56" t="s">
        <v>183</v>
      </c>
      <c r="B479" s="56" t="s">
        <v>160</v>
      </c>
      <c r="C479" s="57" t="s">
        <v>366</v>
      </c>
      <c r="D479" s="58">
        <v>43040</v>
      </c>
      <c r="E479" s="56"/>
      <c r="F479" s="56" t="s">
        <v>184</v>
      </c>
      <c r="G479" s="56" t="s">
        <v>757</v>
      </c>
      <c r="H479" s="59">
        <v>20.3</v>
      </c>
      <c r="I479" s="59">
        <f t="shared" si="20"/>
        <v>3809.3426193307287</v>
      </c>
      <c r="K479">
        <f t="shared" si="21"/>
        <v>131256.24286529681</v>
      </c>
      <c r="L479" s="59">
        <v>5</v>
      </c>
    </row>
    <row r="480" spans="1:12" s="28" customFormat="1" ht="16" thickBot="1">
      <c r="A480" s="23" t="s">
        <v>183</v>
      </c>
      <c r="B480" s="23" t="s">
        <v>161</v>
      </c>
      <c r="C480" s="23" t="s">
        <v>366</v>
      </c>
      <c r="D480" s="24">
        <v>43040</v>
      </c>
      <c r="E480" s="24">
        <v>43191</v>
      </c>
      <c r="F480" s="23" t="s">
        <v>184</v>
      </c>
      <c r="G480" s="23" t="s">
        <v>185</v>
      </c>
      <c r="H480" s="25">
        <v>20.3</v>
      </c>
      <c r="I480" s="25">
        <f t="shared" si="20"/>
        <v>3809.3426193307287</v>
      </c>
      <c r="J480" s="28">
        <v>2750</v>
      </c>
      <c r="K480">
        <f t="shared" si="21"/>
        <v>420019.97716894979</v>
      </c>
      <c r="L480" s="25">
        <v>16</v>
      </c>
    </row>
    <row r="481" spans="1:12" s="28" customFormat="1" ht="16" thickBot="1">
      <c r="A481" s="23" t="s">
        <v>183</v>
      </c>
      <c r="B481" s="23" t="s">
        <v>161</v>
      </c>
      <c r="C481" s="23" t="s">
        <v>366</v>
      </c>
      <c r="D481" s="24">
        <v>43040</v>
      </c>
      <c r="E481" s="24">
        <v>43191</v>
      </c>
      <c r="F481" s="23" t="s">
        <v>184</v>
      </c>
      <c r="G481" s="23" t="s">
        <v>186</v>
      </c>
      <c r="H481" s="25">
        <v>20.3</v>
      </c>
      <c r="I481" s="25">
        <f t="shared" si="20"/>
        <v>3809.3426193307287</v>
      </c>
      <c r="J481" s="28">
        <v>2750</v>
      </c>
      <c r="K481">
        <f t="shared" si="21"/>
        <v>341266.23144977167</v>
      </c>
      <c r="L481" s="25">
        <v>13</v>
      </c>
    </row>
    <row r="482" spans="1:12" s="28" customFormat="1" ht="16" thickBot="1">
      <c r="A482" s="23" t="s">
        <v>183</v>
      </c>
      <c r="B482" s="23" t="s">
        <v>161</v>
      </c>
      <c r="C482" s="23" t="s">
        <v>366</v>
      </c>
      <c r="D482" s="24">
        <v>43040</v>
      </c>
      <c r="E482" s="24">
        <v>43191</v>
      </c>
      <c r="F482" s="23" t="s">
        <v>184</v>
      </c>
      <c r="G482" s="23" t="s">
        <v>187</v>
      </c>
      <c r="H482" s="25">
        <v>20.3</v>
      </c>
      <c r="I482" s="25">
        <f t="shared" ref="I482:I500" si="22">(1024/H482)*(1533/H482)</f>
        <v>3809.3426193307287</v>
      </c>
      <c r="J482" s="28">
        <v>2750</v>
      </c>
      <c r="K482">
        <f t="shared" si="21"/>
        <v>236261.23715753425</v>
      </c>
      <c r="L482" s="25">
        <v>9</v>
      </c>
    </row>
    <row r="483" spans="1:12" s="28" customFormat="1" ht="16" thickBot="1">
      <c r="A483" s="23" t="s">
        <v>183</v>
      </c>
      <c r="B483" s="23" t="s">
        <v>161</v>
      </c>
      <c r="C483" s="23" t="s">
        <v>366</v>
      </c>
      <c r="D483" s="24">
        <v>43040</v>
      </c>
      <c r="E483" s="24">
        <v>43191</v>
      </c>
      <c r="F483" s="23" t="s">
        <v>184</v>
      </c>
      <c r="G483" s="23" t="s">
        <v>188</v>
      </c>
      <c r="H483" s="25">
        <v>20.3</v>
      </c>
      <c r="I483" s="25">
        <f t="shared" si="22"/>
        <v>3809.3426193307287</v>
      </c>
      <c r="J483" s="28">
        <v>2750</v>
      </c>
      <c r="K483">
        <f t="shared" si="21"/>
        <v>183758.74001141553</v>
      </c>
      <c r="L483" s="25">
        <v>7</v>
      </c>
    </row>
    <row r="484" spans="1:12" s="28" customFormat="1" ht="16" thickBot="1">
      <c r="A484" s="23" t="s">
        <v>183</v>
      </c>
      <c r="B484" s="23" t="s">
        <v>161</v>
      </c>
      <c r="C484" s="23" t="s">
        <v>366</v>
      </c>
      <c r="D484" s="24">
        <v>43040</v>
      </c>
      <c r="E484" s="24">
        <v>43191</v>
      </c>
      <c r="F484" s="23" t="s">
        <v>184</v>
      </c>
      <c r="G484" s="23" t="s">
        <v>189</v>
      </c>
      <c r="H484" s="25">
        <v>20.3</v>
      </c>
      <c r="I484" s="25">
        <f t="shared" si="22"/>
        <v>3809.3426193307287</v>
      </c>
      <c r="J484" s="28">
        <v>2750</v>
      </c>
      <c r="K484">
        <f t="shared" si="21"/>
        <v>262512.48573059362</v>
      </c>
      <c r="L484" s="25">
        <v>10</v>
      </c>
    </row>
    <row r="485" spans="1:12" s="28" customFormat="1" ht="16" thickBot="1">
      <c r="A485" s="23" t="s">
        <v>183</v>
      </c>
      <c r="B485" s="23" t="s">
        <v>161</v>
      </c>
      <c r="C485" s="23" t="s">
        <v>366</v>
      </c>
      <c r="D485" s="24">
        <v>43040</v>
      </c>
      <c r="E485" s="24">
        <v>43191</v>
      </c>
      <c r="F485" s="23" t="s">
        <v>184</v>
      </c>
      <c r="G485" s="23" t="s">
        <v>190</v>
      </c>
      <c r="H485" s="25">
        <v>20.3</v>
      </c>
      <c r="I485" s="25">
        <f t="shared" si="22"/>
        <v>3809.3426193307287</v>
      </c>
      <c r="J485" s="28">
        <v>2750</v>
      </c>
      <c r="K485">
        <f t="shared" si="21"/>
        <v>131256.24286529681</v>
      </c>
      <c r="L485" s="25">
        <v>5</v>
      </c>
    </row>
    <row r="486" spans="1:12" s="28" customFormat="1" ht="16" thickBot="1">
      <c r="A486" s="23" t="s">
        <v>183</v>
      </c>
      <c r="B486" s="23" t="s">
        <v>161</v>
      </c>
      <c r="C486" s="23" t="s">
        <v>366</v>
      </c>
      <c r="D486" s="24">
        <v>43040</v>
      </c>
      <c r="E486" s="24">
        <v>43191</v>
      </c>
      <c r="F486" s="23" t="s">
        <v>184</v>
      </c>
      <c r="G486" s="23" t="s">
        <v>191</v>
      </c>
      <c r="H486" s="25">
        <v>20.3</v>
      </c>
      <c r="I486" s="25">
        <f t="shared" si="22"/>
        <v>3809.3426193307287</v>
      </c>
      <c r="J486" s="28">
        <v>2750</v>
      </c>
      <c r="K486">
        <f t="shared" si="21"/>
        <v>210009.98858447489</v>
      </c>
      <c r="L486" s="25">
        <v>8</v>
      </c>
    </row>
    <row r="487" spans="1:12" s="28" customFormat="1" ht="16" thickBot="1">
      <c r="A487" s="23" t="s">
        <v>183</v>
      </c>
      <c r="B487" s="23" t="s">
        <v>161</v>
      </c>
      <c r="C487" s="23" t="s">
        <v>366</v>
      </c>
      <c r="D487" s="24">
        <v>43040</v>
      </c>
      <c r="E487" s="24">
        <v>43191</v>
      </c>
      <c r="F487" s="23" t="s">
        <v>184</v>
      </c>
      <c r="G487" s="23" t="s">
        <v>192</v>
      </c>
      <c r="H487" s="25">
        <v>20.3</v>
      </c>
      <c r="I487" s="25">
        <f t="shared" si="22"/>
        <v>3809.3426193307287</v>
      </c>
      <c r="J487" s="28">
        <v>2750</v>
      </c>
      <c r="K487">
        <f t="shared" si="21"/>
        <v>183758.74001141553</v>
      </c>
      <c r="L487" s="25">
        <v>7</v>
      </c>
    </row>
    <row r="488" spans="1:12" s="28" customFormat="1" ht="16" thickBot="1">
      <c r="A488" s="23" t="s">
        <v>183</v>
      </c>
      <c r="B488" s="23" t="s">
        <v>161</v>
      </c>
      <c r="C488" s="23" t="s">
        <v>366</v>
      </c>
      <c r="D488" s="24">
        <v>43040</v>
      </c>
      <c r="E488" s="24">
        <v>43191</v>
      </c>
      <c r="F488" s="23" t="s">
        <v>184</v>
      </c>
      <c r="G488" s="23" t="s">
        <v>193</v>
      </c>
      <c r="H488" s="25">
        <v>20.3</v>
      </c>
      <c r="I488" s="25">
        <f t="shared" si="22"/>
        <v>3809.3426193307287</v>
      </c>
      <c r="J488" s="28">
        <v>2750</v>
      </c>
      <c r="K488">
        <f t="shared" si="21"/>
        <v>78753.745719178085</v>
      </c>
      <c r="L488" s="25">
        <v>3</v>
      </c>
    </row>
    <row r="489" spans="1:12" s="28" customFormat="1" ht="16" thickBot="1">
      <c r="A489" s="23" t="s">
        <v>183</v>
      </c>
      <c r="B489" s="23" t="s">
        <v>161</v>
      </c>
      <c r="C489" s="23" t="s">
        <v>366</v>
      </c>
      <c r="D489" s="24">
        <v>43040</v>
      </c>
      <c r="E489" s="24">
        <v>43191</v>
      </c>
      <c r="F489" s="23" t="s">
        <v>184</v>
      </c>
      <c r="G489" s="23" t="s">
        <v>194</v>
      </c>
      <c r="H489" s="25">
        <v>20.3</v>
      </c>
      <c r="I489" s="25">
        <f t="shared" si="22"/>
        <v>3809.3426193307287</v>
      </c>
      <c r="J489" s="28">
        <v>2750</v>
      </c>
      <c r="K489">
        <f t="shared" si="21"/>
        <v>78753.745719178085</v>
      </c>
      <c r="L489" s="25">
        <v>3</v>
      </c>
    </row>
    <row r="490" spans="1:12" s="28" customFormat="1" ht="16" thickBot="1">
      <c r="A490" s="23" t="s">
        <v>183</v>
      </c>
      <c r="B490" s="23" t="s">
        <v>161</v>
      </c>
      <c r="C490" s="23" t="s">
        <v>366</v>
      </c>
      <c r="D490" s="24">
        <v>43040</v>
      </c>
      <c r="E490" s="24">
        <v>43191</v>
      </c>
      <c r="F490" s="23" t="s">
        <v>184</v>
      </c>
      <c r="G490" s="23" t="s">
        <v>195</v>
      </c>
      <c r="H490" s="25">
        <v>20.3</v>
      </c>
      <c r="I490" s="25">
        <f t="shared" si="22"/>
        <v>3809.3426193307287</v>
      </c>
      <c r="J490" s="28">
        <v>2750</v>
      </c>
      <c r="K490">
        <f t="shared" si="21"/>
        <v>288763.73430365301</v>
      </c>
      <c r="L490" s="25">
        <v>11</v>
      </c>
    </row>
    <row r="491" spans="1:12" s="28" customFormat="1" ht="16" thickBot="1">
      <c r="A491" s="23" t="s">
        <v>183</v>
      </c>
      <c r="B491" s="23" t="s">
        <v>161</v>
      </c>
      <c r="C491" s="23" t="s">
        <v>366</v>
      </c>
      <c r="D491" s="24">
        <v>43040</v>
      </c>
      <c r="E491" s="24">
        <v>43191</v>
      </c>
      <c r="F491" s="23" t="s">
        <v>184</v>
      </c>
      <c r="G491" s="23" t="s">
        <v>196</v>
      </c>
      <c r="H491" s="25">
        <v>20.3</v>
      </c>
      <c r="I491" s="25">
        <f t="shared" si="22"/>
        <v>3809.3426193307287</v>
      </c>
      <c r="J491" s="28">
        <v>2750</v>
      </c>
      <c r="K491">
        <f t="shared" si="21"/>
        <v>210009.98858447489</v>
      </c>
      <c r="L491" s="25">
        <v>8</v>
      </c>
    </row>
    <row r="492" spans="1:12" s="28" customFormat="1" ht="16" thickBot="1">
      <c r="A492" s="23" t="s">
        <v>183</v>
      </c>
      <c r="B492" s="23" t="s">
        <v>161</v>
      </c>
      <c r="C492" s="23" t="s">
        <v>366</v>
      </c>
      <c r="D492" s="24">
        <v>43040</v>
      </c>
      <c r="E492" s="24">
        <v>43191</v>
      </c>
      <c r="F492" s="23" t="s">
        <v>184</v>
      </c>
      <c r="G492" s="23" t="s">
        <v>197</v>
      </c>
      <c r="H492" s="25">
        <v>20.3</v>
      </c>
      <c r="I492" s="25">
        <f t="shared" si="22"/>
        <v>3809.3426193307287</v>
      </c>
      <c r="J492" s="28">
        <v>2750</v>
      </c>
      <c r="K492">
        <f t="shared" si="21"/>
        <v>393768.7285958904</v>
      </c>
      <c r="L492" s="25">
        <v>15</v>
      </c>
    </row>
    <row r="493" spans="1:12" s="28" customFormat="1" ht="16" thickBot="1">
      <c r="A493" s="23" t="s">
        <v>183</v>
      </c>
      <c r="B493" s="23" t="s">
        <v>161</v>
      </c>
      <c r="C493" s="23" t="s">
        <v>366</v>
      </c>
      <c r="D493" s="24">
        <v>43040</v>
      </c>
      <c r="E493" s="24">
        <v>43191</v>
      </c>
      <c r="F493" s="23" t="s">
        <v>184</v>
      </c>
      <c r="G493" s="23" t="s">
        <v>198</v>
      </c>
      <c r="H493" s="25">
        <v>20.3</v>
      </c>
      <c r="I493" s="25">
        <f t="shared" si="22"/>
        <v>3809.3426193307287</v>
      </c>
      <c r="J493" s="28">
        <v>2750</v>
      </c>
      <c r="K493">
        <f t="shared" si="21"/>
        <v>262512.48573059362</v>
      </c>
      <c r="L493" s="25">
        <v>10</v>
      </c>
    </row>
    <row r="494" spans="1:12" s="28" customFormat="1" ht="16" thickBot="1">
      <c r="A494" s="23" t="s">
        <v>183</v>
      </c>
      <c r="B494" s="23" t="s">
        <v>161</v>
      </c>
      <c r="C494" s="23" t="s">
        <v>366</v>
      </c>
      <c r="D494" s="24">
        <v>43040</v>
      </c>
      <c r="E494" s="24">
        <v>43191</v>
      </c>
      <c r="F494" s="23" t="s">
        <v>184</v>
      </c>
      <c r="G494" s="23" t="s">
        <v>199</v>
      </c>
      <c r="H494" s="25">
        <v>20.3</v>
      </c>
      <c r="I494" s="25">
        <f t="shared" si="22"/>
        <v>3809.3426193307287</v>
      </c>
      <c r="J494" s="28">
        <v>2750</v>
      </c>
      <c r="K494">
        <f t="shared" si="21"/>
        <v>315014.98287671234</v>
      </c>
      <c r="L494" s="25">
        <v>12</v>
      </c>
    </row>
    <row r="495" spans="1:12" s="28" customFormat="1" ht="16" thickBot="1">
      <c r="A495" s="23" t="s">
        <v>183</v>
      </c>
      <c r="B495" s="23" t="s">
        <v>161</v>
      </c>
      <c r="C495" s="23" t="s">
        <v>366</v>
      </c>
      <c r="D495" s="24">
        <v>43040</v>
      </c>
      <c r="E495" s="24">
        <v>43191</v>
      </c>
      <c r="F495" s="23" t="s">
        <v>184</v>
      </c>
      <c r="G495" s="23" t="s">
        <v>200</v>
      </c>
      <c r="H495" s="25">
        <v>20.3</v>
      </c>
      <c r="I495" s="25">
        <f t="shared" si="22"/>
        <v>3809.3426193307287</v>
      </c>
      <c r="J495" s="28">
        <v>2750</v>
      </c>
      <c r="K495">
        <f t="shared" si="21"/>
        <v>262512.48573059362</v>
      </c>
      <c r="L495" s="25">
        <v>10</v>
      </c>
    </row>
    <row r="496" spans="1:12" s="28" customFormat="1" ht="16" thickBot="1">
      <c r="A496" s="23" t="s">
        <v>183</v>
      </c>
      <c r="B496" s="23" t="s">
        <v>161</v>
      </c>
      <c r="C496" s="23" t="s">
        <v>366</v>
      </c>
      <c r="D496" s="24">
        <v>43040</v>
      </c>
      <c r="E496" s="24">
        <v>43191</v>
      </c>
      <c r="F496" s="23" t="s">
        <v>184</v>
      </c>
      <c r="G496" s="23" t="s">
        <v>201</v>
      </c>
      <c r="H496" s="25">
        <v>20.3</v>
      </c>
      <c r="I496" s="25">
        <f t="shared" si="22"/>
        <v>3809.3426193307287</v>
      </c>
      <c r="J496" s="28">
        <v>2750</v>
      </c>
      <c r="K496">
        <f t="shared" si="21"/>
        <v>551276.22003424657</v>
      </c>
      <c r="L496" s="25">
        <v>21</v>
      </c>
    </row>
    <row r="497" spans="1:12" s="28" customFormat="1" ht="16" thickBot="1">
      <c r="A497" s="23" t="s">
        <v>183</v>
      </c>
      <c r="B497" s="23" t="s">
        <v>161</v>
      </c>
      <c r="C497" s="23" t="s">
        <v>366</v>
      </c>
      <c r="D497" s="24">
        <v>43040</v>
      </c>
      <c r="E497" s="24">
        <v>43191</v>
      </c>
      <c r="F497" s="23" t="s">
        <v>184</v>
      </c>
      <c r="G497" s="23" t="s">
        <v>202</v>
      </c>
      <c r="H497" s="25">
        <v>20.3</v>
      </c>
      <c r="I497" s="25">
        <f t="shared" si="22"/>
        <v>3809.3426193307287</v>
      </c>
      <c r="J497" s="28">
        <v>2750</v>
      </c>
      <c r="K497">
        <f t="shared" si="21"/>
        <v>236261.23715753425</v>
      </c>
      <c r="L497" s="25">
        <v>9</v>
      </c>
    </row>
    <row r="498" spans="1:12" s="28" customFormat="1" ht="16" thickBot="1">
      <c r="A498" s="23" t="s">
        <v>183</v>
      </c>
      <c r="B498" s="23" t="s">
        <v>161</v>
      </c>
      <c r="C498" s="23" t="s">
        <v>366</v>
      </c>
      <c r="D498" s="24">
        <v>43040</v>
      </c>
      <c r="E498" s="24">
        <v>43191</v>
      </c>
      <c r="F498" s="23" t="s">
        <v>184</v>
      </c>
      <c r="G498" s="23" t="s">
        <v>203</v>
      </c>
      <c r="H498" s="25">
        <v>20.3</v>
      </c>
      <c r="I498" s="25">
        <f t="shared" si="22"/>
        <v>3809.3426193307287</v>
      </c>
      <c r="J498" s="28">
        <v>2750</v>
      </c>
      <c r="K498">
        <f t="shared" si="21"/>
        <v>577527.46860730601</v>
      </c>
      <c r="L498" s="25">
        <v>22</v>
      </c>
    </row>
    <row r="499" spans="1:12" s="28" customFormat="1" ht="16" thickBot="1">
      <c r="A499" s="23" t="s">
        <v>183</v>
      </c>
      <c r="B499" s="23" t="s">
        <v>161</v>
      </c>
      <c r="C499" s="23" t="s">
        <v>366</v>
      </c>
      <c r="D499" s="24">
        <v>43040</v>
      </c>
      <c r="E499" s="24">
        <v>43191</v>
      </c>
      <c r="F499" s="23" t="s">
        <v>184</v>
      </c>
      <c r="G499" s="23" t="s">
        <v>204</v>
      </c>
      <c r="H499" s="25">
        <v>20.3</v>
      </c>
      <c r="I499" s="25">
        <f t="shared" si="22"/>
        <v>3809.3426193307287</v>
      </c>
      <c r="J499" s="28">
        <v>2750</v>
      </c>
      <c r="K499">
        <f t="shared" si="21"/>
        <v>157507.49143835617</v>
      </c>
      <c r="L499" s="25">
        <v>6</v>
      </c>
    </row>
    <row r="500" spans="1:12" s="28" customFormat="1" ht="16" thickBot="1">
      <c r="A500" s="23" t="s">
        <v>183</v>
      </c>
      <c r="B500" s="23" t="s">
        <v>161</v>
      </c>
      <c r="C500" s="23" t="s">
        <v>366</v>
      </c>
      <c r="D500" s="24">
        <v>43040</v>
      </c>
      <c r="E500" s="24">
        <v>43191</v>
      </c>
      <c r="F500" s="23" t="s">
        <v>184</v>
      </c>
      <c r="G500" s="23" t="s">
        <v>205</v>
      </c>
      <c r="H500" s="25">
        <v>20.3</v>
      </c>
      <c r="I500" s="25">
        <f t="shared" si="22"/>
        <v>3809.3426193307287</v>
      </c>
      <c r="J500" s="28">
        <v>2750</v>
      </c>
      <c r="K500">
        <f t="shared" si="21"/>
        <v>236261.23715753425</v>
      </c>
      <c r="L500" s="25">
        <v>9</v>
      </c>
    </row>
    <row r="501" spans="1:12" s="46" customFormat="1" ht="16" thickBot="1">
      <c r="A501" s="50" t="s">
        <v>183</v>
      </c>
      <c r="B501" s="50" t="s">
        <v>161</v>
      </c>
      <c r="C501" s="50" t="s">
        <v>947</v>
      </c>
      <c r="D501" s="64">
        <v>43040</v>
      </c>
      <c r="E501" s="64">
        <v>43191</v>
      </c>
      <c r="F501" s="50" t="s">
        <v>184</v>
      </c>
      <c r="G501" s="50" t="s">
        <v>185</v>
      </c>
      <c r="H501" s="65">
        <v>11</v>
      </c>
      <c r="I501" s="15">
        <f>(511/H501)*(766/H501)</f>
        <v>3234.9256198347107</v>
      </c>
      <c r="J501" s="46">
        <v>3000</v>
      </c>
      <c r="K501">
        <f t="shared" si="21"/>
        <v>4173202.5976812984</v>
      </c>
      <c r="L501" s="65">
        <v>135</v>
      </c>
    </row>
    <row r="502" spans="1:12" s="46" customFormat="1" ht="16" thickBot="1">
      <c r="A502" s="50" t="s">
        <v>183</v>
      </c>
      <c r="B502" s="50" t="s">
        <v>161</v>
      </c>
      <c r="C502" s="50" t="s">
        <v>947</v>
      </c>
      <c r="D502" s="64">
        <v>43040</v>
      </c>
      <c r="E502" s="64">
        <v>43191</v>
      </c>
      <c r="F502" s="50" t="s">
        <v>184</v>
      </c>
      <c r="G502" s="50" t="s">
        <v>186</v>
      </c>
      <c r="H502" s="65">
        <v>11</v>
      </c>
      <c r="I502" s="65">
        <f>(511/H502)*(766/H502)</f>
        <v>3234.9256198347107</v>
      </c>
      <c r="J502" s="46">
        <v>3000</v>
      </c>
      <c r="K502">
        <f t="shared" si="21"/>
        <v>2658484.6177821606</v>
      </c>
      <c r="L502" s="65">
        <v>86</v>
      </c>
    </row>
    <row r="503" spans="1:12" s="46" customFormat="1" ht="16" thickBot="1">
      <c r="A503" s="50" t="s">
        <v>183</v>
      </c>
      <c r="B503" s="50" t="s">
        <v>161</v>
      </c>
      <c r="C503" s="50" t="s">
        <v>947</v>
      </c>
      <c r="D503" s="64">
        <v>43040</v>
      </c>
      <c r="E503" s="64">
        <v>43191</v>
      </c>
      <c r="F503" s="50" t="s">
        <v>184</v>
      </c>
      <c r="G503" s="50" t="s">
        <v>187</v>
      </c>
      <c r="H503" s="65">
        <v>11</v>
      </c>
      <c r="I503" s="15">
        <f t="shared" ref="I503:I510" si="23">(511/H503)*(766/H503)</f>
        <v>3234.9256198347107</v>
      </c>
      <c r="J503" s="46">
        <v>3000</v>
      </c>
      <c r="K503">
        <f t="shared" si="21"/>
        <v>710990.07219755463</v>
      </c>
      <c r="L503" s="65">
        <v>23</v>
      </c>
    </row>
    <row r="504" spans="1:12" s="46" customFormat="1" ht="16" thickBot="1">
      <c r="A504" s="50" t="s">
        <v>183</v>
      </c>
      <c r="B504" s="50" t="s">
        <v>161</v>
      </c>
      <c r="C504" s="50" t="s">
        <v>947</v>
      </c>
      <c r="D504" s="64">
        <v>43040</v>
      </c>
      <c r="E504" s="64">
        <v>43191</v>
      </c>
      <c r="F504" s="50" t="s">
        <v>184</v>
      </c>
      <c r="G504" s="50" t="s">
        <v>188</v>
      </c>
      <c r="H504" s="65">
        <v>11</v>
      </c>
      <c r="I504" s="65">
        <f t="shared" si="23"/>
        <v>3234.9256198347107</v>
      </c>
      <c r="J504" s="46">
        <v>3000</v>
      </c>
      <c r="K504">
        <f t="shared" si="21"/>
        <v>463689.17752014427</v>
      </c>
      <c r="L504" s="65">
        <v>15</v>
      </c>
    </row>
    <row r="505" spans="1:12" s="46" customFormat="1" ht="16" thickBot="1">
      <c r="A505" s="50" t="s">
        <v>183</v>
      </c>
      <c r="B505" s="50" t="s">
        <v>161</v>
      </c>
      <c r="C505" s="50" t="s">
        <v>947</v>
      </c>
      <c r="D505" s="64">
        <v>43040</v>
      </c>
      <c r="E505" s="64">
        <v>43191</v>
      </c>
      <c r="F505" s="50" t="s">
        <v>184</v>
      </c>
      <c r="G505" s="50" t="s">
        <v>189</v>
      </c>
      <c r="H505" s="65">
        <v>11</v>
      </c>
      <c r="I505" s="15">
        <f t="shared" si="23"/>
        <v>3234.9256198347107</v>
      </c>
      <c r="J505" s="46">
        <v>3000</v>
      </c>
      <c r="K505">
        <f t="shared" si="21"/>
        <v>1143766.6378830227</v>
      </c>
      <c r="L505" s="65">
        <v>37</v>
      </c>
    </row>
    <row r="506" spans="1:12" s="46" customFormat="1" ht="16" thickBot="1">
      <c r="A506" s="50" t="s">
        <v>183</v>
      </c>
      <c r="B506" s="50" t="s">
        <v>161</v>
      </c>
      <c r="C506" s="50" t="s">
        <v>947</v>
      </c>
      <c r="D506" s="64">
        <v>43040</v>
      </c>
      <c r="E506" s="64">
        <v>43191</v>
      </c>
      <c r="F506" s="50" t="s">
        <v>184</v>
      </c>
      <c r="G506" s="50" t="s">
        <v>190</v>
      </c>
      <c r="H506" s="65">
        <v>11</v>
      </c>
      <c r="I506" s="65">
        <f t="shared" si="23"/>
        <v>3234.9256198347107</v>
      </c>
      <c r="J506" s="46">
        <v>3000</v>
      </c>
      <c r="K506">
        <f t="shared" si="21"/>
        <v>2040232.3810886347</v>
      </c>
      <c r="L506" s="13">
        <v>66</v>
      </c>
    </row>
    <row r="507" spans="1:12" s="46" customFormat="1" ht="16" thickBot="1">
      <c r="A507" s="50" t="s">
        <v>183</v>
      </c>
      <c r="B507" s="50" t="s">
        <v>161</v>
      </c>
      <c r="C507" s="50" t="s">
        <v>947</v>
      </c>
      <c r="D507" s="64">
        <v>43040</v>
      </c>
      <c r="E507" s="64">
        <v>43191</v>
      </c>
      <c r="F507" s="50" t="s">
        <v>184</v>
      </c>
      <c r="G507" s="50" t="s">
        <v>191</v>
      </c>
      <c r="H507" s="65">
        <v>11</v>
      </c>
      <c r="I507" s="15">
        <f t="shared" si="23"/>
        <v>3234.9256198347107</v>
      </c>
      <c r="J507" s="46">
        <v>3000</v>
      </c>
      <c r="K507">
        <f t="shared" si="21"/>
        <v>927378.35504028853</v>
      </c>
      <c r="L507" s="13">
        <v>30</v>
      </c>
    </row>
    <row r="508" spans="1:12" s="46" customFormat="1" ht="16" thickBot="1">
      <c r="A508" s="50" t="s">
        <v>183</v>
      </c>
      <c r="B508" s="50" t="s">
        <v>161</v>
      </c>
      <c r="C508" s="50" t="s">
        <v>947</v>
      </c>
      <c r="D508" s="64">
        <v>43040</v>
      </c>
      <c r="E508" s="64">
        <v>43191</v>
      </c>
      <c r="F508" s="50" t="s">
        <v>184</v>
      </c>
      <c r="G508" s="50" t="s">
        <v>192</v>
      </c>
      <c r="H508" s="65">
        <v>11</v>
      </c>
      <c r="I508" s="65">
        <f t="shared" si="23"/>
        <v>3234.9256198347107</v>
      </c>
      <c r="J508" s="46">
        <v>3000</v>
      </c>
      <c r="K508">
        <f t="shared" si="21"/>
        <v>1607455.8154031669</v>
      </c>
      <c r="L508" s="13">
        <v>52</v>
      </c>
    </row>
    <row r="509" spans="1:12" s="46" customFormat="1" ht="16" thickBot="1">
      <c r="A509" s="50" t="s">
        <v>183</v>
      </c>
      <c r="B509" s="50" t="s">
        <v>161</v>
      </c>
      <c r="C509" s="50" t="s">
        <v>947</v>
      </c>
      <c r="D509" s="64">
        <v>43040</v>
      </c>
      <c r="E509" s="64">
        <v>43191</v>
      </c>
      <c r="F509" s="50" t="s">
        <v>184</v>
      </c>
      <c r="G509" s="50" t="s">
        <v>193</v>
      </c>
      <c r="H509" s="65">
        <v>11</v>
      </c>
      <c r="I509" s="15">
        <f t="shared" si="23"/>
        <v>3234.9256198347107</v>
      </c>
      <c r="J509" s="46">
        <v>3000</v>
      </c>
      <c r="K509">
        <f t="shared" si="21"/>
        <v>1762018.8745765483</v>
      </c>
      <c r="L509" s="13">
        <v>57</v>
      </c>
    </row>
    <row r="510" spans="1:12" s="46" customFormat="1" ht="16" thickBot="1">
      <c r="A510" s="50" t="s">
        <v>183</v>
      </c>
      <c r="B510" s="50" t="s">
        <v>161</v>
      </c>
      <c r="C510" s="50" t="s">
        <v>947</v>
      </c>
      <c r="D510" s="64">
        <v>43040</v>
      </c>
      <c r="E510" s="64">
        <v>43191</v>
      </c>
      <c r="F510" s="50" t="s">
        <v>184</v>
      </c>
      <c r="G510" s="50" t="s">
        <v>194</v>
      </c>
      <c r="H510" s="65">
        <v>11</v>
      </c>
      <c r="I510" s="65">
        <f t="shared" si="23"/>
        <v>3234.9256198347107</v>
      </c>
      <c r="J510" s="46">
        <v>3000</v>
      </c>
      <c r="K510">
        <f t="shared" si="21"/>
        <v>1947494.545584606</v>
      </c>
      <c r="L510" s="13">
        <v>63</v>
      </c>
    </row>
    <row r="511" spans="1:12" ht="16" thickBot="1">
      <c r="A511" s="4"/>
      <c r="B511" s="4"/>
      <c r="D511" s="4"/>
      <c r="E511" s="4"/>
      <c r="F511" s="4"/>
      <c r="G511" s="4"/>
      <c r="H511" s="4"/>
      <c r="L51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C5F9B-0BCC-432C-9C10-F3730A593712}">
  <dimension ref="A1:S552"/>
  <sheetViews>
    <sheetView zoomScale="140" zoomScaleNormal="140" workbookViewId="0">
      <pane ySplit="1" topLeftCell="A531" activePane="bottomLeft" state="frozen"/>
      <selection pane="bottomLeft" activeCell="K336" sqref="K336:K552"/>
    </sheetView>
  </sheetViews>
  <sheetFormatPr baseColWidth="10" defaultColWidth="8.83203125" defaultRowHeight="15"/>
  <cols>
    <col min="7" max="7" width="31.83203125" bestFit="1" customWidth="1"/>
  </cols>
  <sheetData>
    <row r="1" spans="1:19" s="49" customFormat="1" ht="16" thickBot="1">
      <c r="A1" s="47" t="s">
        <v>0</v>
      </c>
      <c r="B1" s="47" t="s">
        <v>3</v>
      </c>
      <c r="C1" s="47" t="s">
        <v>2</v>
      </c>
      <c r="D1" s="47" t="s">
        <v>4</v>
      </c>
      <c r="E1" s="47" t="s">
        <v>5</v>
      </c>
      <c r="F1" s="47" t="s">
        <v>1</v>
      </c>
      <c r="G1" s="47" t="s">
        <v>6</v>
      </c>
      <c r="H1" s="48" t="s">
        <v>8</v>
      </c>
      <c r="I1" s="48" t="s">
        <v>9</v>
      </c>
      <c r="J1" s="49" t="s">
        <v>942</v>
      </c>
      <c r="K1" s="49" t="s">
        <v>944</v>
      </c>
      <c r="L1" s="47" t="s">
        <v>7</v>
      </c>
      <c r="M1" s="49" t="s">
        <v>1392</v>
      </c>
      <c r="N1" s="49" t="s">
        <v>1393</v>
      </c>
      <c r="O1" s="49" t="s">
        <v>1394</v>
      </c>
      <c r="P1" s="49" t="s">
        <v>1395</v>
      </c>
      <c r="Q1" s="49" t="s">
        <v>1396</v>
      </c>
      <c r="R1" s="49" t="s">
        <v>1397</v>
      </c>
      <c r="S1" s="49" t="s">
        <v>1398</v>
      </c>
    </row>
    <row r="2" spans="1:19" ht="16" thickBot="1">
      <c r="A2" s="4" t="s">
        <v>605</v>
      </c>
      <c r="B2" s="4" t="s">
        <v>311</v>
      </c>
      <c r="C2" t="s">
        <v>179</v>
      </c>
      <c r="D2" s="5">
        <v>42767</v>
      </c>
      <c r="E2" s="5">
        <v>42856</v>
      </c>
      <c r="F2" s="4" t="s">
        <v>910</v>
      </c>
      <c r="G2" s="4" t="s">
        <v>911</v>
      </c>
      <c r="H2" s="6">
        <v>22</v>
      </c>
      <c r="I2" s="6">
        <f t="shared" ref="I2:I11" si="0">(1024/H2)*(1533/H2)</f>
        <v>3243.3719008264466</v>
      </c>
      <c r="J2">
        <v>3000</v>
      </c>
      <c r="K2">
        <f t="shared" ref="K2:K65" si="1">(L2/I2)*1000000</f>
        <v>12949.486301369863</v>
      </c>
      <c r="L2" s="6">
        <v>42</v>
      </c>
    </row>
    <row r="3" spans="1:19" ht="16" thickBot="1">
      <c r="A3" s="4" t="s">
        <v>605</v>
      </c>
      <c r="B3" s="4" t="s">
        <v>311</v>
      </c>
      <c r="C3" t="s">
        <v>179</v>
      </c>
      <c r="D3" s="5">
        <v>42767</v>
      </c>
      <c r="E3" s="5">
        <v>42856</v>
      </c>
      <c r="F3" s="4" t="s">
        <v>910</v>
      </c>
      <c r="G3" s="4" t="s">
        <v>912</v>
      </c>
      <c r="H3" s="6">
        <v>22</v>
      </c>
      <c r="I3" s="6">
        <f t="shared" si="0"/>
        <v>3243.3719008264466</v>
      </c>
      <c r="J3">
        <v>3000</v>
      </c>
      <c r="K3">
        <f t="shared" si="1"/>
        <v>7399.7064579256357</v>
      </c>
      <c r="L3" s="6">
        <v>24</v>
      </c>
    </row>
    <row r="4" spans="1:19" ht="16" thickBot="1">
      <c r="A4" s="4" t="s">
        <v>605</v>
      </c>
      <c r="B4" s="4" t="s">
        <v>311</v>
      </c>
      <c r="C4" t="s">
        <v>179</v>
      </c>
      <c r="D4" s="5">
        <v>42767</v>
      </c>
      <c r="E4" s="5">
        <v>42856</v>
      </c>
      <c r="F4" s="4" t="s">
        <v>910</v>
      </c>
      <c r="G4" s="4" t="s">
        <v>913</v>
      </c>
      <c r="H4" s="6">
        <v>22</v>
      </c>
      <c r="I4" s="6">
        <f t="shared" si="0"/>
        <v>3243.3719008264466</v>
      </c>
      <c r="J4">
        <v>3000</v>
      </c>
      <c r="K4">
        <f t="shared" si="1"/>
        <v>8632.990867579907</v>
      </c>
      <c r="L4" s="6">
        <v>28</v>
      </c>
    </row>
    <row r="5" spans="1:19" ht="16" thickBot="1">
      <c r="A5" s="4" t="s">
        <v>605</v>
      </c>
      <c r="B5" s="4" t="s">
        <v>311</v>
      </c>
      <c r="C5" t="s">
        <v>179</v>
      </c>
      <c r="D5" s="5">
        <v>42767</v>
      </c>
      <c r="E5" s="5">
        <v>42856</v>
      </c>
      <c r="F5" s="4" t="s">
        <v>910</v>
      </c>
      <c r="G5" s="4" t="s">
        <v>914</v>
      </c>
      <c r="H5" s="6">
        <v>22</v>
      </c>
      <c r="I5" s="6">
        <f t="shared" si="0"/>
        <v>3243.3719008264466</v>
      </c>
      <c r="J5">
        <v>3000</v>
      </c>
      <c r="K5">
        <f t="shared" si="1"/>
        <v>13257.80740378343</v>
      </c>
      <c r="L5" s="6">
        <v>43</v>
      </c>
    </row>
    <row r="6" spans="1:19" ht="16" thickBot="1">
      <c r="A6" s="4" t="s">
        <v>605</v>
      </c>
      <c r="B6" s="4" t="s">
        <v>311</v>
      </c>
      <c r="C6" t="s">
        <v>179</v>
      </c>
      <c r="D6" s="5">
        <v>42767</v>
      </c>
      <c r="E6" s="5">
        <v>42856</v>
      </c>
      <c r="F6" s="4" t="s">
        <v>910</v>
      </c>
      <c r="G6" s="4" t="s">
        <v>915</v>
      </c>
      <c r="H6" s="6">
        <v>22</v>
      </c>
      <c r="I6" s="6">
        <f t="shared" si="0"/>
        <v>3243.3719008264466</v>
      </c>
      <c r="J6">
        <v>3000</v>
      </c>
      <c r="K6">
        <f t="shared" si="1"/>
        <v>11716.201891715589</v>
      </c>
      <c r="L6" s="6">
        <v>38</v>
      </c>
    </row>
    <row r="7" spans="1:19" ht="16" thickBot="1">
      <c r="A7" s="4" t="s">
        <v>605</v>
      </c>
      <c r="B7" s="4" t="s">
        <v>311</v>
      </c>
      <c r="C7" t="s">
        <v>179</v>
      </c>
      <c r="D7" s="5">
        <v>42767</v>
      </c>
      <c r="E7" s="5">
        <v>42856</v>
      </c>
      <c r="F7" s="4" t="s">
        <v>910</v>
      </c>
      <c r="G7" s="4" t="s">
        <v>916</v>
      </c>
      <c r="H7" s="6">
        <v>22</v>
      </c>
      <c r="I7" s="6">
        <f t="shared" si="0"/>
        <v>3243.3719008264466</v>
      </c>
      <c r="J7">
        <v>3000</v>
      </c>
      <c r="K7">
        <f t="shared" si="1"/>
        <v>6166.4220482713627</v>
      </c>
      <c r="L7" s="6">
        <v>20</v>
      </c>
    </row>
    <row r="8" spans="1:19" ht="16" thickBot="1">
      <c r="A8" s="4" t="s">
        <v>605</v>
      </c>
      <c r="B8" s="4" t="s">
        <v>311</v>
      </c>
      <c r="C8" t="s">
        <v>179</v>
      </c>
      <c r="D8" s="5">
        <v>42767</v>
      </c>
      <c r="E8" s="5">
        <v>42856</v>
      </c>
      <c r="F8" s="4" t="s">
        <v>910</v>
      </c>
      <c r="G8" s="4" t="s">
        <v>917</v>
      </c>
      <c r="H8" s="6">
        <v>22</v>
      </c>
      <c r="I8" s="6">
        <f t="shared" si="0"/>
        <v>3243.3719008264466</v>
      </c>
      <c r="J8">
        <v>3000</v>
      </c>
      <c r="K8">
        <f t="shared" si="1"/>
        <v>6166.4220482713627</v>
      </c>
      <c r="L8" s="6">
        <v>20</v>
      </c>
    </row>
    <row r="9" spans="1:19" ht="16" thickBot="1">
      <c r="A9" s="4" t="s">
        <v>605</v>
      </c>
      <c r="B9" s="4" t="s">
        <v>311</v>
      </c>
      <c r="C9" t="s">
        <v>179</v>
      </c>
      <c r="D9" s="5">
        <v>42767</v>
      </c>
      <c r="E9" s="5">
        <v>42856</v>
      </c>
      <c r="F9" s="4" t="s">
        <v>910</v>
      </c>
      <c r="G9" s="4" t="s">
        <v>918</v>
      </c>
      <c r="H9" s="6">
        <v>22</v>
      </c>
      <c r="I9" s="6">
        <f t="shared" si="0"/>
        <v>3243.3719008264466</v>
      </c>
      <c r="J9">
        <v>3000</v>
      </c>
      <c r="K9">
        <f t="shared" si="1"/>
        <v>8016.3486627527727</v>
      </c>
      <c r="L9" s="6">
        <v>26</v>
      </c>
    </row>
    <row r="10" spans="1:19" ht="16" thickBot="1">
      <c r="A10" s="4" t="s">
        <v>605</v>
      </c>
      <c r="B10" s="4" t="s">
        <v>311</v>
      </c>
      <c r="C10" t="s">
        <v>179</v>
      </c>
      <c r="D10" s="5">
        <v>42767</v>
      </c>
      <c r="E10" s="5">
        <v>42856</v>
      </c>
      <c r="F10" s="4" t="s">
        <v>910</v>
      </c>
      <c r="G10" s="4" t="s">
        <v>919</v>
      </c>
      <c r="H10" s="6">
        <v>22</v>
      </c>
      <c r="I10" s="6">
        <f t="shared" si="0"/>
        <v>3243.3719008264466</v>
      </c>
      <c r="J10">
        <v>3000</v>
      </c>
      <c r="K10">
        <f t="shared" si="1"/>
        <v>11407.880789302022</v>
      </c>
      <c r="L10" s="6">
        <v>37</v>
      </c>
    </row>
    <row r="11" spans="1:19" ht="16" thickBot="1">
      <c r="A11" s="4" t="s">
        <v>605</v>
      </c>
      <c r="B11" s="4" t="s">
        <v>311</v>
      </c>
      <c r="C11" t="s">
        <v>179</v>
      </c>
      <c r="D11" s="5">
        <v>42767</v>
      </c>
      <c r="E11" s="5">
        <v>42856</v>
      </c>
      <c r="F11" s="4" t="s">
        <v>910</v>
      </c>
      <c r="G11" s="4" t="s">
        <v>920</v>
      </c>
      <c r="H11" s="6">
        <v>22</v>
      </c>
      <c r="I11" s="6">
        <f t="shared" si="0"/>
        <v>3243.3719008264466</v>
      </c>
      <c r="J11">
        <v>3000</v>
      </c>
      <c r="K11">
        <f t="shared" si="1"/>
        <v>12332.844096542725</v>
      </c>
      <c r="L11" s="6">
        <v>40</v>
      </c>
    </row>
    <row r="12" spans="1:19" s="45" customFormat="1" ht="16" thickBot="1">
      <c r="A12" s="16" t="s">
        <v>605</v>
      </c>
      <c r="B12" s="16" t="s">
        <v>606</v>
      </c>
      <c r="C12" s="45" t="s">
        <v>180</v>
      </c>
      <c r="D12" s="17">
        <v>42767</v>
      </c>
      <c r="E12" s="16"/>
      <c r="F12" s="16" t="s">
        <v>145</v>
      </c>
      <c r="G12" s="16" t="s">
        <v>607</v>
      </c>
      <c r="H12" s="18">
        <v>11</v>
      </c>
      <c r="I12" s="18">
        <f t="shared" ref="I12:I20" si="2">(511/H12)*(766/H12)</f>
        <v>3234.9256198347107</v>
      </c>
      <c r="J12" s="45">
        <v>3000</v>
      </c>
      <c r="K12" s="45">
        <f t="shared" si="1"/>
        <v>2782.1350651208659</v>
      </c>
      <c r="L12" s="18">
        <v>9</v>
      </c>
    </row>
    <row r="13" spans="1:19" s="45" customFormat="1" ht="16" thickBot="1">
      <c r="A13" s="16" t="s">
        <v>605</v>
      </c>
      <c r="B13" s="16" t="s">
        <v>606</v>
      </c>
      <c r="C13" s="45" t="s">
        <v>180</v>
      </c>
      <c r="D13" s="17">
        <v>42767</v>
      </c>
      <c r="E13" s="16"/>
      <c r="F13" s="16" t="s">
        <v>145</v>
      </c>
      <c r="G13" s="16" t="s">
        <v>608</v>
      </c>
      <c r="H13" s="18">
        <v>11</v>
      </c>
      <c r="I13" s="18">
        <f t="shared" si="2"/>
        <v>3234.9256198347107</v>
      </c>
      <c r="J13" s="45">
        <v>3000</v>
      </c>
      <c r="K13" s="45">
        <f t="shared" si="1"/>
        <v>3709.5134201611545</v>
      </c>
      <c r="L13" s="18">
        <v>12</v>
      </c>
    </row>
    <row r="14" spans="1:19" s="45" customFormat="1" ht="16" thickBot="1">
      <c r="A14" s="16" t="s">
        <v>605</v>
      </c>
      <c r="B14" s="16" t="s">
        <v>606</v>
      </c>
      <c r="C14" s="45" t="s">
        <v>180</v>
      </c>
      <c r="D14" s="17">
        <v>42767</v>
      </c>
      <c r="E14" s="16"/>
      <c r="F14" s="16" t="s">
        <v>145</v>
      </c>
      <c r="G14" s="16" t="s">
        <v>609</v>
      </c>
      <c r="H14" s="18">
        <v>11</v>
      </c>
      <c r="I14" s="18">
        <f t="shared" si="2"/>
        <v>3234.9256198347107</v>
      </c>
      <c r="J14" s="45">
        <v>3000</v>
      </c>
      <c r="K14" s="45">
        <f t="shared" si="1"/>
        <v>2163.88282842734</v>
      </c>
      <c r="L14" s="18">
        <v>7</v>
      </c>
    </row>
    <row r="15" spans="1:19" s="45" customFormat="1" ht="16" thickBot="1">
      <c r="A15" s="16" t="s">
        <v>605</v>
      </c>
      <c r="B15" s="16" t="s">
        <v>606</v>
      </c>
      <c r="C15" s="45" t="s">
        <v>180</v>
      </c>
      <c r="D15" s="17">
        <v>42767</v>
      </c>
      <c r="E15" s="16"/>
      <c r="F15" s="16" t="s">
        <v>145</v>
      </c>
      <c r="G15" s="16" t="s">
        <v>610</v>
      </c>
      <c r="H15" s="18">
        <v>11</v>
      </c>
      <c r="I15" s="18">
        <f t="shared" si="2"/>
        <v>3234.9256198347107</v>
      </c>
      <c r="J15" s="45">
        <v>3000</v>
      </c>
      <c r="K15" s="45">
        <f t="shared" si="1"/>
        <v>4327.7656568546799</v>
      </c>
      <c r="L15" s="18">
        <v>14</v>
      </c>
    </row>
    <row r="16" spans="1:19" s="45" customFormat="1" ht="16" thickBot="1">
      <c r="A16" s="16" t="s">
        <v>605</v>
      </c>
      <c r="B16" s="16" t="s">
        <v>606</v>
      </c>
      <c r="C16" s="45" t="s">
        <v>180</v>
      </c>
      <c r="D16" s="17">
        <v>42767</v>
      </c>
      <c r="E16" s="16"/>
      <c r="F16" s="16" t="s">
        <v>145</v>
      </c>
      <c r="G16" s="16" t="s">
        <v>611</v>
      </c>
      <c r="H16" s="18">
        <v>11</v>
      </c>
      <c r="I16" s="18">
        <f t="shared" si="2"/>
        <v>3234.9256198347107</v>
      </c>
      <c r="J16" s="45">
        <v>3000</v>
      </c>
      <c r="K16" s="45">
        <f t="shared" si="1"/>
        <v>2163.88282842734</v>
      </c>
      <c r="L16" s="18">
        <v>7</v>
      </c>
    </row>
    <row r="17" spans="1:12" s="45" customFormat="1" ht="16" thickBot="1">
      <c r="A17" s="16" t="s">
        <v>605</v>
      </c>
      <c r="B17" s="16" t="s">
        <v>606</v>
      </c>
      <c r="C17" s="45" t="s">
        <v>180</v>
      </c>
      <c r="D17" s="17">
        <v>42767</v>
      </c>
      <c r="E17" s="16"/>
      <c r="F17" s="16" t="s">
        <v>145</v>
      </c>
      <c r="G17" s="16" t="s">
        <v>612</v>
      </c>
      <c r="H17" s="18">
        <v>11</v>
      </c>
      <c r="I17" s="18">
        <f t="shared" si="2"/>
        <v>3234.9256198347107</v>
      </c>
      <c r="J17" s="45">
        <v>3000</v>
      </c>
      <c r="K17" s="45">
        <f t="shared" si="1"/>
        <v>1854.7567100805772</v>
      </c>
      <c r="L17" s="18">
        <v>6</v>
      </c>
    </row>
    <row r="18" spans="1:12" s="45" customFormat="1" ht="16" thickBot="1">
      <c r="A18" s="16" t="s">
        <v>605</v>
      </c>
      <c r="B18" s="16" t="s">
        <v>606</v>
      </c>
      <c r="C18" s="45" t="s">
        <v>180</v>
      </c>
      <c r="D18" s="17">
        <v>42767</v>
      </c>
      <c r="E18" s="16"/>
      <c r="F18" s="16" t="s">
        <v>145</v>
      </c>
      <c r="G18" s="16" t="s">
        <v>613</v>
      </c>
      <c r="H18" s="18">
        <v>11</v>
      </c>
      <c r="I18" s="18">
        <f t="shared" si="2"/>
        <v>3234.9256198347107</v>
      </c>
      <c r="J18" s="45">
        <v>3000</v>
      </c>
      <c r="K18" s="45">
        <f t="shared" si="1"/>
        <v>3400.3873018143918</v>
      </c>
      <c r="L18" s="18">
        <v>11</v>
      </c>
    </row>
    <row r="19" spans="1:12" s="45" customFormat="1" ht="16" thickBot="1">
      <c r="A19" s="16" t="s">
        <v>605</v>
      </c>
      <c r="B19" s="16" t="s">
        <v>606</v>
      </c>
      <c r="C19" s="45" t="s">
        <v>180</v>
      </c>
      <c r="D19" s="17">
        <v>42767</v>
      </c>
      <c r="E19" s="16"/>
      <c r="F19" s="16" t="s">
        <v>145</v>
      </c>
      <c r="G19" s="16" t="s">
        <v>614</v>
      </c>
      <c r="H19" s="18">
        <v>11</v>
      </c>
      <c r="I19" s="18">
        <f t="shared" si="2"/>
        <v>3234.9256198347107</v>
      </c>
      <c r="J19" s="45">
        <v>3000</v>
      </c>
      <c r="K19" s="45">
        <f t="shared" si="1"/>
        <v>15147.179798991379</v>
      </c>
      <c r="L19" s="18">
        <v>49</v>
      </c>
    </row>
    <row r="20" spans="1:12" s="45" customFormat="1" ht="16" thickBot="1">
      <c r="A20" s="16" t="s">
        <v>605</v>
      </c>
      <c r="B20" s="16" t="s">
        <v>606</v>
      </c>
      <c r="C20" s="45" t="s">
        <v>180</v>
      </c>
      <c r="D20" s="17">
        <v>42767</v>
      </c>
      <c r="E20" s="16"/>
      <c r="F20" s="16" t="s">
        <v>145</v>
      </c>
      <c r="G20" s="16" t="s">
        <v>615</v>
      </c>
      <c r="H20" s="18">
        <v>11</v>
      </c>
      <c r="I20" s="18">
        <f t="shared" si="2"/>
        <v>3234.9256198347107</v>
      </c>
      <c r="J20" s="45">
        <v>3000</v>
      </c>
      <c r="K20" s="45">
        <f t="shared" si="1"/>
        <v>1236.5044733870513</v>
      </c>
      <c r="L20" s="18">
        <v>4</v>
      </c>
    </row>
    <row r="21" spans="1:12" ht="16" thickBot="1">
      <c r="A21" s="4" t="s">
        <v>605</v>
      </c>
      <c r="B21" s="4" t="s">
        <v>921</v>
      </c>
      <c r="C21" t="s">
        <v>179</v>
      </c>
      <c r="D21" s="5">
        <v>42767</v>
      </c>
      <c r="E21" s="5">
        <v>42856</v>
      </c>
      <c r="F21" s="4" t="s">
        <v>177</v>
      </c>
      <c r="G21" s="4" t="s">
        <v>922</v>
      </c>
      <c r="H21" s="6">
        <v>22</v>
      </c>
      <c r="I21" s="6">
        <f t="shared" ref="I21:I40" si="3">(1024/H21)*(1533/H21)</f>
        <v>3243.3719008264466</v>
      </c>
      <c r="J21">
        <v>3000</v>
      </c>
      <c r="K21">
        <f t="shared" si="1"/>
        <v>616.64220482713631</v>
      </c>
      <c r="L21" s="6">
        <v>2</v>
      </c>
    </row>
    <row r="22" spans="1:12" ht="16" thickBot="1">
      <c r="A22" s="4" t="s">
        <v>605</v>
      </c>
      <c r="B22" s="4" t="s">
        <v>921</v>
      </c>
      <c r="C22" t="s">
        <v>179</v>
      </c>
      <c r="D22" s="5">
        <v>42767</v>
      </c>
      <c r="E22" s="5">
        <v>42856</v>
      </c>
      <c r="F22" s="4" t="s">
        <v>177</v>
      </c>
      <c r="G22" s="4" t="s">
        <v>923</v>
      </c>
      <c r="H22" s="6">
        <v>22</v>
      </c>
      <c r="I22" s="6">
        <f t="shared" si="3"/>
        <v>3243.3719008264466</v>
      </c>
      <c r="J22">
        <v>3000</v>
      </c>
      <c r="K22">
        <f t="shared" si="1"/>
        <v>2158.2477168949767</v>
      </c>
      <c r="L22" s="6">
        <v>7</v>
      </c>
    </row>
    <row r="23" spans="1:12" ht="16" thickBot="1">
      <c r="A23" s="4" t="s">
        <v>605</v>
      </c>
      <c r="B23" s="4" t="s">
        <v>921</v>
      </c>
      <c r="C23" t="s">
        <v>179</v>
      </c>
      <c r="D23" s="5">
        <v>42767</v>
      </c>
      <c r="E23" s="5">
        <v>42856</v>
      </c>
      <c r="F23" s="4" t="s">
        <v>177</v>
      </c>
      <c r="G23" s="4" t="s">
        <v>924</v>
      </c>
      <c r="H23" s="6">
        <v>22</v>
      </c>
      <c r="I23" s="6">
        <f t="shared" si="3"/>
        <v>3243.3719008264466</v>
      </c>
      <c r="J23">
        <v>3000</v>
      </c>
      <c r="K23">
        <f t="shared" si="1"/>
        <v>4008.1743313763864</v>
      </c>
      <c r="L23" s="6">
        <v>13</v>
      </c>
    </row>
    <row r="24" spans="1:12" ht="16" thickBot="1">
      <c r="A24" s="4" t="s">
        <v>605</v>
      </c>
      <c r="B24" s="4" t="s">
        <v>921</v>
      </c>
      <c r="C24" t="s">
        <v>179</v>
      </c>
      <c r="D24" s="5">
        <v>42767</v>
      </c>
      <c r="E24" s="5">
        <v>42856</v>
      </c>
      <c r="F24" s="4" t="s">
        <v>177</v>
      </c>
      <c r="G24" s="4" t="s">
        <v>925</v>
      </c>
      <c r="H24" s="6">
        <v>22</v>
      </c>
      <c r="I24" s="6">
        <f t="shared" si="3"/>
        <v>3243.3719008264466</v>
      </c>
      <c r="J24">
        <v>3000</v>
      </c>
      <c r="K24">
        <f t="shared" si="1"/>
        <v>308.32110241356816</v>
      </c>
      <c r="L24" s="6">
        <v>1</v>
      </c>
    </row>
    <row r="25" spans="1:12" ht="16" thickBot="1">
      <c r="A25" s="4" t="s">
        <v>605</v>
      </c>
      <c r="B25" s="4" t="s">
        <v>921</v>
      </c>
      <c r="C25" t="s">
        <v>179</v>
      </c>
      <c r="D25" s="5">
        <v>42767</v>
      </c>
      <c r="E25" s="5">
        <v>42856</v>
      </c>
      <c r="F25" s="4" t="s">
        <v>177</v>
      </c>
      <c r="G25" s="4" t="s">
        <v>926</v>
      </c>
      <c r="H25" s="6">
        <v>22</v>
      </c>
      <c r="I25" s="6">
        <f t="shared" si="3"/>
        <v>3243.3719008264466</v>
      </c>
      <c r="J25">
        <v>3000</v>
      </c>
      <c r="K25">
        <f t="shared" si="1"/>
        <v>1541.6055120678407</v>
      </c>
      <c r="L25" s="6">
        <v>5</v>
      </c>
    </row>
    <row r="26" spans="1:12" ht="16" thickBot="1">
      <c r="A26" s="4" t="s">
        <v>605</v>
      </c>
      <c r="B26" s="4" t="s">
        <v>921</v>
      </c>
      <c r="C26" t="s">
        <v>179</v>
      </c>
      <c r="D26" s="5">
        <v>42767</v>
      </c>
      <c r="E26" s="5">
        <v>42856</v>
      </c>
      <c r="F26" s="4" t="s">
        <v>177</v>
      </c>
      <c r="G26" s="4" t="s">
        <v>927</v>
      </c>
      <c r="H26" s="6">
        <v>22</v>
      </c>
      <c r="I26" s="6">
        <f t="shared" si="3"/>
        <v>3243.3719008264466</v>
      </c>
      <c r="J26">
        <v>3000</v>
      </c>
      <c r="K26">
        <f t="shared" si="1"/>
        <v>1849.9266144814089</v>
      </c>
      <c r="L26" s="6">
        <v>6</v>
      </c>
    </row>
    <row r="27" spans="1:12" ht="16" thickBot="1">
      <c r="A27" s="4" t="s">
        <v>605</v>
      </c>
      <c r="B27" s="4" t="s">
        <v>921</v>
      </c>
      <c r="C27" t="s">
        <v>179</v>
      </c>
      <c r="D27" s="5">
        <v>42767</v>
      </c>
      <c r="E27" s="5">
        <v>42856</v>
      </c>
      <c r="F27" s="4" t="s">
        <v>177</v>
      </c>
      <c r="G27" s="4" t="s">
        <v>928</v>
      </c>
      <c r="H27" s="6">
        <v>22</v>
      </c>
      <c r="I27" s="6">
        <f t="shared" si="3"/>
        <v>3243.3719008264466</v>
      </c>
      <c r="J27">
        <v>3000</v>
      </c>
      <c r="K27">
        <f t="shared" si="1"/>
        <v>2774.8899217221133</v>
      </c>
      <c r="L27" s="6">
        <v>9</v>
      </c>
    </row>
    <row r="28" spans="1:12" ht="16" thickBot="1">
      <c r="A28" s="4" t="s">
        <v>605</v>
      </c>
      <c r="B28" s="4" t="s">
        <v>921</v>
      </c>
      <c r="C28" t="s">
        <v>179</v>
      </c>
      <c r="D28" s="5">
        <v>42767</v>
      </c>
      <c r="E28" s="5">
        <v>42856</v>
      </c>
      <c r="F28" s="4" t="s">
        <v>177</v>
      </c>
      <c r="G28" s="4" t="s">
        <v>929</v>
      </c>
      <c r="H28" s="6">
        <v>22</v>
      </c>
      <c r="I28" s="6">
        <f t="shared" si="3"/>
        <v>3243.3719008264466</v>
      </c>
      <c r="J28">
        <v>3000</v>
      </c>
      <c r="K28">
        <f t="shared" si="1"/>
        <v>616.64220482713631</v>
      </c>
      <c r="L28" s="6">
        <v>2</v>
      </c>
    </row>
    <row r="29" spans="1:12" ht="16" thickBot="1">
      <c r="A29" s="4" t="s">
        <v>605</v>
      </c>
      <c r="B29" s="4" t="s">
        <v>921</v>
      </c>
      <c r="C29" t="s">
        <v>179</v>
      </c>
      <c r="D29" s="5">
        <v>42767</v>
      </c>
      <c r="E29" s="5">
        <v>42856</v>
      </c>
      <c r="F29" s="4" t="s">
        <v>177</v>
      </c>
      <c r="G29" s="4" t="s">
        <v>930</v>
      </c>
      <c r="H29" s="6">
        <v>22</v>
      </c>
      <c r="I29" s="6">
        <f t="shared" si="3"/>
        <v>3243.3719008264466</v>
      </c>
      <c r="J29">
        <v>3000</v>
      </c>
      <c r="K29">
        <f t="shared" si="1"/>
        <v>2774.8899217221133</v>
      </c>
      <c r="L29" s="6">
        <v>9</v>
      </c>
    </row>
    <row r="30" spans="1:12" ht="16" thickBot="1">
      <c r="A30" s="4" t="s">
        <v>605</v>
      </c>
      <c r="B30" s="4" t="s">
        <v>921</v>
      </c>
      <c r="C30" t="s">
        <v>179</v>
      </c>
      <c r="D30" s="5">
        <v>42767</v>
      </c>
      <c r="E30" s="5">
        <v>42856</v>
      </c>
      <c r="F30" s="4" t="s">
        <v>177</v>
      </c>
      <c r="G30" s="4" t="s">
        <v>931</v>
      </c>
      <c r="H30" s="6">
        <v>22</v>
      </c>
      <c r="I30" s="6">
        <f t="shared" si="3"/>
        <v>3243.3719008264466</v>
      </c>
      <c r="J30">
        <v>3000</v>
      </c>
      <c r="K30">
        <f t="shared" si="1"/>
        <v>308.32110241356816</v>
      </c>
      <c r="L30" s="6">
        <v>1</v>
      </c>
    </row>
    <row r="31" spans="1:12" ht="16" thickBot="1">
      <c r="A31" s="4" t="s">
        <v>605</v>
      </c>
      <c r="B31" s="4" t="s">
        <v>921</v>
      </c>
      <c r="C31" t="s">
        <v>179</v>
      </c>
      <c r="D31" s="5">
        <v>42767</v>
      </c>
      <c r="E31" s="5">
        <v>42856</v>
      </c>
      <c r="F31" s="4" t="s">
        <v>177</v>
      </c>
      <c r="G31" s="4" t="s">
        <v>932</v>
      </c>
      <c r="H31" s="6">
        <v>22</v>
      </c>
      <c r="I31" s="6">
        <f t="shared" si="3"/>
        <v>3243.3719008264466</v>
      </c>
      <c r="J31">
        <v>3000</v>
      </c>
      <c r="K31">
        <f t="shared" si="1"/>
        <v>2774.8899217221133</v>
      </c>
      <c r="L31" s="6">
        <v>9</v>
      </c>
    </row>
    <row r="32" spans="1:12" ht="16" thickBot="1">
      <c r="A32" s="4" t="s">
        <v>605</v>
      </c>
      <c r="B32" s="4" t="s">
        <v>921</v>
      </c>
      <c r="C32" t="s">
        <v>179</v>
      </c>
      <c r="D32" s="5">
        <v>42767</v>
      </c>
      <c r="E32" s="5">
        <v>42856</v>
      </c>
      <c r="F32" s="4" t="s">
        <v>177</v>
      </c>
      <c r="G32" s="4" t="s">
        <v>933</v>
      </c>
      <c r="H32" s="6">
        <v>22</v>
      </c>
      <c r="I32" s="6">
        <f t="shared" si="3"/>
        <v>3243.3719008264466</v>
      </c>
      <c r="J32">
        <v>3000</v>
      </c>
      <c r="K32">
        <f t="shared" si="1"/>
        <v>2158.2477168949767</v>
      </c>
      <c r="L32" s="6">
        <v>7</v>
      </c>
    </row>
    <row r="33" spans="1:12" ht="16" thickBot="1">
      <c r="A33" s="4" t="s">
        <v>605</v>
      </c>
      <c r="B33" s="4" t="s">
        <v>921</v>
      </c>
      <c r="C33" t="s">
        <v>179</v>
      </c>
      <c r="D33" s="5">
        <v>42767</v>
      </c>
      <c r="E33" s="5">
        <v>42856</v>
      </c>
      <c r="F33" s="4" t="s">
        <v>177</v>
      </c>
      <c r="G33" s="4" t="s">
        <v>934</v>
      </c>
      <c r="H33" s="6">
        <v>22</v>
      </c>
      <c r="I33" s="6">
        <f t="shared" si="3"/>
        <v>3243.3719008264466</v>
      </c>
      <c r="J33">
        <v>3000</v>
      </c>
      <c r="K33">
        <f t="shared" si="1"/>
        <v>924.96330724070447</v>
      </c>
      <c r="L33" s="6">
        <v>3</v>
      </c>
    </row>
    <row r="34" spans="1:12" ht="16" thickBot="1">
      <c r="A34" s="4" t="s">
        <v>605</v>
      </c>
      <c r="B34" s="4" t="s">
        <v>921</v>
      </c>
      <c r="C34" t="s">
        <v>179</v>
      </c>
      <c r="D34" s="5">
        <v>42767</v>
      </c>
      <c r="E34" s="5">
        <v>42856</v>
      </c>
      <c r="F34" s="4" t="s">
        <v>177</v>
      </c>
      <c r="G34" s="4" t="s">
        <v>935</v>
      </c>
      <c r="H34" s="6">
        <v>22</v>
      </c>
      <c r="I34" s="6">
        <f t="shared" si="3"/>
        <v>3243.3719008264466</v>
      </c>
      <c r="J34">
        <v>3000</v>
      </c>
      <c r="K34">
        <f t="shared" si="1"/>
        <v>924.96330724070447</v>
      </c>
      <c r="L34" s="6">
        <v>3</v>
      </c>
    </row>
    <row r="35" spans="1:12" ht="16" thickBot="1">
      <c r="A35" s="4" t="s">
        <v>605</v>
      </c>
      <c r="B35" s="4" t="s">
        <v>921</v>
      </c>
      <c r="C35" t="s">
        <v>179</v>
      </c>
      <c r="D35" s="5">
        <v>42767</v>
      </c>
      <c r="E35" s="5">
        <v>42856</v>
      </c>
      <c r="F35" s="4" t="s">
        <v>177</v>
      </c>
      <c r="G35" s="4" t="s">
        <v>936</v>
      </c>
      <c r="H35" s="6">
        <v>22</v>
      </c>
      <c r="I35" s="6">
        <f t="shared" si="3"/>
        <v>3243.3719008264466</v>
      </c>
      <c r="J35">
        <v>3000</v>
      </c>
      <c r="K35">
        <f t="shared" si="1"/>
        <v>308.32110241356816</v>
      </c>
      <c r="L35" s="6">
        <v>1</v>
      </c>
    </row>
    <row r="36" spans="1:12" ht="16" thickBot="1">
      <c r="A36" s="4" t="s">
        <v>605</v>
      </c>
      <c r="B36" s="4" t="s">
        <v>921</v>
      </c>
      <c r="C36" t="s">
        <v>179</v>
      </c>
      <c r="D36" s="5">
        <v>42767</v>
      </c>
      <c r="E36" s="5">
        <v>42856</v>
      </c>
      <c r="F36" s="4" t="s">
        <v>177</v>
      </c>
      <c r="G36" s="4" t="s">
        <v>937</v>
      </c>
      <c r="H36" s="6">
        <v>22</v>
      </c>
      <c r="I36" s="6">
        <f t="shared" si="3"/>
        <v>3243.3719008264466</v>
      </c>
      <c r="J36">
        <v>3000</v>
      </c>
      <c r="K36">
        <f t="shared" si="1"/>
        <v>2774.8899217221133</v>
      </c>
      <c r="L36" s="6">
        <v>9</v>
      </c>
    </row>
    <row r="37" spans="1:12" ht="16" thickBot="1">
      <c r="A37" s="4" t="s">
        <v>605</v>
      </c>
      <c r="B37" s="4" t="s">
        <v>921</v>
      </c>
      <c r="C37" t="s">
        <v>179</v>
      </c>
      <c r="D37" s="5">
        <v>42767</v>
      </c>
      <c r="E37" s="5">
        <v>42856</v>
      </c>
      <c r="F37" s="4" t="s">
        <v>177</v>
      </c>
      <c r="G37" s="4" t="s">
        <v>938</v>
      </c>
      <c r="H37" s="6">
        <v>22</v>
      </c>
      <c r="I37" s="6">
        <f t="shared" si="3"/>
        <v>3243.3719008264466</v>
      </c>
      <c r="J37">
        <v>3000</v>
      </c>
      <c r="K37">
        <f t="shared" si="1"/>
        <v>0</v>
      </c>
      <c r="L37" s="6">
        <v>0</v>
      </c>
    </row>
    <row r="38" spans="1:12" ht="16" thickBot="1">
      <c r="A38" s="4" t="s">
        <v>605</v>
      </c>
      <c r="B38" s="4" t="s">
        <v>921</v>
      </c>
      <c r="C38" t="s">
        <v>179</v>
      </c>
      <c r="D38" s="5">
        <v>42767</v>
      </c>
      <c r="E38" s="5">
        <v>42856</v>
      </c>
      <c r="F38" s="4" t="s">
        <v>177</v>
      </c>
      <c r="G38" s="4" t="s">
        <v>939</v>
      </c>
      <c r="H38" s="6">
        <v>22</v>
      </c>
      <c r="I38" s="6">
        <f t="shared" si="3"/>
        <v>3243.3719008264466</v>
      </c>
      <c r="J38">
        <v>3000</v>
      </c>
      <c r="K38">
        <f t="shared" si="1"/>
        <v>1541.6055120678407</v>
      </c>
      <c r="L38" s="6">
        <v>5</v>
      </c>
    </row>
    <row r="39" spans="1:12" ht="16" thickBot="1">
      <c r="A39" s="4" t="s">
        <v>605</v>
      </c>
      <c r="B39" s="4" t="s">
        <v>921</v>
      </c>
      <c r="C39" t="s">
        <v>179</v>
      </c>
      <c r="D39" s="5">
        <v>42767</v>
      </c>
      <c r="E39" s="5">
        <v>42856</v>
      </c>
      <c r="F39" s="4" t="s">
        <v>177</v>
      </c>
      <c r="G39" s="4" t="s">
        <v>940</v>
      </c>
      <c r="H39" s="6">
        <v>22</v>
      </c>
      <c r="I39" s="6">
        <f t="shared" si="3"/>
        <v>3243.3719008264466</v>
      </c>
      <c r="J39">
        <v>3000</v>
      </c>
      <c r="K39">
        <f t="shared" si="1"/>
        <v>616.64220482713631</v>
      </c>
      <c r="L39" s="6">
        <v>2</v>
      </c>
    </row>
    <row r="40" spans="1:12" ht="16" thickBot="1">
      <c r="A40" s="4" t="s">
        <v>605</v>
      </c>
      <c r="B40" s="4" t="s">
        <v>921</v>
      </c>
      <c r="C40" t="s">
        <v>179</v>
      </c>
      <c r="D40" s="5">
        <v>42767</v>
      </c>
      <c r="E40" s="5">
        <v>42856</v>
      </c>
      <c r="F40" s="4" t="s">
        <v>177</v>
      </c>
      <c r="G40" s="4" t="s">
        <v>941</v>
      </c>
      <c r="H40" s="6">
        <v>22</v>
      </c>
      <c r="I40" s="6">
        <f t="shared" si="3"/>
        <v>3243.3719008264466</v>
      </c>
      <c r="J40">
        <v>3000</v>
      </c>
      <c r="K40">
        <f t="shared" si="1"/>
        <v>1541.6055120678407</v>
      </c>
      <c r="L40" s="6">
        <v>5</v>
      </c>
    </row>
    <row r="41" spans="1:12" s="45" customFormat="1" ht="16" thickBot="1">
      <c r="A41" s="16" t="s">
        <v>605</v>
      </c>
      <c r="B41" s="16" t="s">
        <v>616</v>
      </c>
      <c r="C41" s="45" t="s">
        <v>180</v>
      </c>
      <c r="D41" s="17">
        <v>42767</v>
      </c>
      <c r="E41" s="16"/>
      <c r="F41" s="16" t="s">
        <v>177</v>
      </c>
      <c r="G41" s="16" t="s">
        <v>617</v>
      </c>
      <c r="H41" s="18">
        <v>11</v>
      </c>
      <c r="I41" s="18">
        <f t="shared" ref="I41:I67" si="4">(511/H41)*(766/H41)</f>
        <v>3234.9256198347107</v>
      </c>
      <c r="J41" s="45">
        <v>3000</v>
      </c>
      <c r="K41" s="45">
        <f t="shared" si="1"/>
        <v>0</v>
      </c>
      <c r="L41" s="18">
        <v>0</v>
      </c>
    </row>
    <row r="42" spans="1:12" s="45" customFormat="1" ht="16" thickBot="1">
      <c r="A42" s="16" t="s">
        <v>605</v>
      </c>
      <c r="B42" s="16" t="s">
        <v>616</v>
      </c>
      <c r="C42" s="45" t="s">
        <v>180</v>
      </c>
      <c r="D42" s="17">
        <v>42767</v>
      </c>
      <c r="E42" s="16"/>
      <c r="F42" s="16" t="s">
        <v>177</v>
      </c>
      <c r="G42" s="16" t="s">
        <v>618</v>
      </c>
      <c r="H42" s="18">
        <v>11</v>
      </c>
      <c r="I42" s="18">
        <f t="shared" si="4"/>
        <v>3234.9256198347107</v>
      </c>
      <c r="J42" s="45">
        <v>3000</v>
      </c>
      <c r="K42" s="45">
        <f t="shared" si="1"/>
        <v>309.12611834676284</v>
      </c>
      <c r="L42" s="18">
        <v>1</v>
      </c>
    </row>
    <row r="43" spans="1:12" s="45" customFormat="1" ht="16" thickBot="1">
      <c r="A43" s="16" t="s">
        <v>605</v>
      </c>
      <c r="B43" s="16" t="s">
        <v>616</v>
      </c>
      <c r="C43" s="45" t="s">
        <v>180</v>
      </c>
      <c r="D43" s="17">
        <v>42767</v>
      </c>
      <c r="E43" s="16"/>
      <c r="F43" s="16" t="s">
        <v>177</v>
      </c>
      <c r="G43" s="16" t="s">
        <v>619</v>
      </c>
      <c r="H43" s="18">
        <v>11</v>
      </c>
      <c r="I43" s="18">
        <f t="shared" si="4"/>
        <v>3234.9256198347107</v>
      </c>
      <c r="J43" s="45">
        <v>3000</v>
      </c>
      <c r="K43" s="45">
        <f t="shared" si="1"/>
        <v>309.12611834676284</v>
      </c>
      <c r="L43" s="18">
        <v>1</v>
      </c>
    </row>
    <row r="44" spans="1:12" s="45" customFormat="1" ht="16" thickBot="1">
      <c r="A44" s="16" t="s">
        <v>605</v>
      </c>
      <c r="B44" s="16" t="s">
        <v>616</v>
      </c>
      <c r="C44" s="45" t="s">
        <v>180</v>
      </c>
      <c r="D44" s="17">
        <v>42767</v>
      </c>
      <c r="E44" s="16"/>
      <c r="F44" s="16" t="s">
        <v>177</v>
      </c>
      <c r="G44" s="16" t="s">
        <v>620</v>
      </c>
      <c r="H44" s="18">
        <v>11</v>
      </c>
      <c r="I44" s="18">
        <f t="shared" si="4"/>
        <v>3234.9256198347107</v>
      </c>
      <c r="J44" s="45">
        <v>3000</v>
      </c>
      <c r="K44" s="45">
        <f t="shared" si="1"/>
        <v>618.25223669352567</v>
      </c>
      <c r="L44" s="18">
        <v>2</v>
      </c>
    </row>
    <row r="45" spans="1:12" s="45" customFormat="1" ht="16" thickBot="1">
      <c r="A45" s="16" t="s">
        <v>605</v>
      </c>
      <c r="B45" s="16" t="s">
        <v>616</v>
      </c>
      <c r="C45" s="45" t="s">
        <v>180</v>
      </c>
      <c r="D45" s="17">
        <v>42767</v>
      </c>
      <c r="E45" s="16"/>
      <c r="F45" s="16" t="s">
        <v>177</v>
      </c>
      <c r="G45" s="16" t="s">
        <v>621</v>
      </c>
      <c r="H45" s="18">
        <v>11</v>
      </c>
      <c r="I45" s="18">
        <f t="shared" si="4"/>
        <v>3234.9256198347107</v>
      </c>
      <c r="J45" s="45">
        <v>3000</v>
      </c>
      <c r="K45" s="45">
        <f t="shared" si="1"/>
        <v>0</v>
      </c>
      <c r="L45" s="18">
        <v>0</v>
      </c>
    </row>
    <row r="46" spans="1:12" s="45" customFormat="1" ht="16" thickBot="1">
      <c r="A46" s="16" t="s">
        <v>605</v>
      </c>
      <c r="B46" s="16" t="s">
        <v>616</v>
      </c>
      <c r="C46" s="45" t="s">
        <v>180</v>
      </c>
      <c r="D46" s="17">
        <v>42767</v>
      </c>
      <c r="E46" s="16"/>
      <c r="F46" s="16" t="s">
        <v>177</v>
      </c>
      <c r="G46" s="16" t="s">
        <v>622</v>
      </c>
      <c r="H46" s="18">
        <v>11</v>
      </c>
      <c r="I46" s="18">
        <f t="shared" si="4"/>
        <v>3234.9256198347107</v>
      </c>
      <c r="J46" s="45">
        <v>3000</v>
      </c>
      <c r="K46" s="45">
        <f t="shared" si="1"/>
        <v>618.25223669352567</v>
      </c>
      <c r="L46" s="18">
        <v>2</v>
      </c>
    </row>
    <row r="47" spans="1:12" s="45" customFormat="1" ht="16" thickBot="1">
      <c r="A47" s="16" t="s">
        <v>605</v>
      </c>
      <c r="B47" s="16" t="s">
        <v>616</v>
      </c>
      <c r="C47" s="45" t="s">
        <v>180</v>
      </c>
      <c r="D47" s="17">
        <v>42767</v>
      </c>
      <c r="E47" s="16"/>
      <c r="F47" s="16" t="s">
        <v>177</v>
      </c>
      <c r="G47" s="16" t="s">
        <v>623</v>
      </c>
      <c r="H47" s="18">
        <v>11</v>
      </c>
      <c r="I47" s="18">
        <f t="shared" si="4"/>
        <v>3234.9256198347107</v>
      </c>
      <c r="J47" s="45">
        <v>3000</v>
      </c>
      <c r="K47" s="45">
        <f t="shared" si="1"/>
        <v>309.12611834676284</v>
      </c>
      <c r="L47" s="18">
        <v>1</v>
      </c>
    </row>
    <row r="48" spans="1:12" s="45" customFormat="1" ht="16" thickBot="1">
      <c r="A48" s="16" t="s">
        <v>605</v>
      </c>
      <c r="B48" s="16" t="s">
        <v>616</v>
      </c>
      <c r="C48" s="45" t="s">
        <v>180</v>
      </c>
      <c r="D48" s="17">
        <v>42767</v>
      </c>
      <c r="E48" s="16"/>
      <c r="F48" s="16" t="s">
        <v>177</v>
      </c>
      <c r="G48" s="16" t="s">
        <v>624</v>
      </c>
      <c r="H48" s="18">
        <v>11</v>
      </c>
      <c r="I48" s="18">
        <f t="shared" si="4"/>
        <v>3234.9256198347107</v>
      </c>
      <c r="J48" s="45">
        <v>3000</v>
      </c>
      <c r="K48" s="45">
        <f t="shared" si="1"/>
        <v>0</v>
      </c>
      <c r="L48" s="18">
        <v>0</v>
      </c>
    </row>
    <row r="49" spans="1:12" s="45" customFormat="1" ht="16" thickBot="1">
      <c r="A49" s="16" t="s">
        <v>605</v>
      </c>
      <c r="B49" s="16" t="s">
        <v>616</v>
      </c>
      <c r="C49" s="45" t="s">
        <v>180</v>
      </c>
      <c r="D49" s="17">
        <v>42767</v>
      </c>
      <c r="E49" s="16"/>
      <c r="F49" s="16" t="s">
        <v>177</v>
      </c>
      <c r="G49" s="16" t="s">
        <v>625</v>
      </c>
      <c r="H49" s="18">
        <v>11</v>
      </c>
      <c r="I49" s="18">
        <f t="shared" si="4"/>
        <v>3234.9256198347107</v>
      </c>
      <c r="J49" s="45">
        <v>3000</v>
      </c>
      <c r="K49" s="45">
        <f t="shared" si="1"/>
        <v>927.37835504028862</v>
      </c>
      <c r="L49" s="18">
        <v>3</v>
      </c>
    </row>
    <row r="50" spans="1:12" s="45" customFormat="1" ht="16" thickBot="1">
      <c r="A50" s="16" t="s">
        <v>605</v>
      </c>
      <c r="B50" s="16" t="s">
        <v>616</v>
      </c>
      <c r="C50" s="45" t="s">
        <v>180</v>
      </c>
      <c r="D50" s="17">
        <v>42767</v>
      </c>
      <c r="E50" s="16"/>
      <c r="F50" s="16" t="s">
        <v>177</v>
      </c>
      <c r="G50" s="16" t="s">
        <v>626</v>
      </c>
      <c r="H50" s="18">
        <v>11</v>
      </c>
      <c r="I50" s="18">
        <f t="shared" si="4"/>
        <v>3234.9256198347107</v>
      </c>
      <c r="J50" s="45">
        <v>3000</v>
      </c>
      <c r="K50" s="45">
        <f t="shared" si="1"/>
        <v>1236.5044733870513</v>
      </c>
      <c r="L50" s="18">
        <v>4</v>
      </c>
    </row>
    <row r="51" spans="1:12" s="45" customFormat="1" ht="16" thickBot="1">
      <c r="A51" s="16" t="s">
        <v>605</v>
      </c>
      <c r="B51" s="16" t="s">
        <v>616</v>
      </c>
      <c r="C51" s="45" t="s">
        <v>180</v>
      </c>
      <c r="D51" s="17">
        <v>42767</v>
      </c>
      <c r="E51" s="16"/>
      <c r="F51" s="16" t="s">
        <v>177</v>
      </c>
      <c r="G51" s="16" t="s">
        <v>627</v>
      </c>
      <c r="H51" s="18">
        <v>11</v>
      </c>
      <c r="I51" s="18">
        <f t="shared" si="4"/>
        <v>3234.9256198347107</v>
      </c>
      <c r="J51" s="45">
        <v>3000</v>
      </c>
      <c r="K51" s="45">
        <f t="shared" si="1"/>
        <v>309.12611834676284</v>
      </c>
      <c r="L51" s="18">
        <v>1</v>
      </c>
    </row>
    <row r="52" spans="1:12" s="45" customFormat="1" ht="16" thickBot="1">
      <c r="A52" s="16" t="s">
        <v>605</v>
      </c>
      <c r="B52" s="16" t="s">
        <v>616</v>
      </c>
      <c r="C52" s="45" t="s">
        <v>180</v>
      </c>
      <c r="D52" s="17">
        <v>42767</v>
      </c>
      <c r="E52" s="16"/>
      <c r="F52" s="16" t="s">
        <v>177</v>
      </c>
      <c r="G52" s="16" t="s">
        <v>628</v>
      </c>
      <c r="H52" s="18">
        <v>11</v>
      </c>
      <c r="I52" s="18">
        <f t="shared" si="4"/>
        <v>3234.9256198347107</v>
      </c>
      <c r="J52" s="45">
        <v>3000</v>
      </c>
      <c r="K52" s="45">
        <f t="shared" si="1"/>
        <v>1854.7567100805772</v>
      </c>
      <c r="L52" s="18">
        <v>6</v>
      </c>
    </row>
    <row r="53" spans="1:12" s="45" customFormat="1" ht="16" thickBot="1">
      <c r="A53" s="16" t="s">
        <v>605</v>
      </c>
      <c r="B53" s="16" t="s">
        <v>616</v>
      </c>
      <c r="C53" s="45" t="s">
        <v>180</v>
      </c>
      <c r="D53" s="17">
        <v>42767</v>
      </c>
      <c r="E53" s="16"/>
      <c r="F53" s="16" t="s">
        <v>177</v>
      </c>
      <c r="G53" s="16" t="s">
        <v>629</v>
      </c>
      <c r="H53" s="18">
        <v>11</v>
      </c>
      <c r="I53" s="18">
        <f t="shared" si="4"/>
        <v>3234.9256198347107</v>
      </c>
      <c r="J53" s="45">
        <v>3000</v>
      </c>
      <c r="K53" s="45">
        <f t="shared" si="1"/>
        <v>0</v>
      </c>
      <c r="L53" s="18">
        <v>0</v>
      </c>
    </row>
    <row r="54" spans="1:12" s="45" customFormat="1" ht="16" thickBot="1">
      <c r="A54" s="16" t="s">
        <v>605</v>
      </c>
      <c r="B54" s="16" t="s">
        <v>616</v>
      </c>
      <c r="C54" s="45" t="s">
        <v>180</v>
      </c>
      <c r="D54" s="17">
        <v>42767</v>
      </c>
      <c r="E54" s="16"/>
      <c r="F54" s="16" t="s">
        <v>177</v>
      </c>
      <c r="G54" s="16" t="s">
        <v>630</v>
      </c>
      <c r="H54" s="18">
        <v>11</v>
      </c>
      <c r="I54" s="18">
        <f t="shared" si="4"/>
        <v>3234.9256198347107</v>
      </c>
      <c r="J54" s="45">
        <v>3000</v>
      </c>
      <c r="K54" s="45">
        <f t="shared" si="1"/>
        <v>309.12611834676284</v>
      </c>
      <c r="L54" s="18">
        <v>1</v>
      </c>
    </row>
    <row r="55" spans="1:12" s="45" customFormat="1" ht="16" thickBot="1">
      <c r="A55" s="16" t="s">
        <v>605</v>
      </c>
      <c r="B55" s="16" t="s">
        <v>616</v>
      </c>
      <c r="C55" s="45" t="s">
        <v>180</v>
      </c>
      <c r="D55" s="17">
        <v>42767</v>
      </c>
      <c r="E55" s="16"/>
      <c r="F55" s="16" t="s">
        <v>177</v>
      </c>
      <c r="G55" s="16" t="s">
        <v>631</v>
      </c>
      <c r="H55" s="18">
        <v>11</v>
      </c>
      <c r="I55" s="18">
        <f t="shared" si="4"/>
        <v>3234.9256198347107</v>
      </c>
      <c r="J55" s="45">
        <v>3000</v>
      </c>
      <c r="K55" s="45">
        <f t="shared" si="1"/>
        <v>0</v>
      </c>
      <c r="L55" s="18">
        <v>0</v>
      </c>
    </row>
    <row r="56" spans="1:12" s="45" customFormat="1" ht="16" thickBot="1">
      <c r="A56" s="16" t="s">
        <v>605</v>
      </c>
      <c r="B56" s="16" t="s">
        <v>616</v>
      </c>
      <c r="C56" s="45" t="s">
        <v>180</v>
      </c>
      <c r="D56" s="17">
        <v>42767</v>
      </c>
      <c r="E56" s="16"/>
      <c r="F56" s="16" t="s">
        <v>177</v>
      </c>
      <c r="G56" s="16" t="s">
        <v>632</v>
      </c>
      <c r="H56" s="18">
        <v>11</v>
      </c>
      <c r="I56" s="18">
        <f t="shared" si="4"/>
        <v>3234.9256198347107</v>
      </c>
      <c r="J56" s="45">
        <v>3000</v>
      </c>
      <c r="K56" s="45">
        <f t="shared" si="1"/>
        <v>927.37835504028862</v>
      </c>
      <c r="L56" s="18">
        <v>3</v>
      </c>
    </row>
    <row r="57" spans="1:12" s="45" customFormat="1" ht="16" thickBot="1">
      <c r="A57" s="16" t="s">
        <v>605</v>
      </c>
      <c r="B57" s="16" t="s">
        <v>616</v>
      </c>
      <c r="C57" s="45" t="s">
        <v>180</v>
      </c>
      <c r="D57" s="17">
        <v>42767</v>
      </c>
      <c r="E57" s="16"/>
      <c r="F57" s="16" t="s">
        <v>177</v>
      </c>
      <c r="G57" s="16" t="s">
        <v>633</v>
      </c>
      <c r="H57" s="18">
        <v>11</v>
      </c>
      <c r="I57" s="18">
        <f t="shared" si="4"/>
        <v>3234.9256198347107</v>
      </c>
      <c r="J57" s="45">
        <v>3000</v>
      </c>
      <c r="K57" s="45">
        <f t="shared" si="1"/>
        <v>5564.2701302417317</v>
      </c>
      <c r="L57" s="18">
        <v>18</v>
      </c>
    </row>
    <row r="58" spans="1:12" s="45" customFormat="1" ht="16" thickBot="1">
      <c r="A58" s="16" t="s">
        <v>605</v>
      </c>
      <c r="B58" s="16" t="s">
        <v>616</v>
      </c>
      <c r="C58" s="45" t="s">
        <v>180</v>
      </c>
      <c r="D58" s="17">
        <v>42767</v>
      </c>
      <c r="E58" s="16"/>
      <c r="F58" s="16" t="s">
        <v>177</v>
      </c>
      <c r="G58" s="16" t="s">
        <v>634</v>
      </c>
      <c r="H58" s="18">
        <v>11</v>
      </c>
      <c r="I58" s="18">
        <f t="shared" si="4"/>
        <v>3234.9256198347107</v>
      </c>
      <c r="J58" s="45">
        <v>3000</v>
      </c>
      <c r="K58" s="45">
        <f t="shared" si="1"/>
        <v>1236.5044733870513</v>
      </c>
      <c r="L58" s="18">
        <v>4</v>
      </c>
    </row>
    <row r="59" spans="1:12" s="45" customFormat="1" ht="16" thickBot="1">
      <c r="A59" s="16" t="s">
        <v>605</v>
      </c>
      <c r="B59" s="16" t="s">
        <v>616</v>
      </c>
      <c r="C59" s="45" t="s">
        <v>180</v>
      </c>
      <c r="D59" s="17">
        <v>42767</v>
      </c>
      <c r="E59" s="16"/>
      <c r="F59" s="16" t="s">
        <v>177</v>
      </c>
      <c r="G59" s="16" t="s">
        <v>635</v>
      </c>
      <c r="H59" s="18">
        <v>11</v>
      </c>
      <c r="I59" s="18">
        <f t="shared" si="4"/>
        <v>3234.9256198347107</v>
      </c>
      <c r="J59" s="45">
        <v>3000</v>
      </c>
      <c r="K59" s="45">
        <f t="shared" si="1"/>
        <v>1236.5044733870513</v>
      </c>
      <c r="L59" s="18">
        <v>4</v>
      </c>
    </row>
    <row r="60" spans="1:12" s="45" customFormat="1" ht="16" thickBot="1">
      <c r="A60" s="16" t="s">
        <v>605</v>
      </c>
      <c r="B60" s="16" t="s">
        <v>616</v>
      </c>
      <c r="C60" s="45" t="s">
        <v>180</v>
      </c>
      <c r="D60" s="17">
        <v>42767</v>
      </c>
      <c r="E60" s="16"/>
      <c r="F60" s="16" t="s">
        <v>177</v>
      </c>
      <c r="G60" s="16" t="s">
        <v>636</v>
      </c>
      <c r="H60" s="18">
        <v>11</v>
      </c>
      <c r="I60" s="18">
        <f t="shared" si="4"/>
        <v>3234.9256198347107</v>
      </c>
      <c r="J60" s="45">
        <v>3000</v>
      </c>
      <c r="K60" s="45">
        <f t="shared" si="1"/>
        <v>3091.2611834676286</v>
      </c>
      <c r="L60" s="18">
        <v>10</v>
      </c>
    </row>
    <row r="61" spans="1:12" s="45" customFormat="1" ht="16" thickBot="1">
      <c r="A61" s="16" t="s">
        <v>605</v>
      </c>
      <c r="B61" s="16" t="s">
        <v>616</v>
      </c>
      <c r="C61" s="45" t="s">
        <v>180</v>
      </c>
      <c r="D61" s="17">
        <v>42767</v>
      </c>
      <c r="E61" s="16"/>
      <c r="F61" s="16" t="s">
        <v>177</v>
      </c>
      <c r="G61" s="16" t="s">
        <v>637</v>
      </c>
      <c r="H61" s="18">
        <v>11</v>
      </c>
      <c r="I61" s="18">
        <f t="shared" si="4"/>
        <v>3234.9256198347107</v>
      </c>
      <c r="J61" s="45">
        <v>3000</v>
      </c>
      <c r="K61" s="45">
        <f t="shared" si="1"/>
        <v>618.25223669352567</v>
      </c>
      <c r="L61" s="18">
        <v>2</v>
      </c>
    </row>
    <row r="62" spans="1:12" s="45" customFormat="1" ht="16" thickBot="1">
      <c r="A62" s="16" t="s">
        <v>605</v>
      </c>
      <c r="B62" s="16" t="s">
        <v>616</v>
      </c>
      <c r="C62" s="45" t="s">
        <v>180</v>
      </c>
      <c r="D62" s="17">
        <v>42767</v>
      </c>
      <c r="E62" s="16"/>
      <c r="F62" s="16" t="s">
        <v>177</v>
      </c>
      <c r="G62" s="16" t="s">
        <v>638</v>
      </c>
      <c r="H62" s="18">
        <v>11</v>
      </c>
      <c r="I62" s="18">
        <f t="shared" si="4"/>
        <v>3234.9256198347107</v>
      </c>
      <c r="J62" s="45">
        <v>3000</v>
      </c>
      <c r="K62" s="45">
        <f t="shared" si="1"/>
        <v>618.25223669352567</v>
      </c>
      <c r="L62" s="18">
        <v>2</v>
      </c>
    </row>
    <row r="63" spans="1:12" s="45" customFormat="1" ht="16" thickBot="1">
      <c r="A63" s="16" t="s">
        <v>605</v>
      </c>
      <c r="B63" s="16" t="s">
        <v>616</v>
      </c>
      <c r="C63" s="45" t="s">
        <v>180</v>
      </c>
      <c r="D63" s="17">
        <v>42767</v>
      </c>
      <c r="E63" s="16"/>
      <c r="F63" s="16" t="s">
        <v>177</v>
      </c>
      <c r="G63" s="16" t="s">
        <v>639</v>
      </c>
      <c r="H63" s="18">
        <v>11</v>
      </c>
      <c r="I63" s="18">
        <f t="shared" si="4"/>
        <v>3234.9256198347107</v>
      </c>
      <c r="J63" s="45">
        <v>3000</v>
      </c>
      <c r="K63" s="45">
        <f t="shared" si="1"/>
        <v>0</v>
      </c>
      <c r="L63" s="18">
        <v>0</v>
      </c>
    </row>
    <row r="64" spans="1:12" s="45" customFormat="1" ht="16" thickBot="1">
      <c r="A64" s="16" t="s">
        <v>605</v>
      </c>
      <c r="B64" s="16" t="s">
        <v>616</v>
      </c>
      <c r="C64" s="45" t="s">
        <v>180</v>
      </c>
      <c r="D64" s="17">
        <v>42767</v>
      </c>
      <c r="E64" s="16"/>
      <c r="F64" s="16" t="s">
        <v>177</v>
      </c>
      <c r="G64" s="16" t="s">
        <v>640</v>
      </c>
      <c r="H64" s="18">
        <v>11</v>
      </c>
      <c r="I64" s="18">
        <f t="shared" si="4"/>
        <v>3234.9256198347107</v>
      </c>
      <c r="J64" s="45">
        <v>3000</v>
      </c>
      <c r="K64" s="45">
        <f t="shared" si="1"/>
        <v>927.37835504028862</v>
      </c>
      <c r="L64" s="18">
        <v>3</v>
      </c>
    </row>
    <row r="65" spans="1:12" s="45" customFormat="1" ht="16" thickBot="1">
      <c r="A65" s="16" t="s">
        <v>605</v>
      </c>
      <c r="B65" s="16" t="s">
        <v>616</v>
      </c>
      <c r="C65" s="45" t="s">
        <v>180</v>
      </c>
      <c r="D65" s="17">
        <v>42767</v>
      </c>
      <c r="E65" s="16"/>
      <c r="F65" s="16" t="s">
        <v>177</v>
      </c>
      <c r="G65" s="16" t="s">
        <v>641</v>
      </c>
      <c r="H65" s="18">
        <v>11</v>
      </c>
      <c r="I65" s="18">
        <f t="shared" si="4"/>
        <v>3234.9256198347107</v>
      </c>
      <c r="J65" s="45">
        <v>3000</v>
      </c>
      <c r="K65" s="45">
        <f t="shared" si="1"/>
        <v>1545.6305917338143</v>
      </c>
      <c r="L65" s="18">
        <v>5</v>
      </c>
    </row>
    <row r="66" spans="1:12" ht="16" thickBot="1">
      <c r="A66" s="52" t="s">
        <v>605</v>
      </c>
      <c r="B66" s="52" t="s">
        <v>921</v>
      </c>
      <c r="C66" t="s">
        <v>366</v>
      </c>
      <c r="D66" s="66">
        <v>42767</v>
      </c>
      <c r="E66" s="66">
        <v>42856</v>
      </c>
      <c r="F66" s="52" t="s">
        <v>184</v>
      </c>
      <c r="G66" s="52" t="s">
        <v>1055</v>
      </c>
      <c r="H66" s="63">
        <v>11</v>
      </c>
      <c r="I66" s="25">
        <f t="shared" si="4"/>
        <v>3234.9256198347107</v>
      </c>
      <c r="J66">
        <v>3000</v>
      </c>
      <c r="K66">
        <f t="shared" ref="K66:K129" si="5">(L66/I66)*1000000</f>
        <v>1545.6305917338143</v>
      </c>
      <c r="L66" s="63">
        <v>5</v>
      </c>
    </row>
    <row r="67" spans="1:12" ht="16" thickBot="1">
      <c r="A67" s="52" t="s">
        <v>605</v>
      </c>
      <c r="B67" s="52" t="s">
        <v>921</v>
      </c>
      <c r="C67" t="s">
        <v>366</v>
      </c>
      <c r="D67" s="66">
        <v>42767</v>
      </c>
      <c r="E67" s="66">
        <v>42856</v>
      </c>
      <c r="F67" s="52" t="s">
        <v>184</v>
      </c>
      <c r="G67" s="73" t="s">
        <v>1056</v>
      </c>
      <c r="H67" s="63">
        <v>11</v>
      </c>
      <c r="I67" s="25">
        <f t="shared" si="4"/>
        <v>3234.9256198347107</v>
      </c>
      <c r="J67">
        <v>3000</v>
      </c>
      <c r="K67">
        <f t="shared" si="5"/>
        <v>618.25223669352567</v>
      </c>
      <c r="L67" s="63">
        <v>2</v>
      </c>
    </row>
    <row r="68" spans="1:12" ht="16" thickBot="1">
      <c r="A68" s="52" t="s">
        <v>605</v>
      </c>
      <c r="B68" s="52" t="s">
        <v>921</v>
      </c>
      <c r="C68" t="s">
        <v>366</v>
      </c>
      <c r="D68" s="66">
        <v>42767</v>
      </c>
      <c r="E68" s="66">
        <v>42856</v>
      </c>
      <c r="F68" s="52" t="s">
        <v>184</v>
      </c>
      <c r="G68" s="73" t="s">
        <v>1057</v>
      </c>
      <c r="H68" s="63">
        <v>11</v>
      </c>
      <c r="I68" s="25">
        <f t="shared" ref="I68:I85" si="6">(511/H68)*(766/H68)</f>
        <v>3234.9256198347107</v>
      </c>
      <c r="J68">
        <v>3000</v>
      </c>
      <c r="K68">
        <f t="shared" si="5"/>
        <v>927.37835504028862</v>
      </c>
      <c r="L68" s="63">
        <v>3</v>
      </c>
    </row>
    <row r="69" spans="1:12" ht="16" thickBot="1">
      <c r="A69" s="52" t="s">
        <v>605</v>
      </c>
      <c r="B69" s="52" t="s">
        <v>921</v>
      </c>
      <c r="C69" t="s">
        <v>366</v>
      </c>
      <c r="D69" s="66">
        <v>42767</v>
      </c>
      <c r="E69" s="66">
        <v>42856</v>
      </c>
      <c r="F69" s="52" t="s">
        <v>184</v>
      </c>
      <c r="G69" s="73" t="s">
        <v>1058</v>
      </c>
      <c r="H69" s="63">
        <v>11</v>
      </c>
      <c r="I69" s="25">
        <f t="shared" si="6"/>
        <v>3234.9256198347107</v>
      </c>
      <c r="J69">
        <v>3000</v>
      </c>
      <c r="K69">
        <f t="shared" si="5"/>
        <v>1545.6305917338143</v>
      </c>
      <c r="L69" s="63">
        <v>5</v>
      </c>
    </row>
    <row r="70" spans="1:12" ht="16" thickBot="1">
      <c r="A70" s="52" t="s">
        <v>605</v>
      </c>
      <c r="B70" s="52" t="s">
        <v>921</v>
      </c>
      <c r="C70" t="s">
        <v>366</v>
      </c>
      <c r="D70" s="66">
        <v>42767</v>
      </c>
      <c r="E70" s="66">
        <v>42856</v>
      </c>
      <c r="F70" s="52" t="s">
        <v>184</v>
      </c>
      <c r="G70" s="73" t="s">
        <v>1059</v>
      </c>
      <c r="H70" s="63">
        <v>11</v>
      </c>
      <c r="I70" s="25">
        <f t="shared" si="6"/>
        <v>3234.9256198347107</v>
      </c>
      <c r="J70">
        <v>3000</v>
      </c>
      <c r="K70">
        <f t="shared" si="5"/>
        <v>309.12611834676284</v>
      </c>
      <c r="L70" s="63">
        <v>1</v>
      </c>
    </row>
    <row r="71" spans="1:12" ht="16" thickBot="1">
      <c r="A71" s="52" t="s">
        <v>605</v>
      </c>
      <c r="B71" s="52" t="s">
        <v>921</v>
      </c>
      <c r="C71" t="s">
        <v>366</v>
      </c>
      <c r="D71" s="66">
        <v>42767</v>
      </c>
      <c r="E71" s="66">
        <v>42856</v>
      </c>
      <c r="F71" s="52" t="s">
        <v>184</v>
      </c>
      <c r="G71" s="73" t="s">
        <v>1060</v>
      </c>
      <c r="H71" s="63">
        <v>11</v>
      </c>
      <c r="I71" s="25">
        <f t="shared" si="6"/>
        <v>3234.9256198347107</v>
      </c>
      <c r="J71">
        <v>3000</v>
      </c>
      <c r="K71">
        <f t="shared" si="5"/>
        <v>927.37835504028862</v>
      </c>
      <c r="L71" s="63">
        <v>3</v>
      </c>
    </row>
    <row r="72" spans="1:12" ht="16" thickBot="1">
      <c r="A72" s="52" t="s">
        <v>605</v>
      </c>
      <c r="B72" s="52" t="s">
        <v>921</v>
      </c>
      <c r="C72" t="s">
        <v>366</v>
      </c>
      <c r="D72" s="66">
        <v>42767</v>
      </c>
      <c r="E72" s="66">
        <v>42856</v>
      </c>
      <c r="F72" s="52" t="s">
        <v>184</v>
      </c>
      <c r="G72" s="73" t="s">
        <v>1061</v>
      </c>
      <c r="H72" s="63">
        <v>11</v>
      </c>
      <c r="I72" s="25">
        <f t="shared" si="6"/>
        <v>3234.9256198347107</v>
      </c>
      <c r="J72">
        <v>3000</v>
      </c>
      <c r="K72">
        <f t="shared" si="5"/>
        <v>1236.5044733870513</v>
      </c>
      <c r="L72" s="63">
        <v>4</v>
      </c>
    </row>
    <row r="73" spans="1:12" ht="16" thickBot="1">
      <c r="A73" s="52" t="s">
        <v>605</v>
      </c>
      <c r="B73" s="52" t="s">
        <v>921</v>
      </c>
      <c r="C73" t="s">
        <v>366</v>
      </c>
      <c r="D73" s="66">
        <v>42767</v>
      </c>
      <c r="E73" s="66">
        <v>42856</v>
      </c>
      <c r="F73" s="52" t="s">
        <v>184</v>
      </c>
      <c r="G73" s="73" t="s">
        <v>1062</v>
      </c>
      <c r="H73" s="63">
        <v>11</v>
      </c>
      <c r="I73" s="25">
        <f t="shared" si="6"/>
        <v>3234.9256198347107</v>
      </c>
      <c r="J73">
        <v>3000</v>
      </c>
      <c r="K73">
        <f t="shared" si="5"/>
        <v>1236.5044733870513</v>
      </c>
      <c r="L73" s="63">
        <v>4</v>
      </c>
    </row>
    <row r="74" spans="1:12" ht="16" thickBot="1">
      <c r="A74" s="52" t="s">
        <v>605</v>
      </c>
      <c r="B74" s="52" t="s">
        <v>921</v>
      </c>
      <c r="C74" t="s">
        <v>366</v>
      </c>
      <c r="D74" s="66">
        <v>42767</v>
      </c>
      <c r="E74" s="66">
        <v>42856</v>
      </c>
      <c r="F74" s="52" t="s">
        <v>184</v>
      </c>
      <c r="G74" s="73" t="s">
        <v>1063</v>
      </c>
      <c r="H74" s="63">
        <v>11</v>
      </c>
      <c r="I74" s="25">
        <f t="shared" si="6"/>
        <v>3234.9256198347107</v>
      </c>
      <c r="J74">
        <v>3000</v>
      </c>
      <c r="K74">
        <f t="shared" si="5"/>
        <v>2473.0089467741027</v>
      </c>
      <c r="L74" s="63">
        <v>8</v>
      </c>
    </row>
    <row r="75" spans="1:12" ht="16" thickBot="1">
      <c r="A75" s="52" t="s">
        <v>605</v>
      </c>
      <c r="B75" s="52" t="s">
        <v>921</v>
      </c>
      <c r="C75" t="s">
        <v>366</v>
      </c>
      <c r="D75" s="66">
        <v>42767</v>
      </c>
      <c r="E75" s="66">
        <v>42856</v>
      </c>
      <c r="F75" s="52" t="s">
        <v>184</v>
      </c>
      <c r="G75" s="73" t="s">
        <v>1064</v>
      </c>
      <c r="H75" s="63">
        <v>11</v>
      </c>
      <c r="I75" s="25">
        <f t="shared" si="6"/>
        <v>3234.9256198347107</v>
      </c>
      <c r="J75">
        <v>3000</v>
      </c>
      <c r="K75">
        <f t="shared" si="5"/>
        <v>1236.5044733870513</v>
      </c>
      <c r="L75" s="63">
        <v>4</v>
      </c>
    </row>
    <row r="76" spans="1:12" ht="16" thickBot="1">
      <c r="A76" s="52" t="s">
        <v>605</v>
      </c>
      <c r="B76" s="52" t="s">
        <v>921</v>
      </c>
      <c r="C76" t="s">
        <v>366</v>
      </c>
      <c r="D76" s="66">
        <v>42767</v>
      </c>
      <c r="E76" s="66">
        <v>42856</v>
      </c>
      <c r="F76" s="52" t="s">
        <v>184</v>
      </c>
      <c r="G76" s="73" t="s">
        <v>1065</v>
      </c>
      <c r="H76" s="63">
        <v>11</v>
      </c>
      <c r="I76" s="25">
        <f t="shared" si="6"/>
        <v>3234.9256198347107</v>
      </c>
      <c r="J76">
        <v>3000</v>
      </c>
      <c r="K76">
        <f t="shared" si="5"/>
        <v>1236.5044733870513</v>
      </c>
      <c r="L76" s="63">
        <v>4</v>
      </c>
    </row>
    <row r="77" spans="1:12" ht="16" thickBot="1">
      <c r="A77" s="52" t="s">
        <v>605</v>
      </c>
      <c r="B77" s="52" t="s">
        <v>921</v>
      </c>
      <c r="C77" t="s">
        <v>366</v>
      </c>
      <c r="D77" s="66">
        <v>42767</v>
      </c>
      <c r="E77" s="66">
        <v>42856</v>
      </c>
      <c r="F77" s="52" t="s">
        <v>184</v>
      </c>
      <c r="G77" s="73" t="s">
        <v>1066</v>
      </c>
      <c r="H77" s="63">
        <v>11</v>
      </c>
      <c r="I77" s="25">
        <f t="shared" si="6"/>
        <v>3234.9256198347107</v>
      </c>
      <c r="J77">
        <v>3000</v>
      </c>
      <c r="K77">
        <f t="shared" si="5"/>
        <v>618.25223669352567</v>
      </c>
      <c r="L77" s="63">
        <v>2</v>
      </c>
    </row>
    <row r="78" spans="1:12" ht="16" thickBot="1">
      <c r="A78" s="52" t="s">
        <v>605</v>
      </c>
      <c r="B78" s="52" t="s">
        <v>921</v>
      </c>
      <c r="C78" t="s">
        <v>366</v>
      </c>
      <c r="D78" s="66">
        <v>42767</v>
      </c>
      <c r="E78" s="66">
        <v>42856</v>
      </c>
      <c r="F78" s="52" t="s">
        <v>184</v>
      </c>
      <c r="G78" s="73" t="s">
        <v>1067</v>
      </c>
      <c r="H78" s="63">
        <v>11</v>
      </c>
      <c r="I78" s="25">
        <f t="shared" si="6"/>
        <v>3234.9256198347107</v>
      </c>
      <c r="J78">
        <v>3000</v>
      </c>
      <c r="K78">
        <f t="shared" si="5"/>
        <v>1854.7567100805772</v>
      </c>
      <c r="L78" s="63">
        <v>6</v>
      </c>
    </row>
    <row r="79" spans="1:12" ht="16" thickBot="1">
      <c r="A79" s="52" t="s">
        <v>605</v>
      </c>
      <c r="B79" s="52" t="s">
        <v>921</v>
      </c>
      <c r="C79" t="s">
        <v>366</v>
      </c>
      <c r="D79" s="66">
        <v>42767</v>
      </c>
      <c r="E79" s="66">
        <v>42856</v>
      </c>
      <c r="F79" s="52" t="s">
        <v>184</v>
      </c>
      <c r="G79" s="73" t="s">
        <v>1068</v>
      </c>
      <c r="H79" s="63">
        <v>11</v>
      </c>
      <c r="I79" s="25">
        <f t="shared" si="6"/>
        <v>3234.9256198347107</v>
      </c>
      <c r="J79">
        <v>3000</v>
      </c>
      <c r="K79">
        <f t="shared" si="5"/>
        <v>927.37835504028862</v>
      </c>
      <c r="L79" s="63">
        <v>3</v>
      </c>
    </row>
    <row r="80" spans="1:12" ht="16" thickBot="1">
      <c r="A80" s="52" t="s">
        <v>605</v>
      </c>
      <c r="B80" s="52" t="s">
        <v>921</v>
      </c>
      <c r="C80" t="s">
        <v>366</v>
      </c>
      <c r="D80" s="66">
        <v>42767</v>
      </c>
      <c r="E80" s="66">
        <v>42856</v>
      </c>
      <c r="F80" s="52" t="s">
        <v>184</v>
      </c>
      <c r="G80" s="73" t="s">
        <v>1069</v>
      </c>
      <c r="H80" s="63">
        <v>11</v>
      </c>
      <c r="I80" s="25">
        <f t="shared" si="6"/>
        <v>3234.9256198347107</v>
      </c>
      <c r="J80">
        <v>3000</v>
      </c>
      <c r="K80">
        <f t="shared" si="5"/>
        <v>3709.5134201611545</v>
      </c>
      <c r="L80" s="63">
        <v>12</v>
      </c>
    </row>
    <row r="81" spans="1:12" ht="16" thickBot="1">
      <c r="A81" s="52" t="s">
        <v>605</v>
      </c>
      <c r="B81" s="52" t="s">
        <v>921</v>
      </c>
      <c r="C81" t="s">
        <v>366</v>
      </c>
      <c r="D81" s="66">
        <v>42767</v>
      </c>
      <c r="E81" s="66">
        <v>42856</v>
      </c>
      <c r="F81" s="52" t="s">
        <v>184</v>
      </c>
      <c r="G81" s="73" t="s">
        <v>1070</v>
      </c>
      <c r="H81" s="63">
        <v>11</v>
      </c>
      <c r="I81" s="25">
        <f t="shared" si="6"/>
        <v>3234.9256198347107</v>
      </c>
      <c r="J81">
        <v>3000</v>
      </c>
      <c r="K81">
        <f t="shared" si="5"/>
        <v>2473.0089467741027</v>
      </c>
      <c r="L81" s="63">
        <v>8</v>
      </c>
    </row>
    <row r="82" spans="1:12" ht="16" thickBot="1">
      <c r="A82" s="52" t="s">
        <v>605</v>
      </c>
      <c r="B82" s="52" t="s">
        <v>921</v>
      </c>
      <c r="C82" t="s">
        <v>366</v>
      </c>
      <c r="D82" s="66">
        <v>42767</v>
      </c>
      <c r="E82" s="66">
        <v>42856</v>
      </c>
      <c r="F82" s="52" t="s">
        <v>184</v>
      </c>
      <c r="G82" s="73" t="s">
        <v>1071</v>
      </c>
      <c r="H82" s="63">
        <v>11</v>
      </c>
      <c r="I82" s="25">
        <f t="shared" si="6"/>
        <v>3234.9256198347107</v>
      </c>
      <c r="J82">
        <v>3000</v>
      </c>
      <c r="K82">
        <f t="shared" si="5"/>
        <v>1545.6305917338143</v>
      </c>
      <c r="L82" s="63">
        <v>5</v>
      </c>
    </row>
    <row r="83" spans="1:12" ht="16" thickBot="1">
      <c r="A83" s="52" t="s">
        <v>605</v>
      </c>
      <c r="B83" s="52" t="s">
        <v>921</v>
      </c>
      <c r="C83" t="s">
        <v>366</v>
      </c>
      <c r="D83" s="66">
        <v>42767</v>
      </c>
      <c r="E83" s="66">
        <v>42856</v>
      </c>
      <c r="F83" s="52" t="s">
        <v>184</v>
      </c>
      <c r="G83" s="73" t="s">
        <v>1072</v>
      </c>
      <c r="H83" s="63">
        <v>11</v>
      </c>
      <c r="I83" s="25">
        <f t="shared" si="6"/>
        <v>3234.9256198347107</v>
      </c>
      <c r="J83">
        <v>3000</v>
      </c>
      <c r="K83">
        <f t="shared" si="5"/>
        <v>2473.0089467741027</v>
      </c>
      <c r="L83" s="63">
        <v>8</v>
      </c>
    </row>
    <row r="84" spans="1:12" ht="16" thickBot="1">
      <c r="A84" s="52" t="s">
        <v>605</v>
      </c>
      <c r="B84" s="52" t="s">
        <v>921</v>
      </c>
      <c r="C84" t="s">
        <v>366</v>
      </c>
      <c r="D84" s="66">
        <v>42767</v>
      </c>
      <c r="E84" s="66">
        <v>42856</v>
      </c>
      <c r="F84" s="52" t="s">
        <v>184</v>
      </c>
      <c r="G84" s="73" t="s">
        <v>1073</v>
      </c>
      <c r="H84" s="63">
        <v>11</v>
      </c>
      <c r="I84" s="25">
        <f t="shared" si="6"/>
        <v>3234.9256198347107</v>
      </c>
      <c r="J84">
        <v>3000</v>
      </c>
      <c r="K84">
        <f t="shared" si="5"/>
        <v>927.37835504028862</v>
      </c>
      <c r="L84" s="63">
        <v>3</v>
      </c>
    </row>
    <row r="85" spans="1:12" ht="16" thickBot="1">
      <c r="A85" s="52" t="s">
        <v>605</v>
      </c>
      <c r="B85" s="52" t="s">
        <v>921</v>
      </c>
      <c r="C85" t="s">
        <v>366</v>
      </c>
      <c r="D85" s="66">
        <v>42767</v>
      </c>
      <c r="E85" s="66">
        <v>42856</v>
      </c>
      <c r="F85" s="52" t="s">
        <v>184</v>
      </c>
      <c r="G85" s="73" t="s">
        <v>1074</v>
      </c>
      <c r="H85" s="63">
        <v>11</v>
      </c>
      <c r="I85" s="25">
        <f t="shared" si="6"/>
        <v>3234.9256198347107</v>
      </c>
      <c r="J85">
        <v>3000</v>
      </c>
      <c r="K85">
        <f t="shared" si="5"/>
        <v>927.37835504028862</v>
      </c>
      <c r="L85" s="63">
        <v>3</v>
      </c>
    </row>
    <row r="86" spans="1:12" ht="16" thickBot="1">
      <c r="A86" s="4" t="s">
        <v>605</v>
      </c>
      <c r="B86" s="4" t="s">
        <v>769</v>
      </c>
      <c r="C86" t="s">
        <v>179</v>
      </c>
      <c r="D86" s="5">
        <v>42767</v>
      </c>
      <c r="E86" s="5">
        <v>42856</v>
      </c>
      <c r="F86" s="4" t="s">
        <v>790</v>
      </c>
      <c r="G86" s="4" t="s">
        <v>791</v>
      </c>
      <c r="H86" s="6">
        <v>22</v>
      </c>
      <c r="I86" s="6">
        <f t="shared" ref="I86:I117" si="7">(1024/H86)*(1533/H86)</f>
        <v>3243.3719008264466</v>
      </c>
      <c r="J86">
        <v>3000</v>
      </c>
      <c r="K86">
        <f t="shared" si="5"/>
        <v>10482.917482061317</v>
      </c>
      <c r="L86" s="6">
        <v>34</v>
      </c>
    </row>
    <row r="87" spans="1:12" ht="16" thickBot="1">
      <c r="A87" s="4" t="s">
        <v>605</v>
      </c>
      <c r="B87" s="4" t="s">
        <v>769</v>
      </c>
      <c r="C87" t="s">
        <v>179</v>
      </c>
      <c r="D87" s="5">
        <v>42767</v>
      </c>
      <c r="E87" s="5">
        <v>42856</v>
      </c>
      <c r="F87" s="4" t="s">
        <v>790</v>
      </c>
      <c r="G87" s="4" t="s">
        <v>792</v>
      </c>
      <c r="H87" s="6">
        <v>22</v>
      </c>
      <c r="I87" s="6">
        <f t="shared" si="7"/>
        <v>3243.3719008264466</v>
      </c>
      <c r="J87">
        <v>3000</v>
      </c>
      <c r="K87">
        <f t="shared" si="5"/>
        <v>13257.80740378343</v>
      </c>
      <c r="L87" s="6">
        <v>43</v>
      </c>
    </row>
    <row r="88" spans="1:12" ht="16" thickBot="1">
      <c r="A88" s="4" t="s">
        <v>605</v>
      </c>
      <c r="B88" s="4" t="s">
        <v>769</v>
      </c>
      <c r="C88" t="s">
        <v>179</v>
      </c>
      <c r="D88" s="5">
        <v>42767</v>
      </c>
      <c r="E88" s="5">
        <v>42856</v>
      </c>
      <c r="F88" s="4" t="s">
        <v>790</v>
      </c>
      <c r="G88" s="4" t="s">
        <v>793</v>
      </c>
      <c r="H88" s="6">
        <v>22</v>
      </c>
      <c r="I88" s="6">
        <f t="shared" si="7"/>
        <v>3243.3719008264466</v>
      </c>
      <c r="J88">
        <v>3000</v>
      </c>
      <c r="K88">
        <f t="shared" si="5"/>
        <v>13874.449608610566</v>
      </c>
      <c r="L88" s="6">
        <v>45</v>
      </c>
    </row>
    <row r="89" spans="1:12" ht="16" thickBot="1">
      <c r="A89" s="4" t="s">
        <v>605</v>
      </c>
      <c r="B89" s="4" t="s">
        <v>769</v>
      </c>
      <c r="C89" t="s">
        <v>179</v>
      </c>
      <c r="D89" s="5">
        <v>42767</v>
      </c>
      <c r="E89" s="5">
        <v>42856</v>
      </c>
      <c r="F89" s="4" t="s">
        <v>790</v>
      </c>
      <c r="G89" s="4" t="s">
        <v>794</v>
      </c>
      <c r="H89" s="6">
        <v>22</v>
      </c>
      <c r="I89" s="6">
        <f t="shared" si="7"/>
        <v>3243.3719008264466</v>
      </c>
      <c r="J89">
        <v>3000</v>
      </c>
      <c r="K89">
        <f t="shared" si="5"/>
        <v>12641.165198956294</v>
      </c>
      <c r="L89" s="6">
        <v>41</v>
      </c>
    </row>
    <row r="90" spans="1:12" ht="16" thickBot="1">
      <c r="A90" s="4" t="s">
        <v>605</v>
      </c>
      <c r="B90" s="4" t="s">
        <v>769</v>
      </c>
      <c r="C90" t="s">
        <v>179</v>
      </c>
      <c r="D90" s="5">
        <v>42767</v>
      </c>
      <c r="E90" s="5">
        <v>42856</v>
      </c>
      <c r="F90" s="4" t="s">
        <v>790</v>
      </c>
      <c r="G90" s="4" t="s">
        <v>795</v>
      </c>
      <c r="H90" s="6">
        <v>22</v>
      </c>
      <c r="I90" s="6">
        <f t="shared" si="7"/>
        <v>3243.3719008264466</v>
      </c>
      <c r="J90">
        <v>3000</v>
      </c>
      <c r="K90">
        <f t="shared" si="5"/>
        <v>10482.917482061317</v>
      </c>
      <c r="L90" s="6">
        <v>34</v>
      </c>
    </row>
    <row r="91" spans="1:12" ht="16" thickBot="1">
      <c r="A91" s="4" t="s">
        <v>605</v>
      </c>
      <c r="B91" s="4" t="s">
        <v>769</v>
      </c>
      <c r="C91" t="s">
        <v>179</v>
      </c>
      <c r="D91" s="5">
        <v>42767</v>
      </c>
      <c r="E91" s="5">
        <v>42856</v>
      </c>
      <c r="F91" s="4" t="s">
        <v>790</v>
      </c>
      <c r="G91" s="4" t="s">
        <v>796</v>
      </c>
      <c r="H91" s="6">
        <v>22</v>
      </c>
      <c r="I91" s="6">
        <f t="shared" si="7"/>
        <v>3243.3719008264466</v>
      </c>
      <c r="J91">
        <v>3000</v>
      </c>
      <c r="K91">
        <f t="shared" si="5"/>
        <v>9866.275277234181</v>
      </c>
      <c r="L91" s="6">
        <v>32</v>
      </c>
    </row>
    <row r="92" spans="1:12" ht="16" thickBot="1">
      <c r="A92" s="4" t="s">
        <v>605</v>
      </c>
      <c r="B92" s="4" t="s">
        <v>769</v>
      </c>
      <c r="C92" t="s">
        <v>179</v>
      </c>
      <c r="D92" s="5">
        <v>42767</v>
      </c>
      <c r="E92" s="5">
        <v>42856</v>
      </c>
      <c r="F92" s="4" t="s">
        <v>790</v>
      </c>
      <c r="G92" s="4" t="s">
        <v>797</v>
      </c>
      <c r="H92" s="6">
        <v>22</v>
      </c>
      <c r="I92" s="6">
        <f t="shared" si="7"/>
        <v>3243.3719008264466</v>
      </c>
      <c r="J92">
        <v>3000</v>
      </c>
      <c r="K92">
        <f t="shared" si="5"/>
        <v>11099.559686888453</v>
      </c>
      <c r="L92" s="6">
        <v>36</v>
      </c>
    </row>
    <row r="93" spans="1:12" ht="16" thickBot="1">
      <c r="A93" s="4" t="s">
        <v>605</v>
      </c>
      <c r="B93" s="4" t="s">
        <v>769</v>
      </c>
      <c r="C93" t="s">
        <v>179</v>
      </c>
      <c r="D93" s="5">
        <v>42767</v>
      </c>
      <c r="E93" s="5">
        <v>42856</v>
      </c>
      <c r="F93" s="4" t="s">
        <v>790</v>
      </c>
      <c r="G93" s="4" t="s">
        <v>798</v>
      </c>
      <c r="H93" s="6">
        <v>22</v>
      </c>
      <c r="I93" s="6">
        <f t="shared" si="7"/>
        <v>3243.3719008264466</v>
      </c>
      <c r="J93">
        <v>3000</v>
      </c>
      <c r="K93">
        <f t="shared" si="5"/>
        <v>7091.3853555120668</v>
      </c>
      <c r="L93" s="6">
        <v>23</v>
      </c>
    </row>
    <row r="94" spans="1:12" ht="16" thickBot="1">
      <c r="A94" s="4" t="s">
        <v>605</v>
      </c>
      <c r="B94" s="4" t="s">
        <v>769</v>
      </c>
      <c r="C94" t="s">
        <v>179</v>
      </c>
      <c r="D94" s="5">
        <v>42767</v>
      </c>
      <c r="E94" s="5">
        <v>42856</v>
      </c>
      <c r="F94" s="4" t="s">
        <v>790</v>
      </c>
      <c r="G94" s="4" t="s">
        <v>799</v>
      </c>
      <c r="H94" s="6">
        <v>22</v>
      </c>
      <c r="I94" s="6">
        <f t="shared" si="7"/>
        <v>3243.3719008264466</v>
      </c>
      <c r="J94">
        <v>3000</v>
      </c>
      <c r="K94">
        <f t="shared" si="5"/>
        <v>8016.3486627527727</v>
      </c>
      <c r="L94" s="6">
        <v>26</v>
      </c>
    </row>
    <row r="95" spans="1:12" ht="16" thickBot="1">
      <c r="A95" s="4" t="s">
        <v>605</v>
      </c>
      <c r="B95" s="4" t="s">
        <v>769</v>
      </c>
      <c r="C95" t="s">
        <v>179</v>
      </c>
      <c r="D95" s="5">
        <v>42767</v>
      </c>
      <c r="E95" s="5">
        <v>42856</v>
      </c>
      <c r="F95" s="4" t="s">
        <v>790</v>
      </c>
      <c r="G95" s="4" t="s">
        <v>800</v>
      </c>
      <c r="H95" s="6">
        <v>22</v>
      </c>
      <c r="I95" s="6">
        <f t="shared" si="7"/>
        <v>3243.3719008264466</v>
      </c>
      <c r="J95">
        <v>3000</v>
      </c>
      <c r="K95">
        <f t="shared" si="5"/>
        <v>6474.7431506849316</v>
      </c>
      <c r="L95" s="6">
        <v>21</v>
      </c>
    </row>
    <row r="96" spans="1:12" ht="16" thickBot="1">
      <c r="A96" s="4" t="s">
        <v>605</v>
      </c>
      <c r="B96" s="4" t="s">
        <v>769</v>
      </c>
      <c r="C96" t="s">
        <v>179</v>
      </c>
      <c r="D96" s="5">
        <v>42767</v>
      </c>
      <c r="E96" s="5">
        <v>42856</v>
      </c>
      <c r="F96" s="4" t="s">
        <v>790</v>
      </c>
      <c r="G96" s="4" t="s">
        <v>801</v>
      </c>
      <c r="H96" s="6">
        <v>22</v>
      </c>
      <c r="I96" s="6">
        <f t="shared" si="7"/>
        <v>3243.3719008264466</v>
      </c>
      <c r="J96">
        <v>3000</v>
      </c>
      <c r="K96">
        <f t="shared" si="5"/>
        <v>4933.1376386170905</v>
      </c>
      <c r="L96" s="6">
        <v>16</v>
      </c>
    </row>
    <row r="97" spans="1:12" ht="16" thickBot="1">
      <c r="A97" s="4" t="s">
        <v>605</v>
      </c>
      <c r="B97" s="4" t="s">
        <v>769</v>
      </c>
      <c r="C97" t="s">
        <v>179</v>
      </c>
      <c r="D97" s="5">
        <v>42767</v>
      </c>
      <c r="E97" s="5">
        <v>42856</v>
      </c>
      <c r="F97" s="4" t="s">
        <v>790</v>
      </c>
      <c r="G97" s="4" t="s">
        <v>802</v>
      </c>
      <c r="H97" s="6">
        <v>22</v>
      </c>
      <c r="I97" s="6">
        <f t="shared" si="7"/>
        <v>3243.3719008264466</v>
      </c>
      <c r="J97">
        <v>3000</v>
      </c>
      <c r="K97">
        <f t="shared" si="5"/>
        <v>924.96330724070447</v>
      </c>
      <c r="L97" s="6">
        <v>3</v>
      </c>
    </row>
    <row r="98" spans="1:12" ht="16" thickBot="1">
      <c r="A98" s="4" t="s">
        <v>605</v>
      </c>
      <c r="B98" s="4" t="s">
        <v>769</v>
      </c>
      <c r="C98" t="s">
        <v>179</v>
      </c>
      <c r="D98" s="5">
        <v>42767</v>
      </c>
      <c r="E98" s="5">
        <v>42856</v>
      </c>
      <c r="F98" s="4" t="s">
        <v>790</v>
      </c>
      <c r="G98" s="4" t="s">
        <v>803</v>
      </c>
      <c r="H98" s="6">
        <v>22</v>
      </c>
      <c r="I98" s="6">
        <f t="shared" si="7"/>
        <v>3243.3719008264466</v>
      </c>
      <c r="J98">
        <v>3000</v>
      </c>
      <c r="K98">
        <f t="shared" si="5"/>
        <v>3699.8532289628179</v>
      </c>
      <c r="L98" s="6">
        <v>12</v>
      </c>
    </row>
    <row r="99" spans="1:12" ht="16" thickBot="1">
      <c r="A99" s="4" t="s">
        <v>605</v>
      </c>
      <c r="B99" s="4" t="s">
        <v>769</v>
      </c>
      <c r="C99" t="s">
        <v>179</v>
      </c>
      <c r="D99" s="5">
        <v>42767</v>
      </c>
      <c r="E99" s="5">
        <v>42856</v>
      </c>
      <c r="F99" s="4" t="s">
        <v>790</v>
      </c>
      <c r="G99" s="4" t="s">
        <v>804</v>
      </c>
      <c r="H99" s="6">
        <v>22</v>
      </c>
      <c r="I99" s="6">
        <f t="shared" si="7"/>
        <v>3243.3719008264466</v>
      </c>
      <c r="J99">
        <v>3000</v>
      </c>
      <c r="K99">
        <f t="shared" si="5"/>
        <v>1849.9266144814089</v>
      </c>
      <c r="L99" s="6">
        <v>6</v>
      </c>
    </row>
    <row r="100" spans="1:12" ht="16" thickBot="1">
      <c r="A100" s="4" t="s">
        <v>605</v>
      </c>
      <c r="B100" s="4" t="s">
        <v>769</v>
      </c>
      <c r="C100" t="s">
        <v>179</v>
      </c>
      <c r="D100" s="5">
        <v>42767</v>
      </c>
      <c r="E100" s="5">
        <v>42856</v>
      </c>
      <c r="F100" s="4" t="s">
        <v>790</v>
      </c>
      <c r="G100" s="4" t="s">
        <v>805</v>
      </c>
      <c r="H100" s="6">
        <v>22</v>
      </c>
      <c r="I100" s="6">
        <f t="shared" si="7"/>
        <v>3243.3719008264466</v>
      </c>
      <c r="J100">
        <v>3000</v>
      </c>
      <c r="K100">
        <f t="shared" si="5"/>
        <v>3083.2110241356813</v>
      </c>
      <c r="L100" s="6">
        <v>10</v>
      </c>
    </row>
    <row r="101" spans="1:12" ht="16" thickBot="1">
      <c r="A101" s="4" t="s">
        <v>605</v>
      </c>
      <c r="B101" s="4" t="s">
        <v>769</v>
      </c>
      <c r="C101" t="s">
        <v>179</v>
      </c>
      <c r="D101" s="5">
        <v>42767</v>
      </c>
      <c r="E101" s="5">
        <v>42856</v>
      </c>
      <c r="F101" s="4" t="s">
        <v>790</v>
      </c>
      <c r="G101" s="4" t="s">
        <v>806</v>
      </c>
      <c r="H101" s="6">
        <v>22</v>
      </c>
      <c r="I101" s="6">
        <f t="shared" si="7"/>
        <v>3243.3719008264466</v>
      </c>
      <c r="J101">
        <v>3000</v>
      </c>
      <c r="K101">
        <f t="shared" si="5"/>
        <v>1541.6055120678407</v>
      </c>
      <c r="L101" s="6">
        <v>5</v>
      </c>
    </row>
    <row r="102" spans="1:12" ht="16" thickBot="1">
      <c r="A102" s="4" t="s">
        <v>605</v>
      </c>
      <c r="B102" s="4" t="s">
        <v>769</v>
      </c>
      <c r="C102" t="s">
        <v>179</v>
      </c>
      <c r="D102" s="5">
        <v>42767</v>
      </c>
      <c r="E102" s="5">
        <v>42856</v>
      </c>
      <c r="F102" s="4" t="s">
        <v>790</v>
      </c>
      <c r="G102" s="4" t="s">
        <v>807</v>
      </c>
      <c r="H102" s="6">
        <v>22</v>
      </c>
      <c r="I102" s="6">
        <f t="shared" si="7"/>
        <v>3243.3719008264466</v>
      </c>
      <c r="J102">
        <v>3000</v>
      </c>
      <c r="K102">
        <f t="shared" si="5"/>
        <v>2466.5688193085452</v>
      </c>
      <c r="L102" s="6">
        <v>8</v>
      </c>
    </row>
    <row r="103" spans="1:12" ht="16" thickBot="1">
      <c r="A103" s="4" t="s">
        <v>605</v>
      </c>
      <c r="B103" s="4" t="s">
        <v>769</v>
      </c>
      <c r="C103" t="s">
        <v>179</v>
      </c>
      <c r="D103" s="5">
        <v>42767</v>
      </c>
      <c r="E103" s="5">
        <v>42856</v>
      </c>
      <c r="F103" s="4" t="s">
        <v>790</v>
      </c>
      <c r="G103" s="4" t="s">
        <v>808</v>
      </c>
      <c r="H103" s="6">
        <v>22</v>
      </c>
      <c r="I103" s="6">
        <f t="shared" si="7"/>
        <v>3243.3719008264466</v>
      </c>
      <c r="J103">
        <v>3000</v>
      </c>
      <c r="K103">
        <f t="shared" si="5"/>
        <v>3699.8532289628179</v>
      </c>
      <c r="L103" s="6">
        <v>12</v>
      </c>
    </row>
    <row r="104" spans="1:12" ht="16" thickBot="1">
      <c r="A104" s="4" t="s">
        <v>605</v>
      </c>
      <c r="B104" s="4" t="s">
        <v>769</v>
      </c>
      <c r="C104" t="s">
        <v>179</v>
      </c>
      <c r="D104" s="5">
        <v>42767</v>
      </c>
      <c r="E104" s="5">
        <v>42856</v>
      </c>
      <c r="F104" s="4" t="s">
        <v>790</v>
      </c>
      <c r="G104" s="4" t="s">
        <v>809</v>
      </c>
      <c r="H104" s="6">
        <v>22</v>
      </c>
      <c r="I104" s="6">
        <f t="shared" si="7"/>
        <v>3243.3719008264466</v>
      </c>
      <c r="J104">
        <v>3000</v>
      </c>
      <c r="K104">
        <f t="shared" si="5"/>
        <v>6166.4220482713627</v>
      </c>
      <c r="L104" s="6">
        <v>20</v>
      </c>
    </row>
    <row r="105" spans="1:12" ht="16" thickBot="1">
      <c r="A105" s="4" t="s">
        <v>605</v>
      </c>
      <c r="B105" s="4" t="s">
        <v>769</v>
      </c>
      <c r="C105" t="s">
        <v>179</v>
      </c>
      <c r="D105" s="5">
        <v>42767</v>
      </c>
      <c r="E105" s="5">
        <v>42856</v>
      </c>
      <c r="F105" s="4" t="s">
        <v>790</v>
      </c>
      <c r="G105" s="4" t="s">
        <v>810</v>
      </c>
      <c r="H105" s="6">
        <v>22</v>
      </c>
      <c r="I105" s="6">
        <f t="shared" si="7"/>
        <v>3243.3719008264466</v>
      </c>
      <c r="J105">
        <v>3000</v>
      </c>
      <c r="K105">
        <f t="shared" si="5"/>
        <v>2158.2477168949767</v>
      </c>
      <c r="L105" s="6">
        <v>7</v>
      </c>
    </row>
    <row r="106" spans="1:12" s="45" customFormat="1" ht="16" thickBot="1">
      <c r="A106" s="16" t="s">
        <v>605</v>
      </c>
      <c r="B106" s="16" t="s">
        <v>769</v>
      </c>
      <c r="C106" s="45" t="s">
        <v>366</v>
      </c>
      <c r="D106" s="17">
        <v>42767</v>
      </c>
      <c r="E106" s="17">
        <v>42856</v>
      </c>
      <c r="F106" s="16" t="s">
        <v>184</v>
      </c>
      <c r="G106" s="16" t="s">
        <v>770</v>
      </c>
      <c r="H106" s="18">
        <v>22</v>
      </c>
      <c r="I106" s="18">
        <f t="shared" si="7"/>
        <v>3243.3719008264466</v>
      </c>
      <c r="J106" s="45">
        <v>3000</v>
      </c>
      <c r="K106" s="45">
        <f t="shared" si="5"/>
        <v>4008.1743313763864</v>
      </c>
      <c r="L106" s="18">
        <v>13</v>
      </c>
    </row>
    <row r="107" spans="1:12" s="45" customFormat="1" ht="16" thickBot="1">
      <c r="A107" s="16" t="s">
        <v>605</v>
      </c>
      <c r="B107" s="16" t="s">
        <v>769</v>
      </c>
      <c r="C107" s="45" t="s">
        <v>366</v>
      </c>
      <c r="D107" s="17">
        <v>42767</v>
      </c>
      <c r="E107" s="17">
        <v>42856</v>
      </c>
      <c r="F107" s="16" t="s">
        <v>184</v>
      </c>
      <c r="G107" s="16" t="s">
        <v>771</v>
      </c>
      <c r="H107" s="18">
        <v>22</v>
      </c>
      <c r="I107" s="18">
        <f t="shared" si="7"/>
        <v>3243.3719008264466</v>
      </c>
      <c r="J107" s="45">
        <v>3000</v>
      </c>
      <c r="K107" s="45">
        <f t="shared" si="5"/>
        <v>2774.8899217221133</v>
      </c>
      <c r="L107" s="18">
        <v>9</v>
      </c>
    </row>
    <row r="108" spans="1:12" s="45" customFormat="1" ht="16" thickBot="1">
      <c r="A108" s="16" t="s">
        <v>605</v>
      </c>
      <c r="B108" s="16" t="s">
        <v>769</v>
      </c>
      <c r="C108" s="45" t="s">
        <v>366</v>
      </c>
      <c r="D108" s="17">
        <v>42767</v>
      </c>
      <c r="E108" s="17">
        <v>42856</v>
      </c>
      <c r="F108" s="16" t="s">
        <v>184</v>
      </c>
      <c r="G108" s="16" t="s">
        <v>772</v>
      </c>
      <c r="H108" s="18">
        <v>22</v>
      </c>
      <c r="I108" s="18">
        <f t="shared" si="7"/>
        <v>3243.3719008264466</v>
      </c>
      <c r="J108" s="45">
        <v>3000</v>
      </c>
      <c r="K108" s="45">
        <f t="shared" si="5"/>
        <v>2774.8899217221133</v>
      </c>
      <c r="L108" s="18">
        <v>9</v>
      </c>
    </row>
    <row r="109" spans="1:12" s="45" customFormat="1" ht="16" thickBot="1">
      <c r="A109" s="16" t="s">
        <v>605</v>
      </c>
      <c r="B109" s="16" t="s">
        <v>769</v>
      </c>
      <c r="C109" s="45" t="s">
        <v>366</v>
      </c>
      <c r="D109" s="17">
        <v>42767</v>
      </c>
      <c r="E109" s="17">
        <v>42856</v>
      </c>
      <c r="F109" s="16" t="s">
        <v>184</v>
      </c>
      <c r="G109" s="16" t="s">
        <v>773</v>
      </c>
      <c r="H109" s="18">
        <v>22</v>
      </c>
      <c r="I109" s="18">
        <f t="shared" si="7"/>
        <v>3243.3719008264466</v>
      </c>
      <c r="J109" s="45">
        <v>3000</v>
      </c>
      <c r="K109" s="45">
        <f t="shared" si="5"/>
        <v>4008.1743313763864</v>
      </c>
      <c r="L109" s="18">
        <v>13</v>
      </c>
    </row>
    <row r="110" spans="1:12" s="45" customFormat="1" ht="16" thickBot="1">
      <c r="A110" s="16" t="s">
        <v>605</v>
      </c>
      <c r="B110" s="16" t="s">
        <v>769</v>
      </c>
      <c r="C110" s="45" t="s">
        <v>366</v>
      </c>
      <c r="D110" s="17">
        <v>42767</v>
      </c>
      <c r="E110" s="17">
        <v>42856</v>
      </c>
      <c r="F110" s="16" t="s">
        <v>184</v>
      </c>
      <c r="G110" s="16" t="s">
        <v>774</v>
      </c>
      <c r="H110" s="18">
        <v>22</v>
      </c>
      <c r="I110" s="18">
        <f t="shared" si="7"/>
        <v>3243.3719008264466</v>
      </c>
      <c r="J110" s="45">
        <v>3000</v>
      </c>
      <c r="K110" s="45">
        <f t="shared" si="5"/>
        <v>4316.4954337899535</v>
      </c>
      <c r="L110" s="18">
        <v>14</v>
      </c>
    </row>
    <row r="111" spans="1:12" s="45" customFormat="1" ht="16" thickBot="1">
      <c r="A111" s="16" t="s">
        <v>605</v>
      </c>
      <c r="B111" s="16" t="s">
        <v>769</v>
      </c>
      <c r="C111" s="45" t="s">
        <v>366</v>
      </c>
      <c r="D111" s="17">
        <v>42767</v>
      </c>
      <c r="E111" s="17">
        <v>42856</v>
      </c>
      <c r="F111" s="16" t="s">
        <v>184</v>
      </c>
      <c r="G111" s="16" t="s">
        <v>775</v>
      </c>
      <c r="H111" s="18">
        <v>22</v>
      </c>
      <c r="I111" s="18">
        <f t="shared" si="7"/>
        <v>3243.3719008264466</v>
      </c>
      <c r="J111" s="45">
        <v>3000</v>
      </c>
      <c r="K111" s="45">
        <f t="shared" si="5"/>
        <v>4008.1743313763864</v>
      </c>
      <c r="L111" s="18">
        <v>13</v>
      </c>
    </row>
    <row r="112" spans="1:12" s="45" customFormat="1" ht="16" thickBot="1">
      <c r="A112" s="16" t="s">
        <v>605</v>
      </c>
      <c r="B112" s="16" t="s">
        <v>769</v>
      </c>
      <c r="C112" s="45" t="s">
        <v>366</v>
      </c>
      <c r="D112" s="17">
        <v>42767</v>
      </c>
      <c r="E112" s="17">
        <v>42856</v>
      </c>
      <c r="F112" s="16" t="s">
        <v>184</v>
      </c>
      <c r="G112" s="16" t="s">
        <v>776</v>
      </c>
      <c r="H112" s="18">
        <v>22</v>
      </c>
      <c r="I112" s="18">
        <f t="shared" si="7"/>
        <v>3243.3719008264466</v>
      </c>
      <c r="J112" s="45">
        <v>3000</v>
      </c>
      <c r="K112" s="45">
        <f t="shared" si="5"/>
        <v>4624.8165362035224</v>
      </c>
      <c r="L112" s="18">
        <v>15</v>
      </c>
    </row>
    <row r="113" spans="1:12" s="45" customFormat="1" ht="16" thickBot="1">
      <c r="A113" s="16" t="s">
        <v>605</v>
      </c>
      <c r="B113" s="16" t="s">
        <v>769</v>
      </c>
      <c r="C113" s="45" t="s">
        <v>366</v>
      </c>
      <c r="D113" s="17">
        <v>42767</v>
      </c>
      <c r="E113" s="17">
        <v>42856</v>
      </c>
      <c r="F113" s="16" t="s">
        <v>184</v>
      </c>
      <c r="G113" s="16" t="s">
        <v>777</v>
      </c>
      <c r="H113" s="18">
        <v>22</v>
      </c>
      <c r="I113" s="18">
        <f t="shared" si="7"/>
        <v>3243.3719008264466</v>
      </c>
      <c r="J113" s="45">
        <v>3000</v>
      </c>
      <c r="K113" s="45">
        <f t="shared" si="5"/>
        <v>4624.8165362035224</v>
      </c>
      <c r="L113" s="18">
        <v>15</v>
      </c>
    </row>
    <row r="114" spans="1:12" s="45" customFormat="1" ht="16" thickBot="1">
      <c r="A114" s="16" t="s">
        <v>605</v>
      </c>
      <c r="B114" s="16" t="s">
        <v>769</v>
      </c>
      <c r="C114" s="45" t="s">
        <v>366</v>
      </c>
      <c r="D114" s="17">
        <v>42767</v>
      </c>
      <c r="E114" s="17">
        <v>42856</v>
      </c>
      <c r="F114" s="16" t="s">
        <v>184</v>
      </c>
      <c r="G114" s="16" t="s">
        <v>778</v>
      </c>
      <c r="H114" s="18">
        <v>22</v>
      </c>
      <c r="I114" s="18">
        <f t="shared" si="7"/>
        <v>3243.3719008264466</v>
      </c>
      <c r="J114" s="45">
        <v>3000</v>
      </c>
      <c r="K114" s="45">
        <f t="shared" si="5"/>
        <v>2466.5688193085452</v>
      </c>
      <c r="L114" s="18">
        <v>8</v>
      </c>
    </row>
    <row r="115" spans="1:12" s="45" customFormat="1" ht="16" thickBot="1">
      <c r="A115" s="16" t="s">
        <v>605</v>
      </c>
      <c r="B115" s="16" t="s">
        <v>769</v>
      </c>
      <c r="C115" s="45" t="s">
        <v>366</v>
      </c>
      <c r="D115" s="17">
        <v>42767</v>
      </c>
      <c r="E115" s="17">
        <v>42856</v>
      </c>
      <c r="F115" s="16" t="s">
        <v>184</v>
      </c>
      <c r="G115" s="16" t="s">
        <v>779</v>
      </c>
      <c r="H115" s="18">
        <v>22</v>
      </c>
      <c r="I115" s="18">
        <f t="shared" si="7"/>
        <v>3243.3719008264466</v>
      </c>
      <c r="J115" s="45">
        <v>3000</v>
      </c>
      <c r="K115" s="45">
        <f t="shared" si="5"/>
        <v>3083.2110241356813</v>
      </c>
      <c r="L115" s="18">
        <v>10</v>
      </c>
    </row>
    <row r="116" spans="1:12" s="45" customFormat="1" ht="16" thickBot="1">
      <c r="A116" s="16" t="s">
        <v>605</v>
      </c>
      <c r="B116" s="16" t="s">
        <v>769</v>
      </c>
      <c r="C116" s="45" t="s">
        <v>366</v>
      </c>
      <c r="D116" s="17">
        <v>42767</v>
      </c>
      <c r="E116" s="17">
        <v>42856</v>
      </c>
      <c r="F116" s="16" t="s">
        <v>184</v>
      </c>
      <c r="G116" s="16" t="s">
        <v>780</v>
      </c>
      <c r="H116" s="18">
        <v>22</v>
      </c>
      <c r="I116" s="18">
        <f t="shared" si="7"/>
        <v>3243.3719008264466</v>
      </c>
      <c r="J116" s="45">
        <v>3000</v>
      </c>
      <c r="K116" s="45">
        <f t="shared" si="5"/>
        <v>2158.2477168949767</v>
      </c>
      <c r="L116" s="18">
        <v>7</v>
      </c>
    </row>
    <row r="117" spans="1:12" s="45" customFormat="1" ht="16" thickBot="1">
      <c r="A117" s="16" t="s">
        <v>605</v>
      </c>
      <c r="B117" s="16" t="s">
        <v>769</v>
      </c>
      <c r="C117" s="45" t="s">
        <v>366</v>
      </c>
      <c r="D117" s="17">
        <v>42767</v>
      </c>
      <c r="E117" s="17">
        <v>42856</v>
      </c>
      <c r="F117" s="16" t="s">
        <v>184</v>
      </c>
      <c r="G117" s="16" t="s">
        <v>781</v>
      </c>
      <c r="H117" s="18">
        <v>22</v>
      </c>
      <c r="I117" s="18">
        <f t="shared" si="7"/>
        <v>3243.3719008264466</v>
      </c>
      <c r="J117" s="45">
        <v>3000</v>
      </c>
      <c r="K117" s="45">
        <f t="shared" si="5"/>
        <v>3699.8532289628179</v>
      </c>
      <c r="L117" s="18">
        <v>12</v>
      </c>
    </row>
    <row r="118" spans="1:12" s="45" customFormat="1" ht="16" thickBot="1">
      <c r="A118" s="16" t="s">
        <v>605</v>
      </c>
      <c r="B118" s="16" t="s">
        <v>769</v>
      </c>
      <c r="C118" s="45" t="s">
        <v>366</v>
      </c>
      <c r="D118" s="17">
        <v>42767</v>
      </c>
      <c r="E118" s="17">
        <v>42856</v>
      </c>
      <c r="F118" s="16" t="s">
        <v>184</v>
      </c>
      <c r="G118" s="16" t="s">
        <v>782</v>
      </c>
      <c r="H118" s="18">
        <v>22</v>
      </c>
      <c r="I118" s="18">
        <f t="shared" ref="I118:I145" si="8">(1024/H118)*(1533/H118)</f>
        <v>3243.3719008264466</v>
      </c>
      <c r="J118" s="45">
        <v>3000</v>
      </c>
      <c r="K118" s="45">
        <f t="shared" si="5"/>
        <v>3699.8532289628179</v>
      </c>
      <c r="L118" s="18">
        <v>12</v>
      </c>
    </row>
    <row r="119" spans="1:12" s="45" customFormat="1" ht="16" thickBot="1">
      <c r="A119" s="16" t="s">
        <v>605</v>
      </c>
      <c r="B119" s="16" t="s">
        <v>769</v>
      </c>
      <c r="C119" s="45" t="s">
        <v>366</v>
      </c>
      <c r="D119" s="17">
        <v>42767</v>
      </c>
      <c r="E119" s="17">
        <v>42856</v>
      </c>
      <c r="F119" s="16" t="s">
        <v>184</v>
      </c>
      <c r="G119" s="16" t="s">
        <v>783</v>
      </c>
      <c r="H119" s="18">
        <v>22</v>
      </c>
      <c r="I119" s="18">
        <f t="shared" si="8"/>
        <v>3243.3719008264466</v>
      </c>
      <c r="J119" s="45">
        <v>3000</v>
      </c>
      <c r="K119" s="45">
        <f t="shared" si="5"/>
        <v>2774.8899217221133</v>
      </c>
      <c r="L119" s="18">
        <v>9</v>
      </c>
    </row>
    <row r="120" spans="1:12" s="45" customFormat="1" ht="16" thickBot="1">
      <c r="A120" s="16" t="s">
        <v>605</v>
      </c>
      <c r="B120" s="16" t="s">
        <v>769</v>
      </c>
      <c r="C120" s="45" t="s">
        <v>366</v>
      </c>
      <c r="D120" s="17">
        <v>42767</v>
      </c>
      <c r="E120" s="17">
        <v>42856</v>
      </c>
      <c r="F120" s="16" t="s">
        <v>184</v>
      </c>
      <c r="G120" s="16" t="s">
        <v>784</v>
      </c>
      <c r="H120" s="18">
        <v>22</v>
      </c>
      <c r="I120" s="18">
        <f t="shared" si="8"/>
        <v>3243.3719008264466</v>
      </c>
      <c r="J120" s="45">
        <v>3000</v>
      </c>
      <c r="K120" s="45">
        <f t="shared" si="5"/>
        <v>2466.5688193085452</v>
      </c>
      <c r="L120" s="18">
        <v>8</v>
      </c>
    </row>
    <row r="121" spans="1:12" s="45" customFormat="1" ht="16" thickBot="1">
      <c r="A121" s="16" t="s">
        <v>605</v>
      </c>
      <c r="B121" s="16" t="s">
        <v>769</v>
      </c>
      <c r="C121" s="45" t="s">
        <v>366</v>
      </c>
      <c r="D121" s="17">
        <v>42767</v>
      </c>
      <c r="E121" s="17">
        <v>42856</v>
      </c>
      <c r="F121" s="16" t="s">
        <v>184</v>
      </c>
      <c r="G121" s="16" t="s">
        <v>785</v>
      </c>
      <c r="H121" s="18">
        <v>22</v>
      </c>
      <c r="I121" s="18">
        <f t="shared" si="8"/>
        <v>3243.3719008264466</v>
      </c>
      <c r="J121" s="45">
        <v>3000</v>
      </c>
      <c r="K121" s="45">
        <f t="shared" si="5"/>
        <v>4008.1743313763864</v>
      </c>
      <c r="L121" s="18">
        <v>13</v>
      </c>
    </row>
    <row r="122" spans="1:12" s="45" customFormat="1" ht="16" thickBot="1">
      <c r="A122" s="16" t="s">
        <v>605</v>
      </c>
      <c r="B122" s="16" t="s">
        <v>769</v>
      </c>
      <c r="C122" s="45" t="s">
        <v>366</v>
      </c>
      <c r="D122" s="17">
        <v>42767</v>
      </c>
      <c r="E122" s="17">
        <v>42856</v>
      </c>
      <c r="F122" s="16" t="s">
        <v>184</v>
      </c>
      <c r="G122" s="16" t="s">
        <v>786</v>
      </c>
      <c r="H122" s="18">
        <v>22</v>
      </c>
      <c r="I122" s="18">
        <f t="shared" si="8"/>
        <v>3243.3719008264466</v>
      </c>
      <c r="J122" s="45">
        <v>3000</v>
      </c>
      <c r="K122" s="45">
        <f t="shared" si="5"/>
        <v>3699.8532289628179</v>
      </c>
      <c r="L122" s="18">
        <v>12</v>
      </c>
    </row>
    <row r="123" spans="1:12" s="45" customFormat="1" ht="16" thickBot="1">
      <c r="A123" s="16" t="s">
        <v>605</v>
      </c>
      <c r="B123" s="16" t="s">
        <v>769</v>
      </c>
      <c r="C123" s="45" t="s">
        <v>366</v>
      </c>
      <c r="D123" s="17">
        <v>42767</v>
      </c>
      <c r="E123" s="17">
        <v>42856</v>
      </c>
      <c r="F123" s="16" t="s">
        <v>184</v>
      </c>
      <c r="G123" s="16" t="s">
        <v>787</v>
      </c>
      <c r="H123" s="18">
        <v>22</v>
      </c>
      <c r="I123" s="18">
        <f t="shared" si="8"/>
        <v>3243.3719008264466</v>
      </c>
      <c r="J123" s="45">
        <v>3000</v>
      </c>
      <c r="K123" s="45">
        <f t="shared" si="5"/>
        <v>1541.6055120678407</v>
      </c>
      <c r="L123" s="18">
        <v>5</v>
      </c>
    </row>
    <row r="124" spans="1:12" s="45" customFormat="1" ht="16" thickBot="1">
      <c r="A124" s="16" t="s">
        <v>605</v>
      </c>
      <c r="B124" s="16" t="s">
        <v>769</v>
      </c>
      <c r="C124" s="45" t="s">
        <v>366</v>
      </c>
      <c r="D124" s="17">
        <v>42767</v>
      </c>
      <c r="E124" s="17">
        <v>42856</v>
      </c>
      <c r="F124" s="16" t="s">
        <v>184</v>
      </c>
      <c r="G124" s="16" t="s">
        <v>788</v>
      </c>
      <c r="H124" s="18">
        <v>22</v>
      </c>
      <c r="I124" s="18">
        <f t="shared" si="8"/>
        <v>3243.3719008264466</v>
      </c>
      <c r="J124" s="45">
        <v>3000</v>
      </c>
      <c r="K124" s="45">
        <f t="shared" si="5"/>
        <v>3699.8532289628179</v>
      </c>
      <c r="L124" s="18">
        <v>12</v>
      </c>
    </row>
    <row r="125" spans="1:12" s="45" customFormat="1" ht="16" thickBot="1">
      <c r="A125" s="16" t="s">
        <v>605</v>
      </c>
      <c r="B125" s="16" t="s">
        <v>769</v>
      </c>
      <c r="C125" s="45" t="s">
        <v>366</v>
      </c>
      <c r="D125" s="17">
        <v>42767</v>
      </c>
      <c r="E125" s="17">
        <v>42856</v>
      </c>
      <c r="F125" s="16" t="s">
        <v>184</v>
      </c>
      <c r="G125" s="16" t="s">
        <v>789</v>
      </c>
      <c r="H125" s="18">
        <v>22</v>
      </c>
      <c r="I125" s="18">
        <f t="shared" si="8"/>
        <v>3243.3719008264466</v>
      </c>
      <c r="J125" s="45">
        <v>3000</v>
      </c>
      <c r="K125" s="45">
        <f t="shared" si="5"/>
        <v>2774.8899217221133</v>
      </c>
      <c r="L125" s="18">
        <v>9</v>
      </c>
    </row>
    <row r="126" spans="1:12" ht="16" thickBot="1">
      <c r="A126" s="4" t="s">
        <v>605</v>
      </c>
      <c r="B126" s="4" t="s">
        <v>811</v>
      </c>
      <c r="C126" t="s">
        <v>179</v>
      </c>
      <c r="D126" s="5">
        <v>42767</v>
      </c>
      <c r="E126" s="5">
        <v>42856</v>
      </c>
      <c r="F126" s="4" t="s">
        <v>812</v>
      </c>
      <c r="G126" s="4" t="s">
        <v>813</v>
      </c>
      <c r="H126" s="6">
        <v>22</v>
      </c>
      <c r="I126" s="6">
        <f t="shared" si="8"/>
        <v>3243.3719008264466</v>
      </c>
      <c r="J126">
        <v>3000</v>
      </c>
      <c r="K126">
        <f t="shared" si="5"/>
        <v>2158.2477168949767</v>
      </c>
      <c r="L126" s="6">
        <v>7</v>
      </c>
    </row>
    <row r="127" spans="1:12" ht="16" thickBot="1">
      <c r="A127" s="4" t="s">
        <v>605</v>
      </c>
      <c r="B127" s="4" t="s">
        <v>811</v>
      </c>
      <c r="C127" t="s">
        <v>179</v>
      </c>
      <c r="D127" s="5">
        <v>42767</v>
      </c>
      <c r="E127" s="5">
        <v>42856</v>
      </c>
      <c r="F127" s="4" t="s">
        <v>812</v>
      </c>
      <c r="G127" s="4" t="s">
        <v>814</v>
      </c>
      <c r="H127" s="6">
        <v>22</v>
      </c>
      <c r="I127" s="6">
        <f t="shared" si="8"/>
        <v>3243.3719008264466</v>
      </c>
      <c r="J127">
        <v>3000</v>
      </c>
      <c r="K127">
        <f t="shared" si="5"/>
        <v>6783.0642530984987</v>
      </c>
      <c r="L127" s="6">
        <v>22</v>
      </c>
    </row>
    <row r="128" spans="1:12" ht="16" thickBot="1">
      <c r="A128" s="4" t="s">
        <v>605</v>
      </c>
      <c r="B128" s="4" t="s">
        <v>811</v>
      </c>
      <c r="C128" t="s">
        <v>179</v>
      </c>
      <c r="D128" s="5">
        <v>42767</v>
      </c>
      <c r="E128" s="5">
        <v>42856</v>
      </c>
      <c r="F128" s="4" t="s">
        <v>812</v>
      </c>
      <c r="G128" s="4" t="s">
        <v>815</v>
      </c>
      <c r="H128" s="6">
        <v>22</v>
      </c>
      <c r="I128" s="6">
        <f t="shared" si="8"/>
        <v>3243.3719008264466</v>
      </c>
      <c r="J128">
        <v>3000</v>
      </c>
      <c r="K128">
        <f t="shared" si="5"/>
        <v>924.96330724070447</v>
      </c>
      <c r="L128" s="6">
        <v>3</v>
      </c>
    </row>
    <row r="129" spans="1:12" ht="16" thickBot="1">
      <c r="A129" s="4" t="s">
        <v>605</v>
      </c>
      <c r="B129" s="4" t="s">
        <v>811</v>
      </c>
      <c r="C129" t="s">
        <v>179</v>
      </c>
      <c r="D129" s="5">
        <v>42767</v>
      </c>
      <c r="E129" s="5">
        <v>42856</v>
      </c>
      <c r="F129" s="4" t="s">
        <v>812</v>
      </c>
      <c r="G129" s="4" t="s">
        <v>816</v>
      </c>
      <c r="H129" s="6">
        <v>22</v>
      </c>
      <c r="I129" s="6">
        <f t="shared" si="8"/>
        <v>3243.3719008264466</v>
      </c>
      <c r="J129">
        <v>3000</v>
      </c>
      <c r="K129">
        <f t="shared" si="5"/>
        <v>924.96330724070447</v>
      </c>
      <c r="L129" s="6">
        <v>3</v>
      </c>
    </row>
    <row r="130" spans="1:12" ht="16" thickBot="1">
      <c r="A130" s="4" t="s">
        <v>605</v>
      </c>
      <c r="B130" s="4" t="s">
        <v>811</v>
      </c>
      <c r="C130" t="s">
        <v>179</v>
      </c>
      <c r="D130" s="5">
        <v>42767</v>
      </c>
      <c r="E130" s="5">
        <v>42856</v>
      </c>
      <c r="F130" s="4" t="s">
        <v>812</v>
      </c>
      <c r="G130" s="4" t="s">
        <v>817</v>
      </c>
      <c r="H130" s="6">
        <v>22</v>
      </c>
      <c r="I130" s="6">
        <f t="shared" si="8"/>
        <v>3243.3719008264466</v>
      </c>
      <c r="J130">
        <v>3000</v>
      </c>
      <c r="K130">
        <f t="shared" ref="K130:K193" si="9">(L130/I130)*1000000</f>
        <v>616.64220482713631</v>
      </c>
      <c r="L130" s="6">
        <v>2</v>
      </c>
    </row>
    <row r="131" spans="1:12" ht="16" thickBot="1">
      <c r="A131" s="4" t="s">
        <v>605</v>
      </c>
      <c r="B131" s="4" t="s">
        <v>811</v>
      </c>
      <c r="C131" t="s">
        <v>179</v>
      </c>
      <c r="D131" s="5">
        <v>42767</v>
      </c>
      <c r="E131" s="5">
        <v>42856</v>
      </c>
      <c r="F131" s="4" t="s">
        <v>812</v>
      </c>
      <c r="G131" s="4" t="s">
        <v>818</v>
      </c>
      <c r="H131" s="6">
        <v>22</v>
      </c>
      <c r="I131" s="6">
        <f t="shared" si="8"/>
        <v>3243.3719008264466</v>
      </c>
      <c r="J131">
        <v>3000</v>
      </c>
      <c r="K131">
        <f t="shared" si="9"/>
        <v>1233.2844096542726</v>
      </c>
      <c r="L131" s="6">
        <v>4</v>
      </c>
    </row>
    <row r="132" spans="1:12" ht="16" thickBot="1">
      <c r="A132" s="4" t="s">
        <v>605</v>
      </c>
      <c r="B132" s="4" t="s">
        <v>811</v>
      </c>
      <c r="C132" t="s">
        <v>179</v>
      </c>
      <c r="D132" s="5">
        <v>42767</v>
      </c>
      <c r="E132" s="5">
        <v>42856</v>
      </c>
      <c r="F132" s="4" t="s">
        <v>812</v>
      </c>
      <c r="G132" s="4" t="s">
        <v>819</v>
      </c>
      <c r="H132" s="6">
        <v>22</v>
      </c>
      <c r="I132" s="6">
        <f t="shared" si="8"/>
        <v>3243.3719008264466</v>
      </c>
      <c r="J132">
        <v>3000</v>
      </c>
      <c r="K132">
        <f t="shared" si="9"/>
        <v>616.64220482713631</v>
      </c>
      <c r="L132" s="6">
        <v>2</v>
      </c>
    </row>
    <row r="133" spans="1:12" ht="16" thickBot="1">
      <c r="A133" s="4" t="s">
        <v>605</v>
      </c>
      <c r="B133" s="4" t="s">
        <v>811</v>
      </c>
      <c r="C133" t="s">
        <v>179</v>
      </c>
      <c r="D133" s="5">
        <v>42767</v>
      </c>
      <c r="E133" s="5">
        <v>42856</v>
      </c>
      <c r="F133" s="4" t="s">
        <v>812</v>
      </c>
      <c r="G133" s="4" t="s">
        <v>820</v>
      </c>
      <c r="H133" s="6">
        <v>22</v>
      </c>
      <c r="I133" s="6">
        <f t="shared" si="8"/>
        <v>3243.3719008264466</v>
      </c>
      <c r="J133">
        <v>3000</v>
      </c>
      <c r="K133">
        <f t="shared" si="9"/>
        <v>1849.9266144814089</v>
      </c>
      <c r="L133" s="6">
        <v>6</v>
      </c>
    </row>
    <row r="134" spans="1:12" ht="16" thickBot="1">
      <c r="A134" s="4" t="s">
        <v>605</v>
      </c>
      <c r="B134" s="4" t="s">
        <v>811</v>
      </c>
      <c r="C134" t="s">
        <v>179</v>
      </c>
      <c r="D134" s="5">
        <v>42767</v>
      </c>
      <c r="E134" s="5">
        <v>42856</v>
      </c>
      <c r="F134" s="4" t="s">
        <v>812</v>
      </c>
      <c r="G134" s="4" t="s">
        <v>821</v>
      </c>
      <c r="H134" s="6">
        <v>22</v>
      </c>
      <c r="I134" s="6">
        <f t="shared" si="8"/>
        <v>3243.3719008264466</v>
      </c>
      <c r="J134">
        <v>3000</v>
      </c>
      <c r="K134">
        <f t="shared" si="9"/>
        <v>1541.6055120678407</v>
      </c>
      <c r="L134" s="6">
        <v>5</v>
      </c>
    </row>
    <row r="135" spans="1:12" ht="16" thickBot="1">
      <c r="A135" s="4" t="s">
        <v>605</v>
      </c>
      <c r="B135" s="4" t="s">
        <v>811</v>
      </c>
      <c r="C135" t="s">
        <v>179</v>
      </c>
      <c r="D135" s="5">
        <v>42767</v>
      </c>
      <c r="E135" s="5">
        <v>42856</v>
      </c>
      <c r="F135" s="4" t="s">
        <v>812</v>
      </c>
      <c r="G135" s="4" t="s">
        <v>822</v>
      </c>
      <c r="H135" s="6">
        <v>22</v>
      </c>
      <c r="I135" s="6">
        <f t="shared" si="8"/>
        <v>3243.3719008264466</v>
      </c>
      <c r="J135">
        <v>3000</v>
      </c>
      <c r="K135">
        <f t="shared" si="9"/>
        <v>6166.4220482713627</v>
      </c>
      <c r="L135" s="6">
        <v>20</v>
      </c>
    </row>
    <row r="136" spans="1:12" ht="16" thickBot="1">
      <c r="A136" s="4" t="s">
        <v>605</v>
      </c>
      <c r="B136" s="4" t="s">
        <v>811</v>
      </c>
      <c r="C136" t="s">
        <v>179</v>
      </c>
      <c r="D136" s="5">
        <v>42767</v>
      </c>
      <c r="E136" s="5">
        <v>42856</v>
      </c>
      <c r="F136" s="4" t="s">
        <v>812</v>
      </c>
      <c r="G136" s="4" t="s">
        <v>823</v>
      </c>
      <c r="H136" s="6">
        <v>22</v>
      </c>
      <c r="I136" s="6">
        <f t="shared" si="8"/>
        <v>3243.3719008264466</v>
      </c>
      <c r="J136">
        <v>3000</v>
      </c>
      <c r="K136">
        <f t="shared" si="9"/>
        <v>3083.2110241356813</v>
      </c>
      <c r="L136" s="6">
        <v>10</v>
      </c>
    </row>
    <row r="137" spans="1:12" ht="16" thickBot="1">
      <c r="A137" s="4" t="s">
        <v>605</v>
      </c>
      <c r="B137" s="4" t="s">
        <v>811</v>
      </c>
      <c r="C137" t="s">
        <v>179</v>
      </c>
      <c r="D137" s="5">
        <v>42767</v>
      </c>
      <c r="E137" s="5">
        <v>42856</v>
      </c>
      <c r="F137" s="4" t="s">
        <v>812</v>
      </c>
      <c r="G137" s="4" t="s">
        <v>824</v>
      </c>
      <c r="H137" s="6">
        <v>22</v>
      </c>
      <c r="I137" s="6">
        <f t="shared" si="8"/>
        <v>3243.3719008264466</v>
      </c>
      <c r="J137">
        <v>3000</v>
      </c>
      <c r="K137">
        <f t="shared" si="9"/>
        <v>2774.8899217221133</v>
      </c>
      <c r="L137" s="6">
        <v>9</v>
      </c>
    </row>
    <row r="138" spans="1:12" ht="16" thickBot="1">
      <c r="A138" s="4" t="s">
        <v>605</v>
      </c>
      <c r="B138" s="4" t="s">
        <v>811</v>
      </c>
      <c r="C138" t="s">
        <v>179</v>
      </c>
      <c r="D138" s="5">
        <v>42767</v>
      </c>
      <c r="E138" s="5">
        <v>42856</v>
      </c>
      <c r="F138" s="4" t="s">
        <v>812</v>
      </c>
      <c r="G138" s="4" t="s">
        <v>825</v>
      </c>
      <c r="H138" s="6">
        <v>22</v>
      </c>
      <c r="I138" s="6">
        <f t="shared" si="8"/>
        <v>3243.3719008264466</v>
      </c>
      <c r="J138">
        <v>3000</v>
      </c>
      <c r="K138">
        <f t="shared" si="9"/>
        <v>1849.9266144814089</v>
      </c>
      <c r="L138" s="6">
        <v>6</v>
      </c>
    </row>
    <row r="139" spans="1:12" ht="16" thickBot="1">
      <c r="A139" s="4" t="s">
        <v>605</v>
      </c>
      <c r="B139" s="4" t="s">
        <v>811</v>
      </c>
      <c r="C139" t="s">
        <v>179</v>
      </c>
      <c r="D139" s="5">
        <v>42767</v>
      </c>
      <c r="E139" s="5">
        <v>42856</v>
      </c>
      <c r="F139" s="4" t="s">
        <v>812</v>
      </c>
      <c r="G139" s="4" t="s">
        <v>826</v>
      </c>
      <c r="H139" s="6">
        <v>22</v>
      </c>
      <c r="I139" s="6">
        <f t="shared" si="8"/>
        <v>3243.3719008264466</v>
      </c>
      <c r="J139">
        <v>3000</v>
      </c>
      <c r="K139">
        <f t="shared" si="9"/>
        <v>616.64220482713631</v>
      </c>
      <c r="L139" s="6">
        <v>2</v>
      </c>
    </row>
    <row r="140" spans="1:12" ht="16" thickBot="1">
      <c r="A140" s="4" t="s">
        <v>605</v>
      </c>
      <c r="B140" s="4" t="s">
        <v>811</v>
      </c>
      <c r="C140" t="s">
        <v>179</v>
      </c>
      <c r="D140" s="5">
        <v>42767</v>
      </c>
      <c r="E140" s="5">
        <v>42856</v>
      </c>
      <c r="F140" s="4" t="s">
        <v>812</v>
      </c>
      <c r="G140" s="4" t="s">
        <v>827</v>
      </c>
      <c r="H140" s="6">
        <v>22</v>
      </c>
      <c r="I140" s="6">
        <f t="shared" si="8"/>
        <v>3243.3719008264466</v>
      </c>
      <c r="J140">
        <v>3000</v>
      </c>
      <c r="K140">
        <f t="shared" si="9"/>
        <v>924.96330724070447</v>
      </c>
      <c r="L140" s="6">
        <v>3</v>
      </c>
    </row>
    <row r="141" spans="1:12" ht="16" thickBot="1">
      <c r="A141" s="4" t="s">
        <v>605</v>
      </c>
      <c r="B141" s="4" t="s">
        <v>811</v>
      </c>
      <c r="C141" t="s">
        <v>179</v>
      </c>
      <c r="D141" s="5">
        <v>42767</v>
      </c>
      <c r="E141" s="5">
        <v>42856</v>
      </c>
      <c r="F141" s="4" t="s">
        <v>812</v>
      </c>
      <c r="G141" s="4" t="s">
        <v>828</v>
      </c>
      <c r="H141" s="6">
        <v>22</v>
      </c>
      <c r="I141" s="6">
        <f t="shared" si="8"/>
        <v>3243.3719008264466</v>
      </c>
      <c r="J141">
        <v>3000</v>
      </c>
      <c r="K141">
        <f t="shared" si="9"/>
        <v>2158.2477168949767</v>
      </c>
      <c r="L141" s="6">
        <v>7</v>
      </c>
    </row>
    <row r="142" spans="1:12" ht="16" thickBot="1">
      <c r="A142" s="4" t="s">
        <v>605</v>
      </c>
      <c r="B142" s="4" t="s">
        <v>811</v>
      </c>
      <c r="C142" t="s">
        <v>179</v>
      </c>
      <c r="D142" s="5">
        <v>42767</v>
      </c>
      <c r="E142" s="5">
        <v>42856</v>
      </c>
      <c r="F142" s="4" t="s">
        <v>812</v>
      </c>
      <c r="G142" s="4" t="s">
        <v>829</v>
      </c>
      <c r="H142" s="6">
        <v>22</v>
      </c>
      <c r="I142" s="6">
        <f t="shared" si="8"/>
        <v>3243.3719008264466</v>
      </c>
      <c r="J142">
        <v>3000</v>
      </c>
      <c r="K142">
        <f t="shared" si="9"/>
        <v>3699.8532289628179</v>
      </c>
      <c r="L142" s="6">
        <v>12</v>
      </c>
    </row>
    <row r="143" spans="1:12" ht="16" thickBot="1">
      <c r="A143" s="4" t="s">
        <v>605</v>
      </c>
      <c r="B143" s="4" t="s">
        <v>811</v>
      </c>
      <c r="C143" t="s">
        <v>179</v>
      </c>
      <c r="D143" s="5">
        <v>42767</v>
      </c>
      <c r="E143" s="5">
        <v>42856</v>
      </c>
      <c r="F143" s="4" t="s">
        <v>812</v>
      </c>
      <c r="G143" s="4" t="s">
        <v>830</v>
      </c>
      <c r="H143" s="6">
        <v>22</v>
      </c>
      <c r="I143" s="6">
        <f t="shared" si="8"/>
        <v>3243.3719008264466</v>
      </c>
      <c r="J143">
        <v>3000</v>
      </c>
      <c r="K143">
        <f t="shared" si="9"/>
        <v>924.96330724070447</v>
      </c>
      <c r="L143" s="6">
        <v>3</v>
      </c>
    </row>
    <row r="144" spans="1:12" ht="16" thickBot="1">
      <c r="A144" s="4" t="s">
        <v>605</v>
      </c>
      <c r="B144" s="4" t="s">
        <v>811</v>
      </c>
      <c r="C144" t="s">
        <v>179</v>
      </c>
      <c r="D144" s="5">
        <v>42767</v>
      </c>
      <c r="E144" s="5">
        <v>42856</v>
      </c>
      <c r="F144" s="4" t="s">
        <v>812</v>
      </c>
      <c r="G144" s="4" t="s">
        <v>831</v>
      </c>
      <c r="H144" s="6">
        <v>22</v>
      </c>
      <c r="I144" s="6">
        <f t="shared" si="8"/>
        <v>3243.3719008264466</v>
      </c>
      <c r="J144">
        <v>3000</v>
      </c>
      <c r="K144">
        <f t="shared" si="9"/>
        <v>616.64220482713631</v>
      </c>
      <c r="L144" s="6">
        <v>2</v>
      </c>
    </row>
    <row r="145" spans="1:12" ht="16" thickBot="1">
      <c r="A145" s="4" t="s">
        <v>605</v>
      </c>
      <c r="B145" s="4" t="s">
        <v>811</v>
      </c>
      <c r="C145" t="s">
        <v>179</v>
      </c>
      <c r="D145" s="5">
        <v>42767</v>
      </c>
      <c r="E145" s="5">
        <v>42856</v>
      </c>
      <c r="F145" s="4" t="s">
        <v>812</v>
      </c>
      <c r="G145" s="4" t="s">
        <v>832</v>
      </c>
      <c r="H145" s="6">
        <v>22</v>
      </c>
      <c r="I145" s="6">
        <f t="shared" si="8"/>
        <v>3243.3719008264466</v>
      </c>
      <c r="J145">
        <v>3000</v>
      </c>
      <c r="K145">
        <f t="shared" si="9"/>
        <v>616.64220482713631</v>
      </c>
      <c r="L145" s="6">
        <v>2</v>
      </c>
    </row>
    <row r="146" spans="1:12">
      <c r="A146" s="71" t="s">
        <v>605</v>
      </c>
      <c r="B146" s="71" t="s">
        <v>1054</v>
      </c>
      <c r="C146" t="s">
        <v>180</v>
      </c>
      <c r="D146" s="72">
        <v>42767</v>
      </c>
      <c r="E146" s="72">
        <v>42856</v>
      </c>
      <c r="F146" s="71" t="s">
        <v>124</v>
      </c>
      <c r="G146" s="71" t="s">
        <v>1032</v>
      </c>
      <c r="H146" s="71">
        <v>9.6</v>
      </c>
      <c r="I146" s="67">
        <f t="shared" ref="I146:I167" si="10">(511/H146)*(766/H146)</f>
        <v>4247.2439236111113</v>
      </c>
      <c r="J146">
        <v>2600</v>
      </c>
      <c r="K146">
        <f t="shared" si="9"/>
        <v>0</v>
      </c>
      <c r="L146" s="71">
        <v>0</v>
      </c>
    </row>
    <row r="147" spans="1:12">
      <c r="A147" s="71" t="s">
        <v>605</v>
      </c>
      <c r="B147" s="71" t="s">
        <v>1054</v>
      </c>
      <c r="C147" t="s">
        <v>180</v>
      </c>
      <c r="D147" s="72">
        <v>42767</v>
      </c>
      <c r="E147" s="72">
        <v>42856</v>
      </c>
      <c r="F147" s="71" t="s">
        <v>124</v>
      </c>
      <c r="G147" s="71" t="s">
        <v>1033</v>
      </c>
      <c r="H147" s="71">
        <v>11</v>
      </c>
      <c r="I147" s="67">
        <f t="shared" si="10"/>
        <v>3234.9256198347107</v>
      </c>
      <c r="J147">
        <v>3000</v>
      </c>
      <c r="K147">
        <f t="shared" si="9"/>
        <v>618.25223669352567</v>
      </c>
      <c r="L147" s="71">
        <v>2</v>
      </c>
    </row>
    <row r="148" spans="1:12">
      <c r="A148" s="71" t="s">
        <v>605</v>
      </c>
      <c r="B148" s="71" t="s">
        <v>1054</v>
      </c>
      <c r="C148" t="s">
        <v>180</v>
      </c>
      <c r="D148" s="72">
        <v>42767</v>
      </c>
      <c r="E148" s="72">
        <v>42856</v>
      </c>
      <c r="F148" s="71" t="s">
        <v>124</v>
      </c>
      <c r="G148" s="71" t="s">
        <v>1034</v>
      </c>
      <c r="H148" s="71">
        <v>11</v>
      </c>
      <c r="I148" s="67">
        <f t="shared" si="10"/>
        <v>3234.9256198347107</v>
      </c>
      <c r="J148">
        <v>3000</v>
      </c>
      <c r="K148">
        <f t="shared" si="9"/>
        <v>0</v>
      </c>
      <c r="L148" s="71">
        <v>0</v>
      </c>
    </row>
    <row r="149" spans="1:12">
      <c r="A149" s="71" t="s">
        <v>605</v>
      </c>
      <c r="B149" s="71" t="s">
        <v>1054</v>
      </c>
      <c r="C149" t="s">
        <v>180</v>
      </c>
      <c r="D149" s="72">
        <v>42767</v>
      </c>
      <c r="E149" s="72">
        <v>42856</v>
      </c>
      <c r="F149" s="71" t="s">
        <v>124</v>
      </c>
      <c r="G149" s="71" t="s">
        <v>1035</v>
      </c>
      <c r="H149" s="71">
        <v>11</v>
      </c>
      <c r="I149" s="67">
        <f t="shared" si="10"/>
        <v>3234.9256198347107</v>
      </c>
      <c r="J149">
        <v>3000</v>
      </c>
      <c r="K149">
        <f t="shared" si="9"/>
        <v>618.25223669352567</v>
      </c>
      <c r="L149" s="71">
        <v>2</v>
      </c>
    </row>
    <row r="150" spans="1:12">
      <c r="A150" s="71" t="s">
        <v>605</v>
      </c>
      <c r="B150" s="71" t="s">
        <v>1054</v>
      </c>
      <c r="C150" t="s">
        <v>180</v>
      </c>
      <c r="D150" s="72">
        <v>42767</v>
      </c>
      <c r="E150" s="72">
        <v>42856</v>
      </c>
      <c r="F150" s="71" t="s">
        <v>124</v>
      </c>
      <c r="G150" s="71" t="s">
        <v>1036</v>
      </c>
      <c r="H150" s="71">
        <v>11</v>
      </c>
      <c r="I150" s="67">
        <f t="shared" si="10"/>
        <v>3234.9256198347107</v>
      </c>
      <c r="J150">
        <v>3000</v>
      </c>
      <c r="K150">
        <f t="shared" si="9"/>
        <v>618.25223669352567</v>
      </c>
      <c r="L150" s="71">
        <v>2</v>
      </c>
    </row>
    <row r="151" spans="1:12">
      <c r="A151" s="71" t="s">
        <v>605</v>
      </c>
      <c r="B151" s="71" t="s">
        <v>1054</v>
      </c>
      <c r="C151" t="s">
        <v>180</v>
      </c>
      <c r="D151" s="72">
        <v>42767</v>
      </c>
      <c r="E151" s="72">
        <v>42856</v>
      </c>
      <c r="F151" s="71" t="s">
        <v>124</v>
      </c>
      <c r="G151" s="71" t="s">
        <v>1037</v>
      </c>
      <c r="H151" s="71">
        <v>11</v>
      </c>
      <c r="I151" s="67">
        <f t="shared" si="10"/>
        <v>3234.9256198347107</v>
      </c>
      <c r="J151">
        <v>3000</v>
      </c>
      <c r="K151">
        <f t="shared" si="9"/>
        <v>618.25223669352567</v>
      </c>
      <c r="L151" s="71">
        <v>2</v>
      </c>
    </row>
    <row r="152" spans="1:12">
      <c r="A152" s="71" t="s">
        <v>605</v>
      </c>
      <c r="B152" s="71" t="s">
        <v>1054</v>
      </c>
      <c r="C152" t="s">
        <v>180</v>
      </c>
      <c r="D152" s="72">
        <v>42767</v>
      </c>
      <c r="E152" s="72">
        <v>42856</v>
      </c>
      <c r="F152" s="71" t="s">
        <v>124</v>
      </c>
      <c r="G152" s="71" t="s">
        <v>1038</v>
      </c>
      <c r="H152" s="71">
        <v>11</v>
      </c>
      <c r="I152" s="67">
        <f t="shared" si="10"/>
        <v>3234.9256198347107</v>
      </c>
      <c r="J152">
        <v>3000</v>
      </c>
      <c r="K152">
        <f t="shared" si="9"/>
        <v>927.37835504028862</v>
      </c>
      <c r="L152" s="71">
        <v>3</v>
      </c>
    </row>
    <row r="153" spans="1:12">
      <c r="A153" s="71" t="s">
        <v>605</v>
      </c>
      <c r="B153" s="71" t="s">
        <v>1054</v>
      </c>
      <c r="C153" t="s">
        <v>180</v>
      </c>
      <c r="D153" s="72">
        <v>42767</v>
      </c>
      <c r="E153" s="72">
        <v>42856</v>
      </c>
      <c r="F153" s="71" t="s">
        <v>124</v>
      </c>
      <c r="G153" s="71" t="s">
        <v>1039</v>
      </c>
      <c r="H153" s="71">
        <v>11</v>
      </c>
      <c r="I153" s="67">
        <f t="shared" si="10"/>
        <v>3234.9256198347107</v>
      </c>
      <c r="J153">
        <v>3000</v>
      </c>
      <c r="K153">
        <f t="shared" si="9"/>
        <v>0</v>
      </c>
      <c r="L153" s="71">
        <v>0</v>
      </c>
    </row>
    <row r="154" spans="1:12">
      <c r="A154" s="71" t="s">
        <v>605</v>
      </c>
      <c r="B154" s="71" t="s">
        <v>1054</v>
      </c>
      <c r="C154" t="s">
        <v>180</v>
      </c>
      <c r="D154" s="72">
        <v>42767</v>
      </c>
      <c r="E154" s="72">
        <v>42856</v>
      </c>
      <c r="F154" s="71" t="s">
        <v>124</v>
      </c>
      <c r="G154" s="71" t="s">
        <v>1040</v>
      </c>
      <c r="H154" s="71">
        <v>11</v>
      </c>
      <c r="I154" s="67">
        <f t="shared" si="10"/>
        <v>3234.9256198347107</v>
      </c>
      <c r="J154">
        <v>3000</v>
      </c>
      <c r="K154">
        <f t="shared" si="9"/>
        <v>309.12611834676284</v>
      </c>
      <c r="L154" s="71">
        <v>1</v>
      </c>
    </row>
    <row r="155" spans="1:12">
      <c r="A155" s="71" t="s">
        <v>605</v>
      </c>
      <c r="B155" s="71" t="s">
        <v>1054</v>
      </c>
      <c r="C155" t="s">
        <v>180</v>
      </c>
      <c r="D155" s="72">
        <v>42767</v>
      </c>
      <c r="E155" s="72">
        <v>42856</v>
      </c>
      <c r="F155" s="71" t="s">
        <v>124</v>
      </c>
      <c r="G155" s="71" t="s">
        <v>1041</v>
      </c>
      <c r="H155" s="71">
        <v>11</v>
      </c>
      <c r="I155" s="67">
        <f t="shared" si="10"/>
        <v>3234.9256198347107</v>
      </c>
      <c r="J155">
        <v>3000</v>
      </c>
      <c r="K155">
        <f t="shared" si="9"/>
        <v>618.25223669352567</v>
      </c>
      <c r="L155" s="71">
        <v>2</v>
      </c>
    </row>
    <row r="156" spans="1:12">
      <c r="A156" s="71" t="s">
        <v>605</v>
      </c>
      <c r="B156" s="71" t="s">
        <v>1054</v>
      </c>
      <c r="C156" t="s">
        <v>180</v>
      </c>
      <c r="D156" s="72">
        <v>42767</v>
      </c>
      <c r="E156" s="72">
        <v>42856</v>
      </c>
      <c r="F156" s="71" t="s">
        <v>124</v>
      </c>
      <c r="G156" s="71" t="s">
        <v>1042</v>
      </c>
      <c r="H156" s="71">
        <v>11</v>
      </c>
      <c r="I156" s="67">
        <f t="shared" si="10"/>
        <v>3234.9256198347107</v>
      </c>
      <c r="J156">
        <v>3000</v>
      </c>
      <c r="K156">
        <f t="shared" si="9"/>
        <v>1545.6305917338143</v>
      </c>
      <c r="L156" s="71">
        <v>5</v>
      </c>
    </row>
    <row r="157" spans="1:12">
      <c r="A157" s="71" t="s">
        <v>605</v>
      </c>
      <c r="B157" s="71" t="s">
        <v>1054</v>
      </c>
      <c r="C157" t="s">
        <v>180</v>
      </c>
      <c r="D157" s="72">
        <v>42767</v>
      </c>
      <c r="E157" s="72">
        <v>42856</v>
      </c>
      <c r="F157" s="71" t="s">
        <v>124</v>
      </c>
      <c r="G157" s="71" t="s">
        <v>1043</v>
      </c>
      <c r="H157" s="71">
        <v>11</v>
      </c>
      <c r="I157" s="67">
        <f t="shared" si="10"/>
        <v>3234.9256198347107</v>
      </c>
      <c r="J157">
        <v>3000</v>
      </c>
      <c r="K157">
        <f t="shared" si="9"/>
        <v>618.25223669352567</v>
      </c>
      <c r="L157" s="71">
        <v>2</v>
      </c>
    </row>
    <row r="158" spans="1:12">
      <c r="A158" s="71" t="s">
        <v>605</v>
      </c>
      <c r="B158" s="71" t="s">
        <v>1054</v>
      </c>
      <c r="C158" t="s">
        <v>180</v>
      </c>
      <c r="D158" s="72">
        <v>42767</v>
      </c>
      <c r="E158" s="72">
        <v>42856</v>
      </c>
      <c r="F158" s="71" t="s">
        <v>124</v>
      </c>
      <c r="G158" s="71" t="s">
        <v>1044</v>
      </c>
      <c r="H158" s="71">
        <v>11</v>
      </c>
      <c r="I158" s="67">
        <f t="shared" si="10"/>
        <v>3234.9256198347107</v>
      </c>
      <c r="J158">
        <v>3000</v>
      </c>
      <c r="K158">
        <f t="shared" si="9"/>
        <v>309.12611834676284</v>
      </c>
      <c r="L158" s="71">
        <v>1</v>
      </c>
    </row>
    <row r="159" spans="1:12">
      <c r="A159" s="71" t="s">
        <v>605</v>
      </c>
      <c r="B159" s="71" t="s">
        <v>1054</v>
      </c>
      <c r="C159" t="s">
        <v>180</v>
      </c>
      <c r="D159" s="72">
        <v>42767</v>
      </c>
      <c r="E159" s="72">
        <v>42856</v>
      </c>
      <c r="F159" s="71" t="s">
        <v>124</v>
      </c>
      <c r="G159" s="71" t="s">
        <v>1045</v>
      </c>
      <c r="H159" s="71">
        <v>11</v>
      </c>
      <c r="I159" s="67">
        <f t="shared" si="10"/>
        <v>3234.9256198347107</v>
      </c>
      <c r="J159">
        <v>3000</v>
      </c>
      <c r="K159">
        <f t="shared" si="9"/>
        <v>927.37835504028862</v>
      </c>
      <c r="L159" s="71">
        <v>3</v>
      </c>
    </row>
    <row r="160" spans="1:12">
      <c r="A160" s="71" t="s">
        <v>605</v>
      </c>
      <c r="B160" s="71" t="s">
        <v>1054</v>
      </c>
      <c r="C160" t="s">
        <v>180</v>
      </c>
      <c r="D160" s="72">
        <v>42767</v>
      </c>
      <c r="E160" s="72">
        <v>42856</v>
      </c>
      <c r="F160" s="71" t="s">
        <v>124</v>
      </c>
      <c r="G160" s="71" t="s">
        <v>1046</v>
      </c>
      <c r="H160" s="71">
        <v>11</v>
      </c>
      <c r="I160" s="67">
        <f t="shared" si="10"/>
        <v>3234.9256198347107</v>
      </c>
      <c r="J160">
        <v>3000</v>
      </c>
      <c r="K160">
        <f t="shared" si="9"/>
        <v>309.12611834676284</v>
      </c>
      <c r="L160" s="71">
        <v>1</v>
      </c>
    </row>
    <row r="161" spans="1:12">
      <c r="A161" s="71" t="s">
        <v>605</v>
      </c>
      <c r="B161" s="71" t="s">
        <v>1054</v>
      </c>
      <c r="C161" t="s">
        <v>180</v>
      </c>
      <c r="D161" s="72">
        <v>42767</v>
      </c>
      <c r="E161" s="72">
        <v>42856</v>
      </c>
      <c r="F161" s="71" t="s">
        <v>124</v>
      </c>
      <c r="G161" s="71" t="s">
        <v>1047</v>
      </c>
      <c r="H161" s="71">
        <v>11</v>
      </c>
      <c r="I161" s="67">
        <f t="shared" si="10"/>
        <v>3234.9256198347107</v>
      </c>
      <c r="J161">
        <v>3000</v>
      </c>
      <c r="K161">
        <f t="shared" si="9"/>
        <v>927.37835504028862</v>
      </c>
      <c r="L161" s="71">
        <v>3</v>
      </c>
    </row>
    <row r="162" spans="1:12">
      <c r="A162" s="71" t="s">
        <v>605</v>
      </c>
      <c r="B162" s="71" t="s">
        <v>1054</v>
      </c>
      <c r="C162" t="s">
        <v>180</v>
      </c>
      <c r="D162" s="72">
        <v>42767</v>
      </c>
      <c r="E162" s="72">
        <v>42856</v>
      </c>
      <c r="F162" s="71" t="s">
        <v>124</v>
      </c>
      <c r="G162" s="71" t="s">
        <v>1048</v>
      </c>
      <c r="H162" s="71">
        <v>11</v>
      </c>
      <c r="I162" s="67">
        <f t="shared" si="10"/>
        <v>3234.9256198347107</v>
      </c>
      <c r="J162">
        <v>3000</v>
      </c>
      <c r="K162">
        <f t="shared" si="9"/>
        <v>0</v>
      </c>
      <c r="L162" s="71">
        <v>0</v>
      </c>
    </row>
    <row r="163" spans="1:12">
      <c r="A163" s="71" t="s">
        <v>605</v>
      </c>
      <c r="B163" s="71" t="s">
        <v>1054</v>
      </c>
      <c r="C163" t="s">
        <v>180</v>
      </c>
      <c r="D163" s="72">
        <v>42767</v>
      </c>
      <c r="E163" s="72">
        <v>42856</v>
      </c>
      <c r="F163" s="71" t="s">
        <v>124</v>
      </c>
      <c r="G163" s="71" t="s">
        <v>1049</v>
      </c>
      <c r="H163" s="71">
        <v>11</v>
      </c>
      <c r="I163" s="67">
        <f t="shared" si="10"/>
        <v>3234.9256198347107</v>
      </c>
      <c r="J163">
        <v>3000</v>
      </c>
      <c r="K163">
        <f t="shared" si="9"/>
        <v>0</v>
      </c>
      <c r="L163" s="71">
        <v>0</v>
      </c>
    </row>
    <row r="164" spans="1:12">
      <c r="A164" s="71" t="s">
        <v>605</v>
      </c>
      <c r="B164" s="71" t="s">
        <v>1054</v>
      </c>
      <c r="C164" t="s">
        <v>180</v>
      </c>
      <c r="D164" s="72">
        <v>42767</v>
      </c>
      <c r="E164" s="72">
        <v>42856</v>
      </c>
      <c r="F164" s="71" t="s">
        <v>124</v>
      </c>
      <c r="G164" s="71" t="s">
        <v>1050</v>
      </c>
      <c r="H164" s="71">
        <v>11</v>
      </c>
      <c r="I164" s="67">
        <f t="shared" si="10"/>
        <v>3234.9256198347107</v>
      </c>
      <c r="J164">
        <v>3000</v>
      </c>
      <c r="K164">
        <f t="shared" si="9"/>
        <v>309.12611834676284</v>
      </c>
      <c r="L164" s="71">
        <v>1</v>
      </c>
    </row>
    <row r="165" spans="1:12">
      <c r="A165" s="71" t="s">
        <v>605</v>
      </c>
      <c r="B165" s="71" t="s">
        <v>1054</v>
      </c>
      <c r="C165" t="s">
        <v>180</v>
      </c>
      <c r="D165" s="72">
        <v>42767</v>
      </c>
      <c r="E165" s="72">
        <v>42856</v>
      </c>
      <c r="F165" s="71" t="s">
        <v>124</v>
      </c>
      <c r="G165" s="71" t="s">
        <v>1051</v>
      </c>
      <c r="H165" s="71">
        <v>11</v>
      </c>
      <c r="I165" s="67">
        <f t="shared" si="10"/>
        <v>3234.9256198347107</v>
      </c>
      <c r="J165">
        <v>3000</v>
      </c>
      <c r="K165">
        <f t="shared" si="9"/>
        <v>0</v>
      </c>
      <c r="L165" s="71">
        <v>0</v>
      </c>
    </row>
    <row r="166" spans="1:12">
      <c r="A166" s="71" t="s">
        <v>605</v>
      </c>
      <c r="B166" s="71" t="s">
        <v>1054</v>
      </c>
      <c r="C166" t="s">
        <v>180</v>
      </c>
      <c r="D166" s="72">
        <v>42767</v>
      </c>
      <c r="E166" s="72">
        <v>42856</v>
      </c>
      <c r="F166" s="71" t="s">
        <v>124</v>
      </c>
      <c r="G166" s="71" t="s">
        <v>1052</v>
      </c>
      <c r="H166" s="71">
        <v>11</v>
      </c>
      <c r="I166" s="67">
        <f t="shared" si="10"/>
        <v>3234.9256198347107</v>
      </c>
      <c r="J166">
        <v>3000</v>
      </c>
      <c r="K166">
        <f t="shared" si="9"/>
        <v>0</v>
      </c>
      <c r="L166" s="71">
        <v>0</v>
      </c>
    </row>
    <row r="167" spans="1:12" ht="16" thickBot="1">
      <c r="A167" s="71" t="s">
        <v>605</v>
      </c>
      <c r="B167" s="71" t="s">
        <v>1054</v>
      </c>
      <c r="C167" t="s">
        <v>180</v>
      </c>
      <c r="D167" s="72">
        <v>42767</v>
      </c>
      <c r="E167" s="72">
        <v>42856</v>
      </c>
      <c r="F167" s="71" t="s">
        <v>124</v>
      </c>
      <c r="G167" s="71" t="s">
        <v>1053</v>
      </c>
      <c r="H167" s="71">
        <v>11</v>
      </c>
      <c r="I167" s="67">
        <f t="shared" si="10"/>
        <v>3234.9256198347107</v>
      </c>
      <c r="J167">
        <v>3000</v>
      </c>
      <c r="K167">
        <f t="shared" si="9"/>
        <v>0</v>
      </c>
      <c r="L167" s="71">
        <v>0</v>
      </c>
    </row>
    <row r="168" spans="1:12" s="45" customFormat="1" ht="16" thickBot="1">
      <c r="A168" s="16" t="s">
        <v>605</v>
      </c>
      <c r="B168" s="16" t="s">
        <v>868</v>
      </c>
      <c r="C168" s="45" t="s">
        <v>179</v>
      </c>
      <c r="D168" s="17">
        <v>42767</v>
      </c>
      <c r="E168" s="17">
        <v>42856</v>
      </c>
      <c r="F168" s="16" t="s">
        <v>869</v>
      </c>
      <c r="G168" s="16" t="s">
        <v>870</v>
      </c>
      <c r="H168" s="18">
        <v>22</v>
      </c>
      <c r="I168" s="18">
        <f t="shared" ref="I168:I187" si="11">(1024/H168)*(1533/H168)</f>
        <v>3243.3719008264466</v>
      </c>
      <c r="J168" s="45">
        <v>3000</v>
      </c>
      <c r="K168" s="45">
        <f t="shared" si="9"/>
        <v>1541.6055120678407</v>
      </c>
      <c r="L168" s="18">
        <v>5</v>
      </c>
    </row>
    <row r="169" spans="1:12" s="45" customFormat="1" ht="16" thickBot="1">
      <c r="A169" s="16" t="s">
        <v>605</v>
      </c>
      <c r="B169" s="16" t="s">
        <v>868</v>
      </c>
      <c r="C169" s="45" t="s">
        <v>179</v>
      </c>
      <c r="D169" s="17">
        <v>42767</v>
      </c>
      <c r="E169" s="17">
        <v>42856</v>
      </c>
      <c r="F169" s="16" t="s">
        <v>869</v>
      </c>
      <c r="G169" s="16" t="s">
        <v>871</v>
      </c>
      <c r="H169" s="18">
        <v>22</v>
      </c>
      <c r="I169" s="18">
        <f t="shared" si="11"/>
        <v>3243.3719008264466</v>
      </c>
      <c r="J169" s="45">
        <v>3000</v>
      </c>
      <c r="K169" s="45">
        <f t="shared" si="9"/>
        <v>0</v>
      </c>
      <c r="L169" s="18">
        <v>0</v>
      </c>
    </row>
    <row r="170" spans="1:12" s="45" customFormat="1" ht="16" thickBot="1">
      <c r="A170" s="16" t="s">
        <v>605</v>
      </c>
      <c r="B170" s="16" t="s">
        <v>868</v>
      </c>
      <c r="C170" s="45" t="s">
        <v>179</v>
      </c>
      <c r="D170" s="17">
        <v>42767</v>
      </c>
      <c r="E170" s="17">
        <v>42856</v>
      </c>
      <c r="F170" s="16" t="s">
        <v>869</v>
      </c>
      <c r="G170" s="16" t="s">
        <v>872</v>
      </c>
      <c r="H170" s="18">
        <v>22</v>
      </c>
      <c r="I170" s="18">
        <f t="shared" si="11"/>
        <v>3243.3719008264466</v>
      </c>
      <c r="J170" s="45">
        <v>3000</v>
      </c>
      <c r="K170" s="45">
        <f t="shared" si="9"/>
        <v>0</v>
      </c>
      <c r="L170" s="18">
        <v>0</v>
      </c>
    </row>
    <row r="171" spans="1:12" s="45" customFormat="1" ht="16" thickBot="1">
      <c r="A171" s="16" t="s">
        <v>605</v>
      </c>
      <c r="B171" s="16" t="s">
        <v>868</v>
      </c>
      <c r="C171" s="45" t="s">
        <v>179</v>
      </c>
      <c r="D171" s="17">
        <v>42767</v>
      </c>
      <c r="E171" s="17">
        <v>42856</v>
      </c>
      <c r="F171" s="16" t="s">
        <v>869</v>
      </c>
      <c r="G171" s="16" t="s">
        <v>873</v>
      </c>
      <c r="H171" s="18">
        <v>22</v>
      </c>
      <c r="I171" s="18">
        <f t="shared" si="11"/>
        <v>3243.3719008264466</v>
      </c>
      <c r="J171" s="45">
        <v>3000</v>
      </c>
      <c r="K171" s="45">
        <f t="shared" si="9"/>
        <v>616.64220482713631</v>
      </c>
      <c r="L171" s="18">
        <v>2</v>
      </c>
    </row>
    <row r="172" spans="1:12" s="45" customFormat="1" ht="16" thickBot="1">
      <c r="A172" s="16" t="s">
        <v>605</v>
      </c>
      <c r="B172" s="16" t="s">
        <v>868</v>
      </c>
      <c r="C172" s="45" t="s">
        <v>179</v>
      </c>
      <c r="D172" s="17">
        <v>42767</v>
      </c>
      <c r="E172" s="17">
        <v>42856</v>
      </c>
      <c r="F172" s="16" t="s">
        <v>869</v>
      </c>
      <c r="G172" s="16" t="s">
        <v>874</v>
      </c>
      <c r="H172" s="18">
        <v>22</v>
      </c>
      <c r="I172" s="18">
        <f t="shared" si="11"/>
        <v>3243.3719008264466</v>
      </c>
      <c r="J172" s="45">
        <v>3000</v>
      </c>
      <c r="K172" s="45">
        <f t="shared" si="9"/>
        <v>0</v>
      </c>
      <c r="L172" s="18">
        <v>0</v>
      </c>
    </row>
    <row r="173" spans="1:12" s="45" customFormat="1" ht="16" thickBot="1">
      <c r="A173" s="16" t="s">
        <v>605</v>
      </c>
      <c r="B173" s="16" t="s">
        <v>868</v>
      </c>
      <c r="C173" s="45" t="s">
        <v>179</v>
      </c>
      <c r="D173" s="17">
        <v>42767</v>
      </c>
      <c r="E173" s="17">
        <v>42856</v>
      </c>
      <c r="F173" s="16" t="s">
        <v>869</v>
      </c>
      <c r="G173" s="16" t="s">
        <v>875</v>
      </c>
      <c r="H173" s="18">
        <v>22</v>
      </c>
      <c r="I173" s="18">
        <f t="shared" si="11"/>
        <v>3243.3719008264466</v>
      </c>
      <c r="J173" s="45">
        <v>3000</v>
      </c>
      <c r="K173" s="45">
        <f t="shared" si="9"/>
        <v>0</v>
      </c>
      <c r="L173" s="18">
        <v>0</v>
      </c>
    </row>
    <row r="174" spans="1:12" s="45" customFormat="1" ht="16" thickBot="1">
      <c r="A174" s="16" t="s">
        <v>605</v>
      </c>
      <c r="B174" s="16" t="s">
        <v>868</v>
      </c>
      <c r="C174" s="45" t="s">
        <v>179</v>
      </c>
      <c r="D174" s="17">
        <v>42767</v>
      </c>
      <c r="E174" s="17">
        <v>42856</v>
      </c>
      <c r="F174" s="16" t="s">
        <v>869</v>
      </c>
      <c r="G174" s="16" t="s">
        <v>876</v>
      </c>
      <c r="H174" s="18">
        <v>22</v>
      </c>
      <c r="I174" s="18">
        <f t="shared" si="11"/>
        <v>3243.3719008264466</v>
      </c>
      <c r="J174" s="45">
        <v>3000</v>
      </c>
      <c r="K174" s="45">
        <f t="shared" si="9"/>
        <v>4316.4954337899535</v>
      </c>
      <c r="L174" s="18">
        <v>14</v>
      </c>
    </row>
    <row r="175" spans="1:12" s="45" customFormat="1" ht="16" thickBot="1">
      <c r="A175" s="16" t="s">
        <v>605</v>
      </c>
      <c r="B175" s="16" t="s">
        <v>868</v>
      </c>
      <c r="C175" s="45" t="s">
        <v>179</v>
      </c>
      <c r="D175" s="17">
        <v>42767</v>
      </c>
      <c r="E175" s="17">
        <v>42856</v>
      </c>
      <c r="F175" s="16" t="s">
        <v>869</v>
      </c>
      <c r="G175" s="16" t="s">
        <v>877</v>
      </c>
      <c r="H175" s="18">
        <v>22</v>
      </c>
      <c r="I175" s="18">
        <f t="shared" si="11"/>
        <v>3243.3719008264466</v>
      </c>
      <c r="J175" s="45">
        <v>3000</v>
      </c>
      <c r="K175" s="45">
        <f t="shared" si="9"/>
        <v>25590.651500326156</v>
      </c>
      <c r="L175" s="18">
        <v>83</v>
      </c>
    </row>
    <row r="176" spans="1:12" s="45" customFormat="1" ht="16" thickBot="1">
      <c r="A176" s="16" t="s">
        <v>605</v>
      </c>
      <c r="B176" s="16" t="s">
        <v>868</v>
      </c>
      <c r="C176" s="45" t="s">
        <v>179</v>
      </c>
      <c r="D176" s="17">
        <v>42767</v>
      </c>
      <c r="E176" s="17">
        <v>42856</v>
      </c>
      <c r="F176" s="16" t="s">
        <v>869</v>
      </c>
      <c r="G176" s="16" t="s">
        <v>878</v>
      </c>
      <c r="H176" s="18">
        <v>22</v>
      </c>
      <c r="I176" s="18">
        <f t="shared" si="11"/>
        <v>3243.3719008264466</v>
      </c>
      <c r="J176" s="45">
        <v>3000</v>
      </c>
      <c r="K176" s="45">
        <f t="shared" si="9"/>
        <v>308.32110241356816</v>
      </c>
      <c r="L176" s="18">
        <v>1</v>
      </c>
    </row>
    <row r="177" spans="1:12" s="45" customFormat="1" ht="16" thickBot="1">
      <c r="A177" s="16" t="s">
        <v>605</v>
      </c>
      <c r="B177" s="16" t="s">
        <v>868</v>
      </c>
      <c r="C177" s="45" t="s">
        <v>179</v>
      </c>
      <c r="D177" s="17">
        <v>42767</v>
      </c>
      <c r="E177" s="17">
        <v>42856</v>
      </c>
      <c r="F177" s="16" t="s">
        <v>869</v>
      </c>
      <c r="G177" s="16" t="s">
        <v>879</v>
      </c>
      <c r="H177" s="18">
        <v>22</v>
      </c>
      <c r="I177" s="18">
        <f t="shared" si="11"/>
        <v>3243.3719008264466</v>
      </c>
      <c r="J177" s="45">
        <v>3000</v>
      </c>
      <c r="K177" s="45">
        <f t="shared" si="9"/>
        <v>0</v>
      </c>
      <c r="L177" s="18">
        <v>0</v>
      </c>
    </row>
    <row r="178" spans="1:12" s="45" customFormat="1" ht="16" thickBot="1">
      <c r="A178" s="16" t="s">
        <v>605</v>
      </c>
      <c r="B178" s="16" t="s">
        <v>868</v>
      </c>
      <c r="C178" s="45" t="s">
        <v>179</v>
      </c>
      <c r="D178" s="17">
        <v>42767</v>
      </c>
      <c r="E178" s="17">
        <v>42856</v>
      </c>
      <c r="F178" s="16" t="s">
        <v>869</v>
      </c>
      <c r="G178" s="16" t="s">
        <v>880</v>
      </c>
      <c r="H178" s="18">
        <v>22</v>
      </c>
      <c r="I178" s="18">
        <f t="shared" si="11"/>
        <v>3243.3719008264466</v>
      </c>
      <c r="J178" s="45">
        <v>3000</v>
      </c>
      <c r="K178" s="45">
        <f t="shared" si="9"/>
        <v>0</v>
      </c>
      <c r="L178" s="18">
        <v>0</v>
      </c>
    </row>
    <row r="179" spans="1:12" s="45" customFormat="1" ht="16" thickBot="1">
      <c r="A179" s="16" t="s">
        <v>605</v>
      </c>
      <c r="B179" s="16" t="s">
        <v>868</v>
      </c>
      <c r="C179" s="45" t="s">
        <v>179</v>
      </c>
      <c r="D179" s="17">
        <v>42767</v>
      </c>
      <c r="E179" s="17">
        <v>42856</v>
      </c>
      <c r="F179" s="16" t="s">
        <v>869</v>
      </c>
      <c r="G179" s="16" t="s">
        <v>881</v>
      </c>
      <c r="H179" s="18">
        <v>22</v>
      </c>
      <c r="I179" s="18">
        <f t="shared" si="11"/>
        <v>3243.3719008264466</v>
      </c>
      <c r="J179" s="45">
        <v>3000</v>
      </c>
      <c r="K179" s="45">
        <f t="shared" si="9"/>
        <v>0</v>
      </c>
      <c r="L179" s="18">
        <v>0</v>
      </c>
    </row>
    <row r="180" spans="1:12" s="45" customFormat="1" ht="16" thickBot="1">
      <c r="A180" s="16" t="s">
        <v>605</v>
      </c>
      <c r="B180" s="16" t="s">
        <v>868</v>
      </c>
      <c r="C180" s="45" t="s">
        <v>179</v>
      </c>
      <c r="D180" s="17">
        <v>42767</v>
      </c>
      <c r="E180" s="17">
        <v>42856</v>
      </c>
      <c r="F180" s="16" t="s">
        <v>869</v>
      </c>
      <c r="G180" s="16" t="s">
        <v>882</v>
      </c>
      <c r="H180" s="18">
        <v>22</v>
      </c>
      <c r="I180" s="18">
        <f t="shared" si="11"/>
        <v>3243.3719008264466</v>
      </c>
      <c r="J180" s="45">
        <v>3000</v>
      </c>
      <c r="K180" s="45">
        <f t="shared" si="9"/>
        <v>0</v>
      </c>
      <c r="L180" s="18">
        <v>0</v>
      </c>
    </row>
    <row r="181" spans="1:12" s="45" customFormat="1" ht="16" thickBot="1">
      <c r="A181" s="16" t="s">
        <v>605</v>
      </c>
      <c r="B181" s="16" t="s">
        <v>868</v>
      </c>
      <c r="C181" s="45" t="s">
        <v>179</v>
      </c>
      <c r="D181" s="17">
        <v>42767</v>
      </c>
      <c r="E181" s="17">
        <v>42856</v>
      </c>
      <c r="F181" s="16" t="s">
        <v>869</v>
      </c>
      <c r="G181" s="16" t="s">
        <v>883</v>
      </c>
      <c r="H181" s="18">
        <v>22</v>
      </c>
      <c r="I181" s="18">
        <f t="shared" si="11"/>
        <v>3243.3719008264466</v>
      </c>
      <c r="J181" s="45">
        <v>3000</v>
      </c>
      <c r="K181" s="45">
        <f t="shared" si="9"/>
        <v>616.64220482713631</v>
      </c>
      <c r="L181" s="18">
        <v>2</v>
      </c>
    </row>
    <row r="182" spans="1:12" s="45" customFormat="1" ht="16" thickBot="1">
      <c r="A182" s="16" t="s">
        <v>605</v>
      </c>
      <c r="B182" s="16" t="s">
        <v>868</v>
      </c>
      <c r="C182" s="45" t="s">
        <v>179</v>
      </c>
      <c r="D182" s="17">
        <v>42767</v>
      </c>
      <c r="E182" s="17">
        <v>42856</v>
      </c>
      <c r="F182" s="16" t="s">
        <v>869</v>
      </c>
      <c r="G182" s="16" t="s">
        <v>884</v>
      </c>
      <c r="H182" s="18">
        <v>22</v>
      </c>
      <c r="I182" s="18">
        <f t="shared" si="11"/>
        <v>3243.3719008264466</v>
      </c>
      <c r="J182" s="45">
        <v>3000</v>
      </c>
      <c r="K182" s="45">
        <f t="shared" si="9"/>
        <v>0</v>
      </c>
      <c r="L182" s="18">
        <v>0</v>
      </c>
    </row>
    <row r="183" spans="1:12" s="45" customFormat="1" ht="16" thickBot="1">
      <c r="A183" s="16" t="s">
        <v>605</v>
      </c>
      <c r="B183" s="16" t="s">
        <v>868</v>
      </c>
      <c r="C183" s="45" t="s">
        <v>179</v>
      </c>
      <c r="D183" s="17">
        <v>42767</v>
      </c>
      <c r="E183" s="17">
        <v>42856</v>
      </c>
      <c r="F183" s="16" t="s">
        <v>869</v>
      </c>
      <c r="G183" s="16" t="s">
        <v>885</v>
      </c>
      <c r="H183" s="18">
        <v>22</v>
      </c>
      <c r="I183" s="18">
        <f t="shared" si="11"/>
        <v>3243.3719008264466</v>
      </c>
      <c r="J183" s="45">
        <v>3000</v>
      </c>
      <c r="K183" s="45">
        <f t="shared" si="9"/>
        <v>0</v>
      </c>
      <c r="L183" s="18">
        <v>0</v>
      </c>
    </row>
    <row r="184" spans="1:12" s="45" customFormat="1" ht="16" thickBot="1">
      <c r="A184" s="16" t="s">
        <v>605</v>
      </c>
      <c r="B184" s="16" t="s">
        <v>868</v>
      </c>
      <c r="C184" s="45" t="s">
        <v>179</v>
      </c>
      <c r="D184" s="17">
        <v>42767</v>
      </c>
      <c r="E184" s="17">
        <v>42856</v>
      </c>
      <c r="F184" s="16" t="s">
        <v>869</v>
      </c>
      <c r="G184" s="16" t="s">
        <v>886</v>
      </c>
      <c r="H184" s="18">
        <v>22</v>
      </c>
      <c r="I184" s="18">
        <f t="shared" si="11"/>
        <v>3243.3719008264466</v>
      </c>
      <c r="J184" s="45">
        <v>3000</v>
      </c>
      <c r="K184" s="45">
        <f t="shared" si="9"/>
        <v>308.32110241356816</v>
      </c>
      <c r="L184" s="18">
        <v>1</v>
      </c>
    </row>
    <row r="185" spans="1:12" s="45" customFormat="1" ht="16" thickBot="1">
      <c r="A185" s="16" t="s">
        <v>605</v>
      </c>
      <c r="B185" s="16" t="s">
        <v>868</v>
      </c>
      <c r="C185" s="45" t="s">
        <v>179</v>
      </c>
      <c r="D185" s="17">
        <v>42767</v>
      </c>
      <c r="E185" s="17">
        <v>42856</v>
      </c>
      <c r="F185" s="16" t="s">
        <v>869</v>
      </c>
      <c r="G185" s="16" t="s">
        <v>887</v>
      </c>
      <c r="H185" s="18">
        <v>22</v>
      </c>
      <c r="I185" s="18">
        <f t="shared" si="11"/>
        <v>3243.3719008264466</v>
      </c>
      <c r="J185" s="45">
        <v>3000</v>
      </c>
      <c r="K185" s="45">
        <f t="shared" si="9"/>
        <v>0</v>
      </c>
      <c r="L185" s="18">
        <v>0</v>
      </c>
    </row>
    <row r="186" spans="1:12" s="45" customFormat="1" ht="16" thickBot="1">
      <c r="A186" s="16" t="s">
        <v>605</v>
      </c>
      <c r="B186" s="16" t="s">
        <v>868</v>
      </c>
      <c r="C186" s="45" t="s">
        <v>179</v>
      </c>
      <c r="D186" s="17">
        <v>42767</v>
      </c>
      <c r="E186" s="17">
        <v>42856</v>
      </c>
      <c r="F186" s="16" t="s">
        <v>869</v>
      </c>
      <c r="G186" s="16" t="s">
        <v>888</v>
      </c>
      <c r="H186" s="18">
        <v>22</v>
      </c>
      <c r="I186" s="18">
        <f t="shared" si="11"/>
        <v>3243.3719008264466</v>
      </c>
      <c r="J186" s="45">
        <v>3000</v>
      </c>
      <c r="K186" s="45">
        <f t="shared" si="9"/>
        <v>308.32110241356816</v>
      </c>
      <c r="L186" s="18">
        <v>1</v>
      </c>
    </row>
    <row r="187" spans="1:12" s="45" customFormat="1" ht="16" thickBot="1">
      <c r="A187" s="16" t="s">
        <v>605</v>
      </c>
      <c r="B187" s="16" t="s">
        <v>868</v>
      </c>
      <c r="C187" s="45" t="s">
        <v>179</v>
      </c>
      <c r="D187" s="17">
        <v>42767</v>
      </c>
      <c r="E187" s="17">
        <v>42856</v>
      </c>
      <c r="F187" s="16" t="s">
        <v>869</v>
      </c>
      <c r="G187" s="16" t="s">
        <v>889</v>
      </c>
      <c r="H187" s="18">
        <v>22</v>
      </c>
      <c r="I187" s="18">
        <f t="shared" si="11"/>
        <v>3243.3719008264466</v>
      </c>
      <c r="J187" s="45">
        <v>3000</v>
      </c>
      <c r="K187" s="45">
        <f t="shared" si="9"/>
        <v>0</v>
      </c>
      <c r="L187" s="18">
        <v>0</v>
      </c>
    </row>
    <row r="188" spans="1:12" ht="16" thickBot="1">
      <c r="A188" s="74" t="s">
        <v>605</v>
      </c>
      <c r="B188" s="74" t="s">
        <v>868</v>
      </c>
      <c r="C188" t="s">
        <v>180</v>
      </c>
      <c r="D188" s="66">
        <v>42767</v>
      </c>
      <c r="E188" s="66">
        <v>42856</v>
      </c>
      <c r="F188" s="74" t="s">
        <v>146</v>
      </c>
      <c r="G188" s="74" t="s">
        <v>1382</v>
      </c>
      <c r="H188">
        <v>11</v>
      </c>
      <c r="I188" s="25">
        <f t="shared" ref="I188" si="12">(511/H188)*(766/H188)</f>
        <v>3234.9256198347107</v>
      </c>
      <c r="J188">
        <v>3000</v>
      </c>
      <c r="K188">
        <f t="shared" si="9"/>
        <v>1545.6305917338143</v>
      </c>
      <c r="L188" s="68">
        <v>5</v>
      </c>
    </row>
    <row r="189" spans="1:12" ht="16" thickBot="1">
      <c r="A189" s="74" t="s">
        <v>605</v>
      </c>
      <c r="B189" s="74" t="s">
        <v>868</v>
      </c>
      <c r="C189" t="s">
        <v>180</v>
      </c>
      <c r="D189" s="66">
        <v>42767</v>
      </c>
      <c r="E189" s="66">
        <v>42856</v>
      </c>
      <c r="F189" s="74" t="s">
        <v>146</v>
      </c>
      <c r="G189" s="74" t="s">
        <v>1383</v>
      </c>
      <c r="H189">
        <v>11</v>
      </c>
      <c r="I189" s="25">
        <f t="shared" ref="I189:I190" si="13">(511/H189)*(766/H189)</f>
        <v>3234.9256198347107</v>
      </c>
      <c r="J189">
        <v>3000</v>
      </c>
      <c r="K189">
        <f t="shared" si="9"/>
        <v>1545.6305917338143</v>
      </c>
      <c r="L189" s="68">
        <v>5</v>
      </c>
    </row>
    <row r="190" spans="1:12" ht="16" thickBot="1">
      <c r="A190" s="74" t="s">
        <v>605</v>
      </c>
      <c r="B190" s="74" t="s">
        <v>868</v>
      </c>
      <c r="C190" t="s">
        <v>180</v>
      </c>
      <c r="D190" s="66">
        <v>42767</v>
      </c>
      <c r="E190" s="66">
        <v>42856</v>
      </c>
      <c r="F190" s="74" t="s">
        <v>146</v>
      </c>
      <c r="G190" s="74" t="s">
        <v>1384</v>
      </c>
      <c r="H190">
        <v>11</v>
      </c>
      <c r="I190" s="25">
        <f t="shared" si="13"/>
        <v>3234.9256198347107</v>
      </c>
      <c r="J190">
        <v>3000</v>
      </c>
      <c r="K190">
        <f t="shared" si="9"/>
        <v>3400.3873018143918</v>
      </c>
      <c r="L190" s="68">
        <v>11</v>
      </c>
    </row>
    <row r="191" spans="1:12" ht="16" thickBot="1">
      <c r="A191" s="74" t="s">
        <v>605</v>
      </c>
      <c r="B191" s="74" t="s">
        <v>868</v>
      </c>
      <c r="C191" t="s">
        <v>180</v>
      </c>
      <c r="D191" s="66">
        <v>42767</v>
      </c>
      <c r="E191" s="66">
        <v>42856</v>
      </c>
      <c r="F191" s="74" t="s">
        <v>146</v>
      </c>
      <c r="G191" s="74" t="s">
        <v>1385</v>
      </c>
      <c r="H191">
        <v>11</v>
      </c>
      <c r="I191" s="25">
        <f t="shared" ref="I191:I197" si="14">(511/H191)*(766/H191)</f>
        <v>3234.9256198347107</v>
      </c>
      <c r="J191">
        <v>3000</v>
      </c>
      <c r="K191">
        <f t="shared" si="9"/>
        <v>5564.2701302417317</v>
      </c>
      <c r="L191" s="68">
        <v>18</v>
      </c>
    </row>
    <row r="192" spans="1:12" ht="16" thickBot="1">
      <c r="A192" s="74" t="s">
        <v>605</v>
      </c>
      <c r="B192" s="74" t="s">
        <v>868</v>
      </c>
      <c r="C192" t="s">
        <v>180</v>
      </c>
      <c r="D192" s="66">
        <v>42767</v>
      </c>
      <c r="E192" s="66">
        <v>42856</v>
      </c>
      <c r="F192" s="74" t="s">
        <v>146</v>
      </c>
      <c r="G192" s="74" t="s">
        <v>1386</v>
      </c>
      <c r="H192">
        <v>11</v>
      </c>
      <c r="I192" s="25">
        <f t="shared" si="14"/>
        <v>3234.9256198347107</v>
      </c>
      <c r="J192">
        <v>3000</v>
      </c>
      <c r="K192">
        <f t="shared" si="9"/>
        <v>80681.916888505104</v>
      </c>
      <c r="L192" s="68">
        <v>261</v>
      </c>
    </row>
    <row r="193" spans="1:12" ht="16" thickBot="1">
      <c r="A193" s="74" t="s">
        <v>605</v>
      </c>
      <c r="B193" s="74" t="s">
        <v>868</v>
      </c>
      <c r="C193" t="s">
        <v>180</v>
      </c>
      <c r="D193" s="66">
        <v>42767</v>
      </c>
      <c r="E193" s="66">
        <v>42856</v>
      </c>
      <c r="F193" s="74" t="s">
        <v>146</v>
      </c>
      <c r="G193" s="74" t="s">
        <v>1387</v>
      </c>
      <c r="H193">
        <v>11</v>
      </c>
      <c r="I193" s="25">
        <f t="shared" si="14"/>
        <v>3234.9256198347107</v>
      </c>
      <c r="J193">
        <v>3000</v>
      </c>
      <c r="K193">
        <f t="shared" si="9"/>
        <v>14219.801443951092</v>
      </c>
      <c r="L193" s="68">
        <v>46</v>
      </c>
    </row>
    <row r="194" spans="1:12" ht="16" thickBot="1">
      <c r="A194" s="74" t="s">
        <v>605</v>
      </c>
      <c r="B194" s="74" t="s">
        <v>868</v>
      </c>
      <c r="C194" t="s">
        <v>180</v>
      </c>
      <c r="D194" s="66">
        <v>42767</v>
      </c>
      <c r="E194" s="66">
        <v>42856</v>
      </c>
      <c r="F194" s="74" t="s">
        <v>146</v>
      </c>
      <c r="G194" s="74" t="s">
        <v>1388</v>
      </c>
      <c r="H194">
        <v>11</v>
      </c>
      <c r="I194" s="25">
        <f t="shared" si="14"/>
        <v>3234.9256198347107</v>
      </c>
      <c r="J194">
        <v>3000</v>
      </c>
      <c r="K194">
        <f t="shared" ref="K194:K257" si="15">(L194/I194)*1000000</f>
        <v>42041.152095159756</v>
      </c>
      <c r="L194" s="68">
        <v>136</v>
      </c>
    </row>
    <row r="195" spans="1:12" ht="16" thickBot="1">
      <c r="A195" s="74" t="s">
        <v>605</v>
      </c>
      <c r="B195" s="74" t="s">
        <v>868</v>
      </c>
      <c r="C195" t="s">
        <v>180</v>
      </c>
      <c r="D195" s="66">
        <v>42767</v>
      </c>
      <c r="E195" s="66">
        <v>42856</v>
      </c>
      <c r="F195" s="74" t="s">
        <v>146</v>
      </c>
      <c r="G195" s="74" t="s">
        <v>1389</v>
      </c>
      <c r="H195">
        <v>11</v>
      </c>
      <c r="I195" s="25">
        <f t="shared" si="14"/>
        <v>3234.9256198347107</v>
      </c>
      <c r="J195">
        <v>3000</v>
      </c>
      <c r="K195">
        <f t="shared" si="15"/>
        <v>3091.2611834676286</v>
      </c>
      <c r="L195" s="68">
        <v>10</v>
      </c>
    </row>
    <row r="196" spans="1:12" ht="16" thickBot="1">
      <c r="A196" s="74" t="s">
        <v>605</v>
      </c>
      <c r="B196" s="74" t="s">
        <v>868</v>
      </c>
      <c r="C196" t="s">
        <v>180</v>
      </c>
      <c r="D196" s="66">
        <v>42767</v>
      </c>
      <c r="E196" s="66">
        <v>42856</v>
      </c>
      <c r="F196" s="74" t="s">
        <v>146</v>
      </c>
      <c r="G196" s="74" t="s">
        <v>1390</v>
      </c>
      <c r="H196">
        <v>11</v>
      </c>
      <c r="I196" s="25">
        <f t="shared" si="14"/>
        <v>3234.9256198347107</v>
      </c>
      <c r="J196">
        <v>3000</v>
      </c>
      <c r="K196">
        <f t="shared" si="15"/>
        <v>927.37835504028862</v>
      </c>
      <c r="L196" s="68">
        <v>3</v>
      </c>
    </row>
    <row r="197" spans="1:12" ht="16" thickBot="1">
      <c r="A197" s="74" t="s">
        <v>605</v>
      </c>
      <c r="B197" s="74" t="s">
        <v>868</v>
      </c>
      <c r="C197" t="s">
        <v>180</v>
      </c>
      <c r="D197" s="66">
        <v>42767</v>
      </c>
      <c r="E197" s="66">
        <v>42856</v>
      </c>
      <c r="F197" s="74" t="s">
        <v>146</v>
      </c>
      <c r="G197" s="74" t="s">
        <v>1391</v>
      </c>
      <c r="H197">
        <v>11</v>
      </c>
      <c r="I197" s="25">
        <f t="shared" si="14"/>
        <v>3234.9256198347107</v>
      </c>
      <c r="J197">
        <v>3000</v>
      </c>
      <c r="K197">
        <f t="shared" si="15"/>
        <v>14219.801443951092</v>
      </c>
      <c r="L197" s="68">
        <v>46</v>
      </c>
    </row>
    <row r="198" spans="1:12" ht="16" thickBot="1">
      <c r="A198" s="74" t="s">
        <v>605</v>
      </c>
      <c r="B198" s="74" t="s">
        <v>868</v>
      </c>
      <c r="C198" t="s">
        <v>366</v>
      </c>
      <c r="D198" s="66">
        <v>42767</v>
      </c>
      <c r="E198" s="66">
        <v>42856</v>
      </c>
      <c r="F198" s="74" t="s">
        <v>184</v>
      </c>
      <c r="G198" s="74" t="s">
        <v>1322</v>
      </c>
      <c r="H198">
        <v>11</v>
      </c>
      <c r="I198" s="25">
        <f t="shared" ref="I198" si="16">(511/H198)*(766/H198)</f>
        <v>3234.9256198347107</v>
      </c>
      <c r="J198">
        <v>3000</v>
      </c>
      <c r="K198">
        <f t="shared" si="15"/>
        <v>927.37835504028862</v>
      </c>
      <c r="L198" s="68">
        <v>3</v>
      </c>
    </row>
    <row r="199" spans="1:12" ht="16" thickBot="1">
      <c r="A199" s="74" t="s">
        <v>605</v>
      </c>
      <c r="B199" s="74" t="s">
        <v>868</v>
      </c>
      <c r="C199" t="s">
        <v>366</v>
      </c>
      <c r="D199" s="66">
        <v>42767</v>
      </c>
      <c r="E199" s="66">
        <v>42856</v>
      </c>
      <c r="F199" s="74" t="s">
        <v>184</v>
      </c>
      <c r="G199" s="74" t="s">
        <v>1323</v>
      </c>
      <c r="H199">
        <v>11</v>
      </c>
      <c r="I199" s="25">
        <f t="shared" ref="I199:I200" si="17">(511/H199)*(766/H199)</f>
        <v>3234.9256198347107</v>
      </c>
      <c r="J199">
        <v>3000</v>
      </c>
      <c r="K199">
        <f t="shared" si="15"/>
        <v>309.12611834676284</v>
      </c>
      <c r="L199" s="68">
        <v>1</v>
      </c>
    </row>
    <row r="200" spans="1:12" ht="16" thickBot="1">
      <c r="A200" s="74" t="s">
        <v>605</v>
      </c>
      <c r="B200" s="74" t="s">
        <v>868</v>
      </c>
      <c r="C200" t="s">
        <v>366</v>
      </c>
      <c r="D200" s="66">
        <v>42767</v>
      </c>
      <c r="E200" s="66">
        <v>42856</v>
      </c>
      <c r="F200" s="74" t="s">
        <v>184</v>
      </c>
      <c r="G200" s="74" t="s">
        <v>1324</v>
      </c>
      <c r="H200">
        <v>11</v>
      </c>
      <c r="I200" s="25">
        <f t="shared" si="17"/>
        <v>3234.9256198347107</v>
      </c>
      <c r="J200">
        <v>3000</v>
      </c>
      <c r="K200">
        <f t="shared" si="15"/>
        <v>1854.7567100805772</v>
      </c>
      <c r="L200" s="68">
        <v>6</v>
      </c>
    </row>
    <row r="201" spans="1:12" ht="16" thickBot="1">
      <c r="A201" s="74" t="s">
        <v>605</v>
      </c>
      <c r="B201" s="74" t="s">
        <v>868</v>
      </c>
      <c r="C201" t="s">
        <v>366</v>
      </c>
      <c r="D201" s="66">
        <v>42767</v>
      </c>
      <c r="E201" s="66">
        <v>42856</v>
      </c>
      <c r="F201" s="74" t="s">
        <v>184</v>
      </c>
      <c r="G201" s="74" t="s">
        <v>1325</v>
      </c>
      <c r="H201">
        <v>11</v>
      </c>
      <c r="I201" s="25">
        <f t="shared" ref="I201:I217" si="18">(511/H201)*(766/H201)</f>
        <v>3234.9256198347107</v>
      </c>
      <c r="J201">
        <v>3000</v>
      </c>
      <c r="K201">
        <f t="shared" si="15"/>
        <v>1236.5044733870513</v>
      </c>
      <c r="L201" s="68">
        <v>4</v>
      </c>
    </row>
    <row r="202" spans="1:12" ht="16" thickBot="1">
      <c r="A202" s="74" t="s">
        <v>605</v>
      </c>
      <c r="B202" s="74" t="s">
        <v>868</v>
      </c>
      <c r="C202" t="s">
        <v>366</v>
      </c>
      <c r="D202" s="66">
        <v>42767</v>
      </c>
      <c r="E202" s="66">
        <v>42856</v>
      </c>
      <c r="F202" s="74" t="s">
        <v>184</v>
      </c>
      <c r="G202" s="74" t="s">
        <v>1326</v>
      </c>
      <c r="H202">
        <v>11</v>
      </c>
      <c r="I202" s="25">
        <f t="shared" si="18"/>
        <v>3234.9256198347107</v>
      </c>
      <c r="J202">
        <v>3000</v>
      </c>
      <c r="K202">
        <f t="shared" si="15"/>
        <v>309.12611834676284</v>
      </c>
      <c r="L202" s="68">
        <v>1</v>
      </c>
    </row>
    <row r="203" spans="1:12" ht="16" thickBot="1">
      <c r="A203" s="74" t="s">
        <v>605</v>
      </c>
      <c r="B203" s="74" t="s">
        <v>868</v>
      </c>
      <c r="C203" t="s">
        <v>366</v>
      </c>
      <c r="D203" s="66">
        <v>42767</v>
      </c>
      <c r="E203" s="66">
        <v>42856</v>
      </c>
      <c r="F203" s="74" t="s">
        <v>184</v>
      </c>
      <c r="G203" s="74" t="s">
        <v>1327</v>
      </c>
      <c r="H203">
        <v>11</v>
      </c>
      <c r="I203" s="25">
        <f t="shared" si="18"/>
        <v>3234.9256198347107</v>
      </c>
      <c r="J203">
        <v>3000</v>
      </c>
      <c r="K203">
        <f t="shared" si="15"/>
        <v>927.37835504028862</v>
      </c>
      <c r="L203" s="68">
        <v>3</v>
      </c>
    </row>
    <row r="204" spans="1:12" ht="16" thickBot="1">
      <c r="A204" s="74" t="s">
        <v>605</v>
      </c>
      <c r="B204" s="74" t="s">
        <v>868</v>
      </c>
      <c r="C204" t="s">
        <v>366</v>
      </c>
      <c r="D204" s="66">
        <v>42767</v>
      </c>
      <c r="E204" s="66">
        <v>42856</v>
      </c>
      <c r="F204" s="74" t="s">
        <v>184</v>
      </c>
      <c r="G204" s="74" t="s">
        <v>1328</v>
      </c>
      <c r="H204">
        <v>11</v>
      </c>
      <c r="I204" s="25">
        <f t="shared" si="18"/>
        <v>3234.9256198347107</v>
      </c>
      <c r="J204">
        <v>3000</v>
      </c>
      <c r="K204">
        <f t="shared" si="15"/>
        <v>1545.6305917338143</v>
      </c>
      <c r="L204" s="68">
        <v>5</v>
      </c>
    </row>
    <row r="205" spans="1:12" ht="16" thickBot="1">
      <c r="A205" s="74" t="s">
        <v>605</v>
      </c>
      <c r="B205" s="74" t="s">
        <v>868</v>
      </c>
      <c r="C205" t="s">
        <v>366</v>
      </c>
      <c r="D205" s="66">
        <v>42767</v>
      </c>
      <c r="E205" s="66">
        <v>42856</v>
      </c>
      <c r="F205" s="74" t="s">
        <v>184</v>
      </c>
      <c r="G205" s="74" t="s">
        <v>1329</v>
      </c>
      <c r="H205">
        <v>11</v>
      </c>
      <c r="I205" s="25">
        <f t="shared" si="18"/>
        <v>3234.9256198347107</v>
      </c>
      <c r="J205">
        <v>3000</v>
      </c>
      <c r="K205">
        <f t="shared" si="15"/>
        <v>618.25223669352567</v>
      </c>
      <c r="L205" s="68">
        <v>2</v>
      </c>
    </row>
    <row r="206" spans="1:12" ht="16" thickBot="1">
      <c r="A206" s="74" t="s">
        <v>605</v>
      </c>
      <c r="B206" s="74" t="s">
        <v>868</v>
      </c>
      <c r="C206" t="s">
        <v>366</v>
      </c>
      <c r="D206" s="66">
        <v>42767</v>
      </c>
      <c r="E206" s="66">
        <v>42856</v>
      </c>
      <c r="F206" s="74" t="s">
        <v>184</v>
      </c>
      <c r="G206" s="74" t="s">
        <v>1330</v>
      </c>
      <c r="H206">
        <v>11</v>
      </c>
      <c r="I206" s="25">
        <f t="shared" si="18"/>
        <v>3234.9256198347107</v>
      </c>
      <c r="J206">
        <v>3000</v>
      </c>
      <c r="K206">
        <f t="shared" si="15"/>
        <v>927.37835504028862</v>
      </c>
      <c r="L206" s="68">
        <v>3</v>
      </c>
    </row>
    <row r="207" spans="1:12" ht="16" thickBot="1">
      <c r="A207" s="74" t="s">
        <v>605</v>
      </c>
      <c r="B207" s="74" t="s">
        <v>868</v>
      </c>
      <c r="C207" t="s">
        <v>366</v>
      </c>
      <c r="D207" s="66">
        <v>42767</v>
      </c>
      <c r="E207" s="66">
        <v>42856</v>
      </c>
      <c r="F207" s="74" t="s">
        <v>184</v>
      </c>
      <c r="G207" s="74" t="s">
        <v>1331</v>
      </c>
      <c r="H207">
        <v>11</v>
      </c>
      <c r="I207" s="25">
        <f t="shared" si="18"/>
        <v>3234.9256198347107</v>
      </c>
      <c r="J207">
        <v>3000</v>
      </c>
      <c r="K207">
        <f t="shared" si="15"/>
        <v>927.37835504028862</v>
      </c>
      <c r="L207" s="68">
        <v>3</v>
      </c>
    </row>
    <row r="208" spans="1:12" ht="16" thickBot="1">
      <c r="A208" s="74" t="s">
        <v>605</v>
      </c>
      <c r="B208" s="74" t="s">
        <v>868</v>
      </c>
      <c r="C208" t="s">
        <v>366</v>
      </c>
      <c r="D208" s="66">
        <v>42767</v>
      </c>
      <c r="E208" s="66">
        <v>42856</v>
      </c>
      <c r="F208" s="74" t="s">
        <v>184</v>
      </c>
      <c r="G208" s="74" t="s">
        <v>1332</v>
      </c>
      <c r="H208">
        <v>11</v>
      </c>
      <c r="I208" s="25">
        <f t="shared" si="18"/>
        <v>3234.9256198347107</v>
      </c>
      <c r="J208">
        <v>3000</v>
      </c>
      <c r="K208">
        <f t="shared" si="15"/>
        <v>927.37835504028862</v>
      </c>
      <c r="L208" s="68">
        <v>3</v>
      </c>
    </row>
    <row r="209" spans="1:12" ht="16" thickBot="1">
      <c r="A209" s="74" t="s">
        <v>605</v>
      </c>
      <c r="B209" s="74" t="s">
        <v>868</v>
      </c>
      <c r="C209" t="s">
        <v>366</v>
      </c>
      <c r="D209" s="66">
        <v>42767</v>
      </c>
      <c r="E209" s="66">
        <v>42856</v>
      </c>
      <c r="F209" s="74" t="s">
        <v>184</v>
      </c>
      <c r="G209" s="74" t="s">
        <v>1333</v>
      </c>
      <c r="H209">
        <v>11</v>
      </c>
      <c r="I209" s="25">
        <f t="shared" si="18"/>
        <v>3234.9256198347107</v>
      </c>
      <c r="J209">
        <v>3000</v>
      </c>
      <c r="K209">
        <f t="shared" si="15"/>
        <v>618.25223669352567</v>
      </c>
      <c r="L209" s="68">
        <v>2</v>
      </c>
    </row>
    <row r="210" spans="1:12" ht="16" thickBot="1">
      <c r="A210" s="74" t="s">
        <v>605</v>
      </c>
      <c r="B210" s="74" t="s">
        <v>868</v>
      </c>
      <c r="C210" t="s">
        <v>366</v>
      </c>
      <c r="D210" s="66">
        <v>42767</v>
      </c>
      <c r="E210" s="66">
        <v>42856</v>
      </c>
      <c r="F210" s="74" t="s">
        <v>184</v>
      </c>
      <c r="G210" s="74" t="s">
        <v>1334</v>
      </c>
      <c r="H210">
        <v>11</v>
      </c>
      <c r="I210" s="25">
        <f t="shared" si="18"/>
        <v>3234.9256198347107</v>
      </c>
      <c r="J210">
        <v>3000</v>
      </c>
      <c r="K210">
        <f t="shared" si="15"/>
        <v>2782.1350651208659</v>
      </c>
      <c r="L210" s="68">
        <v>9</v>
      </c>
    </row>
    <row r="211" spans="1:12" ht="16" thickBot="1">
      <c r="A211" s="74" t="s">
        <v>605</v>
      </c>
      <c r="B211" s="74" t="s">
        <v>868</v>
      </c>
      <c r="C211" t="s">
        <v>366</v>
      </c>
      <c r="D211" s="66">
        <v>42767</v>
      </c>
      <c r="E211" s="66">
        <v>42856</v>
      </c>
      <c r="F211" s="74" t="s">
        <v>184</v>
      </c>
      <c r="G211" s="74" t="s">
        <v>1335</v>
      </c>
      <c r="H211">
        <v>11</v>
      </c>
      <c r="I211" s="25">
        <f t="shared" si="18"/>
        <v>3234.9256198347107</v>
      </c>
      <c r="J211">
        <v>3000</v>
      </c>
      <c r="K211">
        <f t="shared" si="15"/>
        <v>2473.0089467741027</v>
      </c>
      <c r="L211" s="68">
        <v>8</v>
      </c>
    </row>
    <row r="212" spans="1:12" ht="16" thickBot="1">
      <c r="A212" s="74" t="s">
        <v>605</v>
      </c>
      <c r="B212" s="74" t="s">
        <v>868</v>
      </c>
      <c r="C212" t="s">
        <v>366</v>
      </c>
      <c r="D212" s="66">
        <v>42767</v>
      </c>
      <c r="E212" s="66">
        <v>42856</v>
      </c>
      <c r="F212" s="74" t="s">
        <v>184</v>
      </c>
      <c r="G212" s="74" t="s">
        <v>1336</v>
      </c>
      <c r="H212">
        <v>11</v>
      </c>
      <c r="I212" s="25">
        <f t="shared" si="18"/>
        <v>3234.9256198347107</v>
      </c>
      <c r="J212">
        <v>3000</v>
      </c>
      <c r="K212">
        <f t="shared" si="15"/>
        <v>2163.88282842734</v>
      </c>
      <c r="L212" s="68">
        <v>7</v>
      </c>
    </row>
    <row r="213" spans="1:12" ht="16" thickBot="1">
      <c r="A213" s="74" t="s">
        <v>605</v>
      </c>
      <c r="B213" s="74" t="s">
        <v>868</v>
      </c>
      <c r="C213" t="s">
        <v>366</v>
      </c>
      <c r="D213" s="66">
        <v>42767</v>
      </c>
      <c r="E213" s="66">
        <v>42856</v>
      </c>
      <c r="F213" s="74" t="s">
        <v>184</v>
      </c>
      <c r="G213" s="74" t="s">
        <v>1337</v>
      </c>
      <c r="H213">
        <v>11</v>
      </c>
      <c r="I213" s="25">
        <f t="shared" si="18"/>
        <v>3234.9256198347107</v>
      </c>
      <c r="J213">
        <v>3000</v>
      </c>
      <c r="K213">
        <f t="shared" si="15"/>
        <v>2473.0089467741027</v>
      </c>
      <c r="L213" s="68">
        <v>8</v>
      </c>
    </row>
    <row r="214" spans="1:12" ht="16" thickBot="1">
      <c r="A214" s="74" t="s">
        <v>605</v>
      </c>
      <c r="B214" s="74" t="s">
        <v>868</v>
      </c>
      <c r="C214" t="s">
        <v>366</v>
      </c>
      <c r="D214" s="66">
        <v>42767</v>
      </c>
      <c r="E214" s="66">
        <v>42856</v>
      </c>
      <c r="F214" s="74" t="s">
        <v>184</v>
      </c>
      <c r="G214" s="74" t="s">
        <v>1338</v>
      </c>
      <c r="H214">
        <v>11</v>
      </c>
      <c r="I214" s="25">
        <f t="shared" si="18"/>
        <v>3234.9256198347107</v>
      </c>
      <c r="J214">
        <v>3000</v>
      </c>
      <c r="K214">
        <f t="shared" si="15"/>
        <v>1854.7567100805772</v>
      </c>
      <c r="L214" s="68">
        <v>6</v>
      </c>
    </row>
    <row r="215" spans="1:12" ht="16" thickBot="1">
      <c r="A215" s="74" t="s">
        <v>605</v>
      </c>
      <c r="B215" s="74" t="s">
        <v>868</v>
      </c>
      <c r="C215" t="s">
        <v>366</v>
      </c>
      <c r="D215" s="66">
        <v>42767</v>
      </c>
      <c r="E215" s="66">
        <v>42856</v>
      </c>
      <c r="F215" s="74" t="s">
        <v>184</v>
      </c>
      <c r="G215" s="74" t="s">
        <v>1339</v>
      </c>
      <c r="H215">
        <v>11</v>
      </c>
      <c r="I215" s="25">
        <f t="shared" si="18"/>
        <v>3234.9256198347107</v>
      </c>
      <c r="J215">
        <v>3000</v>
      </c>
      <c r="K215">
        <f t="shared" si="15"/>
        <v>1854.7567100805772</v>
      </c>
      <c r="L215" s="68">
        <v>6</v>
      </c>
    </row>
    <row r="216" spans="1:12" ht="16" thickBot="1">
      <c r="A216" s="74" t="s">
        <v>605</v>
      </c>
      <c r="B216" s="74" t="s">
        <v>868</v>
      </c>
      <c r="C216" t="s">
        <v>366</v>
      </c>
      <c r="D216" s="66">
        <v>42767</v>
      </c>
      <c r="E216" s="66">
        <v>42856</v>
      </c>
      <c r="F216" s="74" t="s">
        <v>184</v>
      </c>
      <c r="G216" s="74" t="s">
        <v>1340</v>
      </c>
      <c r="H216">
        <v>11</v>
      </c>
      <c r="I216" s="25">
        <f t="shared" si="18"/>
        <v>3234.9256198347107</v>
      </c>
      <c r="J216">
        <v>3000</v>
      </c>
      <c r="K216">
        <f t="shared" si="15"/>
        <v>1236.5044733870513</v>
      </c>
      <c r="L216" s="68">
        <v>4</v>
      </c>
    </row>
    <row r="217" spans="1:12" ht="16" thickBot="1">
      <c r="A217" s="74" t="s">
        <v>605</v>
      </c>
      <c r="B217" s="74" t="s">
        <v>868</v>
      </c>
      <c r="C217" t="s">
        <v>366</v>
      </c>
      <c r="D217" s="66">
        <v>42767</v>
      </c>
      <c r="E217" s="66">
        <v>42856</v>
      </c>
      <c r="F217" s="74" t="s">
        <v>184</v>
      </c>
      <c r="G217" s="74" t="s">
        <v>1341</v>
      </c>
      <c r="H217">
        <v>11</v>
      </c>
      <c r="I217" s="25">
        <f t="shared" si="18"/>
        <v>3234.9256198347107</v>
      </c>
      <c r="J217">
        <v>3000</v>
      </c>
      <c r="K217">
        <f t="shared" si="15"/>
        <v>0</v>
      </c>
      <c r="L217" s="68">
        <v>0</v>
      </c>
    </row>
    <row r="218" spans="1:12" ht="16" thickBot="1">
      <c r="A218" s="4" t="s">
        <v>605</v>
      </c>
      <c r="B218" s="4" t="s">
        <v>355</v>
      </c>
      <c r="C218" t="s">
        <v>366</v>
      </c>
      <c r="D218" s="5">
        <v>42767</v>
      </c>
      <c r="E218" s="5">
        <v>42856</v>
      </c>
      <c r="F218" s="4" t="s">
        <v>184</v>
      </c>
      <c r="G218" s="4" t="s">
        <v>890</v>
      </c>
      <c r="H218" s="6">
        <v>11</v>
      </c>
      <c r="I218" s="12">
        <f t="shared" ref="I218:I239" si="19">(511/H218)*(766/H218)</f>
        <v>3234.9256198347107</v>
      </c>
      <c r="J218">
        <v>3000</v>
      </c>
      <c r="K218">
        <f t="shared" si="15"/>
        <v>309.12611834676284</v>
      </c>
      <c r="L218" s="6">
        <v>1</v>
      </c>
    </row>
    <row r="219" spans="1:12" ht="16" thickBot="1">
      <c r="A219" s="4" t="s">
        <v>605</v>
      </c>
      <c r="B219" s="4" t="s">
        <v>355</v>
      </c>
      <c r="C219" t="s">
        <v>366</v>
      </c>
      <c r="D219" s="5">
        <v>42767</v>
      </c>
      <c r="E219" s="5">
        <v>42856</v>
      </c>
      <c r="F219" s="4" t="s">
        <v>184</v>
      </c>
      <c r="G219" s="4" t="s">
        <v>891</v>
      </c>
      <c r="H219" s="6">
        <v>11</v>
      </c>
      <c r="I219" s="12">
        <f t="shared" si="19"/>
        <v>3234.9256198347107</v>
      </c>
      <c r="J219">
        <v>3000</v>
      </c>
      <c r="K219">
        <f t="shared" si="15"/>
        <v>1236.5044733870513</v>
      </c>
      <c r="L219" s="6">
        <v>4</v>
      </c>
    </row>
    <row r="220" spans="1:12" ht="16" thickBot="1">
      <c r="A220" s="4" t="s">
        <v>605</v>
      </c>
      <c r="B220" s="4" t="s">
        <v>355</v>
      </c>
      <c r="C220" t="s">
        <v>366</v>
      </c>
      <c r="D220" s="5">
        <v>42767</v>
      </c>
      <c r="E220" s="5">
        <v>42856</v>
      </c>
      <c r="F220" s="4" t="s">
        <v>184</v>
      </c>
      <c r="G220" s="4" t="s">
        <v>892</v>
      </c>
      <c r="H220" s="6">
        <v>11</v>
      </c>
      <c r="I220" s="12">
        <f t="shared" si="19"/>
        <v>3234.9256198347107</v>
      </c>
      <c r="J220">
        <v>3000</v>
      </c>
      <c r="K220">
        <f t="shared" si="15"/>
        <v>17001.936509071958</v>
      </c>
      <c r="L220" s="6">
        <v>55</v>
      </c>
    </row>
    <row r="221" spans="1:12" ht="16" thickBot="1">
      <c r="A221" s="4" t="s">
        <v>605</v>
      </c>
      <c r="B221" s="4" t="s">
        <v>355</v>
      </c>
      <c r="C221" t="s">
        <v>366</v>
      </c>
      <c r="D221" s="5">
        <v>42767</v>
      </c>
      <c r="E221" s="5">
        <v>42856</v>
      </c>
      <c r="F221" s="4" t="s">
        <v>184</v>
      </c>
      <c r="G221" s="4" t="s">
        <v>893</v>
      </c>
      <c r="H221" s="6">
        <v>11</v>
      </c>
      <c r="I221" s="12">
        <f t="shared" si="19"/>
        <v>3234.9256198347107</v>
      </c>
      <c r="J221">
        <v>3000</v>
      </c>
      <c r="K221">
        <f t="shared" si="15"/>
        <v>3400.3873018143918</v>
      </c>
      <c r="L221" s="6">
        <v>11</v>
      </c>
    </row>
    <row r="222" spans="1:12" ht="16" thickBot="1">
      <c r="A222" s="4" t="s">
        <v>605</v>
      </c>
      <c r="B222" s="4" t="s">
        <v>355</v>
      </c>
      <c r="C222" t="s">
        <v>366</v>
      </c>
      <c r="D222" s="5">
        <v>42767</v>
      </c>
      <c r="E222" s="5">
        <v>42856</v>
      </c>
      <c r="F222" s="4" t="s">
        <v>184</v>
      </c>
      <c r="G222" s="4" t="s">
        <v>894</v>
      </c>
      <c r="H222" s="6">
        <v>11</v>
      </c>
      <c r="I222" s="12">
        <f t="shared" si="19"/>
        <v>3234.9256198347107</v>
      </c>
      <c r="J222">
        <v>3000</v>
      </c>
      <c r="K222">
        <f t="shared" si="15"/>
        <v>1854.7567100805772</v>
      </c>
      <c r="L222" s="6">
        <v>6</v>
      </c>
    </row>
    <row r="223" spans="1:12" ht="16" thickBot="1">
      <c r="A223" s="4" t="s">
        <v>605</v>
      </c>
      <c r="B223" s="4" t="s">
        <v>355</v>
      </c>
      <c r="C223" t="s">
        <v>366</v>
      </c>
      <c r="D223" s="5">
        <v>42767</v>
      </c>
      <c r="E223" s="5">
        <v>42856</v>
      </c>
      <c r="F223" s="4" t="s">
        <v>184</v>
      </c>
      <c r="G223" s="4" t="s">
        <v>895</v>
      </c>
      <c r="H223" s="6">
        <v>11</v>
      </c>
      <c r="I223" s="12">
        <f t="shared" si="19"/>
        <v>3234.9256198347107</v>
      </c>
      <c r="J223">
        <v>3000</v>
      </c>
      <c r="K223">
        <f t="shared" si="15"/>
        <v>927.37835504028862</v>
      </c>
      <c r="L223" s="6">
        <v>3</v>
      </c>
    </row>
    <row r="224" spans="1:12" ht="16" thickBot="1">
      <c r="A224" s="4" t="s">
        <v>605</v>
      </c>
      <c r="B224" s="4" t="s">
        <v>355</v>
      </c>
      <c r="C224" t="s">
        <v>366</v>
      </c>
      <c r="D224" s="5">
        <v>42767</v>
      </c>
      <c r="E224" s="5">
        <v>42856</v>
      </c>
      <c r="F224" s="4" t="s">
        <v>184</v>
      </c>
      <c r="G224" s="4" t="s">
        <v>896</v>
      </c>
      <c r="H224" s="6">
        <v>11</v>
      </c>
      <c r="I224" s="12">
        <f t="shared" si="19"/>
        <v>3234.9256198347107</v>
      </c>
      <c r="J224">
        <v>3000</v>
      </c>
      <c r="K224">
        <f t="shared" si="15"/>
        <v>2782.1350651208659</v>
      </c>
      <c r="L224" s="6">
        <v>9</v>
      </c>
    </row>
    <row r="225" spans="1:12" ht="16" thickBot="1">
      <c r="A225" s="4" t="s">
        <v>605</v>
      </c>
      <c r="B225" s="4" t="s">
        <v>355</v>
      </c>
      <c r="C225" t="s">
        <v>366</v>
      </c>
      <c r="D225" s="5">
        <v>42767</v>
      </c>
      <c r="E225" s="5">
        <v>42856</v>
      </c>
      <c r="F225" s="4" t="s">
        <v>184</v>
      </c>
      <c r="G225" s="4" t="s">
        <v>897</v>
      </c>
      <c r="H225" s="6">
        <v>11</v>
      </c>
      <c r="I225" s="12">
        <f t="shared" si="19"/>
        <v>3234.9256198347107</v>
      </c>
      <c r="J225">
        <v>3000</v>
      </c>
      <c r="K225">
        <f t="shared" si="15"/>
        <v>1236.5044733870513</v>
      </c>
      <c r="L225" s="6">
        <v>4</v>
      </c>
    </row>
    <row r="226" spans="1:12" ht="16" thickBot="1">
      <c r="A226" s="4" t="s">
        <v>605</v>
      </c>
      <c r="B226" s="4" t="s">
        <v>355</v>
      </c>
      <c r="C226" t="s">
        <v>366</v>
      </c>
      <c r="D226" s="5">
        <v>42767</v>
      </c>
      <c r="E226" s="5">
        <v>42856</v>
      </c>
      <c r="F226" s="4" t="s">
        <v>184</v>
      </c>
      <c r="G226" s="4" t="s">
        <v>898</v>
      </c>
      <c r="H226" s="6">
        <v>11</v>
      </c>
      <c r="I226" s="12">
        <f t="shared" si="19"/>
        <v>3234.9256198347107</v>
      </c>
      <c r="J226">
        <v>3000</v>
      </c>
      <c r="K226">
        <f t="shared" si="15"/>
        <v>309.12611834676284</v>
      </c>
      <c r="L226" s="6">
        <v>1</v>
      </c>
    </row>
    <row r="227" spans="1:12" ht="16" thickBot="1">
      <c r="A227" s="4" t="s">
        <v>605</v>
      </c>
      <c r="B227" s="4" t="s">
        <v>355</v>
      </c>
      <c r="C227" t="s">
        <v>366</v>
      </c>
      <c r="D227" s="5">
        <v>42767</v>
      </c>
      <c r="E227" s="5">
        <v>42856</v>
      </c>
      <c r="F227" s="4" t="s">
        <v>184</v>
      </c>
      <c r="G227" s="4" t="s">
        <v>899</v>
      </c>
      <c r="H227" s="6">
        <v>11</v>
      </c>
      <c r="I227" s="12">
        <f t="shared" si="19"/>
        <v>3234.9256198347107</v>
      </c>
      <c r="J227">
        <v>3000</v>
      </c>
      <c r="K227">
        <f t="shared" si="15"/>
        <v>1545.6305917338143</v>
      </c>
      <c r="L227" s="6">
        <v>5</v>
      </c>
    </row>
    <row r="228" spans="1:12" ht="16" thickBot="1">
      <c r="A228" s="4" t="s">
        <v>605</v>
      </c>
      <c r="B228" s="4" t="s">
        <v>355</v>
      </c>
      <c r="C228" t="s">
        <v>366</v>
      </c>
      <c r="D228" s="5">
        <v>42767</v>
      </c>
      <c r="E228" s="5">
        <v>42856</v>
      </c>
      <c r="F228" s="4" t="s">
        <v>184</v>
      </c>
      <c r="G228" s="4" t="s">
        <v>900</v>
      </c>
      <c r="H228" s="6">
        <v>11</v>
      </c>
      <c r="I228" s="12">
        <f t="shared" si="19"/>
        <v>3234.9256198347107</v>
      </c>
      <c r="J228">
        <v>3000</v>
      </c>
      <c r="K228">
        <f t="shared" si="15"/>
        <v>1545.6305917338143</v>
      </c>
      <c r="L228" s="6">
        <v>5</v>
      </c>
    </row>
    <row r="229" spans="1:12" ht="16" thickBot="1">
      <c r="A229" s="4" t="s">
        <v>605</v>
      </c>
      <c r="B229" s="4" t="s">
        <v>355</v>
      </c>
      <c r="C229" t="s">
        <v>366</v>
      </c>
      <c r="D229" s="5">
        <v>42767</v>
      </c>
      <c r="E229" s="5">
        <v>42856</v>
      </c>
      <c r="F229" s="4" t="s">
        <v>184</v>
      </c>
      <c r="G229" s="4" t="s">
        <v>901</v>
      </c>
      <c r="H229" s="6">
        <v>11</v>
      </c>
      <c r="I229" s="12">
        <f t="shared" si="19"/>
        <v>3234.9256198347107</v>
      </c>
      <c r="J229">
        <v>3000</v>
      </c>
      <c r="K229">
        <f t="shared" si="15"/>
        <v>0</v>
      </c>
      <c r="L229" s="6">
        <v>0</v>
      </c>
    </row>
    <row r="230" spans="1:12" ht="16" thickBot="1">
      <c r="A230" s="4" t="s">
        <v>605</v>
      </c>
      <c r="B230" s="4" t="s">
        <v>355</v>
      </c>
      <c r="C230" t="s">
        <v>366</v>
      </c>
      <c r="D230" s="5">
        <v>42767</v>
      </c>
      <c r="E230" s="5">
        <v>42856</v>
      </c>
      <c r="F230" s="4" t="s">
        <v>184</v>
      </c>
      <c r="G230" s="4" t="s">
        <v>902</v>
      </c>
      <c r="H230" s="6">
        <v>11</v>
      </c>
      <c r="I230" s="12">
        <f t="shared" si="19"/>
        <v>3234.9256198347107</v>
      </c>
      <c r="J230">
        <v>3000</v>
      </c>
      <c r="K230">
        <f t="shared" si="15"/>
        <v>1854.7567100805772</v>
      </c>
      <c r="L230" s="6">
        <v>6</v>
      </c>
    </row>
    <row r="231" spans="1:12" ht="16" thickBot="1">
      <c r="A231" s="4" t="s">
        <v>605</v>
      </c>
      <c r="B231" s="4" t="s">
        <v>355</v>
      </c>
      <c r="C231" t="s">
        <v>366</v>
      </c>
      <c r="D231" s="5">
        <v>42767</v>
      </c>
      <c r="E231" s="5">
        <v>42856</v>
      </c>
      <c r="F231" s="4" t="s">
        <v>184</v>
      </c>
      <c r="G231" s="4" t="s">
        <v>903</v>
      </c>
      <c r="H231" s="6">
        <v>11</v>
      </c>
      <c r="I231" s="12">
        <f t="shared" si="19"/>
        <v>3234.9256198347107</v>
      </c>
      <c r="J231">
        <v>3000</v>
      </c>
      <c r="K231">
        <f t="shared" si="15"/>
        <v>1545.6305917338143</v>
      </c>
      <c r="L231" s="6">
        <v>5</v>
      </c>
    </row>
    <row r="232" spans="1:12" ht="16" thickBot="1">
      <c r="A232" s="4" t="s">
        <v>605</v>
      </c>
      <c r="B232" s="4" t="s">
        <v>355</v>
      </c>
      <c r="C232" t="s">
        <v>366</v>
      </c>
      <c r="D232" s="5">
        <v>42767</v>
      </c>
      <c r="E232" s="5">
        <v>42856</v>
      </c>
      <c r="F232" s="4" t="s">
        <v>184</v>
      </c>
      <c r="G232" s="4" t="s">
        <v>904</v>
      </c>
      <c r="H232" s="6">
        <v>11</v>
      </c>
      <c r="I232" s="12">
        <f t="shared" si="19"/>
        <v>3234.9256198347107</v>
      </c>
      <c r="J232">
        <v>3000</v>
      </c>
      <c r="K232">
        <f t="shared" si="15"/>
        <v>927.37835504028862</v>
      </c>
      <c r="L232" s="6">
        <v>3</v>
      </c>
    </row>
    <row r="233" spans="1:12" ht="16" thickBot="1">
      <c r="A233" s="4" t="s">
        <v>605</v>
      </c>
      <c r="B233" s="4" t="s">
        <v>355</v>
      </c>
      <c r="C233" t="s">
        <v>366</v>
      </c>
      <c r="D233" s="5">
        <v>42767</v>
      </c>
      <c r="E233" s="5">
        <v>42856</v>
      </c>
      <c r="F233" s="4" t="s">
        <v>184</v>
      </c>
      <c r="G233" s="4" t="s">
        <v>905</v>
      </c>
      <c r="H233" s="6">
        <v>11</v>
      </c>
      <c r="I233" s="12">
        <f t="shared" si="19"/>
        <v>3234.9256198347107</v>
      </c>
      <c r="J233">
        <v>3000</v>
      </c>
      <c r="K233">
        <f t="shared" si="15"/>
        <v>2473.0089467741027</v>
      </c>
      <c r="L233" s="6">
        <v>8</v>
      </c>
    </row>
    <row r="234" spans="1:12" ht="16" thickBot="1">
      <c r="A234" s="4" t="s">
        <v>605</v>
      </c>
      <c r="B234" s="4" t="s">
        <v>355</v>
      </c>
      <c r="C234" t="s">
        <v>366</v>
      </c>
      <c r="D234" s="5">
        <v>42767</v>
      </c>
      <c r="E234" s="5">
        <v>42856</v>
      </c>
      <c r="F234" s="4" t="s">
        <v>184</v>
      </c>
      <c r="G234" s="4" t="s">
        <v>906</v>
      </c>
      <c r="H234" s="6">
        <v>11</v>
      </c>
      <c r="I234" s="12">
        <f t="shared" si="19"/>
        <v>3234.9256198347107</v>
      </c>
      <c r="J234">
        <v>3000</v>
      </c>
      <c r="K234">
        <f t="shared" si="15"/>
        <v>618.25223669352567</v>
      </c>
      <c r="L234" s="6">
        <v>2</v>
      </c>
    </row>
    <row r="235" spans="1:12" ht="16" thickBot="1">
      <c r="A235" s="4" t="s">
        <v>605</v>
      </c>
      <c r="B235" s="4" t="s">
        <v>355</v>
      </c>
      <c r="C235" t="s">
        <v>366</v>
      </c>
      <c r="D235" s="5">
        <v>42767</v>
      </c>
      <c r="E235" s="5">
        <v>42856</v>
      </c>
      <c r="F235" s="4" t="s">
        <v>184</v>
      </c>
      <c r="G235" s="4" t="s">
        <v>907</v>
      </c>
      <c r="H235" s="6">
        <v>11</v>
      </c>
      <c r="I235" s="12">
        <f t="shared" si="19"/>
        <v>3234.9256198347107</v>
      </c>
      <c r="J235">
        <v>3000</v>
      </c>
      <c r="K235">
        <f t="shared" si="15"/>
        <v>927.37835504028862</v>
      </c>
      <c r="L235" s="6">
        <v>3</v>
      </c>
    </row>
    <row r="236" spans="1:12" ht="16" thickBot="1">
      <c r="A236" s="4" t="s">
        <v>605</v>
      </c>
      <c r="B236" s="4" t="s">
        <v>355</v>
      </c>
      <c r="C236" t="s">
        <v>366</v>
      </c>
      <c r="D236" s="5">
        <v>42767</v>
      </c>
      <c r="E236" s="5">
        <v>42856</v>
      </c>
      <c r="F236" s="4" t="s">
        <v>184</v>
      </c>
      <c r="G236" s="4" t="s">
        <v>908</v>
      </c>
      <c r="H236" s="6">
        <v>11</v>
      </c>
      <c r="I236" s="12">
        <f t="shared" si="19"/>
        <v>3234.9256198347107</v>
      </c>
      <c r="J236">
        <v>3000</v>
      </c>
      <c r="K236">
        <f t="shared" si="15"/>
        <v>3091.2611834676286</v>
      </c>
      <c r="L236" s="6">
        <v>10</v>
      </c>
    </row>
    <row r="237" spans="1:12" ht="16" thickBot="1">
      <c r="A237" s="4" t="s">
        <v>605</v>
      </c>
      <c r="B237" s="4" t="s">
        <v>355</v>
      </c>
      <c r="C237" t="s">
        <v>366</v>
      </c>
      <c r="D237" s="5">
        <v>42767</v>
      </c>
      <c r="E237" s="5">
        <v>42856</v>
      </c>
      <c r="F237" s="4" t="s">
        <v>184</v>
      </c>
      <c r="G237" s="4" t="s">
        <v>909</v>
      </c>
      <c r="H237" s="6">
        <v>11</v>
      </c>
      <c r="I237" s="12">
        <f t="shared" si="19"/>
        <v>3234.9256198347107</v>
      </c>
      <c r="J237">
        <v>3000</v>
      </c>
      <c r="K237">
        <f t="shared" si="15"/>
        <v>927.37835504028862</v>
      </c>
      <c r="L237" s="6">
        <v>3</v>
      </c>
    </row>
    <row r="238" spans="1:12" ht="16" thickBot="1">
      <c r="A238" s="74" t="s">
        <v>605</v>
      </c>
      <c r="B238" s="74" t="s">
        <v>355</v>
      </c>
      <c r="C238" t="s">
        <v>947</v>
      </c>
      <c r="D238" s="66">
        <v>42767</v>
      </c>
      <c r="E238" s="66">
        <v>42856</v>
      </c>
      <c r="F238" s="74" t="s">
        <v>184</v>
      </c>
      <c r="G238" s="74" t="s">
        <v>1162</v>
      </c>
      <c r="H238" s="68">
        <v>11</v>
      </c>
      <c r="I238" s="25">
        <f t="shared" si="19"/>
        <v>3234.9256198347107</v>
      </c>
      <c r="J238">
        <v>3000</v>
      </c>
      <c r="K238">
        <f t="shared" si="15"/>
        <v>1545.6305917338143</v>
      </c>
      <c r="L238" s="68">
        <v>5</v>
      </c>
    </row>
    <row r="239" spans="1:12" ht="16" thickBot="1">
      <c r="A239" s="74" t="s">
        <v>605</v>
      </c>
      <c r="B239" s="74" t="s">
        <v>355</v>
      </c>
      <c r="C239" t="s">
        <v>947</v>
      </c>
      <c r="D239" s="66">
        <v>42767</v>
      </c>
      <c r="E239" s="66">
        <v>42856</v>
      </c>
      <c r="F239" s="74" t="s">
        <v>184</v>
      </c>
      <c r="G239" s="74" t="s">
        <v>1163</v>
      </c>
      <c r="H239" s="68">
        <v>11</v>
      </c>
      <c r="I239" s="25">
        <f t="shared" si="19"/>
        <v>3234.9256198347107</v>
      </c>
      <c r="J239">
        <v>3000</v>
      </c>
      <c r="K239">
        <f t="shared" si="15"/>
        <v>1545.6305917338143</v>
      </c>
      <c r="L239" s="68">
        <v>5</v>
      </c>
    </row>
    <row r="240" spans="1:12" ht="16" thickBot="1">
      <c r="A240" s="74" t="s">
        <v>605</v>
      </c>
      <c r="B240" s="74" t="s">
        <v>355</v>
      </c>
      <c r="C240" t="s">
        <v>947</v>
      </c>
      <c r="D240" s="66">
        <v>42767</v>
      </c>
      <c r="E240" s="66">
        <v>42856</v>
      </c>
      <c r="F240" s="74" t="s">
        <v>184</v>
      </c>
      <c r="G240" s="74" t="s">
        <v>1164</v>
      </c>
      <c r="H240" s="68">
        <v>11</v>
      </c>
      <c r="I240" s="25">
        <f t="shared" ref="I240:I257" si="20">(511/H240)*(766/H240)</f>
        <v>3234.9256198347107</v>
      </c>
      <c r="J240">
        <v>3000</v>
      </c>
      <c r="K240">
        <f t="shared" si="15"/>
        <v>309.12611834676284</v>
      </c>
      <c r="L240" s="68">
        <v>1</v>
      </c>
    </row>
    <row r="241" spans="1:12" ht="16" thickBot="1">
      <c r="A241" s="74" t="s">
        <v>605</v>
      </c>
      <c r="B241" s="74" t="s">
        <v>355</v>
      </c>
      <c r="C241" t="s">
        <v>947</v>
      </c>
      <c r="D241" s="66">
        <v>42767</v>
      </c>
      <c r="E241" s="66">
        <v>42856</v>
      </c>
      <c r="F241" s="74" t="s">
        <v>184</v>
      </c>
      <c r="G241" s="74" t="s">
        <v>1165</v>
      </c>
      <c r="H241" s="68">
        <v>11</v>
      </c>
      <c r="I241" s="25">
        <f t="shared" si="20"/>
        <v>3234.9256198347107</v>
      </c>
      <c r="J241">
        <v>3000</v>
      </c>
      <c r="K241">
        <f t="shared" si="15"/>
        <v>2163.88282842734</v>
      </c>
      <c r="L241" s="68">
        <v>7</v>
      </c>
    </row>
    <row r="242" spans="1:12" ht="16" thickBot="1">
      <c r="A242" s="74" t="s">
        <v>605</v>
      </c>
      <c r="B242" s="74" t="s">
        <v>355</v>
      </c>
      <c r="C242" t="s">
        <v>947</v>
      </c>
      <c r="D242" s="66">
        <v>42767</v>
      </c>
      <c r="E242" s="66">
        <v>42856</v>
      </c>
      <c r="F242" s="74" t="s">
        <v>184</v>
      </c>
      <c r="G242" s="74" t="s">
        <v>1166</v>
      </c>
      <c r="H242" s="68">
        <v>11</v>
      </c>
      <c r="I242" s="25">
        <f t="shared" si="20"/>
        <v>3234.9256198347107</v>
      </c>
      <c r="J242">
        <v>3000</v>
      </c>
      <c r="K242">
        <f t="shared" si="15"/>
        <v>1854.7567100805772</v>
      </c>
      <c r="L242" s="68">
        <v>6</v>
      </c>
    </row>
    <row r="243" spans="1:12" ht="16" thickBot="1">
      <c r="A243" s="74" t="s">
        <v>605</v>
      </c>
      <c r="B243" s="74" t="s">
        <v>355</v>
      </c>
      <c r="C243" t="s">
        <v>947</v>
      </c>
      <c r="D243" s="66">
        <v>42767</v>
      </c>
      <c r="E243" s="66">
        <v>42856</v>
      </c>
      <c r="F243" s="74" t="s">
        <v>184</v>
      </c>
      <c r="G243" s="74" t="s">
        <v>1167</v>
      </c>
      <c r="H243" s="68">
        <v>11</v>
      </c>
      <c r="I243" s="25">
        <f t="shared" si="20"/>
        <v>3234.9256198347107</v>
      </c>
      <c r="J243">
        <v>3000</v>
      </c>
      <c r="K243">
        <f t="shared" si="15"/>
        <v>927.37835504028862</v>
      </c>
      <c r="L243" s="68">
        <v>3</v>
      </c>
    </row>
    <row r="244" spans="1:12" ht="16" thickBot="1">
      <c r="A244" s="74" t="s">
        <v>605</v>
      </c>
      <c r="B244" s="74" t="s">
        <v>355</v>
      </c>
      <c r="C244" t="s">
        <v>947</v>
      </c>
      <c r="D244" s="66">
        <v>42767</v>
      </c>
      <c r="E244" s="66">
        <v>42856</v>
      </c>
      <c r="F244" s="74" t="s">
        <v>184</v>
      </c>
      <c r="G244" s="74" t="s">
        <v>1168</v>
      </c>
      <c r="H244" s="68">
        <v>11</v>
      </c>
      <c r="I244" s="25">
        <f t="shared" si="20"/>
        <v>3234.9256198347107</v>
      </c>
      <c r="J244">
        <v>3000</v>
      </c>
      <c r="K244">
        <f t="shared" si="15"/>
        <v>1236.5044733870513</v>
      </c>
      <c r="L244" s="68">
        <v>4</v>
      </c>
    </row>
    <row r="245" spans="1:12" ht="16" thickBot="1">
      <c r="A245" s="74" t="s">
        <v>605</v>
      </c>
      <c r="B245" s="74" t="s">
        <v>355</v>
      </c>
      <c r="C245" t="s">
        <v>947</v>
      </c>
      <c r="D245" s="66">
        <v>42767</v>
      </c>
      <c r="E245" s="66">
        <v>42856</v>
      </c>
      <c r="F245" s="74" t="s">
        <v>184</v>
      </c>
      <c r="G245" s="74" t="s">
        <v>1169</v>
      </c>
      <c r="H245" s="68">
        <v>11</v>
      </c>
      <c r="I245" s="25">
        <f t="shared" si="20"/>
        <v>3234.9256198347107</v>
      </c>
      <c r="J245">
        <v>3000</v>
      </c>
      <c r="K245">
        <f t="shared" si="15"/>
        <v>2163.88282842734</v>
      </c>
      <c r="L245" s="68">
        <v>7</v>
      </c>
    </row>
    <row r="246" spans="1:12" ht="16" thickBot="1">
      <c r="A246" s="74" t="s">
        <v>605</v>
      </c>
      <c r="B246" s="74" t="s">
        <v>355</v>
      </c>
      <c r="C246" t="s">
        <v>947</v>
      </c>
      <c r="D246" s="66">
        <v>42767</v>
      </c>
      <c r="E246" s="66">
        <v>42856</v>
      </c>
      <c r="F246" s="74" t="s">
        <v>184</v>
      </c>
      <c r="G246" s="74" t="s">
        <v>1170</v>
      </c>
      <c r="H246" s="68">
        <v>11</v>
      </c>
      <c r="I246" s="25">
        <f t="shared" si="20"/>
        <v>3234.9256198347107</v>
      </c>
      <c r="J246">
        <v>3000</v>
      </c>
      <c r="K246">
        <f t="shared" si="15"/>
        <v>927.37835504028862</v>
      </c>
      <c r="L246" s="68">
        <v>3</v>
      </c>
    </row>
    <row r="247" spans="1:12" ht="16" thickBot="1">
      <c r="A247" s="74" t="s">
        <v>605</v>
      </c>
      <c r="B247" s="74" t="s">
        <v>355</v>
      </c>
      <c r="C247" t="s">
        <v>947</v>
      </c>
      <c r="D247" s="66">
        <v>42767</v>
      </c>
      <c r="E247" s="66">
        <v>42856</v>
      </c>
      <c r="F247" s="74" t="s">
        <v>184</v>
      </c>
      <c r="G247" s="74" t="s">
        <v>1171</v>
      </c>
      <c r="H247" s="68">
        <v>11</v>
      </c>
      <c r="I247" s="25">
        <f t="shared" si="20"/>
        <v>3234.9256198347107</v>
      </c>
      <c r="J247">
        <v>3000</v>
      </c>
      <c r="K247">
        <f t="shared" si="15"/>
        <v>2163.88282842734</v>
      </c>
      <c r="L247" s="68">
        <v>7</v>
      </c>
    </row>
    <row r="248" spans="1:12" ht="16" thickBot="1">
      <c r="A248" s="74" t="s">
        <v>605</v>
      </c>
      <c r="B248" s="74" t="s">
        <v>355</v>
      </c>
      <c r="C248" t="s">
        <v>947</v>
      </c>
      <c r="D248" s="66">
        <v>42767</v>
      </c>
      <c r="E248" s="66">
        <v>42856</v>
      </c>
      <c r="F248" s="74" t="s">
        <v>184</v>
      </c>
      <c r="G248" s="74" t="s">
        <v>1172</v>
      </c>
      <c r="H248" s="68">
        <v>11</v>
      </c>
      <c r="I248" s="25">
        <f t="shared" si="20"/>
        <v>3234.9256198347107</v>
      </c>
      <c r="J248">
        <v>3000</v>
      </c>
      <c r="K248">
        <f t="shared" si="15"/>
        <v>0</v>
      </c>
      <c r="L248" s="68">
        <v>0</v>
      </c>
    </row>
    <row r="249" spans="1:12" ht="16" thickBot="1">
      <c r="A249" s="74" t="s">
        <v>605</v>
      </c>
      <c r="B249" s="74" t="s">
        <v>355</v>
      </c>
      <c r="C249" t="s">
        <v>947</v>
      </c>
      <c r="D249" s="66">
        <v>42767</v>
      </c>
      <c r="E249" s="66">
        <v>42856</v>
      </c>
      <c r="F249" s="74" t="s">
        <v>184</v>
      </c>
      <c r="G249" s="74" t="s">
        <v>1173</v>
      </c>
      <c r="H249" s="68">
        <v>11</v>
      </c>
      <c r="I249" s="25">
        <f t="shared" si="20"/>
        <v>3234.9256198347107</v>
      </c>
      <c r="J249">
        <v>3000</v>
      </c>
      <c r="K249">
        <f t="shared" si="15"/>
        <v>1545.6305917338143</v>
      </c>
      <c r="L249" s="68">
        <v>5</v>
      </c>
    </row>
    <row r="250" spans="1:12" ht="16" thickBot="1">
      <c r="A250" s="74" t="s">
        <v>605</v>
      </c>
      <c r="B250" s="74" t="s">
        <v>355</v>
      </c>
      <c r="C250" t="s">
        <v>947</v>
      </c>
      <c r="D250" s="66">
        <v>42767</v>
      </c>
      <c r="E250" s="66">
        <v>42856</v>
      </c>
      <c r="F250" s="74" t="s">
        <v>184</v>
      </c>
      <c r="G250" s="74" t="s">
        <v>1174</v>
      </c>
      <c r="H250" s="68">
        <v>11</v>
      </c>
      <c r="I250" s="25">
        <f t="shared" si="20"/>
        <v>3234.9256198347107</v>
      </c>
      <c r="J250">
        <v>3000</v>
      </c>
      <c r="K250">
        <f t="shared" si="15"/>
        <v>927.37835504028862</v>
      </c>
      <c r="L250" s="68">
        <v>3</v>
      </c>
    </row>
    <row r="251" spans="1:12" ht="16" thickBot="1">
      <c r="A251" s="74" t="s">
        <v>605</v>
      </c>
      <c r="B251" s="74" t="s">
        <v>355</v>
      </c>
      <c r="C251" t="s">
        <v>947</v>
      </c>
      <c r="D251" s="66">
        <v>42767</v>
      </c>
      <c r="E251" s="66">
        <v>42856</v>
      </c>
      <c r="F251" s="74" t="s">
        <v>184</v>
      </c>
      <c r="G251" s="74" t="s">
        <v>1175</v>
      </c>
      <c r="H251" s="68">
        <v>11</v>
      </c>
      <c r="I251" s="25">
        <f t="shared" si="20"/>
        <v>3234.9256198347107</v>
      </c>
      <c r="J251">
        <v>3000</v>
      </c>
      <c r="K251">
        <f t="shared" si="15"/>
        <v>2473.0089467741027</v>
      </c>
      <c r="L251" s="68">
        <v>8</v>
      </c>
    </row>
    <row r="252" spans="1:12" ht="16" thickBot="1">
      <c r="A252" s="74" t="s">
        <v>605</v>
      </c>
      <c r="B252" s="74" t="s">
        <v>355</v>
      </c>
      <c r="C252" t="s">
        <v>947</v>
      </c>
      <c r="D252" s="66">
        <v>42767</v>
      </c>
      <c r="E252" s="66">
        <v>42856</v>
      </c>
      <c r="F252" s="74" t="s">
        <v>184</v>
      </c>
      <c r="G252" s="74" t="s">
        <v>1176</v>
      </c>
      <c r="H252" s="68">
        <v>11</v>
      </c>
      <c r="I252" s="25">
        <f t="shared" si="20"/>
        <v>3234.9256198347107</v>
      </c>
      <c r="J252">
        <v>3000</v>
      </c>
      <c r="K252">
        <f t="shared" si="15"/>
        <v>618.25223669352567</v>
      </c>
      <c r="L252" s="68">
        <v>2</v>
      </c>
    </row>
    <row r="253" spans="1:12" ht="16" thickBot="1">
      <c r="A253" s="74" t="s">
        <v>605</v>
      </c>
      <c r="B253" s="74" t="s">
        <v>355</v>
      </c>
      <c r="C253" t="s">
        <v>947</v>
      </c>
      <c r="D253" s="66">
        <v>42767</v>
      </c>
      <c r="E253" s="66">
        <v>42856</v>
      </c>
      <c r="F253" s="74" t="s">
        <v>184</v>
      </c>
      <c r="G253" s="74" t="s">
        <v>1177</v>
      </c>
      <c r="H253" s="68">
        <v>11</v>
      </c>
      <c r="I253" s="25">
        <f t="shared" si="20"/>
        <v>3234.9256198347107</v>
      </c>
      <c r="J253">
        <v>3000</v>
      </c>
      <c r="K253">
        <f t="shared" si="15"/>
        <v>1545.6305917338143</v>
      </c>
      <c r="L253" s="68">
        <v>5</v>
      </c>
    </row>
    <row r="254" spans="1:12" ht="16" thickBot="1">
      <c r="A254" s="74" t="s">
        <v>605</v>
      </c>
      <c r="B254" s="74" t="s">
        <v>355</v>
      </c>
      <c r="C254" t="s">
        <v>947</v>
      </c>
      <c r="D254" s="66">
        <v>42767</v>
      </c>
      <c r="E254" s="66">
        <v>42856</v>
      </c>
      <c r="F254" s="74" t="s">
        <v>184</v>
      </c>
      <c r="G254" s="74" t="s">
        <v>1178</v>
      </c>
      <c r="H254" s="68">
        <v>11</v>
      </c>
      <c r="I254" s="25">
        <f t="shared" si="20"/>
        <v>3234.9256198347107</v>
      </c>
      <c r="J254">
        <v>3000</v>
      </c>
      <c r="K254">
        <f t="shared" si="15"/>
        <v>618.25223669352567</v>
      </c>
      <c r="L254" s="68">
        <v>2</v>
      </c>
    </row>
    <row r="255" spans="1:12" ht="16" thickBot="1">
      <c r="A255" s="74" t="s">
        <v>605</v>
      </c>
      <c r="B255" s="74" t="s">
        <v>355</v>
      </c>
      <c r="C255" t="s">
        <v>947</v>
      </c>
      <c r="D255" s="66">
        <v>42767</v>
      </c>
      <c r="E255" s="66">
        <v>42856</v>
      </c>
      <c r="F255" s="74" t="s">
        <v>184</v>
      </c>
      <c r="G255" s="74" t="s">
        <v>1179</v>
      </c>
      <c r="H255" s="68">
        <v>11</v>
      </c>
      <c r="I255" s="25">
        <f t="shared" si="20"/>
        <v>3234.9256198347107</v>
      </c>
      <c r="J255">
        <v>3000</v>
      </c>
      <c r="K255">
        <f t="shared" si="15"/>
        <v>1236.5044733870513</v>
      </c>
      <c r="L255" s="68">
        <v>4</v>
      </c>
    </row>
    <row r="256" spans="1:12" ht="16" thickBot="1">
      <c r="A256" s="74" t="s">
        <v>605</v>
      </c>
      <c r="B256" s="74" t="s">
        <v>355</v>
      </c>
      <c r="C256" t="s">
        <v>947</v>
      </c>
      <c r="D256" s="66">
        <v>42767</v>
      </c>
      <c r="E256" s="66">
        <v>42856</v>
      </c>
      <c r="F256" s="74" t="s">
        <v>184</v>
      </c>
      <c r="G256" s="74" t="s">
        <v>1180</v>
      </c>
      <c r="H256" s="68">
        <v>11</v>
      </c>
      <c r="I256" s="25">
        <f t="shared" si="20"/>
        <v>3234.9256198347107</v>
      </c>
      <c r="J256">
        <v>3000</v>
      </c>
      <c r="K256">
        <f t="shared" si="15"/>
        <v>2782.1350651208659</v>
      </c>
      <c r="L256" s="68">
        <v>9</v>
      </c>
    </row>
    <row r="257" spans="1:12" ht="16" thickBot="1">
      <c r="A257" s="74" t="s">
        <v>605</v>
      </c>
      <c r="B257" s="74" t="s">
        <v>355</v>
      </c>
      <c r="C257" t="s">
        <v>947</v>
      </c>
      <c r="D257" s="66">
        <v>42767</v>
      </c>
      <c r="E257" s="66">
        <v>42856</v>
      </c>
      <c r="F257" s="74" t="s">
        <v>184</v>
      </c>
      <c r="G257" s="74" t="s">
        <v>1181</v>
      </c>
      <c r="H257" s="68">
        <v>11</v>
      </c>
      <c r="I257" s="25">
        <f t="shared" si="20"/>
        <v>3234.9256198347107</v>
      </c>
      <c r="J257">
        <v>3000</v>
      </c>
      <c r="K257">
        <f t="shared" si="15"/>
        <v>618.25223669352567</v>
      </c>
      <c r="L257" s="68">
        <v>2</v>
      </c>
    </row>
    <row r="258" spans="1:12">
      <c r="A258" s="52" t="s">
        <v>605</v>
      </c>
      <c r="B258" s="52" t="s">
        <v>989</v>
      </c>
      <c r="C258" t="s">
        <v>179</v>
      </c>
      <c r="D258" s="66">
        <v>42948</v>
      </c>
      <c r="E258" s="66">
        <v>43191</v>
      </c>
      <c r="F258" s="52" t="s">
        <v>138</v>
      </c>
      <c r="G258" s="52" t="s">
        <v>948</v>
      </c>
      <c r="H258" s="63">
        <v>11</v>
      </c>
      <c r="I258" s="67">
        <f t="shared" ref="I258:I278" si="21">(511/H258)*(766/H258)</f>
        <v>3234.9256198347107</v>
      </c>
      <c r="J258">
        <v>3000</v>
      </c>
      <c r="K258">
        <f t="shared" ref="K258:K321" si="22">(L258/I258)*1000000</f>
        <v>2163.88282842734</v>
      </c>
      <c r="L258" s="63">
        <v>7</v>
      </c>
    </row>
    <row r="259" spans="1:12">
      <c r="A259" s="52" t="s">
        <v>605</v>
      </c>
      <c r="B259" s="52" t="s">
        <v>989</v>
      </c>
      <c r="C259" t="s">
        <v>179</v>
      </c>
      <c r="D259" s="66">
        <v>42948</v>
      </c>
      <c r="E259" s="66">
        <v>43191</v>
      </c>
      <c r="F259" s="52" t="s">
        <v>138</v>
      </c>
      <c r="G259" s="52" t="s">
        <v>949</v>
      </c>
      <c r="H259" s="63">
        <v>11</v>
      </c>
      <c r="I259" s="67">
        <f t="shared" si="21"/>
        <v>3234.9256198347107</v>
      </c>
      <c r="J259">
        <v>3000</v>
      </c>
      <c r="K259">
        <f t="shared" si="22"/>
        <v>0</v>
      </c>
      <c r="L259" s="63">
        <v>0</v>
      </c>
    </row>
    <row r="260" spans="1:12">
      <c r="A260" s="52" t="s">
        <v>605</v>
      </c>
      <c r="B260" s="52" t="s">
        <v>989</v>
      </c>
      <c r="C260" t="s">
        <v>179</v>
      </c>
      <c r="D260" s="66">
        <v>42948</v>
      </c>
      <c r="E260" s="66">
        <v>43191</v>
      </c>
      <c r="F260" s="52" t="s">
        <v>138</v>
      </c>
      <c r="G260" s="52" t="s">
        <v>950</v>
      </c>
      <c r="H260" s="63">
        <v>11</v>
      </c>
      <c r="I260" s="67">
        <f t="shared" si="21"/>
        <v>3234.9256198347107</v>
      </c>
      <c r="J260">
        <v>3000</v>
      </c>
      <c r="K260">
        <f t="shared" si="22"/>
        <v>927.37835504028862</v>
      </c>
      <c r="L260" s="63">
        <v>3</v>
      </c>
    </row>
    <row r="261" spans="1:12">
      <c r="A261" s="52" t="s">
        <v>605</v>
      </c>
      <c r="B261" s="52" t="s">
        <v>989</v>
      </c>
      <c r="C261" t="s">
        <v>179</v>
      </c>
      <c r="D261" s="66">
        <v>42948</v>
      </c>
      <c r="E261" s="66">
        <v>43191</v>
      </c>
      <c r="F261" s="52" t="s">
        <v>138</v>
      </c>
      <c r="G261" s="52" t="s">
        <v>951</v>
      </c>
      <c r="H261" s="63">
        <v>11</v>
      </c>
      <c r="I261" s="67">
        <f t="shared" si="21"/>
        <v>3234.9256198347107</v>
      </c>
      <c r="J261">
        <v>3000</v>
      </c>
      <c r="K261">
        <f t="shared" si="22"/>
        <v>1236.5044733870513</v>
      </c>
      <c r="L261" s="63">
        <v>4</v>
      </c>
    </row>
    <row r="262" spans="1:12">
      <c r="A262" s="52" t="s">
        <v>605</v>
      </c>
      <c r="B262" s="52" t="s">
        <v>989</v>
      </c>
      <c r="C262" t="s">
        <v>179</v>
      </c>
      <c r="D262" s="66">
        <v>42948</v>
      </c>
      <c r="E262" s="66">
        <v>43191</v>
      </c>
      <c r="F262" s="52" t="s">
        <v>138</v>
      </c>
      <c r="G262" s="52" t="s">
        <v>952</v>
      </c>
      <c r="H262" s="63">
        <v>11</v>
      </c>
      <c r="I262" s="67">
        <f t="shared" si="21"/>
        <v>3234.9256198347107</v>
      </c>
      <c r="J262">
        <v>3000</v>
      </c>
      <c r="K262">
        <f t="shared" si="22"/>
        <v>927.37835504028862</v>
      </c>
      <c r="L262" s="63">
        <v>3</v>
      </c>
    </row>
    <row r="263" spans="1:12">
      <c r="A263" s="52" t="s">
        <v>605</v>
      </c>
      <c r="B263" s="52" t="s">
        <v>989</v>
      </c>
      <c r="C263" t="s">
        <v>179</v>
      </c>
      <c r="D263" s="66">
        <v>42948</v>
      </c>
      <c r="E263" s="66">
        <v>43191</v>
      </c>
      <c r="F263" s="52" t="s">
        <v>138</v>
      </c>
      <c r="G263" s="52" t="s">
        <v>953</v>
      </c>
      <c r="H263" s="63">
        <v>11</v>
      </c>
      <c r="I263" s="67">
        <f t="shared" si="21"/>
        <v>3234.9256198347107</v>
      </c>
      <c r="J263">
        <v>3000</v>
      </c>
      <c r="K263">
        <f t="shared" si="22"/>
        <v>927.37835504028862</v>
      </c>
      <c r="L263" s="63">
        <v>3</v>
      </c>
    </row>
    <row r="264" spans="1:12">
      <c r="A264" s="52" t="s">
        <v>605</v>
      </c>
      <c r="B264" s="52" t="s">
        <v>989</v>
      </c>
      <c r="C264" t="s">
        <v>179</v>
      </c>
      <c r="D264" s="66">
        <v>42948</v>
      </c>
      <c r="E264" s="66">
        <v>43191</v>
      </c>
      <c r="F264" s="52" t="s">
        <v>138</v>
      </c>
      <c r="G264" s="52" t="s">
        <v>954</v>
      </c>
      <c r="H264" s="63">
        <v>11</v>
      </c>
      <c r="I264" s="67">
        <f t="shared" si="21"/>
        <v>3234.9256198347107</v>
      </c>
      <c r="J264">
        <v>3000</v>
      </c>
      <c r="K264">
        <f t="shared" si="22"/>
        <v>1545.6305917338143</v>
      </c>
      <c r="L264">
        <v>5</v>
      </c>
    </row>
    <row r="265" spans="1:12">
      <c r="A265" s="52" t="s">
        <v>605</v>
      </c>
      <c r="B265" s="52" t="s">
        <v>989</v>
      </c>
      <c r="C265" t="s">
        <v>179</v>
      </c>
      <c r="D265" s="66">
        <v>42948</v>
      </c>
      <c r="E265" s="66">
        <v>43191</v>
      </c>
      <c r="F265" s="52" t="s">
        <v>138</v>
      </c>
      <c r="G265" s="52" t="s">
        <v>955</v>
      </c>
      <c r="H265" s="63">
        <v>11</v>
      </c>
      <c r="I265" s="67">
        <f t="shared" si="21"/>
        <v>3234.9256198347107</v>
      </c>
      <c r="J265">
        <v>3000</v>
      </c>
      <c r="K265">
        <f t="shared" si="22"/>
        <v>1545.6305917338143</v>
      </c>
      <c r="L265" s="68">
        <v>5</v>
      </c>
    </row>
    <row r="266" spans="1:12">
      <c r="A266" s="52" t="s">
        <v>605</v>
      </c>
      <c r="B266" s="52" t="s">
        <v>989</v>
      </c>
      <c r="C266" t="s">
        <v>179</v>
      </c>
      <c r="D266" s="66">
        <v>42948</v>
      </c>
      <c r="E266" s="66">
        <v>43191</v>
      </c>
      <c r="F266" s="52" t="s">
        <v>138</v>
      </c>
      <c r="G266" s="52" t="s">
        <v>956</v>
      </c>
      <c r="H266" s="63">
        <v>11</v>
      </c>
      <c r="I266" s="67">
        <f t="shared" si="21"/>
        <v>3234.9256198347107</v>
      </c>
      <c r="J266">
        <v>3000</v>
      </c>
      <c r="K266">
        <f t="shared" si="22"/>
        <v>927.37835504028862</v>
      </c>
      <c r="L266" s="68">
        <v>3</v>
      </c>
    </row>
    <row r="267" spans="1:12">
      <c r="A267" s="52" t="s">
        <v>605</v>
      </c>
      <c r="B267" s="52" t="s">
        <v>989</v>
      </c>
      <c r="C267" t="s">
        <v>179</v>
      </c>
      <c r="D267" s="66">
        <v>42948</v>
      </c>
      <c r="E267" s="66">
        <v>43191</v>
      </c>
      <c r="F267" s="52" t="s">
        <v>138</v>
      </c>
      <c r="G267" s="52" t="s">
        <v>957</v>
      </c>
      <c r="H267" s="63">
        <v>11</v>
      </c>
      <c r="I267" s="67">
        <f t="shared" si="21"/>
        <v>3234.9256198347107</v>
      </c>
      <c r="J267">
        <v>3000</v>
      </c>
      <c r="K267">
        <f t="shared" si="22"/>
        <v>1236.5044733870513</v>
      </c>
      <c r="L267" s="68">
        <v>4</v>
      </c>
    </row>
    <row r="268" spans="1:12">
      <c r="A268" s="52" t="s">
        <v>605</v>
      </c>
      <c r="B268" s="52" t="s">
        <v>989</v>
      </c>
      <c r="C268" t="s">
        <v>179</v>
      </c>
      <c r="D268" s="66">
        <v>42948</v>
      </c>
      <c r="E268" s="66">
        <v>43191</v>
      </c>
      <c r="F268" s="52" t="s">
        <v>138</v>
      </c>
      <c r="G268" s="52" t="s">
        <v>958</v>
      </c>
      <c r="H268" s="63">
        <v>11</v>
      </c>
      <c r="I268" s="67">
        <f t="shared" si="21"/>
        <v>3234.9256198347107</v>
      </c>
      <c r="J268">
        <v>3000</v>
      </c>
      <c r="K268">
        <f t="shared" si="22"/>
        <v>2163.88282842734</v>
      </c>
      <c r="L268" s="68">
        <v>7</v>
      </c>
    </row>
    <row r="269" spans="1:12">
      <c r="A269" s="52" t="s">
        <v>605</v>
      </c>
      <c r="B269" s="52" t="s">
        <v>989</v>
      </c>
      <c r="C269" t="s">
        <v>179</v>
      </c>
      <c r="D269" s="66">
        <v>42948</v>
      </c>
      <c r="E269" s="66">
        <v>43191</v>
      </c>
      <c r="F269" s="52" t="s">
        <v>138</v>
      </c>
      <c r="G269" s="52" t="s">
        <v>959</v>
      </c>
      <c r="H269" s="63">
        <v>11</v>
      </c>
      <c r="I269" s="67">
        <f t="shared" si="21"/>
        <v>3234.9256198347107</v>
      </c>
      <c r="J269">
        <v>3000</v>
      </c>
      <c r="K269">
        <f t="shared" si="22"/>
        <v>309.12611834676284</v>
      </c>
      <c r="L269" s="68">
        <v>1</v>
      </c>
    </row>
    <row r="270" spans="1:12">
      <c r="A270" s="52" t="s">
        <v>605</v>
      </c>
      <c r="B270" s="52" t="s">
        <v>989</v>
      </c>
      <c r="C270" t="s">
        <v>179</v>
      </c>
      <c r="D270" s="66">
        <v>42948</v>
      </c>
      <c r="E270" s="66">
        <v>43191</v>
      </c>
      <c r="F270" s="52" t="s">
        <v>138</v>
      </c>
      <c r="G270" s="52" t="s">
        <v>960</v>
      </c>
      <c r="H270" s="63">
        <v>11</v>
      </c>
      <c r="I270" s="67">
        <f t="shared" si="21"/>
        <v>3234.9256198347107</v>
      </c>
      <c r="J270">
        <v>3000</v>
      </c>
      <c r="K270">
        <f t="shared" si="22"/>
        <v>618.25223669352567</v>
      </c>
      <c r="L270" s="68">
        <v>2</v>
      </c>
    </row>
    <row r="271" spans="1:12">
      <c r="A271" s="52" t="s">
        <v>605</v>
      </c>
      <c r="B271" s="52" t="s">
        <v>989</v>
      </c>
      <c r="C271" t="s">
        <v>179</v>
      </c>
      <c r="D271" s="66">
        <v>42948</v>
      </c>
      <c r="E271" s="66">
        <v>43191</v>
      </c>
      <c r="F271" s="52" t="s">
        <v>138</v>
      </c>
      <c r="G271" s="52" t="s">
        <v>961</v>
      </c>
      <c r="H271" s="63">
        <v>11</v>
      </c>
      <c r="I271" s="67">
        <f t="shared" si="21"/>
        <v>3234.9256198347107</v>
      </c>
      <c r="J271">
        <v>3000</v>
      </c>
      <c r="K271">
        <f t="shared" si="22"/>
        <v>927.37835504028862</v>
      </c>
      <c r="L271" s="68">
        <v>3</v>
      </c>
    </row>
    <row r="272" spans="1:12">
      <c r="A272" s="52" t="s">
        <v>605</v>
      </c>
      <c r="B272" s="52" t="s">
        <v>989</v>
      </c>
      <c r="C272" t="s">
        <v>179</v>
      </c>
      <c r="D272" s="66">
        <v>42948</v>
      </c>
      <c r="E272" s="66">
        <v>43191</v>
      </c>
      <c r="F272" s="52" t="s">
        <v>138</v>
      </c>
      <c r="G272" s="52" t="s">
        <v>962</v>
      </c>
      <c r="H272" s="63">
        <v>11</v>
      </c>
      <c r="I272" s="67">
        <f t="shared" si="21"/>
        <v>3234.9256198347107</v>
      </c>
      <c r="J272">
        <v>3000</v>
      </c>
      <c r="K272">
        <f t="shared" si="22"/>
        <v>1854.7567100805772</v>
      </c>
      <c r="L272" s="68">
        <v>6</v>
      </c>
    </row>
    <row r="273" spans="1:12">
      <c r="A273" s="52" t="s">
        <v>605</v>
      </c>
      <c r="B273" s="52" t="s">
        <v>989</v>
      </c>
      <c r="C273" t="s">
        <v>179</v>
      </c>
      <c r="D273" s="66">
        <v>42948</v>
      </c>
      <c r="E273" s="66">
        <v>43191</v>
      </c>
      <c r="F273" s="52" t="s">
        <v>138</v>
      </c>
      <c r="G273" s="52" t="s">
        <v>963</v>
      </c>
      <c r="H273" s="63">
        <v>11</v>
      </c>
      <c r="I273" s="67">
        <f t="shared" si="21"/>
        <v>3234.9256198347107</v>
      </c>
      <c r="J273">
        <v>3000</v>
      </c>
      <c r="K273">
        <f t="shared" si="22"/>
        <v>2473.0089467741027</v>
      </c>
      <c r="L273" s="68">
        <v>8</v>
      </c>
    </row>
    <row r="274" spans="1:12">
      <c r="A274" s="52" t="s">
        <v>605</v>
      </c>
      <c r="B274" s="52" t="s">
        <v>989</v>
      </c>
      <c r="C274" t="s">
        <v>179</v>
      </c>
      <c r="D274" s="66">
        <v>42948</v>
      </c>
      <c r="E274" s="66">
        <v>43191</v>
      </c>
      <c r="F274" s="52" t="s">
        <v>138</v>
      </c>
      <c r="G274" s="52" t="s">
        <v>964</v>
      </c>
      <c r="H274" s="63">
        <v>11</v>
      </c>
      <c r="I274" s="67">
        <f t="shared" si="21"/>
        <v>3234.9256198347107</v>
      </c>
      <c r="J274">
        <v>3000</v>
      </c>
      <c r="K274">
        <f t="shared" si="22"/>
        <v>5255.1440118949695</v>
      </c>
      <c r="L274" s="68">
        <v>17</v>
      </c>
    </row>
    <row r="275" spans="1:12">
      <c r="A275" s="52" t="s">
        <v>605</v>
      </c>
      <c r="B275" s="52" t="s">
        <v>989</v>
      </c>
      <c r="C275" t="s">
        <v>179</v>
      </c>
      <c r="D275" s="66">
        <v>42948</v>
      </c>
      <c r="E275" s="66">
        <v>43191</v>
      </c>
      <c r="F275" s="52" t="s">
        <v>138</v>
      </c>
      <c r="G275" s="52" t="s">
        <v>965</v>
      </c>
      <c r="H275" s="63">
        <v>11</v>
      </c>
      <c r="I275" s="67">
        <f t="shared" si="21"/>
        <v>3234.9256198347107</v>
      </c>
      <c r="J275">
        <v>3000</v>
      </c>
      <c r="K275">
        <f t="shared" si="22"/>
        <v>7728.1529586690713</v>
      </c>
      <c r="L275" s="68">
        <v>25</v>
      </c>
    </row>
    <row r="276" spans="1:12">
      <c r="A276" s="52" t="s">
        <v>605</v>
      </c>
      <c r="B276" s="52" t="s">
        <v>989</v>
      </c>
      <c r="C276" t="s">
        <v>179</v>
      </c>
      <c r="D276" s="66">
        <v>42948</v>
      </c>
      <c r="E276" s="66">
        <v>43191</v>
      </c>
      <c r="F276" s="52" t="s">
        <v>138</v>
      </c>
      <c r="G276" s="52" t="s">
        <v>966</v>
      </c>
      <c r="H276" s="63">
        <v>11</v>
      </c>
      <c r="I276" s="67">
        <f t="shared" si="21"/>
        <v>3234.9256198347107</v>
      </c>
      <c r="J276">
        <v>3000</v>
      </c>
      <c r="K276">
        <f t="shared" si="22"/>
        <v>5564.2701302417317</v>
      </c>
      <c r="L276" s="68">
        <v>18</v>
      </c>
    </row>
    <row r="277" spans="1:12" ht="16" thickBot="1">
      <c r="A277" s="52" t="s">
        <v>605</v>
      </c>
      <c r="B277" s="52" t="s">
        <v>989</v>
      </c>
      <c r="C277" t="s">
        <v>179</v>
      </c>
      <c r="D277" s="66">
        <v>42948</v>
      </c>
      <c r="E277" s="66">
        <v>43191</v>
      </c>
      <c r="F277" s="52" t="s">
        <v>138</v>
      </c>
      <c r="G277" s="52" t="s">
        <v>967</v>
      </c>
      <c r="H277" s="63">
        <v>11</v>
      </c>
      <c r="I277" s="67">
        <f t="shared" si="21"/>
        <v>3234.9256198347107</v>
      </c>
      <c r="J277">
        <v>3000</v>
      </c>
      <c r="K277">
        <f t="shared" si="22"/>
        <v>2473.0089467741027</v>
      </c>
      <c r="L277" s="68">
        <v>8</v>
      </c>
    </row>
    <row r="278" spans="1:12" ht="16" thickBot="1">
      <c r="A278" t="s">
        <v>605</v>
      </c>
      <c r="B278" t="s">
        <v>989</v>
      </c>
      <c r="C278" t="s">
        <v>180</v>
      </c>
      <c r="D278" s="66">
        <v>42948</v>
      </c>
      <c r="E278" s="66">
        <v>43191</v>
      </c>
      <c r="F278" t="s">
        <v>138</v>
      </c>
      <c r="G278" t="s">
        <v>1120</v>
      </c>
      <c r="H278">
        <f>113/10</f>
        <v>11.3</v>
      </c>
      <c r="I278" s="25">
        <f t="shared" si="21"/>
        <v>3065.4397368627142</v>
      </c>
      <c r="J278">
        <v>3066</v>
      </c>
      <c r="K278">
        <f t="shared" si="22"/>
        <v>652.43494300327518</v>
      </c>
      <c r="L278">
        <v>2</v>
      </c>
    </row>
    <row r="279" spans="1:12" ht="16" thickBot="1">
      <c r="A279" t="s">
        <v>605</v>
      </c>
      <c r="B279" t="s">
        <v>989</v>
      </c>
      <c r="C279" t="s">
        <v>180</v>
      </c>
      <c r="D279" s="66">
        <v>42948</v>
      </c>
      <c r="E279" s="66">
        <v>43191</v>
      </c>
      <c r="F279" t="s">
        <v>138</v>
      </c>
      <c r="G279" t="s">
        <v>1121</v>
      </c>
      <c r="H279">
        <v>11</v>
      </c>
      <c r="I279" s="25">
        <f t="shared" ref="I279:I299" si="23">(511/H279)*(766/H279)</f>
        <v>3234.9256198347107</v>
      </c>
      <c r="J279">
        <v>3000</v>
      </c>
      <c r="K279">
        <f t="shared" si="22"/>
        <v>1236.5044733870513</v>
      </c>
      <c r="L279">
        <v>4</v>
      </c>
    </row>
    <row r="280" spans="1:12" ht="16" thickBot="1">
      <c r="A280" t="s">
        <v>605</v>
      </c>
      <c r="B280" t="s">
        <v>989</v>
      </c>
      <c r="C280" t="s">
        <v>180</v>
      </c>
      <c r="D280" s="66">
        <v>42948</v>
      </c>
      <c r="E280" s="66">
        <v>43191</v>
      </c>
      <c r="F280" t="s">
        <v>138</v>
      </c>
      <c r="G280" t="s">
        <v>1122</v>
      </c>
      <c r="H280">
        <v>11</v>
      </c>
      <c r="I280" s="25">
        <f t="shared" si="23"/>
        <v>3234.9256198347107</v>
      </c>
      <c r="J280">
        <v>3000</v>
      </c>
      <c r="K280">
        <f t="shared" si="22"/>
        <v>618.25223669352567</v>
      </c>
      <c r="L280">
        <v>2</v>
      </c>
    </row>
    <row r="281" spans="1:12" ht="16" thickBot="1">
      <c r="A281" t="s">
        <v>605</v>
      </c>
      <c r="B281" t="s">
        <v>989</v>
      </c>
      <c r="C281" t="s">
        <v>180</v>
      </c>
      <c r="D281" s="66">
        <v>42948</v>
      </c>
      <c r="E281" s="66">
        <v>43191</v>
      </c>
      <c r="F281" t="s">
        <v>138</v>
      </c>
      <c r="G281" t="s">
        <v>1123</v>
      </c>
      <c r="H281">
        <v>11</v>
      </c>
      <c r="I281" s="25">
        <f t="shared" si="23"/>
        <v>3234.9256198347107</v>
      </c>
      <c r="J281">
        <v>3000</v>
      </c>
      <c r="K281">
        <f t="shared" si="22"/>
        <v>309.12611834676284</v>
      </c>
      <c r="L281">
        <v>1</v>
      </c>
    </row>
    <row r="282" spans="1:12" ht="16" thickBot="1">
      <c r="A282" t="s">
        <v>605</v>
      </c>
      <c r="B282" t="s">
        <v>989</v>
      </c>
      <c r="C282" t="s">
        <v>180</v>
      </c>
      <c r="D282" s="66">
        <v>42948</v>
      </c>
      <c r="E282" s="66">
        <v>43191</v>
      </c>
      <c r="F282" t="s">
        <v>138</v>
      </c>
      <c r="G282" t="s">
        <v>1124</v>
      </c>
      <c r="H282">
        <v>11</v>
      </c>
      <c r="I282" s="25">
        <f t="shared" si="23"/>
        <v>3234.9256198347107</v>
      </c>
      <c r="J282">
        <v>3000</v>
      </c>
      <c r="K282">
        <f t="shared" si="22"/>
        <v>309.12611834676284</v>
      </c>
      <c r="L282">
        <v>1</v>
      </c>
    </row>
    <row r="283" spans="1:12" ht="16" thickBot="1">
      <c r="A283" t="s">
        <v>605</v>
      </c>
      <c r="B283" t="s">
        <v>989</v>
      </c>
      <c r="C283" t="s">
        <v>180</v>
      </c>
      <c r="D283" s="66">
        <v>42948</v>
      </c>
      <c r="E283" s="66">
        <v>43191</v>
      </c>
      <c r="F283" t="s">
        <v>138</v>
      </c>
      <c r="G283" t="s">
        <v>1125</v>
      </c>
      <c r="H283">
        <v>11</v>
      </c>
      <c r="I283" s="25">
        <f t="shared" si="23"/>
        <v>3234.9256198347107</v>
      </c>
      <c r="J283">
        <v>3000</v>
      </c>
      <c r="K283">
        <f t="shared" si="22"/>
        <v>0</v>
      </c>
      <c r="L283">
        <v>0</v>
      </c>
    </row>
    <row r="284" spans="1:12" ht="16" thickBot="1">
      <c r="A284" t="s">
        <v>605</v>
      </c>
      <c r="B284" t="s">
        <v>989</v>
      </c>
      <c r="C284" t="s">
        <v>180</v>
      </c>
      <c r="D284" s="66">
        <v>42948</v>
      </c>
      <c r="E284" s="66">
        <v>43191</v>
      </c>
      <c r="F284" t="s">
        <v>138</v>
      </c>
      <c r="G284" t="s">
        <v>1126</v>
      </c>
      <c r="H284">
        <v>11</v>
      </c>
      <c r="I284" s="25">
        <f t="shared" si="23"/>
        <v>3234.9256198347107</v>
      </c>
      <c r="J284">
        <v>3000</v>
      </c>
      <c r="K284">
        <f t="shared" si="22"/>
        <v>927.37835504028862</v>
      </c>
      <c r="L284">
        <v>3</v>
      </c>
    </row>
    <row r="285" spans="1:12" ht="16" thickBot="1">
      <c r="A285" t="s">
        <v>605</v>
      </c>
      <c r="B285" t="s">
        <v>989</v>
      </c>
      <c r="C285" t="s">
        <v>180</v>
      </c>
      <c r="D285" s="66">
        <v>42948</v>
      </c>
      <c r="E285" s="66">
        <v>43191</v>
      </c>
      <c r="F285" t="s">
        <v>138</v>
      </c>
      <c r="G285" t="s">
        <v>1127</v>
      </c>
      <c r="H285">
        <v>11</v>
      </c>
      <c r="I285" s="25">
        <f t="shared" si="23"/>
        <v>3234.9256198347107</v>
      </c>
      <c r="J285">
        <v>3000</v>
      </c>
      <c r="K285">
        <f t="shared" si="22"/>
        <v>618.25223669352567</v>
      </c>
      <c r="L285">
        <v>2</v>
      </c>
    </row>
    <row r="286" spans="1:12" ht="16" thickBot="1">
      <c r="A286" t="s">
        <v>605</v>
      </c>
      <c r="B286" t="s">
        <v>989</v>
      </c>
      <c r="C286" t="s">
        <v>180</v>
      </c>
      <c r="D286" s="66">
        <v>42948</v>
      </c>
      <c r="E286" s="66">
        <v>43191</v>
      </c>
      <c r="F286" t="s">
        <v>138</v>
      </c>
      <c r="G286" t="s">
        <v>1128</v>
      </c>
      <c r="H286">
        <v>11</v>
      </c>
      <c r="I286" s="25">
        <f t="shared" si="23"/>
        <v>3234.9256198347107</v>
      </c>
      <c r="J286">
        <v>3000</v>
      </c>
      <c r="K286">
        <f t="shared" si="22"/>
        <v>618.25223669352567</v>
      </c>
      <c r="L286">
        <v>2</v>
      </c>
    </row>
    <row r="287" spans="1:12" ht="16" thickBot="1">
      <c r="A287" t="s">
        <v>605</v>
      </c>
      <c r="B287" t="s">
        <v>989</v>
      </c>
      <c r="C287" t="s">
        <v>180</v>
      </c>
      <c r="D287" s="66">
        <v>42948</v>
      </c>
      <c r="E287" s="66">
        <v>43191</v>
      </c>
      <c r="F287" t="s">
        <v>138</v>
      </c>
      <c r="G287" t="s">
        <v>1129</v>
      </c>
      <c r="H287">
        <v>11</v>
      </c>
      <c r="I287" s="25">
        <f t="shared" si="23"/>
        <v>3234.9256198347107</v>
      </c>
      <c r="J287">
        <v>3000</v>
      </c>
      <c r="K287">
        <f t="shared" si="22"/>
        <v>6800.7746036287836</v>
      </c>
      <c r="L287">
        <v>22</v>
      </c>
    </row>
    <row r="288" spans="1:12" ht="16" thickBot="1">
      <c r="A288" t="s">
        <v>605</v>
      </c>
      <c r="B288" t="s">
        <v>989</v>
      </c>
      <c r="C288" t="s">
        <v>180</v>
      </c>
      <c r="D288" s="66">
        <v>42948</v>
      </c>
      <c r="E288" s="66">
        <v>43191</v>
      </c>
      <c r="F288" t="s">
        <v>138</v>
      </c>
      <c r="G288" t="s">
        <v>1130</v>
      </c>
      <c r="H288">
        <v>11</v>
      </c>
      <c r="I288" s="25">
        <f t="shared" si="23"/>
        <v>3234.9256198347107</v>
      </c>
      <c r="J288">
        <v>3000</v>
      </c>
      <c r="K288">
        <f t="shared" si="22"/>
        <v>1545.6305917338143</v>
      </c>
      <c r="L288">
        <v>5</v>
      </c>
    </row>
    <row r="289" spans="1:12" ht="16" thickBot="1">
      <c r="A289" t="s">
        <v>605</v>
      </c>
      <c r="B289" t="s">
        <v>989</v>
      </c>
      <c r="C289" t="s">
        <v>180</v>
      </c>
      <c r="D289" s="66">
        <v>42948</v>
      </c>
      <c r="E289" s="66">
        <v>43191</v>
      </c>
      <c r="F289" t="s">
        <v>138</v>
      </c>
      <c r="G289" t="s">
        <v>1131</v>
      </c>
      <c r="H289">
        <v>11</v>
      </c>
      <c r="I289" s="25">
        <f t="shared" si="23"/>
        <v>3234.9256198347107</v>
      </c>
      <c r="J289">
        <v>3000</v>
      </c>
      <c r="K289">
        <f t="shared" si="22"/>
        <v>2163.88282842734</v>
      </c>
      <c r="L289">
        <v>7</v>
      </c>
    </row>
    <row r="290" spans="1:12" ht="16" thickBot="1">
      <c r="A290" t="s">
        <v>605</v>
      </c>
      <c r="B290" t="s">
        <v>989</v>
      </c>
      <c r="C290" t="s">
        <v>180</v>
      </c>
      <c r="D290" s="66">
        <v>42948</v>
      </c>
      <c r="E290" s="66">
        <v>43191</v>
      </c>
      <c r="F290" t="s">
        <v>138</v>
      </c>
      <c r="G290" t="s">
        <v>1132</v>
      </c>
      <c r="H290">
        <v>11</v>
      </c>
      <c r="I290" s="25">
        <f t="shared" si="23"/>
        <v>3234.9256198347107</v>
      </c>
      <c r="J290">
        <v>3000</v>
      </c>
      <c r="K290">
        <f t="shared" si="22"/>
        <v>1236.5044733870513</v>
      </c>
      <c r="L290">
        <v>4</v>
      </c>
    </row>
    <row r="291" spans="1:12" ht="16" thickBot="1">
      <c r="A291" t="s">
        <v>605</v>
      </c>
      <c r="B291" t="s">
        <v>989</v>
      </c>
      <c r="C291" t="s">
        <v>180</v>
      </c>
      <c r="D291" s="66">
        <v>42948</v>
      </c>
      <c r="E291" s="66">
        <v>43191</v>
      </c>
      <c r="F291" t="s">
        <v>138</v>
      </c>
      <c r="G291" t="s">
        <v>1133</v>
      </c>
      <c r="H291">
        <v>11</v>
      </c>
      <c r="I291" s="25">
        <f t="shared" si="23"/>
        <v>3234.9256198347107</v>
      </c>
      <c r="J291">
        <v>3000</v>
      </c>
      <c r="K291">
        <f t="shared" si="22"/>
        <v>927.37835504028862</v>
      </c>
      <c r="L291">
        <v>3</v>
      </c>
    </row>
    <row r="292" spans="1:12" ht="16" thickBot="1">
      <c r="A292" t="s">
        <v>605</v>
      </c>
      <c r="B292" t="s">
        <v>989</v>
      </c>
      <c r="C292" t="s">
        <v>180</v>
      </c>
      <c r="D292" s="66">
        <v>42948</v>
      </c>
      <c r="E292" s="66">
        <v>43191</v>
      </c>
      <c r="F292" t="s">
        <v>138</v>
      </c>
      <c r="G292" t="s">
        <v>1134</v>
      </c>
      <c r="H292">
        <v>11</v>
      </c>
      <c r="I292" s="25">
        <f t="shared" si="23"/>
        <v>3234.9256198347107</v>
      </c>
      <c r="J292">
        <v>3000</v>
      </c>
      <c r="K292">
        <f t="shared" si="22"/>
        <v>1545.6305917338143</v>
      </c>
      <c r="L292">
        <v>5</v>
      </c>
    </row>
    <row r="293" spans="1:12" ht="16" thickBot="1">
      <c r="A293" t="s">
        <v>605</v>
      </c>
      <c r="B293" t="s">
        <v>989</v>
      </c>
      <c r="C293" t="s">
        <v>180</v>
      </c>
      <c r="D293" s="66">
        <v>42948</v>
      </c>
      <c r="E293" s="66">
        <v>43191</v>
      </c>
      <c r="F293" t="s">
        <v>138</v>
      </c>
      <c r="G293" t="s">
        <v>1135</v>
      </c>
      <c r="H293">
        <v>11</v>
      </c>
      <c r="I293" s="25">
        <f t="shared" si="23"/>
        <v>3234.9256198347107</v>
      </c>
      <c r="J293">
        <v>3000</v>
      </c>
      <c r="K293">
        <f t="shared" si="22"/>
        <v>618.25223669352567</v>
      </c>
      <c r="L293">
        <v>2</v>
      </c>
    </row>
    <row r="294" spans="1:12" ht="16" thickBot="1">
      <c r="A294" t="s">
        <v>605</v>
      </c>
      <c r="B294" t="s">
        <v>989</v>
      </c>
      <c r="C294" t="s">
        <v>180</v>
      </c>
      <c r="D294" s="66">
        <v>42948</v>
      </c>
      <c r="E294" s="66">
        <v>43191</v>
      </c>
      <c r="F294" t="s">
        <v>138</v>
      </c>
      <c r="G294" t="s">
        <v>1136</v>
      </c>
      <c r="H294">
        <v>11</v>
      </c>
      <c r="I294" s="25">
        <f t="shared" si="23"/>
        <v>3234.9256198347107</v>
      </c>
      <c r="J294">
        <v>3000</v>
      </c>
      <c r="K294">
        <f t="shared" si="22"/>
        <v>618.25223669352567</v>
      </c>
      <c r="L294">
        <v>2</v>
      </c>
    </row>
    <row r="295" spans="1:12" ht="16" thickBot="1">
      <c r="A295" t="s">
        <v>605</v>
      </c>
      <c r="B295" t="s">
        <v>989</v>
      </c>
      <c r="C295" t="s">
        <v>180</v>
      </c>
      <c r="D295" s="66">
        <v>42948</v>
      </c>
      <c r="E295" s="66">
        <v>43191</v>
      </c>
      <c r="F295" t="s">
        <v>138</v>
      </c>
      <c r="G295" t="s">
        <v>1137</v>
      </c>
      <c r="H295">
        <v>11</v>
      </c>
      <c r="I295" s="25">
        <f t="shared" si="23"/>
        <v>3234.9256198347107</v>
      </c>
      <c r="J295">
        <v>3000</v>
      </c>
      <c r="K295">
        <f t="shared" si="22"/>
        <v>2163.88282842734</v>
      </c>
      <c r="L295">
        <v>7</v>
      </c>
    </row>
    <row r="296" spans="1:12" ht="16" thickBot="1">
      <c r="A296" t="s">
        <v>605</v>
      </c>
      <c r="B296" t="s">
        <v>989</v>
      </c>
      <c r="C296" t="s">
        <v>180</v>
      </c>
      <c r="D296" s="66">
        <v>42948</v>
      </c>
      <c r="E296" s="66">
        <v>43191</v>
      </c>
      <c r="F296" t="s">
        <v>138</v>
      </c>
      <c r="G296" t="s">
        <v>1138</v>
      </c>
      <c r="H296">
        <v>11</v>
      </c>
      <c r="I296" s="25">
        <f t="shared" si="23"/>
        <v>3234.9256198347107</v>
      </c>
      <c r="J296">
        <v>3000</v>
      </c>
      <c r="K296">
        <f t="shared" si="22"/>
        <v>618.25223669352567</v>
      </c>
      <c r="L296">
        <v>2</v>
      </c>
    </row>
    <row r="297" spans="1:12" ht="16" thickBot="1">
      <c r="A297" t="s">
        <v>605</v>
      </c>
      <c r="B297" t="s">
        <v>989</v>
      </c>
      <c r="C297" t="s">
        <v>180</v>
      </c>
      <c r="D297" s="66">
        <v>42948</v>
      </c>
      <c r="E297" s="66">
        <v>43191</v>
      </c>
      <c r="F297" t="s">
        <v>138</v>
      </c>
      <c r="G297" t="s">
        <v>1139</v>
      </c>
      <c r="H297">
        <v>11</v>
      </c>
      <c r="I297" s="25">
        <f t="shared" si="23"/>
        <v>3234.9256198347107</v>
      </c>
      <c r="J297">
        <v>3000</v>
      </c>
      <c r="K297">
        <f t="shared" si="22"/>
        <v>1236.5044733870513</v>
      </c>
      <c r="L297">
        <v>4</v>
      </c>
    </row>
    <row r="298" spans="1:12" ht="16" thickBot="1">
      <c r="A298" t="s">
        <v>605</v>
      </c>
      <c r="B298" t="s">
        <v>989</v>
      </c>
      <c r="C298" t="s">
        <v>180</v>
      </c>
      <c r="D298" s="66">
        <v>42948</v>
      </c>
      <c r="E298" s="66">
        <v>43191</v>
      </c>
      <c r="F298" t="s">
        <v>138</v>
      </c>
      <c r="G298" t="s">
        <v>1140</v>
      </c>
      <c r="H298">
        <v>11</v>
      </c>
      <c r="I298" s="25">
        <f t="shared" si="23"/>
        <v>3234.9256198347107</v>
      </c>
      <c r="J298">
        <v>3000</v>
      </c>
      <c r="K298">
        <f t="shared" si="22"/>
        <v>1854.7567100805772</v>
      </c>
      <c r="L298">
        <v>6</v>
      </c>
    </row>
    <row r="299" spans="1:12" ht="16" thickBot="1">
      <c r="A299" t="s">
        <v>605</v>
      </c>
      <c r="B299" t="s">
        <v>989</v>
      </c>
      <c r="C299" t="s">
        <v>180</v>
      </c>
      <c r="D299" s="66">
        <v>42948</v>
      </c>
      <c r="E299" s="66">
        <v>43191</v>
      </c>
      <c r="F299" t="s">
        <v>138</v>
      </c>
      <c r="G299" t="s">
        <v>1141</v>
      </c>
      <c r="H299">
        <v>11</v>
      </c>
      <c r="I299" s="25">
        <f t="shared" si="23"/>
        <v>3234.9256198347107</v>
      </c>
      <c r="J299">
        <v>3000</v>
      </c>
      <c r="K299">
        <f t="shared" si="22"/>
        <v>3400.3873018143918</v>
      </c>
      <c r="L299">
        <v>11</v>
      </c>
    </row>
    <row r="300" spans="1:12" ht="16" thickBot="1">
      <c r="A300" s="4" t="s">
        <v>605</v>
      </c>
      <c r="B300" s="52" t="s">
        <v>989</v>
      </c>
      <c r="C300" t="s">
        <v>366</v>
      </c>
      <c r="D300" s="69">
        <v>42948</v>
      </c>
      <c r="E300" s="69">
        <v>43191</v>
      </c>
      <c r="F300" s="4" t="s">
        <v>184</v>
      </c>
      <c r="G300" s="4" t="s">
        <v>968</v>
      </c>
      <c r="H300" s="4">
        <v>11</v>
      </c>
      <c r="I300" s="67">
        <f t="shared" ref="I300:I339" si="24">(511/H300)*(766/H300)</f>
        <v>3234.9256198347107</v>
      </c>
      <c r="J300">
        <v>3000</v>
      </c>
      <c r="K300">
        <f t="shared" si="22"/>
        <v>2473.0089467741027</v>
      </c>
      <c r="L300" s="4">
        <v>8</v>
      </c>
    </row>
    <row r="301" spans="1:12" ht="16" thickBot="1">
      <c r="A301" s="4" t="s">
        <v>605</v>
      </c>
      <c r="B301" s="52" t="s">
        <v>989</v>
      </c>
      <c r="C301" t="s">
        <v>366</v>
      </c>
      <c r="D301" s="69">
        <v>42948</v>
      </c>
      <c r="E301" s="69">
        <v>43191</v>
      </c>
      <c r="F301" s="4" t="s">
        <v>184</v>
      </c>
      <c r="G301" s="4" t="s">
        <v>969</v>
      </c>
      <c r="H301" s="4">
        <v>11</v>
      </c>
      <c r="I301" s="67">
        <f t="shared" si="24"/>
        <v>3234.9256198347107</v>
      </c>
      <c r="J301">
        <v>3000</v>
      </c>
      <c r="K301">
        <f t="shared" si="22"/>
        <v>1854.7567100805772</v>
      </c>
      <c r="L301" s="4">
        <v>6</v>
      </c>
    </row>
    <row r="302" spans="1:12" ht="16" thickBot="1">
      <c r="A302" s="4" t="s">
        <v>605</v>
      </c>
      <c r="B302" s="52" t="s">
        <v>989</v>
      </c>
      <c r="C302" t="s">
        <v>366</v>
      </c>
      <c r="D302" s="69">
        <v>42948</v>
      </c>
      <c r="E302" s="69">
        <v>43191</v>
      </c>
      <c r="F302" s="4" t="s">
        <v>184</v>
      </c>
      <c r="G302" s="70" t="s">
        <v>970</v>
      </c>
      <c r="H302" s="4">
        <v>11</v>
      </c>
      <c r="I302" s="67">
        <f t="shared" si="24"/>
        <v>3234.9256198347107</v>
      </c>
      <c r="J302">
        <v>3000</v>
      </c>
      <c r="K302">
        <f t="shared" si="22"/>
        <v>618.25223669352567</v>
      </c>
      <c r="L302" s="52">
        <v>2</v>
      </c>
    </row>
    <row r="303" spans="1:12" ht="16" thickBot="1">
      <c r="A303" s="4" t="s">
        <v>605</v>
      </c>
      <c r="B303" s="52" t="s">
        <v>989</v>
      </c>
      <c r="C303" t="s">
        <v>366</v>
      </c>
      <c r="D303" s="69">
        <v>42948</v>
      </c>
      <c r="E303" s="69">
        <v>43191</v>
      </c>
      <c r="F303" s="4" t="s">
        <v>184</v>
      </c>
      <c r="G303" s="4" t="s">
        <v>971</v>
      </c>
      <c r="H303" s="4">
        <v>11</v>
      </c>
      <c r="I303" s="67">
        <f t="shared" si="24"/>
        <v>3234.9256198347107</v>
      </c>
      <c r="J303">
        <v>3000</v>
      </c>
      <c r="K303">
        <f t="shared" si="22"/>
        <v>1854.7567100805772</v>
      </c>
      <c r="L303" s="52">
        <v>6</v>
      </c>
    </row>
    <row r="304" spans="1:12" ht="16" thickBot="1">
      <c r="A304" s="4" t="s">
        <v>605</v>
      </c>
      <c r="B304" s="52" t="s">
        <v>989</v>
      </c>
      <c r="C304" t="s">
        <v>366</v>
      </c>
      <c r="D304" s="69">
        <v>42948</v>
      </c>
      <c r="E304" s="69">
        <v>43191</v>
      </c>
      <c r="F304" s="4" t="s">
        <v>184</v>
      </c>
      <c r="G304" s="70" t="s">
        <v>972</v>
      </c>
      <c r="H304" s="4">
        <v>11</v>
      </c>
      <c r="I304" s="67">
        <f t="shared" si="24"/>
        <v>3234.9256198347107</v>
      </c>
      <c r="J304">
        <v>3000</v>
      </c>
      <c r="K304">
        <f t="shared" si="22"/>
        <v>618.25223669352567</v>
      </c>
      <c r="L304" s="52">
        <v>2</v>
      </c>
    </row>
    <row r="305" spans="1:12" ht="16" thickBot="1">
      <c r="A305" s="4" t="s">
        <v>605</v>
      </c>
      <c r="B305" s="52" t="s">
        <v>989</v>
      </c>
      <c r="C305" t="s">
        <v>366</v>
      </c>
      <c r="D305" s="69">
        <v>42948</v>
      </c>
      <c r="E305" s="69">
        <v>43191</v>
      </c>
      <c r="F305" s="4" t="s">
        <v>184</v>
      </c>
      <c r="G305" s="4" t="s">
        <v>973</v>
      </c>
      <c r="H305" s="4">
        <v>11</v>
      </c>
      <c r="I305" s="67">
        <f t="shared" si="24"/>
        <v>3234.9256198347107</v>
      </c>
      <c r="J305">
        <v>3000</v>
      </c>
      <c r="K305">
        <f t="shared" si="22"/>
        <v>2782.1350651208659</v>
      </c>
      <c r="L305" s="52">
        <v>9</v>
      </c>
    </row>
    <row r="306" spans="1:12" ht="16" thickBot="1">
      <c r="A306" s="4" t="s">
        <v>605</v>
      </c>
      <c r="B306" s="52" t="s">
        <v>989</v>
      </c>
      <c r="C306" t="s">
        <v>366</v>
      </c>
      <c r="D306" s="69">
        <v>42948</v>
      </c>
      <c r="E306" s="69">
        <v>43191</v>
      </c>
      <c r="F306" s="4" t="s">
        <v>184</v>
      </c>
      <c r="G306" s="4" t="s">
        <v>974</v>
      </c>
      <c r="H306" s="4">
        <v>11</v>
      </c>
      <c r="I306" s="67">
        <f t="shared" si="24"/>
        <v>3234.9256198347107</v>
      </c>
      <c r="J306">
        <v>3000</v>
      </c>
      <c r="K306">
        <f t="shared" si="22"/>
        <v>309.12611834676284</v>
      </c>
      <c r="L306" s="52">
        <v>1</v>
      </c>
    </row>
    <row r="307" spans="1:12" ht="16" thickBot="1">
      <c r="A307" s="4" t="s">
        <v>605</v>
      </c>
      <c r="B307" s="52" t="s">
        <v>989</v>
      </c>
      <c r="C307" t="s">
        <v>366</v>
      </c>
      <c r="D307" s="69">
        <v>42948</v>
      </c>
      <c r="E307" s="69">
        <v>43191</v>
      </c>
      <c r="F307" s="4" t="s">
        <v>184</v>
      </c>
      <c r="G307" s="70" t="s">
        <v>975</v>
      </c>
      <c r="H307" s="4">
        <v>11</v>
      </c>
      <c r="I307" s="67">
        <f t="shared" si="24"/>
        <v>3234.9256198347107</v>
      </c>
      <c r="J307">
        <v>3000</v>
      </c>
      <c r="K307">
        <f t="shared" si="22"/>
        <v>309.12611834676284</v>
      </c>
      <c r="L307" s="52">
        <v>1</v>
      </c>
    </row>
    <row r="308" spans="1:12" ht="16" thickBot="1">
      <c r="A308" s="4" t="s">
        <v>605</v>
      </c>
      <c r="B308" s="52" t="s">
        <v>989</v>
      </c>
      <c r="C308" t="s">
        <v>366</v>
      </c>
      <c r="D308" s="69">
        <v>42948</v>
      </c>
      <c r="E308" s="69">
        <v>43191</v>
      </c>
      <c r="F308" s="4" t="s">
        <v>184</v>
      </c>
      <c r="G308" s="4" t="s">
        <v>976</v>
      </c>
      <c r="H308" s="4">
        <v>11</v>
      </c>
      <c r="I308" s="67">
        <f t="shared" si="24"/>
        <v>3234.9256198347107</v>
      </c>
      <c r="J308">
        <v>3000</v>
      </c>
      <c r="K308">
        <f t="shared" si="22"/>
        <v>927.37835504028862</v>
      </c>
      <c r="L308" s="52">
        <v>3</v>
      </c>
    </row>
    <row r="309" spans="1:12" ht="16" thickBot="1">
      <c r="A309" s="4" t="s">
        <v>605</v>
      </c>
      <c r="B309" s="52" t="s">
        <v>989</v>
      </c>
      <c r="C309" t="s">
        <v>366</v>
      </c>
      <c r="D309" s="69">
        <v>42948</v>
      </c>
      <c r="E309" s="69">
        <v>43191</v>
      </c>
      <c r="F309" s="4" t="s">
        <v>184</v>
      </c>
      <c r="G309" s="70" t="s">
        <v>977</v>
      </c>
      <c r="H309" s="4">
        <v>11</v>
      </c>
      <c r="I309" s="67">
        <f t="shared" si="24"/>
        <v>3234.9256198347107</v>
      </c>
      <c r="J309">
        <v>3000</v>
      </c>
      <c r="K309">
        <f t="shared" si="22"/>
        <v>1854.7567100805772</v>
      </c>
      <c r="L309" s="52">
        <v>6</v>
      </c>
    </row>
    <row r="310" spans="1:12" ht="16" thickBot="1">
      <c r="A310" s="4" t="s">
        <v>605</v>
      </c>
      <c r="B310" s="52" t="s">
        <v>989</v>
      </c>
      <c r="C310" t="s">
        <v>366</v>
      </c>
      <c r="D310" s="69">
        <v>42948</v>
      </c>
      <c r="E310" s="69">
        <v>43191</v>
      </c>
      <c r="F310" s="4" t="s">
        <v>184</v>
      </c>
      <c r="G310" s="4" t="s">
        <v>978</v>
      </c>
      <c r="H310" s="4">
        <v>11</v>
      </c>
      <c r="I310" s="67">
        <f t="shared" si="24"/>
        <v>3234.9256198347107</v>
      </c>
      <c r="J310">
        <v>3000</v>
      </c>
      <c r="K310">
        <f t="shared" si="22"/>
        <v>1236.5044733870513</v>
      </c>
      <c r="L310" s="52">
        <v>4</v>
      </c>
    </row>
    <row r="311" spans="1:12" ht="16" thickBot="1">
      <c r="A311" s="4" t="s">
        <v>605</v>
      </c>
      <c r="B311" s="52" t="s">
        <v>989</v>
      </c>
      <c r="C311" t="s">
        <v>366</v>
      </c>
      <c r="D311" s="69">
        <v>42948</v>
      </c>
      <c r="E311" s="69">
        <v>43191</v>
      </c>
      <c r="F311" s="4" t="s">
        <v>184</v>
      </c>
      <c r="G311" s="4" t="s">
        <v>979</v>
      </c>
      <c r="H311" s="4">
        <v>11</v>
      </c>
      <c r="I311" s="67">
        <f t="shared" si="24"/>
        <v>3234.9256198347107</v>
      </c>
      <c r="J311">
        <v>3000</v>
      </c>
      <c r="K311">
        <f t="shared" si="22"/>
        <v>2473.0089467741027</v>
      </c>
      <c r="L311" s="52">
        <v>8</v>
      </c>
    </row>
    <row r="312" spans="1:12" ht="16" thickBot="1">
      <c r="A312" s="4" t="s">
        <v>605</v>
      </c>
      <c r="B312" s="52" t="s">
        <v>989</v>
      </c>
      <c r="C312" t="s">
        <v>366</v>
      </c>
      <c r="D312" s="69">
        <v>42948</v>
      </c>
      <c r="E312" s="69">
        <v>43191</v>
      </c>
      <c r="F312" s="4" t="s">
        <v>184</v>
      </c>
      <c r="G312" s="70" t="s">
        <v>980</v>
      </c>
      <c r="H312" s="4">
        <v>11</v>
      </c>
      <c r="I312" s="67">
        <f t="shared" si="24"/>
        <v>3234.9256198347107</v>
      </c>
      <c r="J312">
        <v>3000</v>
      </c>
      <c r="K312">
        <f t="shared" si="22"/>
        <v>2473.0089467741027</v>
      </c>
      <c r="L312" s="52">
        <v>8</v>
      </c>
    </row>
    <row r="313" spans="1:12" ht="16" thickBot="1">
      <c r="A313" s="4" t="s">
        <v>605</v>
      </c>
      <c r="B313" s="52" t="s">
        <v>989</v>
      </c>
      <c r="C313" t="s">
        <v>366</v>
      </c>
      <c r="D313" s="69">
        <v>42948</v>
      </c>
      <c r="E313" s="69">
        <v>43191</v>
      </c>
      <c r="F313" s="4" t="s">
        <v>184</v>
      </c>
      <c r="G313" s="4" t="s">
        <v>981</v>
      </c>
      <c r="H313" s="4">
        <v>11</v>
      </c>
      <c r="I313" s="67">
        <f t="shared" si="24"/>
        <v>3234.9256198347107</v>
      </c>
      <c r="J313">
        <v>3000</v>
      </c>
      <c r="K313">
        <f t="shared" si="22"/>
        <v>1236.5044733870513</v>
      </c>
      <c r="L313" s="52">
        <v>4</v>
      </c>
    </row>
    <row r="314" spans="1:12" ht="16" thickBot="1">
      <c r="A314" s="4" t="s">
        <v>605</v>
      </c>
      <c r="B314" s="52" t="s">
        <v>989</v>
      </c>
      <c r="C314" t="s">
        <v>366</v>
      </c>
      <c r="D314" s="69">
        <v>42948</v>
      </c>
      <c r="E314" s="69">
        <v>43191</v>
      </c>
      <c r="F314" s="4" t="s">
        <v>184</v>
      </c>
      <c r="G314" s="70" t="s">
        <v>982</v>
      </c>
      <c r="H314" s="4">
        <v>11</v>
      </c>
      <c r="I314" s="67">
        <f t="shared" si="24"/>
        <v>3234.9256198347107</v>
      </c>
      <c r="J314">
        <v>3000</v>
      </c>
      <c r="K314">
        <f t="shared" si="22"/>
        <v>618.25223669352567</v>
      </c>
      <c r="L314" s="52">
        <v>2</v>
      </c>
    </row>
    <row r="315" spans="1:12" ht="16" thickBot="1">
      <c r="A315" s="4" t="s">
        <v>605</v>
      </c>
      <c r="B315" s="52" t="s">
        <v>989</v>
      </c>
      <c r="C315" t="s">
        <v>366</v>
      </c>
      <c r="D315" s="69">
        <v>42948</v>
      </c>
      <c r="E315" s="69">
        <v>43191</v>
      </c>
      <c r="F315" s="4" t="s">
        <v>184</v>
      </c>
      <c r="G315" s="4" t="s">
        <v>983</v>
      </c>
      <c r="H315" s="4">
        <v>11</v>
      </c>
      <c r="I315" s="67">
        <f t="shared" si="24"/>
        <v>3234.9256198347107</v>
      </c>
      <c r="J315">
        <v>3000</v>
      </c>
      <c r="K315">
        <f t="shared" si="22"/>
        <v>1854.7567100805772</v>
      </c>
      <c r="L315" s="52">
        <v>6</v>
      </c>
    </row>
    <row r="316" spans="1:12" ht="16" thickBot="1">
      <c r="A316" s="4" t="s">
        <v>605</v>
      </c>
      <c r="B316" s="52" t="s">
        <v>989</v>
      </c>
      <c r="C316" t="s">
        <v>366</v>
      </c>
      <c r="D316" s="69">
        <v>42948</v>
      </c>
      <c r="E316" s="69">
        <v>43191</v>
      </c>
      <c r="F316" s="4" t="s">
        <v>184</v>
      </c>
      <c r="G316" s="4" t="s">
        <v>984</v>
      </c>
      <c r="H316" s="4">
        <v>11</v>
      </c>
      <c r="I316" s="67">
        <f t="shared" si="24"/>
        <v>3234.9256198347107</v>
      </c>
      <c r="J316">
        <v>3000</v>
      </c>
      <c r="K316">
        <f t="shared" si="22"/>
        <v>1545.6305917338143</v>
      </c>
      <c r="L316" s="52">
        <v>5</v>
      </c>
    </row>
    <row r="317" spans="1:12" ht="16" thickBot="1">
      <c r="A317" s="4" t="s">
        <v>605</v>
      </c>
      <c r="B317" s="52" t="s">
        <v>989</v>
      </c>
      <c r="C317" t="s">
        <v>366</v>
      </c>
      <c r="D317" s="69">
        <v>42948</v>
      </c>
      <c r="E317" s="69">
        <v>43191</v>
      </c>
      <c r="F317" s="4" t="s">
        <v>184</v>
      </c>
      <c r="G317" s="70" t="s">
        <v>985</v>
      </c>
      <c r="H317" s="4">
        <v>11</v>
      </c>
      <c r="I317" s="67">
        <f t="shared" si="24"/>
        <v>3234.9256198347107</v>
      </c>
      <c r="J317">
        <v>3000</v>
      </c>
      <c r="K317">
        <f t="shared" si="22"/>
        <v>1236.5044733870513</v>
      </c>
      <c r="L317" s="52">
        <v>4</v>
      </c>
    </row>
    <row r="318" spans="1:12" ht="16" thickBot="1">
      <c r="A318" s="4" t="s">
        <v>605</v>
      </c>
      <c r="B318" s="52" t="s">
        <v>989</v>
      </c>
      <c r="C318" t="s">
        <v>366</v>
      </c>
      <c r="D318" s="69">
        <v>42948</v>
      </c>
      <c r="E318" s="69">
        <v>43191</v>
      </c>
      <c r="F318" s="4" t="s">
        <v>184</v>
      </c>
      <c r="G318" s="4" t="s">
        <v>986</v>
      </c>
      <c r="H318" s="4">
        <v>11</v>
      </c>
      <c r="I318" s="67">
        <f t="shared" si="24"/>
        <v>3234.9256198347107</v>
      </c>
      <c r="J318">
        <v>3000</v>
      </c>
      <c r="K318">
        <f t="shared" si="22"/>
        <v>1545.6305917338143</v>
      </c>
      <c r="L318" s="52">
        <v>5</v>
      </c>
    </row>
    <row r="319" spans="1:12" ht="16" thickBot="1">
      <c r="A319" s="4" t="s">
        <v>605</v>
      </c>
      <c r="B319" s="52" t="s">
        <v>989</v>
      </c>
      <c r="C319" t="s">
        <v>366</v>
      </c>
      <c r="D319" s="69">
        <v>42948</v>
      </c>
      <c r="E319" s="69">
        <v>43191</v>
      </c>
      <c r="F319" s="4" t="s">
        <v>184</v>
      </c>
      <c r="G319" s="4" t="s">
        <v>987</v>
      </c>
      <c r="H319" s="4">
        <v>11</v>
      </c>
      <c r="I319" s="67">
        <f t="shared" si="24"/>
        <v>3234.9256198347107</v>
      </c>
      <c r="J319">
        <v>3000</v>
      </c>
      <c r="K319">
        <f t="shared" si="22"/>
        <v>2473.0089467741027</v>
      </c>
      <c r="L319" s="52">
        <v>8</v>
      </c>
    </row>
    <row r="320" spans="1:12">
      <c r="A320" s="52" t="s">
        <v>605</v>
      </c>
      <c r="B320" s="52" t="s">
        <v>988</v>
      </c>
      <c r="C320" t="s">
        <v>179</v>
      </c>
      <c r="D320" s="66">
        <v>42948</v>
      </c>
      <c r="E320" s="66">
        <v>43191</v>
      </c>
      <c r="F320" s="52" t="s">
        <v>139</v>
      </c>
      <c r="G320" s="52" t="s">
        <v>990</v>
      </c>
      <c r="H320" s="63">
        <v>11</v>
      </c>
      <c r="I320" s="67">
        <f t="shared" si="24"/>
        <v>3234.9256198347107</v>
      </c>
      <c r="J320">
        <v>3000</v>
      </c>
      <c r="K320">
        <f t="shared" si="22"/>
        <v>4946.0178935482054</v>
      </c>
      <c r="L320" s="63">
        <v>16</v>
      </c>
    </row>
    <row r="321" spans="1:12">
      <c r="A321" s="52" t="s">
        <v>605</v>
      </c>
      <c r="B321" s="52" t="s">
        <v>988</v>
      </c>
      <c r="C321" t="s">
        <v>179</v>
      </c>
      <c r="D321" s="66">
        <v>42948</v>
      </c>
      <c r="E321" s="66">
        <v>43191</v>
      </c>
      <c r="F321" s="52" t="s">
        <v>139</v>
      </c>
      <c r="G321" s="52" t="s">
        <v>991</v>
      </c>
      <c r="H321" s="63">
        <v>11</v>
      </c>
      <c r="I321" s="67">
        <f t="shared" si="24"/>
        <v>3234.9256198347107</v>
      </c>
      <c r="J321">
        <v>3000</v>
      </c>
      <c r="K321">
        <f t="shared" si="22"/>
        <v>3400.3873018143918</v>
      </c>
      <c r="L321" s="63">
        <v>11</v>
      </c>
    </row>
    <row r="322" spans="1:12">
      <c r="A322" s="52" t="s">
        <v>605</v>
      </c>
      <c r="B322" s="52" t="s">
        <v>988</v>
      </c>
      <c r="C322" t="s">
        <v>179</v>
      </c>
      <c r="D322" s="66">
        <v>42948</v>
      </c>
      <c r="E322" s="66">
        <v>43191</v>
      </c>
      <c r="F322" s="52" t="s">
        <v>139</v>
      </c>
      <c r="G322" s="52" t="s">
        <v>992</v>
      </c>
      <c r="H322" s="63">
        <v>11</v>
      </c>
      <c r="I322" s="67">
        <f t="shared" si="24"/>
        <v>3234.9256198347107</v>
      </c>
      <c r="J322">
        <v>3000</v>
      </c>
      <c r="K322">
        <f t="shared" ref="K322:K385" si="25">(L322/I322)*1000000</f>
        <v>1545.6305917338143</v>
      </c>
      <c r="L322" s="63">
        <v>5</v>
      </c>
    </row>
    <row r="323" spans="1:12">
      <c r="A323" s="52" t="s">
        <v>605</v>
      </c>
      <c r="B323" s="52" t="s">
        <v>988</v>
      </c>
      <c r="C323" t="s">
        <v>179</v>
      </c>
      <c r="D323" s="66">
        <v>42948</v>
      </c>
      <c r="E323" s="66">
        <v>43191</v>
      </c>
      <c r="F323" s="52" t="s">
        <v>139</v>
      </c>
      <c r="G323" s="52" t="s">
        <v>993</v>
      </c>
      <c r="H323" s="63">
        <v>11</v>
      </c>
      <c r="I323" s="67">
        <f t="shared" si="24"/>
        <v>3234.9256198347107</v>
      </c>
      <c r="J323">
        <v>3000</v>
      </c>
      <c r="K323">
        <f t="shared" si="25"/>
        <v>4636.8917752014431</v>
      </c>
      <c r="L323" s="63">
        <v>15</v>
      </c>
    </row>
    <row r="324" spans="1:12">
      <c r="A324" s="52" t="s">
        <v>605</v>
      </c>
      <c r="B324" s="52" t="s">
        <v>988</v>
      </c>
      <c r="C324" t="s">
        <v>179</v>
      </c>
      <c r="D324" s="66">
        <v>42948</v>
      </c>
      <c r="E324" s="66">
        <v>43191</v>
      </c>
      <c r="F324" s="52" t="s">
        <v>139</v>
      </c>
      <c r="G324" s="52" t="s">
        <v>994</v>
      </c>
      <c r="H324" s="63">
        <v>11</v>
      </c>
      <c r="I324" s="67">
        <f t="shared" si="24"/>
        <v>3234.9256198347107</v>
      </c>
      <c r="J324">
        <v>3000</v>
      </c>
      <c r="K324">
        <f t="shared" si="25"/>
        <v>3400.3873018143918</v>
      </c>
      <c r="L324" s="63">
        <v>11</v>
      </c>
    </row>
    <row r="325" spans="1:12">
      <c r="A325" s="52" t="s">
        <v>605</v>
      </c>
      <c r="B325" s="52" t="s">
        <v>988</v>
      </c>
      <c r="C325" t="s">
        <v>179</v>
      </c>
      <c r="D325" s="66">
        <v>42948</v>
      </c>
      <c r="E325" s="66">
        <v>43191</v>
      </c>
      <c r="F325" s="52" t="s">
        <v>139</v>
      </c>
      <c r="G325" s="52" t="s">
        <v>995</v>
      </c>
      <c r="H325" s="63">
        <v>11</v>
      </c>
      <c r="I325" s="67">
        <f t="shared" si="24"/>
        <v>3234.9256198347107</v>
      </c>
      <c r="J325">
        <v>3000</v>
      </c>
      <c r="K325">
        <f t="shared" si="25"/>
        <v>1236.5044733870513</v>
      </c>
      <c r="L325" s="63">
        <v>4</v>
      </c>
    </row>
    <row r="326" spans="1:12">
      <c r="A326" s="52" t="s">
        <v>605</v>
      </c>
      <c r="B326" s="52" t="s">
        <v>988</v>
      </c>
      <c r="C326" t="s">
        <v>179</v>
      </c>
      <c r="D326" s="66">
        <v>42948</v>
      </c>
      <c r="E326" s="66">
        <v>43191</v>
      </c>
      <c r="F326" s="52" t="s">
        <v>139</v>
      </c>
      <c r="G326" s="52" t="s">
        <v>996</v>
      </c>
      <c r="H326" s="63">
        <v>11</v>
      </c>
      <c r="I326" s="67">
        <f t="shared" si="24"/>
        <v>3234.9256198347107</v>
      </c>
      <c r="J326">
        <v>3000</v>
      </c>
      <c r="K326">
        <f t="shared" si="25"/>
        <v>3709.5134201611545</v>
      </c>
      <c r="L326" s="63">
        <v>12</v>
      </c>
    </row>
    <row r="327" spans="1:12">
      <c r="A327" s="52" t="s">
        <v>605</v>
      </c>
      <c r="B327" s="52" t="s">
        <v>988</v>
      </c>
      <c r="C327" t="s">
        <v>179</v>
      </c>
      <c r="D327" s="66">
        <v>42948</v>
      </c>
      <c r="E327" s="66">
        <v>43191</v>
      </c>
      <c r="F327" s="52" t="s">
        <v>139</v>
      </c>
      <c r="G327" s="52" t="s">
        <v>997</v>
      </c>
      <c r="H327" s="63">
        <v>11</v>
      </c>
      <c r="I327" s="67">
        <f t="shared" si="24"/>
        <v>3234.9256198347107</v>
      </c>
      <c r="J327">
        <v>3000</v>
      </c>
      <c r="K327">
        <f t="shared" si="25"/>
        <v>3091.2611834676286</v>
      </c>
      <c r="L327" s="63">
        <v>10</v>
      </c>
    </row>
    <row r="328" spans="1:12">
      <c r="A328" s="52" t="s">
        <v>605</v>
      </c>
      <c r="B328" s="52" t="s">
        <v>988</v>
      </c>
      <c r="C328" t="s">
        <v>179</v>
      </c>
      <c r="D328" s="66">
        <v>42948</v>
      </c>
      <c r="E328" s="66">
        <v>43191</v>
      </c>
      <c r="F328" s="52" t="s">
        <v>139</v>
      </c>
      <c r="G328" s="52" t="s">
        <v>998</v>
      </c>
      <c r="H328" s="63">
        <v>11</v>
      </c>
      <c r="I328" s="67">
        <f t="shared" si="24"/>
        <v>3234.9256198347107</v>
      </c>
      <c r="J328">
        <v>3000</v>
      </c>
      <c r="K328">
        <f t="shared" si="25"/>
        <v>4018.6395385079172</v>
      </c>
      <c r="L328" s="63">
        <v>13</v>
      </c>
    </row>
    <row r="329" spans="1:12">
      <c r="A329" s="52" t="s">
        <v>605</v>
      </c>
      <c r="B329" s="52" t="s">
        <v>988</v>
      </c>
      <c r="C329" t="s">
        <v>179</v>
      </c>
      <c r="D329" s="66">
        <v>42948</v>
      </c>
      <c r="E329" s="66">
        <v>43191</v>
      </c>
      <c r="F329" s="52" t="s">
        <v>139</v>
      </c>
      <c r="G329" s="52" t="s">
        <v>999</v>
      </c>
      <c r="H329" s="63">
        <v>11</v>
      </c>
      <c r="I329" s="67">
        <f t="shared" si="24"/>
        <v>3234.9256198347107</v>
      </c>
      <c r="J329">
        <v>3000</v>
      </c>
      <c r="K329">
        <f t="shared" si="25"/>
        <v>4018.6395385079172</v>
      </c>
      <c r="L329" s="63">
        <v>13</v>
      </c>
    </row>
    <row r="330" spans="1:12">
      <c r="A330" s="52" t="s">
        <v>605</v>
      </c>
      <c r="B330" s="52" t="s">
        <v>988</v>
      </c>
      <c r="C330" t="s">
        <v>179</v>
      </c>
      <c r="D330" s="66">
        <v>42948</v>
      </c>
      <c r="E330" s="66">
        <v>43191</v>
      </c>
      <c r="F330" s="52" t="s">
        <v>139</v>
      </c>
      <c r="G330" s="52" t="s">
        <v>1000</v>
      </c>
      <c r="H330" s="63">
        <v>11</v>
      </c>
      <c r="I330" s="67">
        <f t="shared" si="24"/>
        <v>3234.9256198347107</v>
      </c>
      <c r="J330">
        <v>3000</v>
      </c>
      <c r="K330">
        <f t="shared" si="25"/>
        <v>3400.3873018143918</v>
      </c>
      <c r="L330" s="63">
        <v>11</v>
      </c>
    </row>
    <row r="331" spans="1:12">
      <c r="A331" s="52" t="s">
        <v>605</v>
      </c>
      <c r="B331" s="52" t="s">
        <v>988</v>
      </c>
      <c r="C331" t="s">
        <v>179</v>
      </c>
      <c r="D331" s="66">
        <v>42948</v>
      </c>
      <c r="E331" s="66">
        <v>43191</v>
      </c>
      <c r="F331" s="52" t="s">
        <v>139</v>
      </c>
      <c r="G331" s="52" t="s">
        <v>1001</v>
      </c>
      <c r="H331" s="63">
        <v>11</v>
      </c>
      <c r="I331" s="67">
        <f t="shared" si="24"/>
        <v>3234.9256198347107</v>
      </c>
      <c r="J331">
        <v>3000</v>
      </c>
      <c r="K331">
        <f t="shared" si="25"/>
        <v>3709.5134201611545</v>
      </c>
      <c r="L331" s="63">
        <v>12</v>
      </c>
    </row>
    <row r="332" spans="1:12">
      <c r="A332" s="52" t="s">
        <v>605</v>
      </c>
      <c r="B332" s="52" t="s">
        <v>988</v>
      </c>
      <c r="C332" t="s">
        <v>179</v>
      </c>
      <c r="D332" s="66">
        <v>42948</v>
      </c>
      <c r="E332" s="66">
        <v>43191</v>
      </c>
      <c r="F332" s="52" t="s">
        <v>139</v>
      </c>
      <c r="G332" s="52" t="s">
        <v>1002</v>
      </c>
      <c r="H332" s="63">
        <v>11</v>
      </c>
      <c r="I332" s="67">
        <f t="shared" si="24"/>
        <v>3234.9256198347107</v>
      </c>
      <c r="J332">
        <v>3000</v>
      </c>
      <c r="K332">
        <f t="shared" si="25"/>
        <v>2163.88282842734</v>
      </c>
      <c r="L332" s="63">
        <v>7</v>
      </c>
    </row>
    <row r="333" spans="1:12">
      <c r="A333" s="52" t="s">
        <v>605</v>
      </c>
      <c r="B333" s="52" t="s">
        <v>988</v>
      </c>
      <c r="C333" t="s">
        <v>179</v>
      </c>
      <c r="D333" s="66">
        <v>42948</v>
      </c>
      <c r="E333" s="66">
        <v>43191</v>
      </c>
      <c r="F333" s="52" t="s">
        <v>139</v>
      </c>
      <c r="G333" s="52" t="s">
        <v>1003</v>
      </c>
      <c r="H333" s="63">
        <v>11</v>
      </c>
      <c r="I333" s="67">
        <f t="shared" si="24"/>
        <v>3234.9256198347107</v>
      </c>
      <c r="J333">
        <v>3000</v>
      </c>
      <c r="K333">
        <f t="shared" si="25"/>
        <v>3400.3873018143918</v>
      </c>
      <c r="L333" s="63">
        <v>11</v>
      </c>
    </row>
    <row r="334" spans="1:12">
      <c r="A334" s="52" t="s">
        <v>605</v>
      </c>
      <c r="B334" s="52" t="s">
        <v>988</v>
      </c>
      <c r="C334" t="s">
        <v>179</v>
      </c>
      <c r="D334" s="66">
        <v>42948</v>
      </c>
      <c r="E334" s="66">
        <v>43191</v>
      </c>
      <c r="F334" s="52" t="s">
        <v>139</v>
      </c>
      <c r="G334" s="52" t="s">
        <v>1004</v>
      </c>
      <c r="H334" s="63">
        <v>11</v>
      </c>
      <c r="I334" s="67">
        <f t="shared" si="24"/>
        <v>3234.9256198347107</v>
      </c>
      <c r="J334">
        <v>3000</v>
      </c>
      <c r="K334">
        <f t="shared" si="25"/>
        <v>2163.88282842734</v>
      </c>
      <c r="L334" s="63">
        <v>7</v>
      </c>
    </row>
    <row r="335" spans="1:12">
      <c r="A335" s="52" t="s">
        <v>605</v>
      </c>
      <c r="B335" s="52" t="s">
        <v>988</v>
      </c>
      <c r="C335" t="s">
        <v>179</v>
      </c>
      <c r="D335" s="66">
        <v>42948</v>
      </c>
      <c r="E335" s="66">
        <v>43191</v>
      </c>
      <c r="F335" s="52" t="s">
        <v>139</v>
      </c>
      <c r="G335" s="52" t="s">
        <v>1005</v>
      </c>
      <c r="H335" s="63">
        <v>11</v>
      </c>
      <c r="I335" s="67">
        <f t="shared" si="24"/>
        <v>3234.9256198347107</v>
      </c>
      <c r="J335">
        <v>3000</v>
      </c>
      <c r="K335">
        <f t="shared" si="25"/>
        <v>3091.2611834676286</v>
      </c>
      <c r="L335" s="63">
        <v>10</v>
      </c>
    </row>
    <row r="336" spans="1:12">
      <c r="A336" s="52" t="s">
        <v>605</v>
      </c>
      <c r="B336" s="52" t="s">
        <v>988</v>
      </c>
      <c r="C336" t="s">
        <v>179</v>
      </c>
      <c r="D336" s="66">
        <v>42948</v>
      </c>
      <c r="E336" s="66">
        <v>43191</v>
      </c>
      <c r="F336" s="52" t="s">
        <v>139</v>
      </c>
      <c r="G336" s="52" t="s">
        <v>1006</v>
      </c>
      <c r="H336" s="63">
        <v>11</v>
      </c>
      <c r="I336" s="67">
        <f t="shared" si="24"/>
        <v>3234.9256198347107</v>
      </c>
      <c r="J336">
        <v>3000</v>
      </c>
      <c r="K336">
        <f>(L336/I336)*10^8</f>
        <v>587339.62485884945</v>
      </c>
      <c r="L336" s="63">
        <v>19</v>
      </c>
    </row>
    <row r="337" spans="1:19">
      <c r="A337" s="52" t="s">
        <v>605</v>
      </c>
      <c r="B337" s="52" t="s">
        <v>988</v>
      </c>
      <c r="C337" t="s">
        <v>179</v>
      </c>
      <c r="D337" s="66">
        <v>42948</v>
      </c>
      <c r="E337" s="66">
        <v>43191</v>
      </c>
      <c r="F337" s="52" t="s">
        <v>139</v>
      </c>
      <c r="G337" s="52" t="s">
        <v>1007</v>
      </c>
      <c r="H337" s="63">
        <v>11</v>
      </c>
      <c r="I337" s="67">
        <f t="shared" si="24"/>
        <v>3234.9256198347107</v>
      </c>
      <c r="J337">
        <v>3000</v>
      </c>
      <c r="K337">
        <f t="shared" ref="K337:K400" si="26">(L337/I337)*10^8</f>
        <v>432776.56568546797</v>
      </c>
      <c r="L337" s="63">
        <v>14</v>
      </c>
    </row>
    <row r="338" spans="1:19">
      <c r="A338" s="52" t="s">
        <v>605</v>
      </c>
      <c r="B338" s="52" t="s">
        <v>988</v>
      </c>
      <c r="C338" t="s">
        <v>179</v>
      </c>
      <c r="D338" s="66">
        <v>42948</v>
      </c>
      <c r="E338" s="66">
        <v>43191</v>
      </c>
      <c r="F338" s="52" t="s">
        <v>139</v>
      </c>
      <c r="G338" s="52" t="s">
        <v>1008</v>
      </c>
      <c r="H338" s="63">
        <v>11</v>
      </c>
      <c r="I338" s="67">
        <f t="shared" si="24"/>
        <v>3234.9256198347107</v>
      </c>
      <c r="J338">
        <v>3000</v>
      </c>
      <c r="K338">
        <f t="shared" si="26"/>
        <v>278213.50651208661</v>
      </c>
      <c r="L338" s="63">
        <v>9</v>
      </c>
    </row>
    <row r="339" spans="1:19" ht="16" thickBot="1">
      <c r="A339" s="52" t="s">
        <v>605</v>
      </c>
      <c r="B339" s="52" t="s">
        <v>988</v>
      </c>
      <c r="C339" t="s">
        <v>179</v>
      </c>
      <c r="D339" s="66">
        <v>42948</v>
      </c>
      <c r="E339" s="66">
        <v>43191</v>
      </c>
      <c r="F339" s="52" t="s">
        <v>139</v>
      </c>
      <c r="G339" s="52" t="s">
        <v>1009</v>
      </c>
      <c r="H339" s="63">
        <v>11</v>
      </c>
      <c r="I339" s="67">
        <f t="shared" si="24"/>
        <v>3234.9256198347107</v>
      </c>
      <c r="J339">
        <v>3000</v>
      </c>
      <c r="K339">
        <f t="shared" si="26"/>
        <v>401863.95385079173</v>
      </c>
      <c r="L339" s="63">
        <v>13</v>
      </c>
    </row>
    <row r="340" spans="1:19" ht="16" thickBot="1">
      <c r="A340" t="s">
        <v>605</v>
      </c>
      <c r="B340" t="s">
        <v>988</v>
      </c>
      <c r="C340" t="s">
        <v>180</v>
      </c>
      <c r="D340" s="66">
        <v>42948</v>
      </c>
      <c r="E340" s="66">
        <v>43191</v>
      </c>
      <c r="F340" t="s">
        <v>139</v>
      </c>
      <c r="G340" t="s">
        <v>1142</v>
      </c>
      <c r="H340">
        <v>22</v>
      </c>
      <c r="I340" s="6">
        <f>(1024/H340)*(1533/H340)</f>
        <v>3243.3719008264466</v>
      </c>
      <c r="J340">
        <v>3000</v>
      </c>
      <c r="K340">
        <f t="shared" si="26"/>
        <v>524145.87410306587</v>
      </c>
      <c r="L340">
        <v>17</v>
      </c>
      <c r="M340">
        <v>7</v>
      </c>
      <c r="N340">
        <v>5</v>
      </c>
      <c r="O340">
        <v>5</v>
      </c>
    </row>
    <row r="341" spans="1:19" ht="16" thickBot="1">
      <c r="A341" t="s">
        <v>605</v>
      </c>
      <c r="B341" t="s">
        <v>988</v>
      </c>
      <c r="C341" t="s">
        <v>180</v>
      </c>
      <c r="D341" s="66">
        <v>42948</v>
      </c>
      <c r="E341" s="66">
        <v>43191</v>
      </c>
      <c r="F341" t="s">
        <v>139</v>
      </c>
      <c r="G341" t="s">
        <v>1143</v>
      </c>
      <c r="H341">
        <v>22</v>
      </c>
      <c r="I341" s="6">
        <f>(1024/H341)*(1533/H341)</f>
        <v>3243.3719008264466</v>
      </c>
      <c r="J341">
        <v>3000</v>
      </c>
      <c r="K341">
        <f t="shared" si="26"/>
        <v>308321.10241356812</v>
      </c>
      <c r="L341">
        <v>10</v>
      </c>
      <c r="M341">
        <v>3</v>
      </c>
      <c r="N341">
        <v>2</v>
      </c>
      <c r="O341">
        <v>3</v>
      </c>
      <c r="P341">
        <v>2</v>
      </c>
    </row>
    <row r="342" spans="1:19" ht="16" thickBot="1">
      <c r="A342" t="s">
        <v>605</v>
      </c>
      <c r="B342" t="s">
        <v>988</v>
      </c>
      <c r="C342" t="s">
        <v>180</v>
      </c>
      <c r="D342" s="66">
        <v>42948</v>
      </c>
      <c r="E342" s="66">
        <v>43191</v>
      </c>
      <c r="F342" t="s">
        <v>139</v>
      </c>
      <c r="G342" t="s">
        <v>1144</v>
      </c>
      <c r="H342">
        <v>22</v>
      </c>
      <c r="I342" s="6">
        <f t="shared" ref="I342:I359" si="27">(1024/H342)*(1533/H342)</f>
        <v>3243.3719008264466</v>
      </c>
      <c r="J342">
        <v>3000</v>
      </c>
      <c r="K342">
        <f t="shared" si="26"/>
        <v>308321.10241356812</v>
      </c>
      <c r="L342">
        <v>10</v>
      </c>
      <c r="M342">
        <v>3</v>
      </c>
      <c r="O342">
        <v>5</v>
      </c>
      <c r="Q342">
        <v>2</v>
      </c>
    </row>
    <row r="343" spans="1:19" ht="16" thickBot="1">
      <c r="A343" t="s">
        <v>605</v>
      </c>
      <c r="B343" t="s">
        <v>988</v>
      </c>
      <c r="C343" t="s">
        <v>180</v>
      </c>
      <c r="D343" s="66">
        <v>42948</v>
      </c>
      <c r="E343" s="66">
        <v>43191</v>
      </c>
      <c r="F343" t="s">
        <v>139</v>
      </c>
      <c r="G343" t="s">
        <v>1145</v>
      </c>
      <c r="H343">
        <v>22</v>
      </c>
      <c r="I343" s="6">
        <f t="shared" si="27"/>
        <v>3243.3719008264466</v>
      </c>
      <c r="J343">
        <v>3000</v>
      </c>
      <c r="K343">
        <f t="shared" si="26"/>
        <v>369985.32289628178</v>
      </c>
      <c r="L343">
        <v>12</v>
      </c>
      <c r="M343">
        <v>1</v>
      </c>
      <c r="N343">
        <v>2</v>
      </c>
      <c r="O343">
        <v>7</v>
      </c>
      <c r="Q343">
        <v>2</v>
      </c>
    </row>
    <row r="344" spans="1:19" ht="16" thickBot="1">
      <c r="A344" t="s">
        <v>605</v>
      </c>
      <c r="B344" t="s">
        <v>988</v>
      </c>
      <c r="C344" t="s">
        <v>180</v>
      </c>
      <c r="D344" s="66">
        <v>42948</v>
      </c>
      <c r="E344" s="66">
        <v>43191</v>
      </c>
      <c r="F344" t="s">
        <v>139</v>
      </c>
      <c r="G344" t="s">
        <v>1146</v>
      </c>
      <c r="H344">
        <v>22</v>
      </c>
      <c r="I344" s="6">
        <f t="shared" si="27"/>
        <v>3243.3719008264466</v>
      </c>
      <c r="J344">
        <v>3000</v>
      </c>
      <c r="K344">
        <f t="shared" si="26"/>
        <v>215824.77168949769</v>
      </c>
      <c r="L344">
        <v>7</v>
      </c>
      <c r="M344">
        <v>1</v>
      </c>
      <c r="N344">
        <v>1</v>
      </c>
      <c r="O344">
        <v>2</v>
      </c>
      <c r="Q344">
        <v>3</v>
      </c>
    </row>
    <row r="345" spans="1:19" ht="16" thickBot="1">
      <c r="A345" t="s">
        <v>605</v>
      </c>
      <c r="B345" t="s">
        <v>988</v>
      </c>
      <c r="C345" t="s">
        <v>180</v>
      </c>
      <c r="D345" s="66">
        <v>42948</v>
      </c>
      <c r="E345" s="66">
        <v>43191</v>
      </c>
      <c r="F345" t="s">
        <v>139</v>
      </c>
      <c r="G345" t="s">
        <v>1147</v>
      </c>
      <c r="H345">
        <v>22</v>
      </c>
      <c r="I345" s="6">
        <f t="shared" si="27"/>
        <v>3243.3719008264466</v>
      </c>
      <c r="J345">
        <v>3000</v>
      </c>
      <c r="K345">
        <f t="shared" si="26"/>
        <v>246656.88193085452</v>
      </c>
      <c r="L345">
        <v>8</v>
      </c>
      <c r="M345">
        <v>1</v>
      </c>
      <c r="N345">
        <v>3</v>
      </c>
      <c r="O345">
        <v>4</v>
      </c>
    </row>
    <row r="346" spans="1:19" ht="16" thickBot="1">
      <c r="A346" t="s">
        <v>605</v>
      </c>
      <c r="B346" t="s">
        <v>988</v>
      </c>
      <c r="C346" t="s">
        <v>180</v>
      </c>
      <c r="D346" s="66">
        <v>42948</v>
      </c>
      <c r="E346" s="66">
        <v>43191</v>
      </c>
      <c r="F346" t="s">
        <v>139</v>
      </c>
      <c r="G346" t="s">
        <v>1148</v>
      </c>
      <c r="H346">
        <v>22</v>
      </c>
      <c r="I346" s="6">
        <f t="shared" si="27"/>
        <v>3243.3719008264466</v>
      </c>
      <c r="J346">
        <v>3000</v>
      </c>
      <c r="K346">
        <f t="shared" si="26"/>
        <v>184992.66144814089</v>
      </c>
      <c r="L346">
        <v>6</v>
      </c>
      <c r="M346">
        <v>2</v>
      </c>
      <c r="N346">
        <v>1</v>
      </c>
      <c r="O346">
        <v>3</v>
      </c>
    </row>
    <row r="347" spans="1:19" ht="16" thickBot="1">
      <c r="A347" t="s">
        <v>605</v>
      </c>
      <c r="B347" t="s">
        <v>988</v>
      </c>
      <c r="C347" t="s">
        <v>180</v>
      </c>
      <c r="D347" s="66">
        <v>42948</v>
      </c>
      <c r="E347" s="66">
        <v>43191</v>
      </c>
      <c r="F347" t="s">
        <v>139</v>
      </c>
      <c r="G347" t="s">
        <v>1149</v>
      </c>
      <c r="H347">
        <v>22</v>
      </c>
      <c r="I347" s="6">
        <f t="shared" si="27"/>
        <v>3243.3719008264466</v>
      </c>
      <c r="J347">
        <v>3000</v>
      </c>
      <c r="K347">
        <f t="shared" si="26"/>
        <v>154160.55120678406</v>
      </c>
      <c r="L347">
        <v>5</v>
      </c>
      <c r="O347">
        <v>3</v>
      </c>
      <c r="Q347">
        <v>2</v>
      </c>
    </row>
    <row r="348" spans="1:19" ht="16" thickBot="1">
      <c r="A348" t="s">
        <v>605</v>
      </c>
      <c r="B348" t="s">
        <v>988</v>
      </c>
      <c r="C348" t="s">
        <v>180</v>
      </c>
      <c r="D348" s="66">
        <v>42948</v>
      </c>
      <c r="E348" s="66">
        <v>43191</v>
      </c>
      <c r="F348" t="s">
        <v>139</v>
      </c>
      <c r="G348" t="s">
        <v>1150</v>
      </c>
      <c r="H348">
        <v>22</v>
      </c>
      <c r="I348" s="6">
        <f t="shared" si="27"/>
        <v>3243.3719008264466</v>
      </c>
      <c r="J348">
        <v>3000</v>
      </c>
      <c r="K348">
        <f t="shared" si="26"/>
        <v>308321.10241356812</v>
      </c>
      <c r="L348">
        <v>10</v>
      </c>
      <c r="M348">
        <v>1</v>
      </c>
      <c r="N348">
        <v>2</v>
      </c>
      <c r="O348">
        <v>3</v>
      </c>
      <c r="P348">
        <v>1</v>
      </c>
      <c r="R348">
        <v>2</v>
      </c>
      <c r="S348">
        <v>1</v>
      </c>
    </row>
    <row r="349" spans="1:19" ht="16" thickBot="1">
      <c r="A349" t="s">
        <v>605</v>
      </c>
      <c r="B349" t="s">
        <v>988</v>
      </c>
      <c r="C349" t="s">
        <v>180</v>
      </c>
      <c r="D349" s="66">
        <v>42948</v>
      </c>
      <c r="E349" s="66">
        <v>43191</v>
      </c>
      <c r="F349" t="s">
        <v>139</v>
      </c>
      <c r="G349" t="s">
        <v>1151</v>
      </c>
      <c r="H349">
        <v>22</v>
      </c>
      <c r="I349" s="6">
        <f t="shared" si="27"/>
        <v>3243.3719008264466</v>
      </c>
      <c r="J349">
        <v>3000</v>
      </c>
      <c r="K349">
        <f t="shared" si="26"/>
        <v>246656.88193085452</v>
      </c>
      <c r="L349">
        <v>8</v>
      </c>
      <c r="M349">
        <v>1</v>
      </c>
      <c r="N349">
        <v>2</v>
      </c>
      <c r="O349">
        <v>3</v>
      </c>
      <c r="Q349">
        <v>2</v>
      </c>
    </row>
    <row r="350" spans="1:19" ht="16" thickBot="1">
      <c r="A350" t="s">
        <v>605</v>
      </c>
      <c r="B350" t="s">
        <v>988</v>
      </c>
      <c r="C350" t="s">
        <v>180</v>
      </c>
      <c r="D350" s="66">
        <v>42948</v>
      </c>
      <c r="E350" s="66">
        <v>43191</v>
      </c>
      <c r="F350" t="s">
        <v>139</v>
      </c>
      <c r="G350" t="s">
        <v>1152</v>
      </c>
      <c r="H350">
        <v>22</v>
      </c>
      <c r="I350" s="6">
        <f t="shared" si="27"/>
        <v>3243.3719008264466</v>
      </c>
      <c r="J350">
        <v>3000</v>
      </c>
      <c r="K350">
        <f t="shared" si="26"/>
        <v>308321.10241356812</v>
      </c>
      <c r="L350">
        <v>10</v>
      </c>
      <c r="N350">
        <v>4</v>
      </c>
      <c r="O350">
        <v>5</v>
      </c>
      <c r="P350">
        <v>1</v>
      </c>
    </row>
    <row r="351" spans="1:19" ht="16" thickBot="1">
      <c r="A351" t="s">
        <v>605</v>
      </c>
      <c r="B351" t="s">
        <v>988</v>
      </c>
      <c r="C351" t="s">
        <v>180</v>
      </c>
      <c r="D351" s="66">
        <v>42948</v>
      </c>
      <c r="E351" s="66">
        <v>43191</v>
      </c>
      <c r="F351" t="s">
        <v>139</v>
      </c>
      <c r="G351" t="s">
        <v>1153</v>
      </c>
      <c r="H351">
        <v>22</v>
      </c>
      <c r="I351" s="6">
        <f t="shared" si="27"/>
        <v>3243.3719008264466</v>
      </c>
      <c r="J351">
        <v>3000</v>
      </c>
      <c r="K351">
        <f t="shared" si="26"/>
        <v>462481.65362035221</v>
      </c>
      <c r="L351">
        <v>15</v>
      </c>
      <c r="M351">
        <v>3</v>
      </c>
      <c r="N351">
        <v>4</v>
      </c>
      <c r="O351">
        <v>8</v>
      </c>
    </row>
    <row r="352" spans="1:19" ht="16" thickBot="1">
      <c r="A352" t="s">
        <v>605</v>
      </c>
      <c r="B352" t="s">
        <v>988</v>
      </c>
      <c r="C352" t="s">
        <v>180</v>
      </c>
      <c r="D352" s="66">
        <v>42948</v>
      </c>
      <c r="E352" s="66">
        <v>43191</v>
      </c>
      <c r="F352" t="s">
        <v>139</v>
      </c>
      <c r="G352" t="s">
        <v>1154</v>
      </c>
      <c r="H352">
        <v>22</v>
      </c>
      <c r="I352" s="6">
        <f t="shared" si="27"/>
        <v>3243.3719008264466</v>
      </c>
      <c r="J352">
        <v>3000</v>
      </c>
      <c r="K352">
        <f t="shared" si="26"/>
        <v>801634.86627527722</v>
      </c>
      <c r="L352">
        <v>26</v>
      </c>
      <c r="M352">
        <v>14</v>
      </c>
      <c r="N352">
        <v>1</v>
      </c>
      <c r="O352">
        <v>10</v>
      </c>
      <c r="P352">
        <v>1</v>
      </c>
      <c r="Q352">
        <v>1</v>
      </c>
      <c r="S352">
        <v>1</v>
      </c>
    </row>
    <row r="353" spans="1:19" ht="16" thickBot="1">
      <c r="A353" t="s">
        <v>605</v>
      </c>
      <c r="B353" t="s">
        <v>988</v>
      </c>
      <c r="C353" t="s">
        <v>180</v>
      </c>
      <c r="D353" s="66">
        <v>42948</v>
      </c>
      <c r="E353" s="66">
        <v>43191</v>
      </c>
      <c r="F353" t="s">
        <v>139</v>
      </c>
      <c r="G353" t="s">
        <v>1155</v>
      </c>
      <c r="H353">
        <v>22</v>
      </c>
      <c r="I353" s="6">
        <f t="shared" si="27"/>
        <v>3243.3719008264466</v>
      </c>
      <c r="J353">
        <v>3000</v>
      </c>
      <c r="K353">
        <f t="shared" si="26"/>
        <v>339153.21265492495</v>
      </c>
      <c r="L353">
        <v>11</v>
      </c>
      <c r="M353">
        <v>2</v>
      </c>
      <c r="N353">
        <v>2</v>
      </c>
      <c r="O353">
        <v>5</v>
      </c>
      <c r="Q353">
        <v>1</v>
      </c>
      <c r="S353">
        <v>1</v>
      </c>
    </row>
    <row r="354" spans="1:19" ht="16" thickBot="1">
      <c r="A354" t="s">
        <v>605</v>
      </c>
      <c r="B354" t="s">
        <v>988</v>
      </c>
      <c r="C354" t="s">
        <v>180</v>
      </c>
      <c r="D354" s="66">
        <v>42948</v>
      </c>
      <c r="E354" s="66">
        <v>43191</v>
      </c>
      <c r="F354" t="s">
        <v>139</v>
      </c>
      <c r="G354" t="s">
        <v>1156</v>
      </c>
      <c r="H354">
        <v>22</v>
      </c>
      <c r="I354" s="6">
        <f t="shared" si="27"/>
        <v>3243.3719008264466</v>
      </c>
      <c r="J354">
        <v>3000</v>
      </c>
      <c r="K354">
        <f t="shared" si="26"/>
        <v>678306.4253098499</v>
      </c>
      <c r="L354">
        <v>22</v>
      </c>
      <c r="M354">
        <v>5</v>
      </c>
      <c r="N354">
        <v>2</v>
      </c>
      <c r="O354">
        <v>8</v>
      </c>
      <c r="Q354">
        <v>6</v>
      </c>
      <c r="S354">
        <v>1</v>
      </c>
    </row>
    <row r="355" spans="1:19" ht="16" thickBot="1">
      <c r="A355" t="s">
        <v>605</v>
      </c>
      <c r="B355" t="s">
        <v>988</v>
      </c>
      <c r="C355" t="s">
        <v>180</v>
      </c>
      <c r="D355" s="66">
        <v>42948</v>
      </c>
      <c r="E355" s="66">
        <v>43191</v>
      </c>
      <c r="F355" t="s">
        <v>139</v>
      </c>
      <c r="G355" t="s">
        <v>1157</v>
      </c>
      <c r="H355">
        <v>22</v>
      </c>
      <c r="I355" s="6">
        <f t="shared" si="27"/>
        <v>3243.3719008264466</v>
      </c>
      <c r="J355">
        <v>3000</v>
      </c>
      <c r="K355">
        <f t="shared" si="26"/>
        <v>369985.32289628178</v>
      </c>
      <c r="L355">
        <v>12</v>
      </c>
    </row>
    <row r="356" spans="1:19" ht="16" thickBot="1">
      <c r="A356" t="s">
        <v>605</v>
      </c>
      <c r="B356" t="s">
        <v>988</v>
      </c>
      <c r="C356" t="s">
        <v>180</v>
      </c>
      <c r="D356" s="66">
        <v>42948</v>
      </c>
      <c r="E356" s="66">
        <v>43191</v>
      </c>
      <c r="F356" t="s">
        <v>139</v>
      </c>
      <c r="G356" t="s">
        <v>1158</v>
      </c>
      <c r="H356">
        <v>22</v>
      </c>
      <c r="I356" s="6">
        <f t="shared" si="27"/>
        <v>3243.3719008264466</v>
      </c>
      <c r="J356">
        <v>3000</v>
      </c>
      <c r="K356">
        <f t="shared" si="26"/>
        <v>647474.31506849313</v>
      </c>
      <c r="L356">
        <v>21</v>
      </c>
    </row>
    <row r="357" spans="1:19" ht="16" thickBot="1">
      <c r="A357" t="s">
        <v>605</v>
      </c>
      <c r="B357" t="s">
        <v>988</v>
      </c>
      <c r="C357" t="s">
        <v>180</v>
      </c>
      <c r="D357" s="66">
        <v>42948</v>
      </c>
      <c r="E357" s="66">
        <v>43191</v>
      </c>
      <c r="F357" t="s">
        <v>139</v>
      </c>
      <c r="G357" t="s">
        <v>1159</v>
      </c>
      <c r="H357">
        <v>22</v>
      </c>
      <c r="I357" s="6">
        <f t="shared" si="27"/>
        <v>3243.3719008264466</v>
      </c>
      <c r="J357">
        <v>3000</v>
      </c>
      <c r="K357">
        <f t="shared" si="26"/>
        <v>369985.32289628178</v>
      </c>
      <c r="L357">
        <v>12</v>
      </c>
    </row>
    <row r="358" spans="1:19" ht="16" thickBot="1">
      <c r="A358" t="s">
        <v>605</v>
      </c>
      <c r="B358" t="s">
        <v>988</v>
      </c>
      <c r="C358" t="s">
        <v>180</v>
      </c>
      <c r="D358" s="66">
        <v>42948</v>
      </c>
      <c r="E358" s="66">
        <v>43191</v>
      </c>
      <c r="F358" t="s">
        <v>139</v>
      </c>
      <c r="G358" t="s">
        <v>1160</v>
      </c>
      <c r="H358">
        <v>22</v>
      </c>
      <c r="I358" s="6">
        <f t="shared" si="27"/>
        <v>3243.3719008264466</v>
      </c>
      <c r="J358">
        <v>3000</v>
      </c>
      <c r="K358">
        <f t="shared" si="26"/>
        <v>277488.99217221129</v>
      </c>
      <c r="L358">
        <v>9</v>
      </c>
    </row>
    <row r="359" spans="1:19" ht="16" thickBot="1">
      <c r="A359" t="s">
        <v>605</v>
      </c>
      <c r="B359" t="s">
        <v>988</v>
      </c>
      <c r="C359" t="s">
        <v>180</v>
      </c>
      <c r="D359" s="66">
        <v>42948</v>
      </c>
      <c r="E359" s="66">
        <v>43191</v>
      </c>
      <c r="F359" t="s">
        <v>139</v>
      </c>
      <c r="G359" t="s">
        <v>1161</v>
      </c>
      <c r="H359">
        <v>22</v>
      </c>
      <c r="I359" s="6">
        <f t="shared" si="27"/>
        <v>3243.3719008264466</v>
      </c>
      <c r="J359">
        <v>3000</v>
      </c>
      <c r="K359">
        <f t="shared" si="26"/>
        <v>154160.55120678406</v>
      </c>
      <c r="L359">
        <v>5</v>
      </c>
    </row>
    <row r="360" spans="1:19" s="45" customFormat="1" ht="16" thickBot="1">
      <c r="A360" s="16" t="s">
        <v>605</v>
      </c>
      <c r="B360" s="18" t="s">
        <v>988</v>
      </c>
      <c r="C360" s="45" t="s">
        <v>366</v>
      </c>
      <c r="D360" s="17">
        <v>42948</v>
      </c>
      <c r="E360" s="17">
        <v>43466</v>
      </c>
      <c r="F360" s="16" t="s">
        <v>184</v>
      </c>
      <c r="G360" s="16" t="s">
        <v>642</v>
      </c>
      <c r="H360" s="18">
        <v>11</v>
      </c>
      <c r="I360" s="18">
        <f t="shared" ref="I360:I400" si="28">(511/H360)*(766/H360)</f>
        <v>3234.9256198347107</v>
      </c>
      <c r="J360" s="45">
        <v>3000</v>
      </c>
      <c r="K360">
        <f t="shared" si="26"/>
        <v>92737.835504028859</v>
      </c>
      <c r="L360" s="18">
        <v>3</v>
      </c>
    </row>
    <row r="361" spans="1:19" s="45" customFormat="1" ht="16" thickBot="1">
      <c r="A361" s="16" t="s">
        <v>605</v>
      </c>
      <c r="B361" s="18" t="s">
        <v>988</v>
      </c>
      <c r="C361" s="45" t="s">
        <v>366</v>
      </c>
      <c r="D361" s="17">
        <v>42948</v>
      </c>
      <c r="E361" s="17">
        <v>43466</v>
      </c>
      <c r="F361" s="16" t="s">
        <v>184</v>
      </c>
      <c r="G361" s="16" t="s">
        <v>643</v>
      </c>
      <c r="H361" s="18">
        <v>11</v>
      </c>
      <c r="I361" s="18">
        <f t="shared" si="28"/>
        <v>3234.9256198347107</v>
      </c>
      <c r="J361" s="45">
        <v>3000</v>
      </c>
      <c r="K361">
        <f t="shared" si="26"/>
        <v>123650.44733870514</v>
      </c>
      <c r="L361" s="18">
        <v>4</v>
      </c>
    </row>
    <row r="362" spans="1:19" s="45" customFormat="1" ht="16" thickBot="1">
      <c r="A362" s="16" t="s">
        <v>605</v>
      </c>
      <c r="B362" s="18" t="s">
        <v>988</v>
      </c>
      <c r="C362" s="45" t="s">
        <v>366</v>
      </c>
      <c r="D362" s="17">
        <v>42948</v>
      </c>
      <c r="E362" s="17">
        <v>43466</v>
      </c>
      <c r="F362" s="16" t="s">
        <v>184</v>
      </c>
      <c r="G362" s="16" t="s">
        <v>644</v>
      </c>
      <c r="H362" s="18">
        <v>11</v>
      </c>
      <c r="I362" s="18">
        <f t="shared" si="28"/>
        <v>3234.9256198347107</v>
      </c>
      <c r="J362" s="45">
        <v>3000</v>
      </c>
      <c r="K362">
        <f t="shared" si="26"/>
        <v>216388.28284273398</v>
      </c>
      <c r="L362" s="18">
        <v>7</v>
      </c>
    </row>
    <row r="363" spans="1:19" s="45" customFormat="1" ht="16" thickBot="1">
      <c r="A363" s="16" t="s">
        <v>605</v>
      </c>
      <c r="B363" s="18" t="s">
        <v>988</v>
      </c>
      <c r="C363" s="45" t="s">
        <v>366</v>
      </c>
      <c r="D363" s="17">
        <v>42948</v>
      </c>
      <c r="E363" s="17">
        <v>43466</v>
      </c>
      <c r="F363" s="16" t="s">
        <v>184</v>
      </c>
      <c r="G363" s="16" t="s">
        <v>645</v>
      </c>
      <c r="H363" s="18">
        <v>11</v>
      </c>
      <c r="I363" s="18">
        <f t="shared" si="28"/>
        <v>3234.9256198347107</v>
      </c>
      <c r="J363" s="45">
        <v>3000</v>
      </c>
      <c r="K363">
        <f t="shared" si="26"/>
        <v>92737.835504028859</v>
      </c>
      <c r="L363" s="18">
        <v>3</v>
      </c>
    </row>
    <row r="364" spans="1:19" s="45" customFormat="1" ht="16" thickBot="1">
      <c r="A364" s="16" t="s">
        <v>605</v>
      </c>
      <c r="B364" s="18" t="s">
        <v>988</v>
      </c>
      <c r="C364" s="45" t="s">
        <v>366</v>
      </c>
      <c r="D364" s="17">
        <v>42948</v>
      </c>
      <c r="E364" s="17">
        <v>43466</v>
      </c>
      <c r="F364" s="16" t="s">
        <v>184</v>
      </c>
      <c r="G364" s="16" t="s">
        <v>646</v>
      </c>
      <c r="H364" s="18">
        <v>11</v>
      </c>
      <c r="I364" s="18">
        <f t="shared" si="28"/>
        <v>3234.9256198347107</v>
      </c>
      <c r="J364" s="45">
        <v>3000</v>
      </c>
      <c r="K364">
        <f t="shared" si="26"/>
        <v>92737.835504028859</v>
      </c>
      <c r="L364" s="18">
        <v>3</v>
      </c>
    </row>
    <row r="365" spans="1:19" s="45" customFormat="1" ht="16" thickBot="1">
      <c r="A365" s="16" t="s">
        <v>605</v>
      </c>
      <c r="B365" s="18" t="s">
        <v>988</v>
      </c>
      <c r="C365" s="45" t="s">
        <v>366</v>
      </c>
      <c r="D365" s="17">
        <v>42948</v>
      </c>
      <c r="E365" s="17">
        <v>43466</v>
      </c>
      <c r="F365" s="16" t="s">
        <v>184</v>
      </c>
      <c r="G365" s="16" t="s">
        <v>647</v>
      </c>
      <c r="H365" s="18">
        <v>11</v>
      </c>
      <c r="I365" s="18">
        <f t="shared" si="28"/>
        <v>3234.9256198347107</v>
      </c>
      <c r="J365" s="45">
        <v>3000</v>
      </c>
      <c r="K365">
        <f t="shared" si="26"/>
        <v>61825.22366935257</v>
      </c>
      <c r="L365" s="18">
        <v>2</v>
      </c>
    </row>
    <row r="366" spans="1:19" s="45" customFormat="1" ht="16" thickBot="1">
      <c r="A366" s="16" t="s">
        <v>605</v>
      </c>
      <c r="B366" s="18" t="s">
        <v>988</v>
      </c>
      <c r="C366" s="45" t="s">
        <v>366</v>
      </c>
      <c r="D366" s="17">
        <v>42948</v>
      </c>
      <c r="E366" s="17">
        <v>43466</v>
      </c>
      <c r="F366" s="16" t="s">
        <v>184</v>
      </c>
      <c r="G366" s="16" t="s">
        <v>648</v>
      </c>
      <c r="H366" s="18">
        <v>11</v>
      </c>
      <c r="I366" s="18">
        <f t="shared" si="28"/>
        <v>3234.9256198347107</v>
      </c>
      <c r="J366" s="45">
        <v>3000</v>
      </c>
      <c r="K366">
        <f t="shared" si="26"/>
        <v>30912.611834676285</v>
      </c>
      <c r="L366" s="18">
        <v>1</v>
      </c>
    </row>
    <row r="367" spans="1:19" s="45" customFormat="1" ht="16" thickBot="1">
      <c r="A367" s="16" t="s">
        <v>605</v>
      </c>
      <c r="B367" s="18" t="s">
        <v>988</v>
      </c>
      <c r="C367" s="45" t="s">
        <v>366</v>
      </c>
      <c r="D367" s="17">
        <v>42948</v>
      </c>
      <c r="E367" s="17">
        <v>43466</v>
      </c>
      <c r="F367" s="16" t="s">
        <v>184</v>
      </c>
      <c r="G367" s="16" t="s">
        <v>649</v>
      </c>
      <c r="H367" s="18">
        <v>11</v>
      </c>
      <c r="I367" s="18">
        <f t="shared" si="28"/>
        <v>3234.9256198347107</v>
      </c>
      <c r="J367" s="45">
        <v>3000</v>
      </c>
      <c r="K367">
        <f t="shared" si="26"/>
        <v>30912.611834676285</v>
      </c>
      <c r="L367" s="18">
        <v>1</v>
      </c>
    </row>
    <row r="368" spans="1:19" s="45" customFormat="1" ht="16" thickBot="1">
      <c r="A368" s="16" t="s">
        <v>605</v>
      </c>
      <c r="B368" s="18" t="s">
        <v>988</v>
      </c>
      <c r="C368" s="45" t="s">
        <v>366</v>
      </c>
      <c r="D368" s="17">
        <v>42948</v>
      </c>
      <c r="E368" s="17">
        <v>43466</v>
      </c>
      <c r="F368" s="16" t="s">
        <v>184</v>
      </c>
      <c r="G368" s="16" t="s">
        <v>650</v>
      </c>
      <c r="H368" s="18">
        <v>11</v>
      </c>
      <c r="I368" s="18">
        <f t="shared" si="28"/>
        <v>3234.9256198347107</v>
      </c>
      <c r="J368" s="45">
        <v>3000</v>
      </c>
      <c r="K368">
        <f t="shared" si="26"/>
        <v>61825.22366935257</v>
      </c>
      <c r="L368" s="18">
        <v>2</v>
      </c>
    </row>
    <row r="369" spans="1:12" s="45" customFormat="1" ht="16" thickBot="1">
      <c r="A369" s="16" t="s">
        <v>605</v>
      </c>
      <c r="B369" s="18" t="s">
        <v>988</v>
      </c>
      <c r="C369" s="45" t="s">
        <v>366</v>
      </c>
      <c r="D369" s="17">
        <v>42948</v>
      </c>
      <c r="E369" s="17">
        <v>43466</v>
      </c>
      <c r="F369" s="16" t="s">
        <v>184</v>
      </c>
      <c r="G369" s="16" t="s">
        <v>651</v>
      </c>
      <c r="H369" s="18">
        <v>11</v>
      </c>
      <c r="I369" s="18">
        <f t="shared" si="28"/>
        <v>3234.9256198347107</v>
      </c>
      <c r="J369" s="45">
        <v>3000</v>
      </c>
      <c r="K369">
        <f t="shared" si="26"/>
        <v>92737.835504028859</v>
      </c>
      <c r="L369" s="18">
        <v>3</v>
      </c>
    </row>
    <row r="370" spans="1:12" s="45" customFormat="1" ht="16" thickBot="1">
      <c r="A370" s="16" t="s">
        <v>605</v>
      </c>
      <c r="B370" s="18" t="s">
        <v>988</v>
      </c>
      <c r="C370" s="45" t="s">
        <v>366</v>
      </c>
      <c r="D370" s="17">
        <v>42948</v>
      </c>
      <c r="E370" s="17">
        <v>43466</v>
      </c>
      <c r="F370" s="16" t="s">
        <v>184</v>
      </c>
      <c r="G370" s="16" t="s">
        <v>652</v>
      </c>
      <c r="H370" s="18">
        <v>11</v>
      </c>
      <c r="I370" s="18">
        <f t="shared" si="28"/>
        <v>3234.9256198347107</v>
      </c>
      <c r="J370" s="45">
        <v>3000</v>
      </c>
      <c r="K370">
        <f t="shared" si="26"/>
        <v>92737.835504028859</v>
      </c>
      <c r="L370" s="18">
        <v>3</v>
      </c>
    </row>
    <row r="371" spans="1:12" s="45" customFormat="1" ht="16" thickBot="1">
      <c r="A371" s="16" t="s">
        <v>605</v>
      </c>
      <c r="B371" s="18" t="s">
        <v>988</v>
      </c>
      <c r="C371" s="45" t="s">
        <v>366</v>
      </c>
      <c r="D371" s="17">
        <v>42948</v>
      </c>
      <c r="E371" s="17">
        <v>43466</v>
      </c>
      <c r="F371" s="16" t="s">
        <v>184</v>
      </c>
      <c r="G371" s="16" t="s">
        <v>653</v>
      </c>
      <c r="H371" s="18">
        <v>11</v>
      </c>
      <c r="I371" s="18">
        <f t="shared" si="28"/>
        <v>3234.9256198347107</v>
      </c>
      <c r="J371" s="45">
        <v>3000</v>
      </c>
      <c r="K371">
        <f t="shared" si="26"/>
        <v>61825.22366935257</v>
      </c>
      <c r="L371" s="18">
        <v>2</v>
      </c>
    </row>
    <row r="372" spans="1:12" s="45" customFormat="1" ht="16" thickBot="1">
      <c r="A372" s="16" t="s">
        <v>605</v>
      </c>
      <c r="B372" s="18" t="s">
        <v>988</v>
      </c>
      <c r="C372" s="45" t="s">
        <v>366</v>
      </c>
      <c r="D372" s="17">
        <v>42948</v>
      </c>
      <c r="E372" s="17">
        <v>43466</v>
      </c>
      <c r="F372" s="16" t="s">
        <v>184</v>
      </c>
      <c r="G372" s="16" t="s">
        <v>654</v>
      </c>
      <c r="H372" s="18">
        <v>11</v>
      </c>
      <c r="I372" s="18">
        <f t="shared" si="28"/>
        <v>3234.9256198347107</v>
      </c>
      <c r="J372" s="45">
        <v>3000</v>
      </c>
      <c r="K372">
        <f t="shared" si="26"/>
        <v>154563.05917338145</v>
      </c>
      <c r="L372" s="18">
        <v>5</v>
      </c>
    </row>
    <row r="373" spans="1:12" s="45" customFormat="1" ht="16" thickBot="1">
      <c r="A373" s="16" t="s">
        <v>605</v>
      </c>
      <c r="B373" s="18" t="s">
        <v>988</v>
      </c>
      <c r="C373" s="45" t="s">
        <v>366</v>
      </c>
      <c r="D373" s="17">
        <v>42948</v>
      </c>
      <c r="E373" s="17">
        <v>43466</v>
      </c>
      <c r="F373" s="16" t="s">
        <v>184</v>
      </c>
      <c r="G373" s="16" t="s">
        <v>655</v>
      </c>
      <c r="H373" s="18">
        <v>11</v>
      </c>
      <c r="I373" s="18">
        <f t="shared" si="28"/>
        <v>3234.9256198347107</v>
      </c>
      <c r="J373" s="45">
        <v>3000</v>
      </c>
      <c r="K373">
        <f t="shared" si="26"/>
        <v>61825.22366935257</v>
      </c>
      <c r="L373" s="18">
        <v>2</v>
      </c>
    </row>
    <row r="374" spans="1:12" s="45" customFormat="1" ht="16" thickBot="1">
      <c r="A374" s="16" t="s">
        <v>605</v>
      </c>
      <c r="B374" s="18" t="s">
        <v>988</v>
      </c>
      <c r="C374" s="45" t="s">
        <v>366</v>
      </c>
      <c r="D374" s="17">
        <v>42948</v>
      </c>
      <c r="E374" s="17">
        <v>43466</v>
      </c>
      <c r="F374" s="16" t="s">
        <v>184</v>
      </c>
      <c r="G374" s="16" t="s">
        <v>656</v>
      </c>
      <c r="H374" s="18">
        <v>11</v>
      </c>
      <c r="I374" s="18">
        <f t="shared" si="28"/>
        <v>3234.9256198347107</v>
      </c>
      <c r="J374" s="45">
        <v>3000</v>
      </c>
      <c r="K374">
        <f t="shared" si="26"/>
        <v>123650.44733870514</v>
      </c>
      <c r="L374" s="18">
        <v>4</v>
      </c>
    </row>
    <row r="375" spans="1:12" s="45" customFormat="1" ht="16" thickBot="1">
      <c r="A375" s="16" t="s">
        <v>605</v>
      </c>
      <c r="B375" s="18" t="s">
        <v>988</v>
      </c>
      <c r="C375" s="45" t="s">
        <v>366</v>
      </c>
      <c r="D375" s="17">
        <v>42948</v>
      </c>
      <c r="E375" s="17">
        <v>43466</v>
      </c>
      <c r="F375" s="16" t="s">
        <v>184</v>
      </c>
      <c r="G375" s="16" t="s">
        <v>657</v>
      </c>
      <c r="H375" s="18">
        <v>11</v>
      </c>
      <c r="I375" s="18">
        <f t="shared" si="28"/>
        <v>3234.9256198347107</v>
      </c>
      <c r="J375" s="45">
        <v>3000</v>
      </c>
      <c r="K375">
        <f t="shared" si="26"/>
        <v>30912.611834676285</v>
      </c>
      <c r="L375" s="18">
        <v>1</v>
      </c>
    </row>
    <row r="376" spans="1:12" s="45" customFormat="1" ht="16" thickBot="1">
      <c r="A376" s="16" t="s">
        <v>605</v>
      </c>
      <c r="B376" s="18" t="s">
        <v>988</v>
      </c>
      <c r="C376" s="45" t="s">
        <v>366</v>
      </c>
      <c r="D376" s="17">
        <v>42948</v>
      </c>
      <c r="E376" s="17">
        <v>43466</v>
      </c>
      <c r="F376" s="16" t="s">
        <v>184</v>
      </c>
      <c r="G376" s="16" t="s">
        <v>658</v>
      </c>
      <c r="H376" s="18">
        <v>11</v>
      </c>
      <c r="I376" s="18">
        <f t="shared" si="28"/>
        <v>3234.9256198347107</v>
      </c>
      <c r="J376" s="45">
        <v>3000</v>
      </c>
      <c r="K376">
        <f t="shared" si="26"/>
        <v>61825.22366935257</v>
      </c>
      <c r="L376" s="18">
        <v>2</v>
      </c>
    </row>
    <row r="377" spans="1:12" s="45" customFormat="1" ht="16" thickBot="1">
      <c r="A377" s="16" t="s">
        <v>605</v>
      </c>
      <c r="B377" s="18" t="s">
        <v>988</v>
      </c>
      <c r="C377" s="45" t="s">
        <v>366</v>
      </c>
      <c r="D377" s="17">
        <v>42948</v>
      </c>
      <c r="E377" s="17">
        <v>43466</v>
      </c>
      <c r="F377" s="16" t="s">
        <v>184</v>
      </c>
      <c r="G377" s="16" t="s">
        <v>659</v>
      </c>
      <c r="H377" s="18">
        <v>11</v>
      </c>
      <c r="I377" s="18">
        <f t="shared" si="28"/>
        <v>3234.9256198347107</v>
      </c>
      <c r="J377" s="45">
        <v>3000</v>
      </c>
      <c r="K377">
        <f t="shared" si="26"/>
        <v>185475.67100805772</v>
      </c>
      <c r="L377" s="18">
        <v>6</v>
      </c>
    </row>
    <row r="378" spans="1:12" s="45" customFormat="1" ht="16" thickBot="1">
      <c r="A378" s="16" t="s">
        <v>605</v>
      </c>
      <c r="B378" s="18" t="s">
        <v>988</v>
      </c>
      <c r="C378" s="45" t="s">
        <v>366</v>
      </c>
      <c r="D378" s="17">
        <v>42948</v>
      </c>
      <c r="E378" s="17">
        <v>43466</v>
      </c>
      <c r="F378" s="16" t="s">
        <v>184</v>
      </c>
      <c r="G378" s="16" t="s">
        <v>660</v>
      </c>
      <c r="H378" s="18">
        <v>11</v>
      </c>
      <c r="I378" s="18">
        <f t="shared" si="28"/>
        <v>3234.9256198347107</v>
      </c>
      <c r="J378" s="45">
        <v>3000</v>
      </c>
      <c r="K378">
        <f t="shared" si="26"/>
        <v>61825.22366935257</v>
      </c>
      <c r="L378" s="18">
        <v>2</v>
      </c>
    </row>
    <row r="379" spans="1:12" s="45" customFormat="1" ht="16" thickBot="1">
      <c r="A379" s="16" t="s">
        <v>605</v>
      </c>
      <c r="B379" s="18" t="s">
        <v>988</v>
      </c>
      <c r="C379" s="45" t="s">
        <v>366</v>
      </c>
      <c r="D379" s="17">
        <v>42948</v>
      </c>
      <c r="E379" s="17">
        <v>43466</v>
      </c>
      <c r="F379" s="16" t="s">
        <v>184</v>
      </c>
      <c r="G379" s="16" t="s">
        <v>661</v>
      </c>
      <c r="H379" s="18">
        <v>11</v>
      </c>
      <c r="I379" s="18">
        <f t="shared" si="28"/>
        <v>3234.9256198347107</v>
      </c>
      <c r="J379" s="45">
        <v>3000</v>
      </c>
      <c r="K379">
        <f t="shared" si="26"/>
        <v>30912.611834676285</v>
      </c>
      <c r="L379" s="18">
        <v>1</v>
      </c>
    </row>
    <row r="380" spans="1:12" s="45" customFormat="1" ht="16" thickBot="1">
      <c r="A380" s="16" t="s">
        <v>605</v>
      </c>
      <c r="B380" s="18" t="s">
        <v>988</v>
      </c>
      <c r="C380" s="45" t="s">
        <v>366</v>
      </c>
      <c r="D380" s="17">
        <v>42948</v>
      </c>
      <c r="E380" s="17">
        <v>43466</v>
      </c>
      <c r="F380" s="16" t="s">
        <v>184</v>
      </c>
      <c r="G380" s="16" t="s">
        <v>662</v>
      </c>
      <c r="H380" s="18">
        <v>11</v>
      </c>
      <c r="I380" s="18">
        <f t="shared" si="28"/>
        <v>3234.9256198347107</v>
      </c>
      <c r="J380" s="45">
        <v>3000</v>
      </c>
      <c r="K380">
        <f t="shared" si="26"/>
        <v>61825.22366935257</v>
      </c>
      <c r="L380" s="18">
        <v>2</v>
      </c>
    </row>
    <row r="381" spans="1:12" ht="16" thickBot="1">
      <c r="A381" t="s">
        <v>605</v>
      </c>
      <c r="B381" t="s">
        <v>1011</v>
      </c>
      <c r="C381" t="s">
        <v>947</v>
      </c>
      <c r="D381" s="66">
        <v>42948</v>
      </c>
      <c r="E381" s="66">
        <v>43191</v>
      </c>
      <c r="F381" t="s">
        <v>184</v>
      </c>
      <c r="G381" t="s">
        <v>1012</v>
      </c>
      <c r="H381">
        <v>11</v>
      </c>
      <c r="I381" s="25">
        <f t="shared" si="28"/>
        <v>3234.9256198347107</v>
      </c>
      <c r="J381">
        <v>3000</v>
      </c>
      <c r="K381">
        <f t="shared" si="26"/>
        <v>278213.50651208661</v>
      </c>
      <c r="L381">
        <v>9</v>
      </c>
    </row>
    <row r="382" spans="1:12" ht="16" thickBot="1">
      <c r="A382" t="s">
        <v>605</v>
      </c>
      <c r="B382" t="s">
        <v>1011</v>
      </c>
      <c r="C382" t="s">
        <v>947</v>
      </c>
      <c r="D382" s="66">
        <v>42948</v>
      </c>
      <c r="E382" s="66">
        <v>43191</v>
      </c>
      <c r="F382" t="s">
        <v>184</v>
      </c>
      <c r="G382" t="s">
        <v>1013</v>
      </c>
      <c r="H382">
        <v>11</v>
      </c>
      <c r="I382" s="25">
        <f t="shared" si="28"/>
        <v>3234.9256198347107</v>
      </c>
      <c r="J382">
        <v>3000</v>
      </c>
      <c r="K382">
        <f t="shared" si="26"/>
        <v>216388.28284273398</v>
      </c>
      <c r="L382">
        <v>7</v>
      </c>
    </row>
    <row r="383" spans="1:12" ht="16" thickBot="1">
      <c r="A383" t="s">
        <v>605</v>
      </c>
      <c r="B383" t="s">
        <v>1011</v>
      </c>
      <c r="C383" t="s">
        <v>947</v>
      </c>
      <c r="D383" s="66">
        <v>42948</v>
      </c>
      <c r="E383" s="66">
        <v>43191</v>
      </c>
      <c r="F383" t="s">
        <v>184</v>
      </c>
      <c r="G383" t="s">
        <v>1014</v>
      </c>
      <c r="H383">
        <v>11</v>
      </c>
      <c r="I383" s="25">
        <f t="shared" si="28"/>
        <v>3234.9256198347107</v>
      </c>
      <c r="J383">
        <v>3000</v>
      </c>
      <c r="K383">
        <f t="shared" si="26"/>
        <v>185475.67100805772</v>
      </c>
      <c r="L383">
        <v>6</v>
      </c>
    </row>
    <row r="384" spans="1:12" ht="16" thickBot="1">
      <c r="A384" t="s">
        <v>605</v>
      </c>
      <c r="B384" t="s">
        <v>1011</v>
      </c>
      <c r="C384" t="s">
        <v>947</v>
      </c>
      <c r="D384" s="66">
        <v>42948</v>
      </c>
      <c r="E384" s="66">
        <v>43191</v>
      </c>
      <c r="F384" t="s">
        <v>184</v>
      </c>
      <c r="G384" t="s">
        <v>1015</v>
      </c>
      <c r="H384">
        <v>11</v>
      </c>
      <c r="I384" s="25">
        <f t="shared" si="28"/>
        <v>3234.9256198347107</v>
      </c>
      <c r="J384">
        <v>3000</v>
      </c>
      <c r="K384">
        <f t="shared" si="26"/>
        <v>61825.22366935257</v>
      </c>
      <c r="L384">
        <v>2</v>
      </c>
    </row>
    <row r="385" spans="1:12" ht="16" thickBot="1">
      <c r="A385" t="s">
        <v>605</v>
      </c>
      <c r="B385" t="s">
        <v>1011</v>
      </c>
      <c r="C385" t="s">
        <v>947</v>
      </c>
      <c r="D385" s="66">
        <v>42948</v>
      </c>
      <c r="E385" s="66">
        <v>43191</v>
      </c>
      <c r="F385" t="s">
        <v>184</v>
      </c>
      <c r="G385" t="s">
        <v>1016</v>
      </c>
      <c r="H385">
        <v>11</v>
      </c>
      <c r="I385" s="25">
        <f t="shared" si="28"/>
        <v>3234.9256198347107</v>
      </c>
      <c r="J385">
        <v>3000</v>
      </c>
      <c r="K385">
        <f t="shared" si="26"/>
        <v>30912.611834676285</v>
      </c>
      <c r="L385">
        <v>1</v>
      </c>
    </row>
    <row r="386" spans="1:12" ht="16" thickBot="1">
      <c r="A386" t="s">
        <v>605</v>
      </c>
      <c r="B386" t="s">
        <v>1011</v>
      </c>
      <c r="C386" t="s">
        <v>947</v>
      </c>
      <c r="D386" s="66">
        <v>42948</v>
      </c>
      <c r="E386" s="66">
        <v>43191</v>
      </c>
      <c r="F386" t="s">
        <v>184</v>
      </c>
      <c r="G386" t="s">
        <v>1017</v>
      </c>
      <c r="H386">
        <v>11</v>
      </c>
      <c r="I386" s="25">
        <f t="shared" si="28"/>
        <v>3234.9256198347107</v>
      </c>
      <c r="J386">
        <v>3000</v>
      </c>
      <c r="K386">
        <f t="shared" si="26"/>
        <v>30912.611834676285</v>
      </c>
      <c r="L386">
        <v>1</v>
      </c>
    </row>
    <row r="387" spans="1:12" ht="16" thickBot="1">
      <c r="A387" t="s">
        <v>605</v>
      </c>
      <c r="B387" t="s">
        <v>1011</v>
      </c>
      <c r="C387" t="s">
        <v>947</v>
      </c>
      <c r="D387" s="66">
        <v>42948</v>
      </c>
      <c r="E387" s="66">
        <v>43191</v>
      </c>
      <c r="F387" t="s">
        <v>184</v>
      </c>
      <c r="G387" t="s">
        <v>1018</v>
      </c>
      <c r="H387">
        <v>11</v>
      </c>
      <c r="I387" s="25">
        <f t="shared" si="28"/>
        <v>3234.9256198347107</v>
      </c>
      <c r="J387">
        <v>3000</v>
      </c>
      <c r="K387">
        <f t="shared" si="26"/>
        <v>123650.44733870514</v>
      </c>
      <c r="L387">
        <v>4</v>
      </c>
    </row>
    <row r="388" spans="1:12" ht="16" thickBot="1">
      <c r="A388" t="s">
        <v>605</v>
      </c>
      <c r="B388" t="s">
        <v>1011</v>
      </c>
      <c r="C388" t="s">
        <v>947</v>
      </c>
      <c r="D388" s="66">
        <v>42948</v>
      </c>
      <c r="E388" s="66">
        <v>43191</v>
      </c>
      <c r="F388" t="s">
        <v>184</v>
      </c>
      <c r="G388" t="s">
        <v>1019</v>
      </c>
      <c r="H388">
        <v>11</v>
      </c>
      <c r="I388" s="25">
        <f t="shared" si="28"/>
        <v>3234.9256198347107</v>
      </c>
      <c r="J388">
        <v>3000</v>
      </c>
      <c r="K388">
        <f t="shared" si="26"/>
        <v>0</v>
      </c>
      <c r="L388">
        <v>0</v>
      </c>
    </row>
    <row r="389" spans="1:12" ht="16" thickBot="1">
      <c r="A389" t="s">
        <v>605</v>
      </c>
      <c r="B389" t="s">
        <v>1011</v>
      </c>
      <c r="C389" t="s">
        <v>947</v>
      </c>
      <c r="D389" s="66">
        <v>42948</v>
      </c>
      <c r="E389" s="66">
        <v>43191</v>
      </c>
      <c r="F389" t="s">
        <v>184</v>
      </c>
      <c r="G389" t="s">
        <v>1020</v>
      </c>
      <c r="H389">
        <v>11</v>
      </c>
      <c r="I389" s="25">
        <f t="shared" si="28"/>
        <v>3234.9256198347107</v>
      </c>
      <c r="J389">
        <v>3000</v>
      </c>
      <c r="K389">
        <f t="shared" si="26"/>
        <v>123650.44733870514</v>
      </c>
      <c r="L389">
        <v>4</v>
      </c>
    </row>
    <row r="390" spans="1:12" ht="16" thickBot="1">
      <c r="A390" t="s">
        <v>605</v>
      </c>
      <c r="B390" t="s">
        <v>1011</v>
      </c>
      <c r="C390" t="s">
        <v>947</v>
      </c>
      <c r="D390" s="66">
        <v>42948</v>
      </c>
      <c r="E390" s="66">
        <v>43191</v>
      </c>
      <c r="F390" t="s">
        <v>184</v>
      </c>
      <c r="G390" t="s">
        <v>1021</v>
      </c>
      <c r="H390">
        <v>11</v>
      </c>
      <c r="I390" s="25">
        <f t="shared" si="28"/>
        <v>3234.9256198347107</v>
      </c>
      <c r="J390">
        <v>3000</v>
      </c>
      <c r="K390">
        <f t="shared" si="26"/>
        <v>278213.50651208661</v>
      </c>
      <c r="L390">
        <v>9</v>
      </c>
    </row>
    <row r="391" spans="1:12" ht="16" thickBot="1">
      <c r="A391" t="s">
        <v>605</v>
      </c>
      <c r="B391" t="s">
        <v>1011</v>
      </c>
      <c r="C391" t="s">
        <v>947</v>
      </c>
      <c r="D391" s="66">
        <v>42948</v>
      </c>
      <c r="E391" s="66">
        <v>43191</v>
      </c>
      <c r="F391" t="s">
        <v>184</v>
      </c>
      <c r="G391" t="s">
        <v>1022</v>
      </c>
      <c r="H391">
        <v>11</v>
      </c>
      <c r="I391" s="25">
        <f t="shared" si="28"/>
        <v>3234.9256198347107</v>
      </c>
      <c r="J391">
        <v>3000</v>
      </c>
      <c r="K391">
        <f t="shared" si="26"/>
        <v>154563.05917338145</v>
      </c>
      <c r="L391">
        <v>5</v>
      </c>
    </row>
    <row r="392" spans="1:12" ht="16" thickBot="1">
      <c r="A392" t="s">
        <v>605</v>
      </c>
      <c r="B392" t="s">
        <v>1011</v>
      </c>
      <c r="C392" t="s">
        <v>947</v>
      </c>
      <c r="D392" s="66">
        <v>42948</v>
      </c>
      <c r="E392" s="66">
        <v>43191</v>
      </c>
      <c r="F392" t="s">
        <v>184</v>
      </c>
      <c r="G392" t="s">
        <v>1023</v>
      </c>
      <c r="H392">
        <v>11</v>
      </c>
      <c r="I392" s="25">
        <f t="shared" si="28"/>
        <v>3234.9256198347107</v>
      </c>
      <c r="J392">
        <v>3000</v>
      </c>
      <c r="K392">
        <f t="shared" si="26"/>
        <v>61825.22366935257</v>
      </c>
      <c r="L392">
        <v>2</v>
      </c>
    </row>
    <row r="393" spans="1:12" ht="16" thickBot="1">
      <c r="A393" t="s">
        <v>605</v>
      </c>
      <c r="B393" t="s">
        <v>1011</v>
      </c>
      <c r="C393" t="s">
        <v>947</v>
      </c>
      <c r="D393" s="66">
        <v>42948</v>
      </c>
      <c r="E393" s="66">
        <v>43191</v>
      </c>
      <c r="F393" t="s">
        <v>184</v>
      </c>
      <c r="G393" t="s">
        <v>1024</v>
      </c>
      <c r="H393">
        <v>11</v>
      </c>
      <c r="I393" s="25">
        <f t="shared" si="28"/>
        <v>3234.9256198347107</v>
      </c>
      <c r="J393">
        <v>3000</v>
      </c>
      <c r="K393">
        <f t="shared" si="26"/>
        <v>216388.28284273398</v>
      </c>
      <c r="L393">
        <v>7</v>
      </c>
    </row>
    <row r="394" spans="1:12" ht="16" thickBot="1">
      <c r="A394" t="s">
        <v>605</v>
      </c>
      <c r="B394" t="s">
        <v>1011</v>
      </c>
      <c r="C394" t="s">
        <v>947</v>
      </c>
      <c r="D394" s="66">
        <v>42948</v>
      </c>
      <c r="E394" s="66">
        <v>43191</v>
      </c>
      <c r="F394" t="s">
        <v>184</v>
      </c>
      <c r="G394" t="s">
        <v>1025</v>
      </c>
      <c r="H394">
        <v>11</v>
      </c>
      <c r="I394" s="25">
        <f t="shared" si="28"/>
        <v>3234.9256198347107</v>
      </c>
      <c r="J394">
        <v>3000</v>
      </c>
      <c r="K394">
        <f t="shared" si="26"/>
        <v>154563.05917338145</v>
      </c>
      <c r="L394">
        <v>5</v>
      </c>
    </row>
    <row r="395" spans="1:12" ht="16" thickBot="1">
      <c r="A395" t="s">
        <v>605</v>
      </c>
      <c r="B395" t="s">
        <v>1011</v>
      </c>
      <c r="C395" t="s">
        <v>947</v>
      </c>
      <c r="D395" s="66">
        <v>42948</v>
      </c>
      <c r="E395" s="66">
        <v>43191</v>
      </c>
      <c r="F395" t="s">
        <v>184</v>
      </c>
      <c r="G395" t="s">
        <v>1026</v>
      </c>
      <c r="H395">
        <v>11</v>
      </c>
      <c r="I395" s="25">
        <f t="shared" si="28"/>
        <v>3234.9256198347107</v>
      </c>
      <c r="J395">
        <v>3000</v>
      </c>
      <c r="K395">
        <f t="shared" si="26"/>
        <v>61825.22366935257</v>
      </c>
      <c r="L395">
        <v>2</v>
      </c>
    </row>
    <row r="396" spans="1:12" ht="16" thickBot="1">
      <c r="A396" t="s">
        <v>605</v>
      </c>
      <c r="B396" t="s">
        <v>1011</v>
      </c>
      <c r="C396" t="s">
        <v>947</v>
      </c>
      <c r="D396" s="66">
        <v>42948</v>
      </c>
      <c r="E396" s="66">
        <v>43191</v>
      </c>
      <c r="F396" t="s">
        <v>184</v>
      </c>
      <c r="G396" t="s">
        <v>1027</v>
      </c>
      <c r="H396">
        <v>11</v>
      </c>
      <c r="I396" s="25">
        <f t="shared" si="28"/>
        <v>3234.9256198347107</v>
      </c>
      <c r="J396">
        <v>3000</v>
      </c>
      <c r="K396">
        <f t="shared" si="26"/>
        <v>30912.611834676285</v>
      </c>
      <c r="L396">
        <v>1</v>
      </c>
    </row>
    <row r="397" spans="1:12" ht="16" thickBot="1">
      <c r="A397" t="s">
        <v>605</v>
      </c>
      <c r="B397" t="s">
        <v>1011</v>
      </c>
      <c r="C397" t="s">
        <v>947</v>
      </c>
      <c r="D397" s="66">
        <v>42948</v>
      </c>
      <c r="E397" s="66">
        <v>43191</v>
      </c>
      <c r="F397" t="s">
        <v>184</v>
      </c>
      <c r="G397" t="s">
        <v>1028</v>
      </c>
      <c r="H397">
        <v>11</v>
      </c>
      <c r="I397" s="25">
        <f t="shared" si="28"/>
        <v>3234.9256198347107</v>
      </c>
      <c r="J397">
        <v>3000</v>
      </c>
      <c r="K397">
        <f t="shared" si="26"/>
        <v>92737.835504028859</v>
      </c>
      <c r="L397">
        <v>3</v>
      </c>
    </row>
    <row r="398" spans="1:12" ht="16" thickBot="1">
      <c r="A398" t="s">
        <v>605</v>
      </c>
      <c r="B398" t="s">
        <v>1011</v>
      </c>
      <c r="C398" t="s">
        <v>947</v>
      </c>
      <c r="D398" s="66">
        <v>42948</v>
      </c>
      <c r="E398" s="66">
        <v>43191</v>
      </c>
      <c r="F398" t="s">
        <v>184</v>
      </c>
      <c r="G398" t="s">
        <v>1029</v>
      </c>
      <c r="H398">
        <v>11</v>
      </c>
      <c r="I398" s="25">
        <f t="shared" si="28"/>
        <v>3234.9256198347107</v>
      </c>
      <c r="J398">
        <v>3000</v>
      </c>
      <c r="K398">
        <f t="shared" si="26"/>
        <v>30912.611834676285</v>
      </c>
      <c r="L398">
        <v>1</v>
      </c>
    </row>
    <row r="399" spans="1:12" ht="16" thickBot="1">
      <c r="A399" t="s">
        <v>605</v>
      </c>
      <c r="B399" t="s">
        <v>1011</v>
      </c>
      <c r="C399" t="s">
        <v>947</v>
      </c>
      <c r="D399" s="66">
        <v>42948</v>
      </c>
      <c r="E399" s="66">
        <v>43191</v>
      </c>
      <c r="F399" t="s">
        <v>184</v>
      </c>
      <c r="G399" t="s">
        <v>1030</v>
      </c>
      <c r="H399">
        <v>11</v>
      </c>
      <c r="I399" s="25">
        <f t="shared" si="28"/>
        <v>3234.9256198347107</v>
      </c>
      <c r="J399">
        <v>3000</v>
      </c>
      <c r="K399">
        <f t="shared" si="26"/>
        <v>30912.611834676285</v>
      </c>
      <c r="L399">
        <v>1</v>
      </c>
    </row>
    <row r="400" spans="1:12" ht="16" thickBot="1">
      <c r="A400" t="s">
        <v>605</v>
      </c>
      <c r="B400" t="s">
        <v>1011</v>
      </c>
      <c r="C400" t="s">
        <v>947</v>
      </c>
      <c r="D400" s="66">
        <v>42948</v>
      </c>
      <c r="E400" s="66">
        <v>43191</v>
      </c>
      <c r="F400" t="s">
        <v>184</v>
      </c>
      <c r="G400" t="s">
        <v>1031</v>
      </c>
      <c r="H400">
        <v>11</v>
      </c>
      <c r="I400" s="25">
        <f t="shared" si="28"/>
        <v>3234.9256198347107</v>
      </c>
      <c r="J400">
        <v>3000</v>
      </c>
      <c r="K400">
        <f t="shared" si="26"/>
        <v>61825.22366935257</v>
      </c>
      <c r="L400">
        <v>2</v>
      </c>
    </row>
    <row r="401" spans="1:12" ht="16" thickBot="1">
      <c r="A401" s="4" t="s">
        <v>605</v>
      </c>
      <c r="B401" s="4" t="s">
        <v>833</v>
      </c>
      <c r="C401" t="s">
        <v>179</v>
      </c>
      <c r="D401" s="5">
        <v>43040</v>
      </c>
      <c r="E401" s="5">
        <v>43191</v>
      </c>
      <c r="F401" s="4" t="s">
        <v>834</v>
      </c>
      <c r="G401" s="4" t="s">
        <v>835</v>
      </c>
      <c r="H401" s="6">
        <v>22</v>
      </c>
      <c r="I401" s="6">
        <f t="shared" ref="I401:I434" si="29">(1024/H401)*(1533/H401)</f>
        <v>3243.3719008264466</v>
      </c>
      <c r="J401">
        <v>3000</v>
      </c>
      <c r="K401">
        <f t="shared" ref="K401:K464" si="30">(L401/I401)*10^8</f>
        <v>863299.08675799076</v>
      </c>
      <c r="L401" s="6">
        <v>28</v>
      </c>
    </row>
    <row r="402" spans="1:12" ht="16" thickBot="1">
      <c r="A402" s="4" t="s">
        <v>605</v>
      </c>
      <c r="B402" s="4" t="s">
        <v>833</v>
      </c>
      <c r="C402" t="s">
        <v>179</v>
      </c>
      <c r="D402" s="5">
        <v>43040</v>
      </c>
      <c r="E402" s="5">
        <v>43191</v>
      </c>
      <c r="F402" s="4" t="s">
        <v>834</v>
      </c>
      <c r="G402" s="4" t="s">
        <v>836</v>
      </c>
      <c r="H402" s="6">
        <v>22</v>
      </c>
      <c r="I402" s="6">
        <f t="shared" si="29"/>
        <v>3243.3719008264466</v>
      </c>
      <c r="J402">
        <v>3000</v>
      </c>
      <c r="K402">
        <f t="shared" si="30"/>
        <v>739970.64579256356</v>
      </c>
      <c r="L402" s="6">
        <v>24</v>
      </c>
    </row>
    <row r="403" spans="1:12" ht="16" thickBot="1">
      <c r="A403" s="4" t="s">
        <v>605</v>
      </c>
      <c r="B403" s="4" t="s">
        <v>833</v>
      </c>
      <c r="C403" t="s">
        <v>179</v>
      </c>
      <c r="D403" s="5">
        <v>43040</v>
      </c>
      <c r="E403" s="5">
        <v>43191</v>
      </c>
      <c r="F403" s="4" t="s">
        <v>834</v>
      </c>
      <c r="G403" s="4" t="s">
        <v>837</v>
      </c>
      <c r="H403" s="6">
        <v>22</v>
      </c>
      <c r="I403" s="6">
        <f t="shared" si="29"/>
        <v>3243.3719008264466</v>
      </c>
      <c r="J403">
        <v>3000</v>
      </c>
      <c r="K403">
        <f t="shared" si="30"/>
        <v>1572437.6223091974</v>
      </c>
      <c r="L403" s="6">
        <v>51</v>
      </c>
    </row>
    <row r="404" spans="1:12" ht="16" thickBot="1">
      <c r="A404" s="4" t="s">
        <v>605</v>
      </c>
      <c r="B404" s="4" t="s">
        <v>833</v>
      </c>
      <c r="C404" t="s">
        <v>179</v>
      </c>
      <c r="D404" s="5">
        <v>43040</v>
      </c>
      <c r="E404" s="5">
        <v>43191</v>
      </c>
      <c r="F404" s="4" t="s">
        <v>834</v>
      </c>
      <c r="G404" s="4" t="s">
        <v>838</v>
      </c>
      <c r="H404" s="6">
        <v>22</v>
      </c>
      <c r="I404" s="6">
        <f t="shared" si="29"/>
        <v>3243.3719008264466</v>
      </c>
      <c r="J404">
        <v>3000</v>
      </c>
      <c r="K404">
        <f t="shared" si="30"/>
        <v>524145.87410306587</v>
      </c>
      <c r="L404" s="6">
        <v>17</v>
      </c>
    </row>
    <row r="405" spans="1:12" ht="16" thickBot="1">
      <c r="A405" s="4" t="s">
        <v>605</v>
      </c>
      <c r="B405" s="4" t="s">
        <v>833</v>
      </c>
      <c r="C405" t="s">
        <v>179</v>
      </c>
      <c r="D405" s="5">
        <v>43040</v>
      </c>
      <c r="E405" s="5">
        <v>43191</v>
      </c>
      <c r="F405" s="4" t="s">
        <v>834</v>
      </c>
      <c r="G405" s="4" t="s">
        <v>839</v>
      </c>
      <c r="H405" s="6">
        <v>22</v>
      </c>
      <c r="I405" s="6">
        <f t="shared" si="29"/>
        <v>3243.3719008264466</v>
      </c>
      <c r="J405">
        <v>3000</v>
      </c>
      <c r="K405">
        <f t="shared" si="30"/>
        <v>1325780.740378343</v>
      </c>
      <c r="L405" s="6">
        <v>43</v>
      </c>
    </row>
    <row r="406" spans="1:12" ht="16" thickBot="1">
      <c r="A406" s="4" t="s">
        <v>605</v>
      </c>
      <c r="B406" s="4" t="s">
        <v>833</v>
      </c>
      <c r="C406" t="s">
        <v>179</v>
      </c>
      <c r="D406" s="5">
        <v>43040</v>
      </c>
      <c r="E406" s="5">
        <v>43191</v>
      </c>
      <c r="F406" s="4" t="s">
        <v>834</v>
      </c>
      <c r="G406" s="4" t="s">
        <v>840</v>
      </c>
      <c r="H406" s="6">
        <v>22</v>
      </c>
      <c r="I406" s="6">
        <f t="shared" si="29"/>
        <v>3243.3719008264466</v>
      </c>
      <c r="J406">
        <v>3000</v>
      </c>
      <c r="K406">
        <f t="shared" si="30"/>
        <v>1664933.953033268</v>
      </c>
      <c r="L406" s="6">
        <v>54</v>
      </c>
    </row>
    <row r="407" spans="1:12" ht="16" thickBot="1">
      <c r="A407" s="4" t="s">
        <v>605</v>
      </c>
      <c r="B407" s="4" t="s">
        <v>833</v>
      </c>
      <c r="C407" t="s">
        <v>179</v>
      </c>
      <c r="D407" s="5">
        <v>43040</v>
      </c>
      <c r="E407" s="5">
        <v>43191</v>
      </c>
      <c r="F407" s="4" t="s">
        <v>834</v>
      </c>
      <c r="G407" s="4" t="s">
        <v>841</v>
      </c>
      <c r="H407" s="6">
        <v>22</v>
      </c>
      <c r="I407" s="6">
        <f t="shared" si="29"/>
        <v>3243.3719008264466</v>
      </c>
      <c r="J407">
        <v>3000</v>
      </c>
      <c r="K407">
        <f t="shared" si="30"/>
        <v>1695766.0632746248</v>
      </c>
      <c r="L407" s="6">
        <v>55</v>
      </c>
    </row>
    <row r="408" spans="1:12" ht="16" thickBot="1">
      <c r="A408" s="4" t="s">
        <v>605</v>
      </c>
      <c r="B408" s="4" t="s">
        <v>833</v>
      </c>
      <c r="C408" t="s">
        <v>179</v>
      </c>
      <c r="D408" s="5">
        <v>43040</v>
      </c>
      <c r="E408" s="5">
        <v>43191</v>
      </c>
      <c r="F408" s="4" t="s">
        <v>834</v>
      </c>
      <c r="G408" s="4" t="s">
        <v>842</v>
      </c>
      <c r="H408" s="6">
        <v>22</v>
      </c>
      <c r="I408" s="6">
        <f t="shared" si="29"/>
        <v>3243.3719008264466</v>
      </c>
      <c r="J408">
        <v>3000</v>
      </c>
      <c r="K408">
        <f t="shared" si="30"/>
        <v>2219911.9373776903</v>
      </c>
      <c r="L408" s="6">
        <v>72</v>
      </c>
    </row>
    <row r="409" spans="1:12" ht="16" thickBot="1">
      <c r="A409" s="4" t="s">
        <v>605</v>
      </c>
      <c r="B409" s="4" t="s">
        <v>833</v>
      </c>
      <c r="C409" t="s">
        <v>179</v>
      </c>
      <c r="D409" s="5">
        <v>43040</v>
      </c>
      <c r="E409" s="5">
        <v>43191</v>
      </c>
      <c r="F409" s="4" t="s">
        <v>834</v>
      </c>
      <c r="G409" s="4" t="s">
        <v>843</v>
      </c>
      <c r="H409" s="6">
        <v>22</v>
      </c>
      <c r="I409" s="6">
        <f t="shared" si="29"/>
        <v>3243.3719008264466</v>
      </c>
      <c r="J409">
        <v>3000</v>
      </c>
      <c r="K409">
        <f t="shared" si="30"/>
        <v>1819094.5042400521</v>
      </c>
      <c r="L409" s="6">
        <v>59</v>
      </c>
    </row>
    <row r="410" spans="1:12" ht="16" thickBot="1">
      <c r="A410" s="4" t="s">
        <v>605</v>
      </c>
      <c r="B410" s="4" t="s">
        <v>833</v>
      </c>
      <c r="C410" t="s">
        <v>179</v>
      </c>
      <c r="D410" s="5">
        <v>43040</v>
      </c>
      <c r="E410" s="5">
        <v>43191</v>
      </c>
      <c r="F410" s="4" t="s">
        <v>834</v>
      </c>
      <c r="G410" s="4" t="s">
        <v>844</v>
      </c>
      <c r="H410" s="6">
        <v>22</v>
      </c>
      <c r="I410" s="6">
        <f t="shared" si="29"/>
        <v>3243.3719008264466</v>
      </c>
      <c r="J410">
        <v>3000</v>
      </c>
      <c r="K410">
        <f t="shared" si="30"/>
        <v>739970.64579256356</v>
      </c>
      <c r="L410" s="6">
        <v>24</v>
      </c>
    </row>
    <row r="411" spans="1:12" ht="16" thickBot="1">
      <c r="A411" s="4" t="s">
        <v>605</v>
      </c>
      <c r="B411" s="4" t="s">
        <v>833</v>
      </c>
      <c r="C411" t="s">
        <v>179</v>
      </c>
      <c r="D411" s="5">
        <v>43040</v>
      </c>
      <c r="E411" s="5">
        <v>43191</v>
      </c>
      <c r="F411" s="4" t="s">
        <v>834</v>
      </c>
      <c r="G411" s="4" t="s">
        <v>845</v>
      </c>
      <c r="H411" s="6">
        <v>22</v>
      </c>
      <c r="I411" s="6">
        <f t="shared" si="29"/>
        <v>3243.3719008264466</v>
      </c>
      <c r="J411">
        <v>3000</v>
      </c>
      <c r="K411">
        <f t="shared" si="30"/>
        <v>431649.54337899538</v>
      </c>
      <c r="L411" s="6">
        <v>14</v>
      </c>
    </row>
    <row r="412" spans="1:12" ht="16" thickBot="1">
      <c r="A412" s="4" t="s">
        <v>605</v>
      </c>
      <c r="B412" s="4" t="s">
        <v>833</v>
      </c>
      <c r="C412" t="s">
        <v>179</v>
      </c>
      <c r="D412" s="5">
        <v>43040</v>
      </c>
      <c r="E412" s="5">
        <v>43191</v>
      </c>
      <c r="F412" s="4" t="s">
        <v>834</v>
      </c>
      <c r="G412" s="4" t="s">
        <v>846</v>
      </c>
      <c r="H412" s="6">
        <v>22</v>
      </c>
      <c r="I412" s="6">
        <f t="shared" si="29"/>
        <v>3243.3719008264466</v>
      </c>
      <c r="J412">
        <v>3000</v>
      </c>
      <c r="K412">
        <f t="shared" si="30"/>
        <v>493313.76386170904</v>
      </c>
      <c r="L412" s="6">
        <v>16</v>
      </c>
    </row>
    <row r="413" spans="1:12" ht="16" thickBot="1">
      <c r="A413" s="74" t="s">
        <v>605</v>
      </c>
      <c r="B413" s="74" t="s">
        <v>258</v>
      </c>
      <c r="C413" t="s">
        <v>179</v>
      </c>
      <c r="D413" s="66">
        <v>43040</v>
      </c>
      <c r="E413" s="66">
        <v>43191</v>
      </c>
      <c r="F413" s="74" t="s">
        <v>67</v>
      </c>
      <c r="G413" s="74" t="s">
        <v>1342</v>
      </c>
      <c r="H413">
        <f>99/10</f>
        <v>9.9</v>
      </c>
      <c r="I413" s="25">
        <f t="shared" ref="I413:I414" si="31">(511/H413)*(766/H413)</f>
        <v>3993.735333129272</v>
      </c>
      <c r="J413" s="90">
        <v>2692</v>
      </c>
      <c r="K413">
        <f t="shared" si="30"/>
        <v>100156.86234435119</v>
      </c>
      <c r="L413" s="68">
        <v>4</v>
      </c>
    </row>
    <row r="414" spans="1:12" ht="16" thickBot="1">
      <c r="A414" s="74" t="s">
        <v>605</v>
      </c>
      <c r="B414" s="74" t="s">
        <v>258</v>
      </c>
      <c r="C414" t="s">
        <v>179</v>
      </c>
      <c r="D414" s="66">
        <v>43040</v>
      </c>
      <c r="E414" s="66">
        <v>43191</v>
      </c>
      <c r="F414" s="74" t="s">
        <v>67</v>
      </c>
      <c r="G414" s="74" t="s">
        <v>1343</v>
      </c>
      <c r="H414">
        <v>11</v>
      </c>
      <c r="I414" s="25">
        <f t="shared" si="31"/>
        <v>3234.9256198347107</v>
      </c>
      <c r="J414">
        <v>3000</v>
      </c>
      <c r="K414">
        <f t="shared" si="30"/>
        <v>556427.01302417321</v>
      </c>
      <c r="L414" s="68">
        <v>18</v>
      </c>
    </row>
    <row r="415" spans="1:12" ht="16" thickBot="1">
      <c r="A415" s="74" t="s">
        <v>605</v>
      </c>
      <c r="B415" s="74" t="s">
        <v>258</v>
      </c>
      <c r="C415" t="s">
        <v>179</v>
      </c>
      <c r="D415" s="66">
        <v>43040</v>
      </c>
      <c r="E415" s="66">
        <v>43191</v>
      </c>
      <c r="F415" s="74" t="s">
        <v>67</v>
      </c>
      <c r="G415" s="74" t="s">
        <v>1344</v>
      </c>
      <c r="H415">
        <f t="shared" ref="H415" si="32">99/10</f>
        <v>9.9</v>
      </c>
      <c r="I415" s="25">
        <f t="shared" ref="I415:I432" si="33">(511/H415)*(766/H415)</f>
        <v>3993.735333129272</v>
      </c>
      <c r="J415" s="90">
        <v>3308</v>
      </c>
      <c r="K415">
        <f t="shared" si="30"/>
        <v>125196.07793043897</v>
      </c>
      <c r="L415" s="68">
        <v>5</v>
      </c>
    </row>
    <row r="416" spans="1:12" ht="16" thickBot="1">
      <c r="A416" s="74" t="s">
        <v>605</v>
      </c>
      <c r="B416" s="74" t="s">
        <v>258</v>
      </c>
      <c r="C416" t="s">
        <v>179</v>
      </c>
      <c r="D416" s="66">
        <v>43040</v>
      </c>
      <c r="E416" s="66">
        <v>43191</v>
      </c>
      <c r="F416" s="74" t="s">
        <v>67</v>
      </c>
      <c r="G416" s="74" t="s">
        <v>1345</v>
      </c>
      <c r="H416">
        <v>12</v>
      </c>
      <c r="I416" s="25">
        <f t="shared" si="33"/>
        <v>2718.2361111111113</v>
      </c>
      <c r="J416">
        <v>3616</v>
      </c>
      <c r="K416">
        <f t="shared" si="30"/>
        <v>147154.2513782937</v>
      </c>
      <c r="L416" s="68">
        <v>4</v>
      </c>
    </row>
    <row r="417" spans="1:12" ht="16" thickBot="1">
      <c r="A417" s="74" t="s">
        <v>605</v>
      </c>
      <c r="B417" s="74" t="s">
        <v>258</v>
      </c>
      <c r="C417" t="s">
        <v>179</v>
      </c>
      <c r="D417" s="66">
        <v>43040</v>
      </c>
      <c r="E417" s="66">
        <v>43191</v>
      </c>
      <c r="F417" s="74" t="s">
        <v>67</v>
      </c>
      <c r="G417" s="74" t="s">
        <v>1346</v>
      </c>
      <c r="H417">
        <f t="shared" ref="H417" si="34">99/10</f>
        <v>9.9</v>
      </c>
      <c r="I417" s="25">
        <f t="shared" si="33"/>
        <v>3993.735333129272</v>
      </c>
      <c r="J417" s="90">
        <v>3924</v>
      </c>
      <c r="K417">
        <f t="shared" si="30"/>
        <v>75117.646758263378</v>
      </c>
      <c r="L417" s="68">
        <v>3</v>
      </c>
    </row>
    <row r="418" spans="1:12" ht="16" thickBot="1">
      <c r="A418" s="74" t="s">
        <v>605</v>
      </c>
      <c r="B418" s="74" t="s">
        <v>258</v>
      </c>
      <c r="C418" t="s">
        <v>179</v>
      </c>
      <c r="D418" s="66">
        <v>43040</v>
      </c>
      <c r="E418" s="66">
        <v>43191</v>
      </c>
      <c r="F418" s="74" t="s">
        <v>67</v>
      </c>
      <c r="G418" s="74" t="s">
        <v>1347</v>
      </c>
      <c r="H418">
        <v>13</v>
      </c>
      <c r="I418" s="25">
        <f t="shared" si="33"/>
        <v>2316.1301775147926</v>
      </c>
      <c r="J418">
        <v>4232</v>
      </c>
      <c r="K418">
        <f t="shared" si="30"/>
        <v>259052.79669720464</v>
      </c>
      <c r="L418" s="68">
        <v>6</v>
      </c>
    </row>
    <row r="419" spans="1:12" ht="16" thickBot="1">
      <c r="A419" s="74" t="s">
        <v>605</v>
      </c>
      <c r="B419" s="74" t="s">
        <v>258</v>
      </c>
      <c r="C419" t="s">
        <v>179</v>
      </c>
      <c r="D419" s="66">
        <v>43040</v>
      </c>
      <c r="E419" s="66">
        <v>43191</v>
      </c>
      <c r="F419" s="74" t="s">
        <v>67</v>
      </c>
      <c r="G419" s="74" t="s">
        <v>1348</v>
      </c>
      <c r="H419">
        <f t="shared" ref="H419" si="35">99/10</f>
        <v>9.9</v>
      </c>
      <c r="I419" s="25">
        <f t="shared" si="33"/>
        <v>3993.735333129272</v>
      </c>
      <c r="J419" s="90">
        <v>4540</v>
      </c>
      <c r="K419">
        <f t="shared" si="30"/>
        <v>125196.07793043897</v>
      </c>
      <c r="L419" s="68">
        <v>5</v>
      </c>
    </row>
    <row r="420" spans="1:12" ht="16" thickBot="1">
      <c r="A420" s="74" t="s">
        <v>605</v>
      </c>
      <c r="B420" s="74" t="s">
        <v>258</v>
      </c>
      <c r="C420" t="s">
        <v>179</v>
      </c>
      <c r="D420" s="66">
        <v>43040</v>
      </c>
      <c r="E420" s="66">
        <v>43191</v>
      </c>
      <c r="F420" s="74" t="s">
        <v>67</v>
      </c>
      <c r="G420" s="74" t="s">
        <v>1349</v>
      </c>
      <c r="H420">
        <v>14</v>
      </c>
      <c r="I420" s="25">
        <f t="shared" si="33"/>
        <v>1997.0714285714287</v>
      </c>
      <c r="J420">
        <v>4848</v>
      </c>
      <c r="K420">
        <f t="shared" si="30"/>
        <v>50073.321649558282</v>
      </c>
      <c r="L420" s="68">
        <v>1</v>
      </c>
    </row>
    <row r="421" spans="1:12" ht="16" thickBot="1">
      <c r="A421" s="74" t="s">
        <v>605</v>
      </c>
      <c r="B421" s="74" t="s">
        <v>258</v>
      </c>
      <c r="C421" t="s">
        <v>179</v>
      </c>
      <c r="D421" s="66">
        <v>43040</v>
      </c>
      <c r="E421" s="66">
        <v>43191</v>
      </c>
      <c r="F421" s="74" t="s">
        <v>67</v>
      </c>
      <c r="G421" s="74" t="s">
        <v>1350</v>
      </c>
      <c r="H421">
        <f t="shared" ref="H421" si="36">99/10</f>
        <v>9.9</v>
      </c>
      <c r="I421" s="25">
        <f t="shared" si="33"/>
        <v>3993.735333129272</v>
      </c>
      <c r="J421" s="90">
        <v>5156</v>
      </c>
      <c r="K421">
        <f t="shared" si="30"/>
        <v>75117.646758263378</v>
      </c>
      <c r="L421" s="68">
        <v>3</v>
      </c>
    </row>
    <row r="422" spans="1:12" ht="16" thickBot="1">
      <c r="A422" s="74" t="s">
        <v>605</v>
      </c>
      <c r="B422" s="74" t="s">
        <v>258</v>
      </c>
      <c r="C422" t="s">
        <v>179</v>
      </c>
      <c r="D422" s="66">
        <v>43040</v>
      </c>
      <c r="E422" s="66">
        <v>43191</v>
      </c>
      <c r="F422" s="74" t="s">
        <v>67</v>
      </c>
      <c r="G422" s="74" t="s">
        <v>1351</v>
      </c>
      <c r="H422">
        <v>15</v>
      </c>
      <c r="I422" s="25">
        <f t="shared" si="33"/>
        <v>1739.6711111111115</v>
      </c>
      <c r="J422">
        <v>5464</v>
      </c>
      <c r="K422">
        <f t="shared" si="30"/>
        <v>114964.25888929194</v>
      </c>
      <c r="L422" s="68">
        <v>2</v>
      </c>
    </row>
    <row r="423" spans="1:12" ht="16" thickBot="1">
      <c r="A423" s="74" t="s">
        <v>605</v>
      </c>
      <c r="B423" s="74" t="s">
        <v>258</v>
      </c>
      <c r="C423" t="s">
        <v>179</v>
      </c>
      <c r="D423" s="66">
        <v>43040</v>
      </c>
      <c r="E423" s="66">
        <v>43191</v>
      </c>
      <c r="F423" s="74" t="s">
        <v>67</v>
      </c>
      <c r="G423" s="74" t="s">
        <v>1352</v>
      </c>
      <c r="H423">
        <f t="shared" ref="H423" si="37">99/10</f>
        <v>9.9</v>
      </c>
      <c r="I423" s="25">
        <f t="shared" si="33"/>
        <v>3993.735333129272</v>
      </c>
      <c r="J423" s="90">
        <v>5772</v>
      </c>
      <c r="K423">
        <f t="shared" si="30"/>
        <v>125196.07793043897</v>
      </c>
      <c r="L423" s="68">
        <v>5</v>
      </c>
    </row>
    <row r="424" spans="1:12" ht="16" thickBot="1">
      <c r="A424" s="74" t="s">
        <v>605</v>
      </c>
      <c r="B424" s="74" t="s">
        <v>258</v>
      </c>
      <c r="C424" t="s">
        <v>179</v>
      </c>
      <c r="D424" s="66">
        <v>43040</v>
      </c>
      <c r="E424" s="66">
        <v>43191</v>
      </c>
      <c r="F424" s="74" t="s">
        <v>67</v>
      </c>
      <c r="G424" s="74" t="s">
        <v>1353</v>
      </c>
      <c r="H424">
        <v>16</v>
      </c>
      <c r="I424" s="25">
        <f t="shared" si="33"/>
        <v>1529.0078125</v>
      </c>
      <c r="J424">
        <v>6080</v>
      </c>
      <c r="K424">
        <f t="shared" si="30"/>
        <v>588617.00551317492</v>
      </c>
      <c r="L424" s="68">
        <v>9</v>
      </c>
    </row>
    <row r="425" spans="1:12" ht="16" thickBot="1">
      <c r="A425" s="74" t="s">
        <v>605</v>
      </c>
      <c r="B425" s="74" t="s">
        <v>258</v>
      </c>
      <c r="C425" t="s">
        <v>179</v>
      </c>
      <c r="D425" s="66">
        <v>43040</v>
      </c>
      <c r="E425" s="66">
        <v>43191</v>
      </c>
      <c r="F425" s="74" t="s">
        <v>67</v>
      </c>
      <c r="G425" s="74" t="s">
        <v>1354</v>
      </c>
      <c r="H425">
        <f t="shared" ref="H425" si="38">99/10</f>
        <v>9.9</v>
      </c>
      <c r="I425" s="25">
        <f t="shared" si="33"/>
        <v>3993.735333129272</v>
      </c>
      <c r="J425" s="90">
        <v>6388</v>
      </c>
      <c r="K425">
        <f t="shared" si="30"/>
        <v>75117.646758263378</v>
      </c>
      <c r="L425" s="68">
        <v>3</v>
      </c>
    </row>
    <row r="426" spans="1:12" ht="16" thickBot="1">
      <c r="A426" s="74" t="s">
        <v>605</v>
      </c>
      <c r="B426" s="74" t="s">
        <v>258</v>
      </c>
      <c r="C426" t="s">
        <v>179</v>
      </c>
      <c r="D426" s="66">
        <v>43040</v>
      </c>
      <c r="E426" s="66">
        <v>43191</v>
      </c>
      <c r="F426" s="74" t="s">
        <v>67</v>
      </c>
      <c r="G426" s="74" t="s">
        <v>1355</v>
      </c>
      <c r="H426">
        <v>17</v>
      </c>
      <c r="I426" s="25">
        <f t="shared" si="33"/>
        <v>1354.415224913495</v>
      </c>
      <c r="J426">
        <v>6696</v>
      </c>
      <c r="K426">
        <f t="shared" si="30"/>
        <v>516828.21274008363</v>
      </c>
      <c r="L426" s="68">
        <v>7</v>
      </c>
    </row>
    <row r="427" spans="1:12" ht="16" thickBot="1">
      <c r="A427" s="74" t="s">
        <v>605</v>
      </c>
      <c r="B427" s="74" t="s">
        <v>258</v>
      </c>
      <c r="C427" t="s">
        <v>179</v>
      </c>
      <c r="D427" s="66">
        <v>43040</v>
      </c>
      <c r="E427" s="66">
        <v>43191</v>
      </c>
      <c r="F427" s="74" t="s">
        <v>67</v>
      </c>
      <c r="G427" s="74" t="s">
        <v>1356</v>
      </c>
      <c r="H427">
        <f t="shared" ref="H427" si="39">99/10</f>
        <v>9.9</v>
      </c>
      <c r="I427" s="25">
        <f t="shared" si="33"/>
        <v>3993.735333129272</v>
      </c>
      <c r="J427" s="90">
        <v>7004</v>
      </c>
      <c r="K427">
        <f t="shared" si="30"/>
        <v>75117.646758263378</v>
      </c>
      <c r="L427" s="68">
        <v>3</v>
      </c>
    </row>
    <row r="428" spans="1:12" ht="16" thickBot="1">
      <c r="A428" s="74" t="s">
        <v>605</v>
      </c>
      <c r="B428" s="74" t="s">
        <v>258</v>
      </c>
      <c r="C428" t="s">
        <v>179</v>
      </c>
      <c r="D428" s="66">
        <v>43040</v>
      </c>
      <c r="E428" s="66">
        <v>43191</v>
      </c>
      <c r="F428" s="74" t="s">
        <v>67</v>
      </c>
      <c r="G428" s="74" t="s">
        <v>1357</v>
      </c>
      <c r="H428">
        <v>18</v>
      </c>
      <c r="I428" s="25">
        <f t="shared" si="33"/>
        <v>1208.1049382716051</v>
      </c>
      <c r="J428">
        <v>7312</v>
      </c>
      <c r="K428">
        <f t="shared" si="30"/>
        <v>413871.332001451</v>
      </c>
      <c r="L428" s="68">
        <v>5</v>
      </c>
    </row>
    <row r="429" spans="1:12" ht="16" thickBot="1">
      <c r="A429" s="74" t="s">
        <v>605</v>
      </c>
      <c r="B429" s="74" t="s">
        <v>258</v>
      </c>
      <c r="C429" t="s">
        <v>179</v>
      </c>
      <c r="D429" s="66">
        <v>43040</v>
      </c>
      <c r="E429" s="66">
        <v>43191</v>
      </c>
      <c r="F429" s="74" t="s">
        <v>67</v>
      </c>
      <c r="G429" s="74" t="s">
        <v>1358</v>
      </c>
      <c r="H429">
        <f t="shared" ref="H429" si="40">99/10</f>
        <v>9.9</v>
      </c>
      <c r="I429" s="25">
        <f t="shared" si="33"/>
        <v>3993.735333129272</v>
      </c>
      <c r="J429" s="90">
        <v>7620</v>
      </c>
      <c r="K429">
        <f t="shared" si="30"/>
        <v>250392.15586087795</v>
      </c>
      <c r="L429" s="68">
        <v>10</v>
      </c>
    </row>
    <row r="430" spans="1:12" ht="16" thickBot="1">
      <c r="A430" s="74" t="s">
        <v>605</v>
      </c>
      <c r="B430" s="74" t="s">
        <v>258</v>
      </c>
      <c r="C430" t="s">
        <v>179</v>
      </c>
      <c r="D430" s="66">
        <v>43040</v>
      </c>
      <c r="E430" s="66">
        <v>43191</v>
      </c>
      <c r="F430" s="74" t="s">
        <v>67</v>
      </c>
      <c r="G430" s="74" t="s">
        <v>1359</v>
      </c>
      <c r="H430">
        <v>19</v>
      </c>
      <c r="I430" s="25">
        <f t="shared" si="33"/>
        <v>1084.2825484764544</v>
      </c>
      <c r="J430">
        <v>7928</v>
      </c>
      <c r="K430">
        <f t="shared" si="30"/>
        <v>368907.53296919464</v>
      </c>
      <c r="L430" s="68">
        <v>4</v>
      </c>
    </row>
    <row r="431" spans="1:12" ht="16" thickBot="1">
      <c r="A431" s="74" t="s">
        <v>605</v>
      </c>
      <c r="B431" s="74" t="s">
        <v>258</v>
      </c>
      <c r="C431" t="s">
        <v>179</v>
      </c>
      <c r="D431" s="66">
        <v>43040</v>
      </c>
      <c r="E431" s="66">
        <v>43191</v>
      </c>
      <c r="F431" s="74" t="s">
        <v>67</v>
      </c>
      <c r="G431" s="74" t="s">
        <v>1360</v>
      </c>
      <c r="H431">
        <f t="shared" ref="H431" si="41">99/10</f>
        <v>9.9</v>
      </c>
      <c r="I431" s="25">
        <f t="shared" si="33"/>
        <v>3993.735333129272</v>
      </c>
      <c r="J431" s="90">
        <v>8236</v>
      </c>
      <c r="K431">
        <f t="shared" si="30"/>
        <v>175274.50910261457</v>
      </c>
      <c r="L431" s="68">
        <v>7</v>
      </c>
    </row>
    <row r="432" spans="1:12" ht="16" thickBot="1">
      <c r="A432" s="74" t="s">
        <v>605</v>
      </c>
      <c r="B432" s="74" t="s">
        <v>258</v>
      </c>
      <c r="C432" t="s">
        <v>179</v>
      </c>
      <c r="D432" s="66">
        <v>43040</v>
      </c>
      <c r="E432" s="66">
        <v>43191</v>
      </c>
      <c r="F432" s="74" t="s">
        <v>67</v>
      </c>
      <c r="G432" s="74" t="s">
        <v>1361</v>
      </c>
      <c r="H432">
        <v>20</v>
      </c>
      <c r="I432" s="25">
        <f t="shared" si="33"/>
        <v>978.56499999999994</v>
      </c>
      <c r="J432">
        <v>8544</v>
      </c>
      <c r="K432">
        <f t="shared" si="30"/>
        <v>408761.80938414932</v>
      </c>
      <c r="L432" s="68">
        <v>4</v>
      </c>
    </row>
    <row r="433" spans="1:12" ht="16" thickBot="1">
      <c r="A433" s="74" t="s">
        <v>605</v>
      </c>
      <c r="B433" s="74" t="s">
        <v>258</v>
      </c>
      <c r="C433" t="s">
        <v>366</v>
      </c>
      <c r="D433" s="66">
        <v>43040</v>
      </c>
      <c r="E433" s="66">
        <v>43191</v>
      </c>
      <c r="F433" s="74" t="s">
        <v>184</v>
      </c>
      <c r="G433" s="74" t="s">
        <v>1182</v>
      </c>
      <c r="H433" s="68">
        <v>22</v>
      </c>
      <c r="I433" s="6">
        <f t="shared" si="29"/>
        <v>3243.3719008264466</v>
      </c>
      <c r="J433">
        <v>3000</v>
      </c>
      <c r="K433">
        <f t="shared" si="30"/>
        <v>30832.110241356815</v>
      </c>
      <c r="L433" s="68">
        <v>1</v>
      </c>
    </row>
    <row r="434" spans="1:12" ht="16" thickBot="1">
      <c r="A434" s="74" t="s">
        <v>605</v>
      </c>
      <c r="B434" s="74" t="s">
        <v>258</v>
      </c>
      <c r="C434" t="s">
        <v>366</v>
      </c>
      <c r="D434" s="66">
        <v>43040</v>
      </c>
      <c r="E434" s="66">
        <v>43191</v>
      </c>
      <c r="F434" s="74" t="s">
        <v>184</v>
      </c>
      <c r="G434" s="74" t="s">
        <v>1183</v>
      </c>
      <c r="H434" s="68">
        <v>22</v>
      </c>
      <c r="I434" s="6">
        <f t="shared" si="29"/>
        <v>3243.3719008264466</v>
      </c>
      <c r="J434">
        <v>3000</v>
      </c>
      <c r="K434">
        <f t="shared" si="30"/>
        <v>123328.44096542726</v>
      </c>
      <c r="L434" s="68">
        <v>4</v>
      </c>
    </row>
    <row r="435" spans="1:12" ht="16" thickBot="1">
      <c r="A435" s="74" t="s">
        <v>605</v>
      </c>
      <c r="B435" s="74" t="s">
        <v>258</v>
      </c>
      <c r="C435" t="s">
        <v>366</v>
      </c>
      <c r="D435" s="66">
        <v>43040</v>
      </c>
      <c r="E435" s="66">
        <v>43191</v>
      </c>
      <c r="F435" s="74" t="s">
        <v>184</v>
      </c>
      <c r="G435" s="74" t="s">
        <v>1184</v>
      </c>
      <c r="H435" s="68">
        <v>22</v>
      </c>
      <c r="I435" s="6">
        <f t="shared" ref="I435:I452" si="42">(1024/H435)*(1533/H435)</f>
        <v>3243.3719008264466</v>
      </c>
      <c r="J435">
        <v>3000</v>
      </c>
      <c r="K435">
        <f t="shared" si="30"/>
        <v>61664.22048271363</v>
      </c>
      <c r="L435" s="68">
        <v>2</v>
      </c>
    </row>
    <row r="436" spans="1:12" ht="16" thickBot="1">
      <c r="A436" s="74" t="s">
        <v>605</v>
      </c>
      <c r="B436" s="74" t="s">
        <v>258</v>
      </c>
      <c r="C436" t="s">
        <v>366</v>
      </c>
      <c r="D436" s="66">
        <v>43040</v>
      </c>
      <c r="E436" s="66">
        <v>43191</v>
      </c>
      <c r="F436" s="74" t="s">
        <v>184</v>
      </c>
      <c r="G436" s="74" t="s">
        <v>1185</v>
      </c>
      <c r="H436" s="68">
        <v>22</v>
      </c>
      <c r="I436" s="6">
        <f t="shared" si="42"/>
        <v>3243.3719008264466</v>
      </c>
      <c r="J436">
        <v>3000</v>
      </c>
      <c r="K436">
        <f t="shared" si="30"/>
        <v>154160.55120678406</v>
      </c>
      <c r="L436" s="68">
        <v>5</v>
      </c>
    </row>
    <row r="437" spans="1:12" ht="16" thickBot="1">
      <c r="A437" s="74" t="s">
        <v>605</v>
      </c>
      <c r="B437" s="74" t="s">
        <v>258</v>
      </c>
      <c r="C437" t="s">
        <v>366</v>
      </c>
      <c r="D437" s="66">
        <v>43040</v>
      </c>
      <c r="E437" s="66">
        <v>43191</v>
      </c>
      <c r="F437" s="74" t="s">
        <v>184</v>
      </c>
      <c r="G437" s="74" t="s">
        <v>1186</v>
      </c>
      <c r="H437" s="68">
        <v>22</v>
      </c>
      <c r="I437" s="6">
        <f t="shared" si="42"/>
        <v>3243.3719008264466</v>
      </c>
      <c r="J437">
        <v>3000</v>
      </c>
      <c r="K437">
        <f t="shared" si="30"/>
        <v>61664.22048271363</v>
      </c>
      <c r="L437" s="68">
        <v>2</v>
      </c>
    </row>
    <row r="438" spans="1:12" ht="16" thickBot="1">
      <c r="A438" s="74" t="s">
        <v>605</v>
      </c>
      <c r="B438" s="74" t="s">
        <v>258</v>
      </c>
      <c r="C438" t="s">
        <v>366</v>
      </c>
      <c r="D438" s="66">
        <v>43040</v>
      </c>
      <c r="E438" s="66">
        <v>43191</v>
      </c>
      <c r="F438" s="74" t="s">
        <v>184</v>
      </c>
      <c r="G438" s="74" t="s">
        <v>1187</v>
      </c>
      <c r="H438" s="68">
        <v>22</v>
      </c>
      <c r="I438" s="6">
        <f t="shared" si="42"/>
        <v>3243.3719008264466</v>
      </c>
      <c r="J438">
        <v>3000</v>
      </c>
      <c r="K438">
        <f t="shared" si="30"/>
        <v>0</v>
      </c>
      <c r="L438" s="68">
        <v>0</v>
      </c>
    </row>
    <row r="439" spans="1:12" ht="16" thickBot="1">
      <c r="A439" s="74" t="s">
        <v>605</v>
      </c>
      <c r="B439" s="74" t="s">
        <v>258</v>
      </c>
      <c r="C439" t="s">
        <v>366</v>
      </c>
      <c r="D439" s="66">
        <v>43040</v>
      </c>
      <c r="E439" s="66">
        <v>43191</v>
      </c>
      <c r="F439" s="74" t="s">
        <v>184</v>
      </c>
      <c r="G439" s="74" t="s">
        <v>1188</v>
      </c>
      <c r="H439" s="68">
        <v>22</v>
      </c>
      <c r="I439" s="6">
        <f t="shared" si="42"/>
        <v>3243.3719008264466</v>
      </c>
      <c r="J439">
        <v>3000</v>
      </c>
      <c r="K439">
        <f t="shared" si="30"/>
        <v>123328.44096542726</v>
      </c>
      <c r="L439" s="68">
        <v>4</v>
      </c>
    </row>
    <row r="440" spans="1:12" ht="16" thickBot="1">
      <c r="A440" s="74" t="s">
        <v>605</v>
      </c>
      <c r="B440" s="74" t="s">
        <v>258</v>
      </c>
      <c r="C440" t="s">
        <v>366</v>
      </c>
      <c r="D440" s="66">
        <v>43040</v>
      </c>
      <c r="E440" s="66">
        <v>43191</v>
      </c>
      <c r="F440" s="74" t="s">
        <v>184</v>
      </c>
      <c r="G440" s="74" t="s">
        <v>1189</v>
      </c>
      <c r="H440" s="68">
        <v>22</v>
      </c>
      <c r="I440" s="6">
        <f t="shared" si="42"/>
        <v>3243.3719008264466</v>
      </c>
      <c r="J440">
        <v>3000</v>
      </c>
      <c r="K440">
        <f t="shared" si="30"/>
        <v>123328.44096542726</v>
      </c>
      <c r="L440" s="68">
        <v>4</v>
      </c>
    </row>
    <row r="441" spans="1:12" ht="16" thickBot="1">
      <c r="A441" s="74" t="s">
        <v>605</v>
      </c>
      <c r="B441" s="74" t="s">
        <v>258</v>
      </c>
      <c r="C441" t="s">
        <v>366</v>
      </c>
      <c r="D441" s="66">
        <v>43040</v>
      </c>
      <c r="E441" s="66">
        <v>43191</v>
      </c>
      <c r="F441" s="74" t="s">
        <v>184</v>
      </c>
      <c r="G441" s="74" t="s">
        <v>1190</v>
      </c>
      <c r="H441" s="68">
        <v>22</v>
      </c>
      <c r="I441" s="6">
        <f t="shared" si="42"/>
        <v>3243.3719008264466</v>
      </c>
      <c r="J441">
        <v>3000</v>
      </c>
      <c r="K441">
        <f t="shared" si="30"/>
        <v>184992.66144814089</v>
      </c>
      <c r="L441" s="68">
        <v>6</v>
      </c>
    </row>
    <row r="442" spans="1:12" ht="16" thickBot="1">
      <c r="A442" s="74" t="s">
        <v>605</v>
      </c>
      <c r="B442" s="74" t="s">
        <v>258</v>
      </c>
      <c r="C442" t="s">
        <v>366</v>
      </c>
      <c r="D442" s="66">
        <v>43040</v>
      </c>
      <c r="E442" s="66">
        <v>43191</v>
      </c>
      <c r="F442" s="74" t="s">
        <v>184</v>
      </c>
      <c r="G442" s="74" t="s">
        <v>1191</v>
      </c>
      <c r="H442" s="68">
        <v>22</v>
      </c>
      <c r="I442" s="6">
        <f t="shared" si="42"/>
        <v>3243.3719008264466</v>
      </c>
      <c r="J442">
        <v>3000</v>
      </c>
      <c r="K442">
        <f t="shared" si="30"/>
        <v>184992.66144814089</v>
      </c>
      <c r="L442" s="68">
        <v>6</v>
      </c>
    </row>
    <row r="443" spans="1:12" ht="16" thickBot="1">
      <c r="A443" s="74" t="s">
        <v>605</v>
      </c>
      <c r="B443" s="74" t="s">
        <v>258</v>
      </c>
      <c r="C443" t="s">
        <v>366</v>
      </c>
      <c r="D443" s="66">
        <v>43040</v>
      </c>
      <c r="E443" s="66">
        <v>43191</v>
      </c>
      <c r="F443" s="74" t="s">
        <v>184</v>
      </c>
      <c r="G443" s="74" t="s">
        <v>1192</v>
      </c>
      <c r="H443" s="68">
        <v>22</v>
      </c>
      <c r="I443" s="6">
        <f t="shared" si="42"/>
        <v>3243.3719008264466</v>
      </c>
      <c r="J443">
        <v>3000</v>
      </c>
      <c r="K443">
        <f t="shared" si="30"/>
        <v>92496.330724070445</v>
      </c>
      <c r="L443" s="68">
        <v>3</v>
      </c>
    </row>
    <row r="444" spans="1:12" ht="16" thickBot="1">
      <c r="A444" s="74" t="s">
        <v>605</v>
      </c>
      <c r="B444" s="74" t="s">
        <v>258</v>
      </c>
      <c r="C444" t="s">
        <v>366</v>
      </c>
      <c r="D444" s="66">
        <v>43040</v>
      </c>
      <c r="E444" s="66">
        <v>43191</v>
      </c>
      <c r="F444" s="74" t="s">
        <v>184</v>
      </c>
      <c r="G444" s="74" t="s">
        <v>1193</v>
      </c>
      <c r="H444" s="68">
        <v>22</v>
      </c>
      <c r="I444" s="6">
        <f t="shared" si="42"/>
        <v>3243.3719008264466</v>
      </c>
      <c r="J444">
        <v>3000</v>
      </c>
      <c r="K444">
        <f t="shared" si="30"/>
        <v>61664.22048271363</v>
      </c>
      <c r="L444" s="68">
        <v>2</v>
      </c>
    </row>
    <row r="445" spans="1:12" ht="16" thickBot="1">
      <c r="A445" s="74" t="s">
        <v>605</v>
      </c>
      <c r="B445" s="74" t="s">
        <v>258</v>
      </c>
      <c r="C445" t="s">
        <v>366</v>
      </c>
      <c r="D445" s="66">
        <v>43040</v>
      </c>
      <c r="E445" s="66">
        <v>43191</v>
      </c>
      <c r="F445" s="74" t="s">
        <v>184</v>
      </c>
      <c r="G445" s="74" t="s">
        <v>1194</v>
      </c>
      <c r="H445" s="68">
        <v>22</v>
      </c>
      <c r="I445" s="6">
        <f t="shared" si="42"/>
        <v>3243.3719008264466</v>
      </c>
      <c r="J445">
        <v>3000</v>
      </c>
      <c r="K445">
        <f t="shared" si="30"/>
        <v>123328.44096542726</v>
      </c>
      <c r="L445" s="68">
        <v>4</v>
      </c>
    </row>
    <row r="446" spans="1:12" ht="16" thickBot="1">
      <c r="A446" s="74" t="s">
        <v>605</v>
      </c>
      <c r="B446" s="74" t="s">
        <v>258</v>
      </c>
      <c r="C446" t="s">
        <v>366</v>
      </c>
      <c r="D446" s="66">
        <v>43040</v>
      </c>
      <c r="E446" s="66">
        <v>43191</v>
      </c>
      <c r="F446" s="74" t="s">
        <v>184</v>
      </c>
      <c r="G446" s="74" t="s">
        <v>1195</v>
      </c>
      <c r="H446" s="68">
        <v>22</v>
      </c>
      <c r="I446" s="6">
        <f t="shared" si="42"/>
        <v>3243.3719008264466</v>
      </c>
      <c r="J446">
        <v>3000</v>
      </c>
      <c r="K446">
        <f t="shared" si="30"/>
        <v>154160.55120678406</v>
      </c>
      <c r="L446" s="68">
        <v>5</v>
      </c>
    </row>
    <row r="447" spans="1:12" ht="16" thickBot="1">
      <c r="A447" s="74" t="s">
        <v>605</v>
      </c>
      <c r="B447" s="74" t="s">
        <v>258</v>
      </c>
      <c r="C447" t="s">
        <v>366</v>
      </c>
      <c r="D447" s="66">
        <v>43040</v>
      </c>
      <c r="E447" s="66">
        <v>43191</v>
      </c>
      <c r="F447" s="74" t="s">
        <v>184</v>
      </c>
      <c r="G447" s="74" t="s">
        <v>1196</v>
      </c>
      <c r="H447" s="68">
        <v>22</v>
      </c>
      <c r="I447" s="6">
        <f t="shared" si="42"/>
        <v>3243.3719008264466</v>
      </c>
      <c r="J447">
        <v>3000</v>
      </c>
      <c r="K447">
        <f t="shared" si="30"/>
        <v>92496.330724070445</v>
      </c>
      <c r="L447" s="68">
        <v>3</v>
      </c>
    </row>
    <row r="448" spans="1:12" ht="16" thickBot="1">
      <c r="A448" s="74" t="s">
        <v>605</v>
      </c>
      <c r="B448" s="74" t="s">
        <v>258</v>
      </c>
      <c r="C448" t="s">
        <v>366</v>
      </c>
      <c r="D448" s="66">
        <v>43040</v>
      </c>
      <c r="E448" s="66">
        <v>43191</v>
      </c>
      <c r="F448" s="74" t="s">
        <v>184</v>
      </c>
      <c r="G448" s="74" t="s">
        <v>1197</v>
      </c>
      <c r="H448" s="68">
        <v>22</v>
      </c>
      <c r="I448" s="6">
        <f t="shared" si="42"/>
        <v>3243.3719008264466</v>
      </c>
      <c r="J448">
        <v>3000</v>
      </c>
      <c r="K448">
        <f t="shared" si="30"/>
        <v>61664.22048271363</v>
      </c>
      <c r="L448" s="68">
        <v>2</v>
      </c>
    </row>
    <row r="449" spans="1:12" ht="16" thickBot="1">
      <c r="A449" s="74" t="s">
        <v>605</v>
      </c>
      <c r="B449" s="74" t="s">
        <v>258</v>
      </c>
      <c r="C449" t="s">
        <v>366</v>
      </c>
      <c r="D449" s="66">
        <v>43040</v>
      </c>
      <c r="E449" s="66">
        <v>43191</v>
      </c>
      <c r="F449" s="74" t="s">
        <v>184</v>
      </c>
      <c r="G449" s="74" t="s">
        <v>1198</v>
      </c>
      <c r="H449" s="68">
        <v>22</v>
      </c>
      <c r="I449" s="6">
        <f t="shared" si="42"/>
        <v>3243.3719008264466</v>
      </c>
      <c r="J449">
        <v>3000</v>
      </c>
      <c r="K449">
        <f t="shared" si="30"/>
        <v>154160.55120678406</v>
      </c>
      <c r="L449" s="68">
        <v>5</v>
      </c>
    </row>
    <row r="450" spans="1:12" ht="16" thickBot="1">
      <c r="A450" s="74" t="s">
        <v>605</v>
      </c>
      <c r="B450" s="74" t="s">
        <v>258</v>
      </c>
      <c r="C450" t="s">
        <v>366</v>
      </c>
      <c r="D450" s="66">
        <v>43040</v>
      </c>
      <c r="E450" s="66">
        <v>43191</v>
      </c>
      <c r="F450" s="74" t="s">
        <v>184</v>
      </c>
      <c r="G450" s="74" t="s">
        <v>1199</v>
      </c>
      <c r="H450" s="68">
        <v>22</v>
      </c>
      <c r="I450" s="6">
        <f t="shared" si="42"/>
        <v>3243.3719008264466</v>
      </c>
      <c r="J450">
        <v>3000</v>
      </c>
      <c r="K450">
        <f t="shared" si="30"/>
        <v>30832.110241356815</v>
      </c>
      <c r="L450" s="68">
        <v>1</v>
      </c>
    </row>
    <row r="451" spans="1:12" ht="16" thickBot="1">
      <c r="A451" s="74" t="s">
        <v>605</v>
      </c>
      <c r="B451" s="74" t="s">
        <v>258</v>
      </c>
      <c r="C451" t="s">
        <v>366</v>
      </c>
      <c r="D451" s="66">
        <v>43040</v>
      </c>
      <c r="E451" s="66">
        <v>43191</v>
      </c>
      <c r="F451" s="74" t="s">
        <v>184</v>
      </c>
      <c r="G451" s="74" t="s">
        <v>1200</v>
      </c>
      <c r="H451" s="68">
        <v>22</v>
      </c>
      <c r="I451" s="6">
        <f t="shared" si="42"/>
        <v>3243.3719008264466</v>
      </c>
      <c r="J451">
        <v>3000</v>
      </c>
      <c r="K451">
        <f t="shared" si="30"/>
        <v>30832.110241356815</v>
      </c>
      <c r="L451" s="68">
        <v>1</v>
      </c>
    </row>
    <row r="452" spans="1:12" ht="16" thickBot="1">
      <c r="A452" s="74" t="s">
        <v>605</v>
      </c>
      <c r="B452" s="74" t="s">
        <v>258</v>
      </c>
      <c r="C452" t="s">
        <v>366</v>
      </c>
      <c r="D452" s="66">
        <v>43040</v>
      </c>
      <c r="E452" s="66">
        <v>43191</v>
      </c>
      <c r="F452" s="74" t="s">
        <v>184</v>
      </c>
      <c r="G452" s="74" t="s">
        <v>1201</v>
      </c>
      <c r="H452" s="68">
        <v>22</v>
      </c>
      <c r="I452" s="6">
        <f t="shared" si="42"/>
        <v>3243.3719008264466</v>
      </c>
      <c r="J452">
        <v>3000</v>
      </c>
      <c r="K452">
        <f t="shared" si="30"/>
        <v>30832.110241356815</v>
      </c>
      <c r="L452" s="68">
        <v>1</v>
      </c>
    </row>
    <row r="453" spans="1:12" ht="16" thickBot="1">
      <c r="A453" s="4" t="s">
        <v>605</v>
      </c>
      <c r="B453" s="4" t="s">
        <v>847</v>
      </c>
      <c r="C453" t="s">
        <v>179</v>
      </c>
      <c r="D453" s="5">
        <v>43040</v>
      </c>
      <c r="E453" s="5">
        <v>43191</v>
      </c>
      <c r="F453" s="4" t="s">
        <v>12</v>
      </c>
      <c r="G453" s="4" t="s">
        <v>848</v>
      </c>
      <c r="H453" s="6">
        <v>22</v>
      </c>
      <c r="I453" s="6">
        <f t="shared" ref="I453:I472" si="43">(1024/H453)*(1533/H453)</f>
        <v>3243.3719008264466</v>
      </c>
      <c r="J453">
        <v>3000</v>
      </c>
      <c r="K453">
        <f t="shared" si="30"/>
        <v>277488.99217221129</v>
      </c>
      <c r="L453" s="6">
        <v>9</v>
      </c>
    </row>
    <row r="454" spans="1:12" ht="16" thickBot="1">
      <c r="A454" s="4" t="s">
        <v>605</v>
      </c>
      <c r="B454" s="4" t="s">
        <v>847</v>
      </c>
      <c r="C454" t="s">
        <v>179</v>
      </c>
      <c r="D454" s="5">
        <v>43040</v>
      </c>
      <c r="E454" s="5">
        <v>43191</v>
      </c>
      <c r="F454" s="4" t="s">
        <v>12</v>
      </c>
      <c r="G454" s="4" t="s">
        <v>849</v>
      </c>
      <c r="H454" s="6">
        <v>22</v>
      </c>
      <c r="I454" s="6">
        <f t="shared" si="43"/>
        <v>3243.3719008264466</v>
      </c>
      <c r="J454">
        <v>3000</v>
      </c>
      <c r="K454">
        <f t="shared" si="30"/>
        <v>61664.22048271363</v>
      </c>
      <c r="L454" s="6">
        <v>2</v>
      </c>
    </row>
    <row r="455" spans="1:12" ht="16" thickBot="1">
      <c r="A455" s="4" t="s">
        <v>605</v>
      </c>
      <c r="B455" s="4" t="s">
        <v>847</v>
      </c>
      <c r="C455" t="s">
        <v>179</v>
      </c>
      <c r="D455" s="5">
        <v>43040</v>
      </c>
      <c r="E455" s="5">
        <v>43191</v>
      </c>
      <c r="F455" s="4" t="s">
        <v>12</v>
      </c>
      <c r="G455" s="4" t="s">
        <v>850</v>
      </c>
      <c r="H455" s="6">
        <v>22</v>
      </c>
      <c r="I455" s="6">
        <f t="shared" si="43"/>
        <v>3243.3719008264466</v>
      </c>
      <c r="J455">
        <v>3000</v>
      </c>
      <c r="K455">
        <f t="shared" si="30"/>
        <v>524145.87410306587</v>
      </c>
      <c r="L455" s="6">
        <v>17</v>
      </c>
    </row>
    <row r="456" spans="1:12" ht="16" thickBot="1">
      <c r="A456" s="4" t="s">
        <v>605</v>
      </c>
      <c r="B456" s="4" t="s">
        <v>847</v>
      </c>
      <c r="C456" t="s">
        <v>179</v>
      </c>
      <c r="D456" s="5">
        <v>43040</v>
      </c>
      <c r="E456" s="5">
        <v>43191</v>
      </c>
      <c r="F456" s="4" t="s">
        <v>12</v>
      </c>
      <c r="G456" s="4" t="s">
        <v>851</v>
      </c>
      <c r="H456" s="6">
        <v>22</v>
      </c>
      <c r="I456" s="6">
        <f t="shared" si="43"/>
        <v>3243.3719008264466</v>
      </c>
      <c r="J456">
        <v>3000</v>
      </c>
      <c r="K456">
        <f t="shared" si="30"/>
        <v>215824.77168949769</v>
      </c>
      <c r="L456" s="6">
        <v>7</v>
      </c>
    </row>
    <row r="457" spans="1:12" ht="16" thickBot="1">
      <c r="A457" s="4" t="s">
        <v>605</v>
      </c>
      <c r="B457" s="4" t="s">
        <v>847</v>
      </c>
      <c r="C457" t="s">
        <v>179</v>
      </c>
      <c r="D457" s="5">
        <v>43040</v>
      </c>
      <c r="E457" s="5">
        <v>43191</v>
      </c>
      <c r="F457" s="4" t="s">
        <v>12</v>
      </c>
      <c r="G457" s="4" t="s">
        <v>852</v>
      </c>
      <c r="H457" s="6">
        <v>22</v>
      </c>
      <c r="I457" s="6">
        <f t="shared" si="43"/>
        <v>3243.3719008264466</v>
      </c>
      <c r="J457">
        <v>3000</v>
      </c>
      <c r="K457">
        <f t="shared" si="30"/>
        <v>585810.09458577947</v>
      </c>
      <c r="L457" s="6">
        <v>19</v>
      </c>
    </row>
    <row r="458" spans="1:12" ht="16" thickBot="1">
      <c r="A458" s="4" t="s">
        <v>605</v>
      </c>
      <c r="B458" s="4" t="s">
        <v>847</v>
      </c>
      <c r="C458" t="s">
        <v>179</v>
      </c>
      <c r="D458" s="5">
        <v>43040</v>
      </c>
      <c r="E458" s="5">
        <v>43191</v>
      </c>
      <c r="F458" s="4" t="s">
        <v>12</v>
      </c>
      <c r="G458" s="4" t="s">
        <v>853</v>
      </c>
      <c r="H458" s="6">
        <v>22</v>
      </c>
      <c r="I458" s="6">
        <f t="shared" si="43"/>
        <v>3243.3719008264466</v>
      </c>
      <c r="J458">
        <v>3000</v>
      </c>
      <c r="K458">
        <f t="shared" si="30"/>
        <v>524145.87410306587</v>
      </c>
      <c r="L458" s="6">
        <v>17</v>
      </c>
    </row>
    <row r="459" spans="1:12" ht="16" thickBot="1">
      <c r="A459" s="4" t="s">
        <v>605</v>
      </c>
      <c r="B459" s="4" t="s">
        <v>847</v>
      </c>
      <c r="C459" t="s">
        <v>179</v>
      </c>
      <c r="D459" s="5">
        <v>43040</v>
      </c>
      <c r="E459" s="5">
        <v>43191</v>
      </c>
      <c r="F459" s="4" t="s">
        <v>12</v>
      </c>
      <c r="G459" s="4" t="s">
        <v>854</v>
      </c>
      <c r="H459" s="6">
        <v>22</v>
      </c>
      <c r="I459" s="6">
        <f t="shared" si="43"/>
        <v>3243.3719008264466</v>
      </c>
      <c r="J459">
        <v>3000</v>
      </c>
      <c r="K459">
        <f t="shared" si="30"/>
        <v>585810.09458577947</v>
      </c>
      <c r="L459" s="6">
        <v>19</v>
      </c>
    </row>
    <row r="460" spans="1:12" ht="16" thickBot="1">
      <c r="A460" s="4" t="s">
        <v>605</v>
      </c>
      <c r="B460" s="4" t="s">
        <v>847</v>
      </c>
      <c r="C460" t="s">
        <v>179</v>
      </c>
      <c r="D460" s="5">
        <v>43040</v>
      </c>
      <c r="E460" s="5">
        <v>43191</v>
      </c>
      <c r="F460" s="4" t="s">
        <v>12</v>
      </c>
      <c r="G460" s="4" t="s">
        <v>855</v>
      </c>
      <c r="H460" s="6">
        <v>22</v>
      </c>
      <c r="I460" s="6">
        <f t="shared" si="43"/>
        <v>3243.3719008264466</v>
      </c>
      <c r="J460">
        <v>3000</v>
      </c>
      <c r="K460">
        <f t="shared" si="30"/>
        <v>462481.65362035221</v>
      </c>
      <c r="L460" s="6">
        <v>15</v>
      </c>
    </row>
    <row r="461" spans="1:12" ht="16" thickBot="1">
      <c r="A461" s="4" t="s">
        <v>605</v>
      </c>
      <c r="B461" s="4" t="s">
        <v>847</v>
      </c>
      <c r="C461" t="s">
        <v>179</v>
      </c>
      <c r="D461" s="5">
        <v>43040</v>
      </c>
      <c r="E461" s="5">
        <v>43191</v>
      </c>
      <c r="F461" s="4" t="s">
        <v>12</v>
      </c>
      <c r="G461" s="4" t="s">
        <v>856</v>
      </c>
      <c r="H461" s="6">
        <v>22</v>
      </c>
      <c r="I461" s="6">
        <f t="shared" si="43"/>
        <v>3243.3719008264466</v>
      </c>
      <c r="J461">
        <v>3000</v>
      </c>
      <c r="K461">
        <f t="shared" si="30"/>
        <v>462481.65362035221</v>
      </c>
      <c r="L461" s="6">
        <v>15</v>
      </c>
    </row>
    <row r="462" spans="1:12" ht="16" thickBot="1">
      <c r="A462" s="4" t="s">
        <v>605</v>
      </c>
      <c r="B462" s="4" t="s">
        <v>847</v>
      </c>
      <c r="C462" t="s">
        <v>179</v>
      </c>
      <c r="D462" s="5">
        <v>43040</v>
      </c>
      <c r="E462" s="5">
        <v>43191</v>
      </c>
      <c r="F462" s="4" t="s">
        <v>12</v>
      </c>
      <c r="G462" s="4" t="s">
        <v>857</v>
      </c>
      <c r="H462" s="6">
        <v>22</v>
      </c>
      <c r="I462" s="6">
        <f t="shared" si="43"/>
        <v>3243.3719008264466</v>
      </c>
      <c r="J462">
        <v>3000</v>
      </c>
      <c r="K462">
        <f t="shared" si="30"/>
        <v>616642.20482713624</v>
      </c>
      <c r="L462" s="6">
        <v>20</v>
      </c>
    </row>
    <row r="463" spans="1:12" ht="16" thickBot="1">
      <c r="A463" s="4" t="s">
        <v>605</v>
      </c>
      <c r="B463" s="4" t="s">
        <v>847</v>
      </c>
      <c r="C463" t="s">
        <v>179</v>
      </c>
      <c r="D463" s="5">
        <v>43040</v>
      </c>
      <c r="E463" s="5">
        <v>43191</v>
      </c>
      <c r="F463" s="4" t="s">
        <v>12</v>
      </c>
      <c r="G463" s="4" t="s">
        <v>858</v>
      </c>
      <c r="H463" s="6">
        <v>22</v>
      </c>
      <c r="I463" s="6">
        <f t="shared" si="43"/>
        <v>3243.3719008264466</v>
      </c>
      <c r="J463">
        <v>3000</v>
      </c>
      <c r="K463">
        <f t="shared" si="30"/>
        <v>616642.20482713624</v>
      </c>
      <c r="L463" s="6">
        <v>20</v>
      </c>
    </row>
    <row r="464" spans="1:12" ht="16" thickBot="1">
      <c r="A464" s="4" t="s">
        <v>605</v>
      </c>
      <c r="B464" s="4" t="s">
        <v>847</v>
      </c>
      <c r="C464" t="s">
        <v>179</v>
      </c>
      <c r="D464" s="5">
        <v>43040</v>
      </c>
      <c r="E464" s="5">
        <v>43191</v>
      </c>
      <c r="F464" s="4" t="s">
        <v>12</v>
      </c>
      <c r="G464" s="4" t="s">
        <v>859</v>
      </c>
      <c r="H464" s="6">
        <v>22</v>
      </c>
      <c r="I464" s="6">
        <f t="shared" si="43"/>
        <v>3243.3719008264466</v>
      </c>
      <c r="J464">
        <v>3000</v>
      </c>
      <c r="K464">
        <f t="shared" si="30"/>
        <v>647474.31506849313</v>
      </c>
      <c r="L464" s="6">
        <v>21</v>
      </c>
    </row>
    <row r="465" spans="1:12" ht="16" thickBot="1">
      <c r="A465" s="4" t="s">
        <v>605</v>
      </c>
      <c r="B465" s="4" t="s">
        <v>847</v>
      </c>
      <c r="C465" t="s">
        <v>179</v>
      </c>
      <c r="D465" s="5">
        <v>43040</v>
      </c>
      <c r="E465" s="5">
        <v>43191</v>
      </c>
      <c r="F465" s="4" t="s">
        <v>12</v>
      </c>
      <c r="G465" s="4" t="s">
        <v>860</v>
      </c>
      <c r="H465" s="6">
        <v>22</v>
      </c>
      <c r="I465" s="6">
        <f t="shared" si="43"/>
        <v>3243.3719008264466</v>
      </c>
      <c r="J465">
        <v>3000</v>
      </c>
      <c r="K465">
        <f t="shared" ref="K465:K528" si="44">(L465/I465)*10^8</f>
        <v>339153.21265492495</v>
      </c>
      <c r="L465" s="6">
        <v>11</v>
      </c>
    </row>
    <row r="466" spans="1:12" ht="16" thickBot="1">
      <c r="A466" s="4" t="s">
        <v>605</v>
      </c>
      <c r="B466" s="4" t="s">
        <v>847</v>
      </c>
      <c r="C466" t="s">
        <v>179</v>
      </c>
      <c r="D466" s="5">
        <v>43040</v>
      </c>
      <c r="E466" s="5">
        <v>43191</v>
      </c>
      <c r="F466" s="4" t="s">
        <v>12</v>
      </c>
      <c r="G466" s="4" t="s">
        <v>861</v>
      </c>
      <c r="H466" s="6">
        <v>22</v>
      </c>
      <c r="I466" s="6">
        <f t="shared" si="43"/>
        <v>3243.3719008264466</v>
      </c>
      <c r="J466">
        <v>3000</v>
      </c>
      <c r="K466">
        <f t="shared" si="44"/>
        <v>61664.22048271363</v>
      </c>
      <c r="L466" s="6">
        <v>2</v>
      </c>
    </row>
    <row r="467" spans="1:12" ht="16" thickBot="1">
      <c r="A467" s="4" t="s">
        <v>605</v>
      </c>
      <c r="B467" s="4" t="s">
        <v>847</v>
      </c>
      <c r="C467" t="s">
        <v>179</v>
      </c>
      <c r="D467" s="5">
        <v>43040</v>
      </c>
      <c r="E467" s="5">
        <v>43191</v>
      </c>
      <c r="F467" s="4" t="s">
        <v>12</v>
      </c>
      <c r="G467" s="4" t="s">
        <v>862</v>
      </c>
      <c r="H467" s="6">
        <v>22</v>
      </c>
      <c r="I467" s="6">
        <f t="shared" si="43"/>
        <v>3243.3719008264466</v>
      </c>
      <c r="J467">
        <v>3000</v>
      </c>
      <c r="K467">
        <f t="shared" si="44"/>
        <v>400817.43313763861</v>
      </c>
      <c r="L467" s="6">
        <v>13</v>
      </c>
    </row>
    <row r="468" spans="1:12" ht="16" thickBot="1">
      <c r="A468" s="4" t="s">
        <v>605</v>
      </c>
      <c r="B468" s="4" t="s">
        <v>847</v>
      </c>
      <c r="C468" t="s">
        <v>179</v>
      </c>
      <c r="D468" s="5">
        <v>43040</v>
      </c>
      <c r="E468" s="5">
        <v>43191</v>
      </c>
      <c r="F468" s="4" t="s">
        <v>12</v>
      </c>
      <c r="G468" s="4" t="s">
        <v>863</v>
      </c>
      <c r="H468" s="6">
        <v>22</v>
      </c>
      <c r="I468" s="6">
        <f t="shared" si="43"/>
        <v>3243.3719008264466</v>
      </c>
      <c r="J468">
        <v>3000</v>
      </c>
      <c r="K468">
        <f t="shared" si="44"/>
        <v>215824.77168949769</v>
      </c>
      <c r="L468" s="6">
        <v>7</v>
      </c>
    </row>
    <row r="469" spans="1:12" ht="16" thickBot="1">
      <c r="A469" s="4" t="s">
        <v>605</v>
      </c>
      <c r="B469" s="4" t="s">
        <v>847</v>
      </c>
      <c r="C469" t="s">
        <v>179</v>
      </c>
      <c r="D469" s="5">
        <v>43040</v>
      </c>
      <c r="E469" s="5">
        <v>43191</v>
      </c>
      <c r="F469" s="4" t="s">
        <v>12</v>
      </c>
      <c r="G469" s="4" t="s">
        <v>864</v>
      </c>
      <c r="H469" s="6">
        <v>22</v>
      </c>
      <c r="I469" s="6">
        <f t="shared" si="43"/>
        <v>3243.3719008264466</v>
      </c>
      <c r="J469">
        <v>3000</v>
      </c>
      <c r="K469">
        <f t="shared" si="44"/>
        <v>493313.76386170904</v>
      </c>
      <c r="L469" s="6">
        <v>16</v>
      </c>
    </row>
    <row r="470" spans="1:12" ht="16" thickBot="1">
      <c r="A470" s="4" t="s">
        <v>605</v>
      </c>
      <c r="B470" s="4" t="s">
        <v>847</v>
      </c>
      <c r="C470" t="s">
        <v>179</v>
      </c>
      <c r="D470" s="5">
        <v>43040</v>
      </c>
      <c r="E470" s="5">
        <v>43191</v>
      </c>
      <c r="F470" s="4" t="s">
        <v>12</v>
      </c>
      <c r="G470" s="4" t="s">
        <v>865</v>
      </c>
      <c r="H470" s="6">
        <v>22</v>
      </c>
      <c r="I470" s="6">
        <f t="shared" si="43"/>
        <v>3243.3719008264466</v>
      </c>
      <c r="J470">
        <v>3000</v>
      </c>
      <c r="K470">
        <f t="shared" si="44"/>
        <v>308321.10241356812</v>
      </c>
      <c r="L470" s="6">
        <v>10</v>
      </c>
    </row>
    <row r="471" spans="1:12" ht="16" thickBot="1">
      <c r="A471" s="4" t="s">
        <v>605</v>
      </c>
      <c r="B471" s="4" t="s">
        <v>847</v>
      </c>
      <c r="C471" t="s">
        <v>179</v>
      </c>
      <c r="D471" s="5">
        <v>43040</v>
      </c>
      <c r="E471" s="5">
        <v>43191</v>
      </c>
      <c r="F471" s="4" t="s">
        <v>12</v>
      </c>
      <c r="G471" s="4" t="s">
        <v>866</v>
      </c>
      <c r="H471" s="6">
        <v>22</v>
      </c>
      <c r="I471" s="6">
        <f t="shared" si="43"/>
        <v>3243.3719008264466</v>
      </c>
      <c r="J471">
        <v>3000</v>
      </c>
      <c r="K471">
        <f t="shared" si="44"/>
        <v>431649.54337899538</v>
      </c>
      <c r="L471" s="6">
        <v>14</v>
      </c>
    </row>
    <row r="472" spans="1:12" ht="16" thickBot="1">
      <c r="A472" s="4" t="s">
        <v>605</v>
      </c>
      <c r="B472" s="4" t="s">
        <v>847</v>
      </c>
      <c r="C472" t="s">
        <v>179</v>
      </c>
      <c r="D472" s="5">
        <v>43040</v>
      </c>
      <c r="E472" s="5">
        <v>43191</v>
      </c>
      <c r="F472" s="4" t="s">
        <v>12</v>
      </c>
      <c r="G472" s="4" t="s">
        <v>867</v>
      </c>
      <c r="H472" s="6">
        <v>22</v>
      </c>
      <c r="I472" s="6">
        <f t="shared" si="43"/>
        <v>3243.3719008264466</v>
      </c>
      <c r="J472">
        <v>3000</v>
      </c>
      <c r="K472">
        <f t="shared" si="44"/>
        <v>431649.54337899538</v>
      </c>
      <c r="L472" s="6">
        <v>14</v>
      </c>
    </row>
    <row r="473" spans="1:12" ht="16" thickBot="1">
      <c r="A473" s="74" t="s">
        <v>605</v>
      </c>
      <c r="B473" s="74" t="s">
        <v>269</v>
      </c>
      <c r="C473" t="s">
        <v>366</v>
      </c>
      <c r="D473" s="66">
        <v>43040</v>
      </c>
      <c r="E473" s="66">
        <v>43191</v>
      </c>
      <c r="F473" s="74" t="s">
        <v>184</v>
      </c>
      <c r="G473" s="74" t="s">
        <v>1202</v>
      </c>
      <c r="H473" s="68">
        <v>11</v>
      </c>
      <c r="I473" s="25">
        <f>(511/H473)*(766/H473)</f>
        <v>3234.9256198347107</v>
      </c>
      <c r="J473">
        <v>3000</v>
      </c>
      <c r="K473">
        <f t="shared" si="44"/>
        <v>123650.44733870514</v>
      </c>
      <c r="L473" s="68">
        <v>4</v>
      </c>
    </row>
    <row r="474" spans="1:12" ht="16" thickBot="1">
      <c r="A474" s="74" t="s">
        <v>605</v>
      </c>
      <c r="B474" s="74" t="s">
        <v>269</v>
      </c>
      <c r="C474" t="s">
        <v>366</v>
      </c>
      <c r="D474" s="66">
        <v>43040</v>
      </c>
      <c r="E474" s="66">
        <v>43191</v>
      </c>
      <c r="F474" s="74" t="s">
        <v>184</v>
      </c>
      <c r="G474" s="74" t="s">
        <v>1203</v>
      </c>
      <c r="H474" s="68">
        <v>11</v>
      </c>
      <c r="I474" s="25">
        <f>(511/H474)*(766/H474)</f>
        <v>3234.9256198347107</v>
      </c>
      <c r="J474">
        <v>3000</v>
      </c>
      <c r="K474">
        <f t="shared" si="44"/>
        <v>309126.1183467629</v>
      </c>
      <c r="L474" s="68">
        <v>10</v>
      </c>
    </row>
    <row r="475" spans="1:12" ht="16" thickBot="1">
      <c r="A475" s="74" t="s">
        <v>605</v>
      </c>
      <c r="B475" s="74" t="s">
        <v>269</v>
      </c>
      <c r="C475" t="s">
        <v>366</v>
      </c>
      <c r="D475" s="66">
        <v>43040</v>
      </c>
      <c r="E475" s="66">
        <v>43191</v>
      </c>
      <c r="F475" s="74" t="s">
        <v>184</v>
      </c>
      <c r="G475" s="74" t="s">
        <v>1204</v>
      </c>
      <c r="H475" s="68">
        <v>11</v>
      </c>
      <c r="I475" s="25">
        <f t="shared" ref="I475:I492" si="45">(511/H475)*(766/H475)</f>
        <v>3234.9256198347107</v>
      </c>
      <c r="J475">
        <v>3000</v>
      </c>
      <c r="K475">
        <f t="shared" si="44"/>
        <v>525514.40118949697</v>
      </c>
      <c r="L475" s="68">
        <v>17</v>
      </c>
    </row>
    <row r="476" spans="1:12" ht="16" thickBot="1">
      <c r="A476" s="74" t="s">
        <v>605</v>
      </c>
      <c r="B476" s="74" t="s">
        <v>269</v>
      </c>
      <c r="C476" t="s">
        <v>366</v>
      </c>
      <c r="D476" s="66">
        <v>43040</v>
      </c>
      <c r="E476" s="66">
        <v>43191</v>
      </c>
      <c r="F476" s="74" t="s">
        <v>184</v>
      </c>
      <c r="G476" s="74" t="s">
        <v>1205</v>
      </c>
      <c r="H476" s="68">
        <v>11</v>
      </c>
      <c r="I476" s="25">
        <f t="shared" si="45"/>
        <v>3234.9256198347107</v>
      </c>
      <c r="J476">
        <v>3000</v>
      </c>
      <c r="K476">
        <f t="shared" si="44"/>
        <v>401863.95385079173</v>
      </c>
      <c r="L476" s="68">
        <v>13</v>
      </c>
    </row>
    <row r="477" spans="1:12" ht="16" thickBot="1">
      <c r="A477" s="74" t="s">
        <v>605</v>
      </c>
      <c r="B477" s="74" t="s">
        <v>269</v>
      </c>
      <c r="C477" t="s">
        <v>366</v>
      </c>
      <c r="D477" s="66">
        <v>43040</v>
      </c>
      <c r="E477" s="66">
        <v>43191</v>
      </c>
      <c r="F477" s="74" t="s">
        <v>184</v>
      </c>
      <c r="G477" s="74" t="s">
        <v>1206</v>
      </c>
      <c r="H477" s="68">
        <v>11</v>
      </c>
      <c r="I477" s="25">
        <f t="shared" si="45"/>
        <v>3234.9256198347107</v>
      </c>
      <c r="J477">
        <v>3000</v>
      </c>
      <c r="K477">
        <f t="shared" si="44"/>
        <v>340038.73018143914</v>
      </c>
      <c r="L477" s="68">
        <v>11</v>
      </c>
    </row>
    <row r="478" spans="1:12" ht="16" thickBot="1">
      <c r="A478" s="74" t="s">
        <v>605</v>
      </c>
      <c r="B478" s="74" t="s">
        <v>269</v>
      </c>
      <c r="C478" t="s">
        <v>366</v>
      </c>
      <c r="D478" s="66">
        <v>43040</v>
      </c>
      <c r="E478" s="66">
        <v>43191</v>
      </c>
      <c r="F478" s="74" t="s">
        <v>184</v>
      </c>
      <c r="G478" s="74" t="s">
        <v>1207</v>
      </c>
      <c r="H478" s="68">
        <v>11</v>
      </c>
      <c r="I478" s="25">
        <f t="shared" si="45"/>
        <v>3234.9256198347107</v>
      </c>
      <c r="J478">
        <v>3000</v>
      </c>
      <c r="K478">
        <f t="shared" si="44"/>
        <v>216388.28284273398</v>
      </c>
      <c r="L478" s="68">
        <v>7</v>
      </c>
    </row>
    <row r="479" spans="1:12" ht="16" thickBot="1">
      <c r="A479" s="74" t="s">
        <v>605</v>
      </c>
      <c r="B479" s="74" t="s">
        <v>269</v>
      </c>
      <c r="C479" t="s">
        <v>366</v>
      </c>
      <c r="D479" s="66">
        <v>43040</v>
      </c>
      <c r="E479" s="66">
        <v>43191</v>
      </c>
      <c r="F479" s="74" t="s">
        <v>184</v>
      </c>
      <c r="G479" s="74" t="s">
        <v>1208</v>
      </c>
      <c r="H479" s="68">
        <v>11</v>
      </c>
      <c r="I479" s="25">
        <f t="shared" si="45"/>
        <v>3234.9256198347107</v>
      </c>
      <c r="J479">
        <v>3000</v>
      </c>
      <c r="K479">
        <f t="shared" si="44"/>
        <v>185475.67100805772</v>
      </c>
      <c r="L479" s="68">
        <v>6</v>
      </c>
    </row>
    <row r="480" spans="1:12" ht="16" thickBot="1">
      <c r="A480" s="74" t="s">
        <v>605</v>
      </c>
      <c r="B480" s="74" t="s">
        <v>269</v>
      </c>
      <c r="C480" t="s">
        <v>366</v>
      </c>
      <c r="D480" s="66">
        <v>43040</v>
      </c>
      <c r="E480" s="66">
        <v>43191</v>
      </c>
      <c r="F480" s="74" t="s">
        <v>184</v>
      </c>
      <c r="G480" s="74" t="s">
        <v>1209</v>
      </c>
      <c r="H480" s="68">
        <v>11</v>
      </c>
      <c r="I480" s="25">
        <f t="shared" si="45"/>
        <v>3234.9256198347107</v>
      </c>
      <c r="J480">
        <v>3000</v>
      </c>
      <c r="K480">
        <f t="shared" si="44"/>
        <v>309126.1183467629</v>
      </c>
      <c r="L480" s="68">
        <v>10</v>
      </c>
    </row>
    <row r="481" spans="1:12" ht="16" thickBot="1">
      <c r="A481" s="74" t="s">
        <v>605</v>
      </c>
      <c r="B481" s="74" t="s">
        <v>269</v>
      </c>
      <c r="C481" t="s">
        <v>366</v>
      </c>
      <c r="D481" s="66">
        <v>43040</v>
      </c>
      <c r="E481" s="66">
        <v>43191</v>
      </c>
      <c r="F481" s="74" t="s">
        <v>184</v>
      </c>
      <c r="G481" s="74" t="s">
        <v>1210</v>
      </c>
      <c r="H481" s="68">
        <v>11</v>
      </c>
      <c r="I481" s="25">
        <f t="shared" si="45"/>
        <v>3234.9256198347107</v>
      </c>
      <c r="J481">
        <v>3000</v>
      </c>
      <c r="K481">
        <f t="shared" si="44"/>
        <v>154563.05917338145</v>
      </c>
      <c r="L481" s="68">
        <v>5</v>
      </c>
    </row>
    <row r="482" spans="1:12" ht="16" thickBot="1">
      <c r="A482" s="74" t="s">
        <v>605</v>
      </c>
      <c r="B482" s="74" t="s">
        <v>269</v>
      </c>
      <c r="C482" t="s">
        <v>366</v>
      </c>
      <c r="D482" s="66">
        <v>43040</v>
      </c>
      <c r="E482" s="66">
        <v>43191</v>
      </c>
      <c r="F482" s="74" t="s">
        <v>184</v>
      </c>
      <c r="G482" s="74" t="s">
        <v>1211</v>
      </c>
      <c r="H482" s="68">
        <v>11</v>
      </c>
      <c r="I482" s="25">
        <f t="shared" si="45"/>
        <v>3234.9256198347107</v>
      </c>
      <c r="J482">
        <v>3000</v>
      </c>
      <c r="K482">
        <f t="shared" si="44"/>
        <v>340038.73018143914</v>
      </c>
      <c r="L482" s="68">
        <v>11</v>
      </c>
    </row>
    <row r="483" spans="1:12" ht="16" thickBot="1">
      <c r="A483" s="74" t="s">
        <v>605</v>
      </c>
      <c r="B483" s="74" t="s">
        <v>269</v>
      </c>
      <c r="C483" t="s">
        <v>366</v>
      </c>
      <c r="D483" s="66">
        <v>43040</v>
      </c>
      <c r="E483" s="66">
        <v>43191</v>
      </c>
      <c r="F483" s="74" t="s">
        <v>184</v>
      </c>
      <c r="G483" s="74" t="s">
        <v>1212</v>
      </c>
      <c r="H483" s="68">
        <v>11</v>
      </c>
      <c r="I483" s="25">
        <f t="shared" si="45"/>
        <v>3234.9256198347107</v>
      </c>
      <c r="J483">
        <v>3000</v>
      </c>
      <c r="K483">
        <f t="shared" si="44"/>
        <v>185475.67100805772</v>
      </c>
      <c r="L483" s="68">
        <v>6</v>
      </c>
    </row>
    <row r="484" spans="1:12" ht="16" thickBot="1">
      <c r="A484" s="74" t="s">
        <v>605</v>
      </c>
      <c r="B484" s="74" t="s">
        <v>269</v>
      </c>
      <c r="C484" t="s">
        <v>366</v>
      </c>
      <c r="D484" s="66">
        <v>43040</v>
      </c>
      <c r="E484" s="66">
        <v>43191</v>
      </c>
      <c r="F484" s="74" t="s">
        <v>184</v>
      </c>
      <c r="G484" s="74" t="s">
        <v>1213</v>
      </c>
      <c r="H484" s="68">
        <v>11</v>
      </c>
      <c r="I484" s="25">
        <f t="shared" si="45"/>
        <v>3234.9256198347107</v>
      </c>
      <c r="J484">
        <v>3000</v>
      </c>
      <c r="K484">
        <f t="shared" si="44"/>
        <v>247300.89467741028</v>
      </c>
      <c r="L484" s="68">
        <v>8</v>
      </c>
    </row>
    <row r="485" spans="1:12" ht="16" thickBot="1">
      <c r="A485" s="74" t="s">
        <v>605</v>
      </c>
      <c r="B485" s="74" t="s">
        <v>269</v>
      </c>
      <c r="C485" t="s">
        <v>366</v>
      </c>
      <c r="D485" s="66">
        <v>43040</v>
      </c>
      <c r="E485" s="66">
        <v>43191</v>
      </c>
      <c r="F485" s="74" t="s">
        <v>184</v>
      </c>
      <c r="G485" s="74" t="s">
        <v>1214</v>
      </c>
      <c r="H485" s="68">
        <v>11</v>
      </c>
      <c r="I485" s="25">
        <f t="shared" si="45"/>
        <v>3234.9256198347107</v>
      </c>
      <c r="J485">
        <v>3000</v>
      </c>
      <c r="K485">
        <f t="shared" si="44"/>
        <v>278213.50651208661</v>
      </c>
      <c r="L485" s="68">
        <v>9</v>
      </c>
    </row>
    <row r="486" spans="1:12" ht="16" thickBot="1">
      <c r="A486" s="74" t="s">
        <v>605</v>
      </c>
      <c r="B486" s="74" t="s">
        <v>269</v>
      </c>
      <c r="C486" t="s">
        <v>366</v>
      </c>
      <c r="D486" s="66">
        <v>43040</v>
      </c>
      <c r="E486" s="66">
        <v>43191</v>
      </c>
      <c r="F486" s="74" t="s">
        <v>184</v>
      </c>
      <c r="G486" s="74" t="s">
        <v>1215</v>
      </c>
      <c r="H486" s="68">
        <v>11</v>
      </c>
      <c r="I486" s="25">
        <f t="shared" si="45"/>
        <v>3234.9256198347107</v>
      </c>
      <c r="J486">
        <v>3000</v>
      </c>
      <c r="K486">
        <f t="shared" si="44"/>
        <v>432776.56568546797</v>
      </c>
      <c r="L486" s="68">
        <v>14</v>
      </c>
    </row>
    <row r="487" spans="1:12" ht="16" thickBot="1">
      <c r="A487" s="74" t="s">
        <v>605</v>
      </c>
      <c r="B487" s="74" t="s">
        <v>269</v>
      </c>
      <c r="C487" t="s">
        <v>366</v>
      </c>
      <c r="D487" s="66">
        <v>43040</v>
      </c>
      <c r="E487" s="66">
        <v>43191</v>
      </c>
      <c r="F487" s="74" t="s">
        <v>184</v>
      </c>
      <c r="G487" s="74" t="s">
        <v>1216</v>
      </c>
      <c r="H487" s="68">
        <v>11</v>
      </c>
      <c r="I487" s="25">
        <f t="shared" si="45"/>
        <v>3234.9256198347107</v>
      </c>
      <c r="J487">
        <v>3000</v>
      </c>
      <c r="K487">
        <f t="shared" si="44"/>
        <v>278213.50651208661</v>
      </c>
      <c r="L487" s="68">
        <v>9</v>
      </c>
    </row>
    <row r="488" spans="1:12" ht="16" thickBot="1">
      <c r="A488" s="74" t="s">
        <v>605</v>
      </c>
      <c r="B488" s="74" t="s">
        <v>269</v>
      </c>
      <c r="C488" t="s">
        <v>366</v>
      </c>
      <c r="D488" s="66">
        <v>43040</v>
      </c>
      <c r="E488" s="66">
        <v>43191</v>
      </c>
      <c r="F488" s="74" t="s">
        <v>184</v>
      </c>
      <c r="G488" s="74" t="s">
        <v>1217</v>
      </c>
      <c r="H488" s="68">
        <v>11</v>
      </c>
      <c r="I488" s="25">
        <f t="shared" si="45"/>
        <v>3234.9256198347107</v>
      </c>
      <c r="J488">
        <v>3000</v>
      </c>
      <c r="K488">
        <f t="shared" si="44"/>
        <v>154563.05917338145</v>
      </c>
      <c r="L488" s="68">
        <v>5</v>
      </c>
    </row>
    <row r="489" spans="1:12" ht="16" thickBot="1">
      <c r="A489" s="74" t="s">
        <v>605</v>
      </c>
      <c r="B489" s="74" t="s">
        <v>269</v>
      </c>
      <c r="C489" t="s">
        <v>366</v>
      </c>
      <c r="D489" s="66">
        <v>43040</v>
      </c>
      <c r="E489" s="66">
        <v>43191</v>
      </c>
      <c r="F489" s="74" t="s">
        <v>184</v>
      </c>
      <c r="G489" s="74" t="s">
        <v>1218</v>
      </c>
      <c r="H489" s="68">
        <v>11</v>
      </c>
      <c r="I489" s="25">
        <f t="shared" si="45"/>
        <v>3234.9256198347107</v>
      </c>
      <c r="J489">
        <v>3000</v>
      </c>
      <c r="K489">
        <f t="shared" si="44"/>
        <v>185475.67100805772</v>
      </c>
      <c r="L489" s="68">
        <v>6</v>
      </c>
    </row>
    <row r="490" spans="1:12" ht="16" thickBot="1">
      <c r="A490" s="74" t="s">
        <v>605</v>
      </c>
      <c r="B490" s="74" t="s">
        <v>269</v>
      </c>
      <c r="C490" t="s">
        <v>366</v>
      </c>
      <c r="D490" s="66">
        <v>43040</v>
      </c>
      <c r="E490" s="66">
        <v>43191</v>
      </c>
      <c r="F490" s="74" t="s">
        <v>184</v>
      </c>
      <c r="G490" s="74" t="s">
        <v>1219</v>
      </c>
      <c r="H490" s="68">
        <v>11</v>
      </c>
      <c r="I490" s="25">
        <f t="shared" si="45"/>
        <v>3234.9256198347107</v>
      </c>
      <c r="J490">
        <v>3000</v>
      </c>
      <c r="K490">
        <f t="shared" si="44"/>
        <v>401863.95385079173</v>
      </c>
      <c r="L490" s="68">
        <v>13</v>
      </c>
    </row>
    <row r="491" spans="1:12" ht="16" thickBot="1">
      <c r="A491" s="74" t="s">
        <v>605</v>
      </c>
      <c r="B491" s="74" t="s">
        <v>269</v>
      </c>
      <c r="C491" t="s">
        <v>366</v>
      </c>
      <c r="D491" s="66">
        <v>43040</v>
      </c>
      <c r="E491" s="66">
        <v>43191</v>
      </c>
      <c r="F491" s="74" t="s">
        <v>184</v>
      </c>
      <c r="G491" s="74" t="s">
        <v>1220</v>
      </c>
      <c r="H491" s="68">
        <v>11</v>
      </c>
      <c r="I491" s="25">
        <f t="shared" si="45"/>
        <v>3234.9256198347107</v>
      </c>
      <c r="J491">
        <v>3000</v>
      </c>
      <c r="K491">
        <f t="shared" si="44"/>
        <v>309126.1183467629</v>
      </c>
      <c r="L491" s="68">
        <v>10</v>
      </c>
    </row>
    <row r="492" spans="1:12" ht="16" thickBot="1">
      <c r="A492" s="74" t="s">
        <v>605</v>
      </c>
      <c r="B492" s="74" t="s">
        <v>269</v>
      </c>
      <c r="C492" t="s">
        <v>366</v>
      </c>
      <c r="D492" s="66">
        <v>43040</v>
      </c>
      <c r="E492" s="66">
        <v>43191</v>
      </c>
      <c r="F492" s="74" t="s">
        <v>184</v>
      </c>
      <c r="G492" s="74" t="s">
        <v>1221</v>
      </c>
      <c r="H492" s="68">
        <v>11</v>
      </c>
      <c r="I492" s="25">
        <f t="shared" si="45"/>
        <v>3234.9256198347107</v>
      </c>
      <c r="J492">
        <v>3000</v>
      </c>
      <c r="K492">
        <f t="shared" si="44"/>
        <v>340038.73018143914</v>
      </c>
      <c r="L492" s="68">
        <v>11</v>
      </c>
    </row>
    <row r="493" spans="1:12" ht="16" thickBot="1">
      <c r="A493" s="74" t="s">
        <v>605</v>
      </c>
      <c r="B493" s="74" t="s">
        <v>290</v>
      </c>
      <c r="C493" t="s">
        <v>179</v>
      </c>
      <c r="D493" s="66">
        <v>43040</v>
      </c>
      <c r="E493" s="66">
        <v>43191</v>
      </c>
      <c r="F493" s="74" t="s">
        <v>146</v>
      </c>
      <c r="G493" s="74" t="s">
        <v>1362</v>
      </c>
      <c r="H493">
        <v>11</v>
      </c>
      <c r="I493" s="25">
        <f t="shared" ref="I493" si="46">(511/H493)*(766/H493)</f>
        <v>3234.9256198347107</v>
      </c>
      <c r="J493">
        <v>3000</v>
      </c>
      <c r="K493">
        <f t="shared" si="44"/>
        <v>3524037.7491530967</v>
      </c>
      <c r="L493" s="68">
        <v>114</v>
      </c>
    </row>
    <row r="494" spans="1:12" ht="16" thickBot="1">
      <c r="A494" s="74" t="s">
        <v>605</v>
      </c>
      <c r="B494" s="74" t="s">
        <v>290</v>
      </c>
      <c r="C494" t="s">
        <v>179</v>
      </c>
      <c r="D494" s="66">
        <v>43040</v>
      </c>
      <c r="E494" s="66">
        <v>43191</v>
      </c>
      <c r="F494" s="74" t="s">
        <v>146</v>
      </c>
      <c r="G494" s="74" t="s">
        <v>1363</v>
      </c>
      <c r="H494">
        <v>11</v>
      </c>
      <c r="I494" s="25">
        <f t="shared" ref="I494:I495" si="47">(511/H494)*(766/H494)</f>
        <v>3234.9256198347107</v>
      </c>
      <c r="J494">
        <v>3000</v>
      </c>
      <c r="K494">
        <f t="shared" si="44"/>
        <v>0</v>
      </c>
      <c r="L494" s="68">
        <v>0</v>
      </c>
    </row>
    <row r="495" spans="1:12" ht="16" thickBot="1">
      <c r="A495" s="74" t="s">
        <v>605</v>
      </c>
      <c r="B495" s="74" t="s">
        <v>290</v>
      </c>
      <c r="C495" t="s">
        <v>179</v>
      </c>
      <c r="D495" s="66">
        <v>43040</v>
      </c>
      <c r="E495" s="66">
        <v>43191</v>
      </c>
      <c r="F495" s="74" t="s">
        <v>146</v>
      </c>
      <c r="G495" s="74" t="s">
        <v>1364</v>
      </c>
      <c r="H495">
        <v>11</v>
      </c>
      <c r="I495" s="25">
        <f t="shared" si="47"/>
        <v>3234.9256198347107</v>
      </c>
      <c r="J495">
        <v>3000</v>
      </c>
      <c r="K495">
        <f t="shared" si="44"/>
        <v>463689.17752014427</v>
      </c>
      <c r="L495" s="68">
        <v>15</v>
      </c>
    </row>
    <row r="496" spans="1:12" ht="16" thickBot="1">
      <c r="A496" s="74" t="s">
        <v>605</v>
      </c>
      <c r="B496" s="74" t="s">
        <v>290</v>
      </c>
      <c r="C496" t="s">
        <v>179</v>
      </c>
      <c r="D496" s="66">
        <v>43040</v>
      </c>
      <c r="E496" s="66">
        <v>43191</v>
      </c>
      <c r="F496" s="74" t="s">
        <v>146</v>
      </c>
      <c r="G496" s="74" t="s">
        <v>1365</v>
      </c>
      <c r="H496">
        <v>11</v>
      </c>
      <c r="I496" s="25">
        <f t="shared" ref="I496:I512" si="48">(511/H496)*(766/H496)</f>
        <v>3234.9256198347107</v>
      </c>
      <c r="J496">
        <v>3000</v>
      </c>
      <c r="K496">
        <f t="shared" si="44"/>
        <v>370951.34201611544</v>
      </c>
      <c r="L496" s="68">
        <v>12</v>
      </c>
    </row>
    <row r="497" spans="1:12" ht="16" thickBot="1">
      <c r="A497" s="74" t="s">
        <v>605</v>
      </c>
      <c r="B497" s="74" t="s">
        <v>290</v>
      </c>
      <c r="C497" t="s">
        <v>179</v>
      </c>
      <c r="D497" s="66">
        <v>43040</v>
      </c>
      <c r="E497" s="66">
        <v>43191</v>
      </c>
      <c r="F497" s="74" t="s">
        <v>146</v>
      </c>
      <c r="G497" s="74" t="s">
        <v>1366</v>
      </c>
      <c r="H497">
        <v>11</v>
      </c>
      <c r="I497" s="25">
        <f t="shared" si="48"/>
        <v>3234.9256198347107</v>
      </c>
      <c r="J497">
        <v>3000</v>
      </c>
      <c r="K497">
        <f t="shared" si="44"/>
        <v>432776.56568546797</v>
      </c>
      <c r="L497" s="68">
        <v>14</v>
      </c>
    </row>
    <row r="498" spans="1:12" ht="16" thickBot="1">
      <c r="A498" s="74" t="s">
        <v>605</v>
      </c>
      <c r="B498" s="74" t="s">
        <v>290</v>
      </c>
      <c r="C498" t="s">
        <v>179</v>
      </c>
      <c r="D498" s="66">
        <v>43040</v>
      </c>
      <c r="E498" s="66">
        <v>43191</v>
      </c>
      <c r="F498" s="74" t="s">
        <v>146</v>
      </c>
      <c r="G498" s="74" t="s">
        <v>1367</v>
      </c>
      <c r="H498">
        <v>11</v>
      </c>
      <c r="I498" s="25">
        <f t="shared" si="48"/>
        <v>3234.9256198347107</v>
      </c>
      <c r="J498">
        <v>3000</v>
      </c>
      <c r="K498">
        <f t="shared" si="44"/>
        <v>185475.67100805772</v>
      </c>
      <c r="L498" s="68">
        <v>6</v>
      </c>
    </row>
    <row r="499" spans="1:12" ht="16" thickBot="1">
      <c r="A499" s="74" t="s">
        <v>605</v>
      </c>
      <c r="B499" s="74" t="s">
        <v>290</v>
      </c>
      <c r="C499" t="s">
        <v>179</v>
      </c>
      <c r="D499" s="66">
        <v>43040</v>
      </c>
      <c r="E499" s="66">
        <v>43191</v>
      </c>
      <c r="F499" s="74" t="s">
        <v>146</v>
      </c>
      <c r="G499" s="74" t="s">
        <v>1368</v>
      </c>
      <c r="H499">
        <v>11</v>
      </c>
      <c r="I499" s="25">
        <f t="shared" si="48"/>
        <v>3234.9256198347107</v>
      </c>
      <c r="J499">
        <v>3000</v>
      </c>
      <c r="K499">
        <f t="shared" si="44"/>
        <v>123650.44733870514</v>
      </c>
      <c r="L499" s="68">
        <v>4</v>
      </c>
    </row>
    <row r="500" spans="1:12" ht="16" thickBot="1">
      <c r="A500" s="74" t="s">
        <v>605</v>
      </c>
      <c r="B500" s="74" t="s">
        <v>290</v>
      </c>
      <c r="C500" t="s">
        <v>179</v>
      </c>
      <c r="D500" s="66">
        <v>43040</v>
      </c>
      <c r="E500" s="66">
        <v>43191</v>
      </c>
      <c r="F500" s="74" t="s">
        <v>146</v>
      </c>
      <c r="G500" s="74" t="s">
        <v>1369</v>
      </c>
      <c r="H500">
        <v>11</v>
      </c>
      <c r="I500" s="25">
        <f t="shared" si="48"/>
        <v>3234.9256198347107</v>
      </c>
      <c r="J500">
        <v>3000</v>
      </c>
      <c r="K500">
        <f t="shared" si="44"/>
        <v>278213.50651208661</v>
      </c>
      <c r="L500" s="68">
        <v>9</v>
      </c>
    </row>
    <row r="501" spans="1:12" ht="16" thickBot="1">
      <c r="A501" s="74" t="s">
        <v>605</v>
      </c>
      <c r="B501" s="74" t="s">
        <v>290</v>
      </c>
      <c r="C501" t="s">
        <v>179</v>
      </c>
      <c r="D501" s="66">
        <v>43040</v>
      </c>
      <c r="E501" s="66">
        <v>43191</v>
      </c>
      <c r="F501" s="74" t="s">
        <v>146</v>
      </c>
      <c r="G501" s="74" t="s">
        <v>1370</v>
      </c>
      <c r="H501">
        <v>11</v>
      </c>
      <c r="I501" s="25">
        <f t="shared" si="48"/>
        <v>3234.9256198347107</v>
      </c>
      <c r="J501">
        <v>3000</v>
      </c>
      <c r="K501">
        <f t="shared" si="44"/>
        <v>123650.44733870514</v>
      </c>
      <c r="L501" s="68">
        <v>4</v>
      </c>
    </row>
    <row r="502" spans="1:12" ht="16" thickBot="1">
      <c r="A502" s="74" t="s">
        <v>605</v>
      </c>
      <c r="B502" s="74" t="s">
        <v>290</v>
      </c>
      <c r="C502" t="s">
        <v>179</v>
      </c>
      <c r="D502" s="66">
        <v>43040</v>
      </c>
      <c r="E502" s="66">
        <v>43191</v>
      </c>
      <c r="F502" s="74" t="s">
        <v>146</v>
      </c>
      <c r="G502" s="74" t="s">
        <v>1371</v>
      </c>
      <c r="H502">
        <v>11</v>
      </c>
      <c r="I502" s="25">
        <f t="shared" si="48"/>
        <v>3234.9256198347107</v>
      </c>
      <c r="J502">
        <v>3000</v>
      </c>
      <c r="K502">
        <f t="shared" si="44"/>
        <v>30912.611834676285</v>
      </c>
      <c r="L502" s="68">
        <v>1</v>
      </c>
    </row>
    <row r="503" spans="1:12" ht="16" thickBot="1">
      <c r="A503" s="74" t="s">
        <v>605</v>
      </c>
      <c r="B503" s="74" t="s">
        <v>290</v>
      </c>
      <c r="C503" t="s">
        <v>179</v>
      </c>
      <c r="D503" s="66">
        <v>43040</v>
      </c>
      <c r="E503" s="66">
        <v>43191</v>
      </c>
      <c r="F503" s="74" t="s">
        <v>146</v>
      </c>
      <c r="G503" s="74" t="s">
        <v>1372</v>
      </c>
      <c r="H503">
        <v>11</v>
      </c>
      <c r="I503" s="25">
        <f t="shared" si="48"/>
        <v>3234.9256198347107</v>
      </c>
      <c r="J503">
        <v>3000</v>
      </c>
      <c r="K503">
        <f t="shared" si="44"/>
        <v>30912.611834676285</v>
      </c>
      <c r="L503" s="68">
        <v>1</v>
      </c>
    </row>
    <row r="504" spans="1:12" ht="16" thickBot="1">
      <c r="A504" s="74" t="s">
        <v>605</v>
      </c>
      <c r="B504" s="74" t="s">
        <v>290</v>
      </c>
      <c r="C504" t="s">
        <v>179</v>
      </c>
      <c r="D504" s="66">
        <v>43040</v>
      </c>
      <c r="E504" s="66">
        <v>43191</v>
      </c>
      <c r="F504" s="74" t="s">
        <v>146</v>
      </c>
      <c r="G504" s="74" t="s">
        <v>1373</v>
      </c>
      <c r="H504">
        <v>11</v>
      </c>
      <c r="I504" s="25">
        <f t="shared" si="48"/>
        <v>3234.9256198347107</v>
      </c>
      <c r="J504">
        <v>3000</v>
      </c>
      <c r="K504">
        <f t="shared" si="44"/>
        <v>185475.67100805772</v>
      </c>
      <c r="L504" s="68">
        <v>6</v>
      </c>
    </row>
    <row r="505" spans="1:12" ht="16" thickBot="1">
      <c r="A505" s="74" t="s">
        <v>605</v>
      </c>
      <c r="B505" s="74" t="s">
        <v>290</v>
      </c>
      <c r="C505" t="s">
        <v>179</v>
      </c>
      <c r="D505" s="66">
        <v>43040</v>
      </c>
      <c r="E505" s="66">
        <v>43191</v>
      </c>
      <c r="F505" s="74" t="s">
        <v>146</v>
      </c>
      <c r="G505" s="74" t="s">
        <v>1374</v>
      </c>
      <c r="H505">
        <v>11</v>
      </c>
      <c r="I505" s="25">
        <f t="shared" si="48"/>
        <v>3234.9256198347107</v>
      </c>
      <c r="J505">
        <v>3000</v>
      </c>
      <c r="K505">
        <f t="shared" si="44"/>
        <v>154563.05917338145</v>
      </c>
      <c r="L505" s="68">
        <v>5</v>
      </c>
    </row>
    <row r="506" spans="1:12" ht="16" thickBot="1">
      <c r="A506" s="74" t="s">
        <v>605</v>
      </c>
      <c r="B506" s="74" t="s">
        <v>290</v>
      </c>
      <c r="C506" t="s">
        <v>179</v>
      </c>
      <c r="D506" s="66">
        <v>43040</v>
      </c>
      <c r="E506" s="66">
        <v>43191</v>
      </c>
      <c r="F506" s="74" t="s">
        <v>146</v>
      </c>
      <c r="G506" s="74" t="s">
        <v>1375</v>
      </c>
      <c r="H506">
        <v>11</v>
      </c>
      <c r="I506" s="25">
        <f t="shared" si="48"/>
        <v>3234.9256198347107</v>
      </c>
      <c r="J506">
        <v>3000</v>
      </c>
      <c r="K506">
        <f t="shared" si="44"/>
        <v>370951.34201611544</v>
      </c>
      <c r="L506" s="68">
        <v>12</v>
      </c>
    </row>
    <row r="507" spans="1:12" ht="16" thickBot="1">
      <c r="A507" s="74" t="s">
        <v>605</v>
      </c>
      <c r="B507" s="74" t="s">
        <v>290</v>
      </c>
      <c r="C507" t="s">
        <v>179</v>
      </c>
      <c r="D507" s="66">
        <v>43040</v>
      </c>
      <c r="E507" s="66">
        <v>43191</v>
      </c>
      <c r="F507" s="74" t="s">
        <v>146</v>
      </c>
      <c r="G507" s="74" t="s">
        <v>1376</v>
      </c>
      <c r="H507">
        <v>11</v>
      </c>
      <c r="I507" s="25">
        <f t="shared" si="48"/>
        <v>3234.9256198347107</v>
      </c>
      <c r="J507">
        <v>3000</v>
      </c>
      <c r="K507">
        <f t="shared" si="44"/>
        <v>154563.05917338145</v>
      </c>
      <c r="L507" s="68">
        <v>5</v>
      </c>
    </row>
    <row r="508" spans="1:12" ht="16" thickBot="1">
      <c r="A508" s="74" t="s">
        <v>605</v>
      </c>
      <c r="B508" s="74" t="s">
        <v>290</v>
      </c>
      <c r="C508" t="s">
        <v>179</v>
      </c>
      <c r="D508" s="66">
        <v>43040</v>
      </c>
      <c r="E508" s="66">
        <v>43191</v>
      </c>
      <c r="F508" s="74" t="s">
        <v>146</v>
      </c>
      <c r="G508" s="74" t="s">
        <v>1377</v>
      </c>
      <c r="H508">
        <v>11</v>
      </c>
      <c r="I508" s="25">
        <f t="shared" si="48"/>
        <v>3234.9256198347107</v>
      </c>
      <c r="J508">
        <v>3000</v>
      </c>
      <c r="K508">
        <f t="shared" si="44"/>
        <v>370951.34201611544</v>
      </c>
      <c r="L508" s="68">
        <v>12</v>
      </c>
    </row>
    <row r="509" spans="1:12" ht="16" thickBot="1">
      <c r="A509" s="74" t="s">
        <v>605</v>
      </c>
      <c r="B509" s="74" t="s">
        <v>290</v>
      </c>
      <c r="C509" t="s">
        <v>179</v>
      </c>
      <c r="D509" s="66">
        <v>43040</v>
      </c>
      <c r="E509" s="66">
        <v>43191</v>
      </c>
      <c r="F509" s="74" t="s">
        <v>146</v>
      </c>
      <c r="G509" s="74" t="s">
        <v>1378</v>
      </c>
      <c r="H509">
        <v>11</v>
      </c>
      <c r="I509" s="25">
        <f t="shared" si="48"/>
        <v>3234.9256198347107</v>
      </c>
      <c r="J509">
        <v>3000</v>
      </c>
      <c r="K509">
        <f t="shared" si="44"/>
        <v>618252.2366935258</v>
      </c>
      <c r="L509" s="68">
        <v>20</v>
      </c>
    </row>
    <row r="510" spans="1:12" ht="16" thickBot="1">
      <c r="A510" s="74" t="s">
        <v>605</v>
      </c>
      <c r="B510" s="74" t="s">
        <v>290</v>
      </c>
      <c r="C510" t="s">
        <v>179</v>
      </c>
      <c r="D510" s="66">
        <v>43040</v>
      </c>
      <c r="E510" s="66">
        <v>43191</v>
      </c>
      <c r="F510" s="74" t="s">
        <v>146</v>
      </c>
      <c r="G510" s="74" t="s">
        <v>1379</v>
      </c>
      <c r="H510">
        <v>11</v>
      </c>
      <c r="I510" s="25">
        <f t="shared" si="48"/>
        <v>3234.9256198347107</v>
      </c>
      <c r="J510">
        <v>3000</v>
      </c>
      <c r="K510">
        <f t="shared" si="44"/>
        <v>247300.89467741028</v>
      </c>
      <c r="L510" s="68">
        <v>8</v>
      </c>
    </row>
    <row r="511" spans="1:12" ht="16" thickBot="1">
      <c r="A511" s="74" t="s">
        <v>605</v>
      </c>
      <c r="B511" s="74" t="s">
        <v>290</v>
      </c>
      <c r="C511" t="s">
        <v>179</v>
      </c>
      <c r="D511" s="66">
        <v>43040</v>
      </c>
      <c r="E511" s="66">
        <v>43191</v>
      </c>
      <c r="F511" s="74" t="s">
        <v>146</v>
      </c>
      <c r="G511" s="74" t="s">
        <v>1380</v>
      </c>
      <c r="H511">
        <v>11</v>
      </c>
      <c r="I511" s="25">
        <f t="shared" si="48"/>
        <v>3234.9256198347107</v>
      </c>
      <c r="J511">
        <v>3000</v>
      </c>
      <c r="K511">
        <f t="shared" si="44"/>
        <v>556427.01302417321</v>
      </c>
      <c r="L511" s="68">
        <v>18</v>
      </c>
    </row>
    <row r="512" spans="1:12" ht="16" thickBot="1">
      <c r="A512" s="74" t="s">
        <v>605</v>
      </c>
      <c r="B512" s="74" t="s">
        <v>290</v>
      </c>
      <c r="C512" t="s">
        <v>179</v>
      </c>
      <c r="D512" s="66">
        <v>43040</v>
      </c>
      <c r="E512" s="66">
        <v>43191</v>
      </c>
      <c r="F512" s="74" t="s">
        <v>146</v>
      </c>
      <c r="G512" s="74" t="s">
        <v>1381</v>
      </c>
      <c r="H512">
        <v>11</v>
      </c>
      <c r="I512" s="25">
        <f t="shared" si="48"/>
        <v>3234.9256198347107</v>
      </c>
      <c r="J512">
        <v>3000</v>
      </c>
      <c r="K512">
        <f t="shared" si="44"/>
        <v>1081941.4142136702</v>
      </c>
      <c r="L512" s="68">
        <v>35</v>
      </c>
    </row>
    <row r="513" spans="1:12" ht="16" thickBot="1">
      <c r="A513" s="4" t="s">
        <v>605</v>
      </c>
      <c r="B513" s="52" t="s">
        <v>1075</v>
      </c>
      <c r="C513" t="s">
        <v>366</v>
      </c>
      <c r="D513" s="66">
        <v>43040</v>
      </c>
      <c r="E513" s="66">
        <v>43191</v>
      </c>
      <c r="F513" s="52" t="s">
        <v>184</v>
      </c>
      <c r="G513" s="52" t="s">
        <v>1076</v>
      </c>
      <c r="H513" s="63">
        <v>11</v>
      </c>
      <c r="I513" s="25">
        <f t="shared" ref="I513:I532" si="49">(511/H513)*(766/H513)</f>
        <v>3234.9256198347107</v>
      </c>
      <c r="J513">
        <v>3000</v>
      </c>
      <c r="K513">
        <f t="shared" si="44"/>
        <v>247300.89467741028</v>
      </c>
      <c r="L513" s="63">
        <v>8</v>
      </c>
    </row>
    <row r="514" spans="1:12" ht="16" thickBot="1">
      <c r="A514" s="4" t="s">
        <v>605</v>
      </c>
      <c r="B514" s="52" t="s">
        <v>1075</v>
      </c>
      <c r="C514" t="s">
        <v>366</v>
      </c>
      <c r="D514" s="66">
        <v>43040</v>
      </c>
      <c r="E514" s="66">
        <v>43191</v>
      </c>
      <c r="F514" s="52" t="s">
        <v>184</v>
      </c>
      <c r="G514" s="52" t="s">
        <v>1077</v>
      </c>
      <c r="H514" s="63">
        <v>11</v>
      </c>
      <c r="I514" s="25">
        <f t="shared" si="49"/>
        <v>3234.9256198347107</v>
      </c>
      <c r="J514">
        <v>3000</v>
      </c>
      <c r="K514">
        <f t="shared" si="44"/>
        <v>247300.89467741028</v>
      </c>
      <c r="L514" s="63">
        <v>8</v>
      </c>
    </row>
    <row r="515" spans="1:12" ht="16" thickBot="1">
      <c r="A515" s="4" t="s">
        <v>605</v>
      </c>
      <c r="B515" s="52" t="s">
        <v>1075</v>
      </c>
      <c r="C515" t="s">
        <v>366</v>
      </c>
      <c r="D515" s="66">
        <v>43040</v>
      </c>
      <c r="E515" s="66">
        <v>43191</v>
      </c>
      <c r="F515" s="52" t="s">
        <v>184</v>
      </c>
      <c r="G515" s="52" t="s">
        <v>1078</v>
      </c>
      <c r="H515" s="63">
        <v>11</v>
      </c>
      <c r="I515" s="25">
        <f t="shared" si="49"/>
        <v>3234.9256198347107</v>
      </c>
      <c r="J515">
        <v>3000</v>
      </c>
      <c r="K515">
        <f t="shared" si="44"/>
        <v>123650.44733870514</v>
      </c>
      <c r="L515" s="63">
        <v>4</v>
      </c>
    </row>
    <row r="516" spans="1:12" ht="16" thickBot="1">
      <c r="A516" s="4" t="s">
        <v>605</v>
      </c>
      <c r="B516" s="52" t="s">
        <v>1075</v>
      </c>
      <c r="C516" t="s">
        <v>366</v>
      </c>
      <c r="D516" s="66">
        <v>43040</v>
      </c>
      <c r="E516" s="66">
        <v>43191</v>
      </c>
      <c r="F516" s="52" t="s">
        <v>184</v>
      </c>
      <c r="G516" s="52" t="s">
        <v>1079</v>
      </c>
      <c r="H516" s="63">
        <v>11</v>
      </c>
      <c r="I516" s="25">
        <f t="shared" si="49"/>
        <v>3234.9256198347107</v>
      </c>
      <c r="J516">
        <v>3000</v>
      </c>
      <c r="K516">
        <f t="shared" si="44"/>
        <v>0</v>
      </c>
      <c r="L516" s="63">
        <v>0</v>
      </c>
    </row>
    <row r="517" spans="1:12" ht="16" thickBot="1">
      <c r="A517" s="4" t="s">
        <v>605</v>
      </c>
      <c r="B517" s="52" t="s">
        <v>1075</v>
      </c>
      <c r="C517" t="s">
        <v>366</v>
      </c>
      <c r="D517" s="66">
        <v>43040</v>
      </c>
      <c r="E517" s="66">
        <v>43191</v>
      </c>
      <c r="F517" s="52" t="s">
        <v>184</v>
      </c>
      <c r="G517" s="52" t="s">
        <v>1080</v>
      </c>
      <c r="H517" s="63">
        <v>11</v>
      </c>
      <c r="I517" s="25">
        <f t="shared" si="49"/>
        <v>3234.9256198347107</v>
      </c>
      <c r="J517">
        <v>3000</v>
      </c>
      <c r="K517">
        <f t="shared" si="44"/>
        <v>61825.22366935257</v>
      </c>
      <c r="L517" s="63">
        <v>2</v>
      </c>
    </row>
    <row r="518" spans="1:12" ht="16" thickBot="1">
      <c r="A518" s="4" t="s">
        <v>605</v>
      </c>
      <c r="B518" s="52" t="s">
        <v>1075</v>
      </c>
      <c r="C518" t="s">
        <v>366</v>
      </c>
      <c r="D518" s="66">
        <v>43040</v>
      </c>
      <c r="E518" s="66">
        <v>43191</v>
      </c>
      <c r="F518" s="52" t="s">
        <v>184</v>
      </c>
      <c r="G518" s="52" t="s">
        <v>1081</v>
      </c>
      <c r="H518" s="63">
        <v>11</v>
      </c>
      <c r="I518" s="25">
        <f t="shared" si="49"/>
        <v>3234.9256198347107</v>
      </c>
      <c r="J518">
        <v>3000</v>
      </c>
      <c r="K518">
        <f t="shared" si="44"/>
        <v>0</v>
      </c>
      <c r="L518" s="63">
        <v>0</v>
      </c>
    </row>
    <row r="519" spans="1:12" ht="16" thickBot="1">
      <c r="A519" s="4" t="s">
        <v>605</v>
      </c>
      <c r="B519" s="52" t="s">
        <v>1075</v>
      </c>
      <c r="C519" t="s">
        <v>366</v>
      </c>
      <c r="D519" s="66">
        <v>43040</v>
      </c>
      <c r="E519" s="66">
        <v>43191</v>
      </c>
      <c r="F519" s="52" t="s">
        <v>184</v>
      </c>
      <c r="G519" s="52" t="s">
        <v>1082</v>
      </c>
      <c r="H519" s="63">
        <v>11</v>
      </c>
      <c r="I519" s="25">
        <f t="shared" si="49"/>
        <v>3234.9256198347107</v>
      </c>
      <c r="J519">
        <v>3000</v>
      </c>
      <c r="K519">
        <f t="shared" si="44"/>
        <v>618252.2366935258</v>
      </c>
      <c r="L519" s="63">
        <v>20</v>
      </c>
    </row>
    <row r="520" spans="1:12" ht="16" thickBot="1">
      <c r="A520" s="4" t="s">
        <v>605</v>
      </c>
      <c r="B520" s="52" t="s">
        <v>1075</v>
      </c>
      <c r="C520" t="s">
        <v>366</v>
      </c>
      <c r="D520" s="66">
        <v>43040</v>
      </c>
      <c r="E520" s="66">
        <v>43191</v>
      </c>
      <c r="F520" s="52" t="s">
        <v>184</v>
      </c>
      <c r="G520" s="52" t="s">
        <v>1083</v>
      </c>
      <c r="H520" s="63">
        <v>11</v>
      </c>
      <c r="I520" s="25">
        <f t="shared" si="49"/>
        <v>3234.9256198347107</v>
      </c>
      <c r="J520">
        <v>3000</v>
      </c>
      <c r="K520">
        <f t="shared" si="44"/>
        <v>92737.835504028859</v>
      </c>
      <c r="L520" s="63">
        <v>3</v>
      </c>
    </row>
    <row r="521" spans="1:12" ht="16" thickBot="1">
      <c r="A521" s="4" t="s">
        <v>605</v>
      </c>
      <c r="B521" s="52" t="s">
        <v>1075</v>
      </c>
      <c r="C521" t="s">
        <v>366</v>
      </c>
      <c r="D521" s="66">
        <v>43040</v>
      </c>
      <c r="E521" s="66">
        <v>43191</v>
      </c>
      <c r="F521" s="52" t="s">
        <v>184</v>
      </c>
      <c r="G521" s="52" t="s">
        <v>1084</v>
      </c>
      <c r="H521" s="63">
        <v>11</v>
      </c>
      <c r="I521" s="25">
        <f t="shared" si="49"/>
        <v>3234.9256198347107</v>
      </c>
      <c r="J521">
        <v>3000</v>
      </c>
      <c r="K521">
        <f t="shared" si="44"/>
        <v>1174679.2497176989</v>
      </c>
      <c r="L521" s="63">
        <v>38</v>
      </c>
    </row>
    <row r="522" spans="1:12" ht="16" thickBot="1">
      <c r="A522" s="4" t="s">
        <v>605</v>
      </c>
      <c r="B522" s="52" t="s">
        <v>1075</v>
      </c>
      <c r="C522" t="s">
        <v>366</v>
      </c>
      <c r="D522" s="66">
        <v>43040</v>
      </c>
      <c r="E522" s="66">
        <v>43191</v>
      </c>
      <c r="F522" s="52" t="s">
        <v>184</v>
      </c>
      <c r="G522" s="52" t="s">
        <v>1085</v>
      </c>
      <c r="H522" s="63">
        <v>11</v>
      </c>
      <c r="I522" s="25">
        <f t="shared" si="49"/>
        <v>3234.9256198347107</v>
      </c>
      <c r="J522">
        <v>3000</v>
      </c>
      <c r="K522">
        <f t="shared" si="44"/>
        <v>30912.611834676285</v>
      </c>
      <c r="L522" s="63">
        <v>1</v>
      </c>
    </row>
    <row r="523" spans="1:12" ht="16" thickBot="1">
      <c r="A523" s="4" t="s">
        <v>605</v>
      </c>
      <c r="B523" s="52" t="s">
        <v>1075</v>
      </c>
      <c r="C523" t="s">
        <v>366</v>
      </c>
      <c r="D523" s="66">
        <v>43040</v>
      </c>
      <c r="E523" s="66">
        <v>43191</v>
      </c>
      <c r="F523" s="52" t="s">
        <v>184</v>
      </c>
      <c r="G523" s="52" t="s">
        <v>1086</v>
      </c>
      <c r="H523" s="63">
        <v>11</v>
      </c>
      <c r="I523" s="25">
        <f t="shared" si="49"/>
        <v>3234.9256198347107</v>
      </c>
      <c r="J523">
        <v>3000</v>
      </c>
      <c r="K523">
        <f t="shared" si="44"/>
        <v>185475.67100805772</v>
      </c>
      <c r="L523" s="63">
        <v>6</v>
      </c>
    </row>
    <row r="524" spans="1:12" ht="16" thickBot="1">
      <c r="A524" s="4" t="s">
        <v>605</v>
      </c>
      <c r="B524" s="52" t="s">
        <v>1075</v>
      </c>
      <c r="C524" t="s">
        <v>366</v>
      </c>
      <c r="D524" s="66">
        <v>43040</v>
      </c>
      <c r="E524" s="66">
        <v>43191</v>
      </c>
      <c r="F524" s="52" t="s">
        <v>184</v>
      </c>
      <c r="G524" s="52" t="s">
        <v>1087</v>
      </c>
      <c r="H524" s="63">
        <v>11</v>
      </c>
      <c r="I524" s="25">
        <f t="shared" si="49"/>
        <v>3234.9256198347107</v>
      </c>
      <c r="J524">
        <v>3000</v>
      </c>
      <c r="K524">
        <f t="shared" si="44"/>
        <v>0</v>
      </c>
      <c r="L524" s="63">
        <v>0</v>
      </c>
    </row>
    <row r="525" spans="1:12" ht="16" thickBot="1">
      <c r="A525" s="4" t="s">
        <v>605</v>
      </c>
      <c r="B525" s="52" t="s">
        <v>1075</v>
      </c>
      <c r="C525" t="s">
        <v>366</v>
      </c>
      <c r="D525" s="66">
        <v>43040</v>
      </c>
      <c r="E525" s="66">
        <v>43191</v>
      </c>
      <c r="F525" s="52" t="s">
        <v>184</v>
      </c>
      <c r="G525" s="52" t="s">
        <v>1088</v>
      </c>
      <c r="H525" s="63">
        <v>11</v>
      </c>
      <c r="I525" s="25">
        <f t="shared" si="49"/>
        <v>3234.9256198347107</v>
      </c>
      <c r="J525">
        <v>3000</v>
      </c>
      <c r="K525">
        <f t="shared" si="44"/>
        <v>185475.67100805772</v>
      </c>
      <c r="L525" s="63">
        <v>6</v>
      </c>
    </row>
    <row r="526" spans="1:12" ht="16" thickBot="1">
      <c r="A526" s="4" t="s">
        <v>605</v>
      </c>
      <c r="B526" s="52" t="s">
        <v>1075</v>
      </c>
      <c r="C526" t="s">
        <v>366</v>
      </c>
      <c r="D526" s="66">
        <v>43040</v>
      </c>
      <c r="E526" s="66">
        <v>43191</v>
      </c>
      <c r="F526" s="52" t="s">
        <v>184</v>
      </c>
      <c r="G526" s="52" t="s">
        <v>1089</v>
      </c>
      <c r="H526" s="63">
        <v>11</v>
      </c>
      <c r="I526" s="25">
        <f t="shared" si="49"/>
        <v>3234.9256198347107</v>
      </c>
      <c r="J526">
        <v>3000</v>
      </c>
      <c r="K526">
        <f t="shared" si="44"/>
        <v>2194795.4402620164</v>
      </c>
      <c r="L526" s="63">
        <v>71</v>
      </c>
    </row>
    <row r="527" spans="1:12" ht="16" thickBot="1">
      <c r="A527" s="4" t="s">
        <v>605</v>
      </c>
      <c r="B527" s="52" t="s">
        <v>1075</v>
      </c>
      <c r="C527" t="s">
        <v>366</v>
      </c>
      <c r="D527" s="66">
        <v>43040</v>
      </c>
      <c r="E527" s="66">
        <v>43191</v>
      </c>
      <c r="F527" s="52" t="s">
        <v>184</v>
      </c>
      <c r="G527" s="52" t="s">
        <v>1090</v>
      </c>
      <c r="H527" s="63">
        <v>11</v>
      </c>
      <c r="I527" s="25">
        <f t="shared" si="49"/>
        <v>3234.9256198347107</v>
      </c>
      <c r="J527">
        <v>3000</v>
      </c>
      <c r="K527">
        <f t="shared" si="44"/>
        <v>2287533.2757660453</v>
      </c>
      <c r="L527" s="63">
        <v>74</v>
      </c>
    </row>
    <row r="528" spans="1:12" ht="16" thickBot="1">
      <c r="A528" s="4" t="s">
        <v>605</v>
      </c>
      <c r="B528" s="52" t="s">
        <v>1075</v>
      </c>
      <c r="C528" t="s">
        <v>366</v>
      </c>
      <c r="D528" s="66">
        <v>43040</v>
      </c>
      <c r="E528" s="66">
        <v>43191</v>
      </c>
      <c r="F528" s="52" t="s">
        <v>184</v>
      </c>
      <c r="G528" s="52" t="s">
        <v>1091</v>
      </c>
      <c r="H528" s="63">
        <v>11</v>
      </c>
      <c r="I528" s="25">
        <f t="shared" si="49"/>
        <v>3234.9256198347107</v>
      </c>
      <c r="J528">
        <v>3000</v>
      </c>
      <c r="K528">
        <f t="shared" si="44"/>
        <v>1267417.0852217278</v>
      </c>
      <c r="L528" s="63">
        <v>41</v>
      </c>
    </row>
    <row r="529" spans="1:14" ht="16" thickBot="1">
      <c r="A529" s="4" t="s">
        <v>605</v>
      </c>
      <c r="B529" s="52" t="s">
        <v>1075</v>
      </c>
      <c r="C529" t="s">
        <v>366</v>
      </c>
      <c r="D529" s="66">
        <v>43040</v>
      </c>
      <c r="E529" s="66">
        <v>43191</v>
      </c>
      <c r="F529" s="52" t="s">
        <v>184</v>
      </c>
      <c r="G529" s="52" t="s">
        <v>1092</v>
      </c>
      <c r="H529" s="63">
        <v>11</v>
      </c>
      <c r="I529" s="25">
        <f t="shared" si="49"/>
        <v>3234.9256198347107</v>
      </c>
      <c r="J529">
        <v>3000</v>
      </c>
      <c r="K529">
        <f t="shared" ref="K529:K552" si="50">(L529/I529)*10^8</f>
        <v>1978407.1574192822</v>
      </c>
      <c r="L529" s="63">
        <v>64</v>
      </c>
    </row>
    <row r="530" spans="1:14" ht="16" thickBot="1">
      <c r="A530" s="4" t="s">
        <v>605</v>
      </c>
      <c r="B530" s="52" t="s">
        <v>1075</v>
      </c>
      <c r="C530" t="s">
        <v>366</v>
      </c>
      <c r="D530" s="66">
        <v>43040</v>
      </c>
      <c r="E530" s="66">
        <v>43191</v>
      </c>
      <c r="F530" s="52" t="s">
        <v>184</v>
      </c>
      <c r="G530" s="52" t="s">
        <v>1093</v>
      </c>
      <c r="H530" s="63">
        <v>11</v>
      </c>
      <c r="I530" s="25">
        <f t="shared" si="49"/>
        <v>3234.9256198347107</v>
      </c>
      <c r="J530">
        <v>3000</v>
      </c>
      <c r="K530">
        <f t="shared" si="50"/>
        <v>1885669.3219152533</v>
      </c>
      <c r="L530" s="63">
        <v>61</v>
      </c>
    </row>
    <row r="531" spans="1:14" ht="16" thickBot="1">
      <c r="A531" s="4" t="s">
        <v>605</v>
      </c>
      <c r="B531" s="52" t="s">
        <v>1075</v>
      </c>
      <c r="C531" t="s">
        <v>366</v>
      </c>
      <c r="D531" s="66">
        <v>43040</v>
      </c>
      <c r="E531" s="66">
        <v>43191</v>
      </c>
      <c r="F531" s="52" t="s">
        <v>184</v>
      </c>
      <c r="G531" s="52" t="s">
        <v>1094</v>
      </c>
      <c r="H531" s="63">
        <v>11</v>
      </c>
      <c r="I531" s="25">
        <f t="shared" si="49"/>
        <v>3234.9256198347107</v>
      </c>
      <c r="J531">
        <v>3000</v>
      </c>
      <c r="K531">
        <f t="shared" si="50"/>
        <v>1576543.2035684907</v>
      </c>
      <c r="L531" s="63">
        <v>51</v>
      </c>
    </row>
    <row r="532" spans="1:14" ht="16" thickBot="1">
      <c r="A532" s="4" t="s">
        <v>605</v>
      </c>
      <c r="B532" s="52" t="s">
        <v>1075</v>
      </c>
      <c r="C532" t="s">
        <v>366</v>
      </c>
      <c r="D532" s="66">
        <v>43040</v>
      </c>
      <c r="E532" s="66">
        <v>43191</v>
      </c>
      <c r="F532" s="52" t="s">
        <v>184</v>
      </c>
      <c r="G532" s="52" t="s">
        <v>1095</v>
      </c>
      <c r="H532" s="63">
        <v>11</v>
      </c>
      <c r="I532" s="25">
        <f t="shared" si="49"/>
        <v>3234.9256198347107</v>
      </c>
      <c r="J532">
        <v>3000</v>
      </c>
      <c r="K532">
        <f t="shared" si="50"/>
        <v>618252.2366935258</v>
      </c>
      <c r="L532" s="63">
        <v>20</v>
      </c>
    </row>
    <row r="533" spans="1:14" ht="16" thickBot="1">
      <c r="A533" s="74" t="s">
        <v>605</v>
      </c>
      <c r="B533" s="74" t="s">
        <v>1075</v>
      </c>
      <c r="C533" t="s">
        <v>947</v>
      </c>
      <c r="D533" s="66">
        <v>43040</v>
      </c>
      <c r="E533" s="66">
        <v>43191</v>
      </c>
      <c r="F533" s="52" t="s">
        <v>184</v>
      </c>
      <c r="G533" s="52" t="s">
        <v>1222</v>
      </c>
      <c r="H533" s="63">
        <v>22</v>
      </c>
      <c r="I533" s="6">
        <f>(1024/H533)*(1533/H533)</f>
        <v>3243.3719008264466</v>
      </c>
      <c r="J533">
        <v>3000</v>
      </c>
      <c r="K533">
        <f t="shared" si="50"/>
        <v>215824.77168949769</v>
      </c>
      <c r="L533" s="63">
        <v>7</v>
      </c>
    </row>
    <row r="534" spans="1:14" ht="16" thickBot="1">
      <c r="A534" s="74" t="s">
        <v>605</v>
      </c>
      <c r="B534" s="74" t="s">
        <v>1075</v>
      </c>
      <c r="C534" t="s">
        <v>947</v>
      </c>
      <c r="D534" s="66">
        <v>43040</v>
      </c>
      <c r="E534" s="66">
        <v>43191</v>
      </c>
      <c r="F534" s="52" t="s">
        <v>184</v>
      </c>
      <c r="G534" s="52" t="s">
        <v>1223</v>
      </c>
      <c r="H534" s="75">
        <v>22</v>
      </c>
      <c r="I534" s="76">
        <v>3243.3719999999998</v>
      </c>
      <c r="J534" s="77">
        <v>3000</v>
      </c>
      <c r="K534">
        <f t="shared" si="50"/>
        <v>277488.98368734762</v>
      </c>
      <c r="L534" s="63">
        <v>9</v>
      </c>
    </row>
    <row r="535" spans="1:14" ht="16" thickBot="1">
      <c r="A535" s="74" t="s">
        <v>605</v>
      </c>
      <c r="B535" s="74" t="s">
        <v>1075</v>
      </c>
      <c r="C535" t="s">
        <v>947</v>
      </c>
      <c r="D535" s="66">
        <v>43040</v>
      </c>
      <c r="E535" s="66">
        <v>43191</v>
      </c>
      <c r="F535" s="52" t="s">
        <v>184</v>
      </c>
      <c r="G535" s="52" t="s">
        <v>1224</v>
      </c>
      <c r="H535" s="63">
        <v>22</v>
      </c>
      <c r="I535" s="6">
        <f t="shared" ref="I535" si="51">(1024/H535)*(1533/H535)</f>
        <v>3243.3719008264466</v>
      </c>
      <c r="J535">
        <v>3000</v>
      </c>
      <c r="K535">
        <f t="shared" si="50"/>
        <v>154160.55120678406</v>
      </c>
      <c r="L535" s="63">
        <v>5</v>
      </c>
    </row>
    <row r="536" spans="1:14" ht="16" thickBot="1">
      <c r="A536" s="74" t="s">
        <v>605</v>
      </c>
      <c r="B536" s="74" t="s">
        <v>1075</v>
      </c>
      <c r="C536" t="s">
        <v>947</v>
      </c>
      <c r="D536" s="66">
        <v>43040</v>
      </c>
      <c r="E536" s="66">
        <v>43191</v>
      </c>
      <c r="F536" s="52" t="s">
        <v>184</v>
      </c>
      <c r="G536" s="52" t="s">
        <v>1225</v>
      </c>
      <c r="H536" s="75">
        <v>22</v>
      </c>
      <c r="I536" s="76">
        <v>3243.3719999999998</v>
      </c>
      <c r="J536" s="77">
        <v>3000</v>
      </c>
      <c r="K536">
        <f t="shared" si="50"/>
        <v>215824.76509015926</v>
      </c>
      <c r="L536" s="63">
        <v>7</v>
      </c>
    </row>
    <row r="537" spans="1:14" ht="16" thickBot="1">
      <c r="A537" s="74" t="s">
        <v>605</v>
      </c>
      <c r="B537" s="74" t="s">
        <v>1075</v>
      </c>
      <c r="C537" t="s">
        <v>947</v>
      </c>
      <c r="D537" s="66">
        <v>43040</v>
      </c>
      <c r="E537" s="66">
        <v>43191</v>
      </c>
      <c r="F537" s="52" t="s">
        <v>184</v>
      </c>
      <c r="G537" s="52" t="s">
        <v>1226</v>
      </c>
      <c r="H537" s="63">
        <v>22</v>
      </c>
      <c r="I537" s="6">
        <f t="shared" ref="I537" si="52">(1024/H537)*(1533/H537)</f>
        <v>3243.3719008264466</v>
      </c>
      <c r="J537">
        <v>3000</v>
      </c>
      <c r="K537">
        <f t="shared" si="50"/>
        <v>277488.99217221129</v>
      </c>
      <c r="L537" s="63">
        <v>9</v>
      </c>
    </row>
    <row r="538" spans="1:14" ht="16" thickBot="1">
      <c r="A538" s="74" t="s">
        <v>605</v>
      </c>
      <c r="B538" s="74" t="s">
        <v>1075</v>
      </c>
      <c r="C538" t="s">
        <v>947</v>
      </c>
      <c r="D538" s="66">
        <v>43040</v>
      </c>
      <c r="E538" s="66">
        <v>43191</v>
      </c>
      <c r="F538" s="52" t="s">
        <v>184</v>
      </c>
      <c r="G538" s="52" t="s">
        <v>1227</v>
      </c>
      <c r="H538" s="75">
        <v>22</v>
      </c>
      <c r="I538" s="76">
        <v>3243.3719999999998</v>
      </c>
      <c r="J538" s="77">
        <v>3000</v>
      </c>
      <c r="K538">
        <f t="shared" si="50"/>
        <v>246656.87438875347</v>
      </c>
      <c r="L538" s="63">
        <v>8</v>
      </c>
    </row>
    <row r="539" spans="1:14" ht="16" thickBot="1">
      <c r="A539" s="74" t="s">
        <v>605</v>
      </c>
      <c r="B539" s="74" t="s">
        <v>1075</v>
      </c>
      <c r="C539" t="s">
        <v>947</v>
      </c>
      <c r="D539" s="66">
        <v>43040</v>
      </c>
      <c r="E539" s="66">
        <v>43191</v>
      </c>
      <c r="F539" s="52" t="s">
        <v>184</v>
      </c>
      <c r="G539" s="52" t="s">
        <v>1228</v>
      </c>
      <c r="H539" s="63">
        <v>22</v>
      </c>
      <c r="I539" s="6">
        <f t="shared" ref="I539" si="53">(1024/H539)*(1533/H539)</f>
        <v>3243.3719008264466</v>
      </c>
      <c r="J539">
        <v>3000</v>
      </c>
      <c r="K539">
        <f t="shared" si="50"/>
        <v>246656.88193085452</v>
      </c>
      <c r="L539" s="63">
        <v>8</v>
      </c>
    </row>
    <row r="540" spans="1:14" ht="16" thickBot="1">
      <c r="A540" s="74" t="s">
        <v>605</v>
      </c>
      <c r="B540" s="74" t="s">
        <v>1075</v>
      </c>
      <c r="C540" t="s">
        <v>947</v>
      </c>
      <c r="D540" s="66">
        <v>43040</v>
      </c>
      <c r="E540" s="66">
        <v>43191</v>
      </c>
      <c r="F540" s="52" t="s">
        <v>184</v>
      </c>
      <c r="G540" s="52" t="s">
        <v>1229</v>
      </c>
      <c r="H540" s="75">
        <v>22</v>
      </c>
      <c r="I540" s="76">
        <v>3243.3719999999998</v>
      </c>
      <c r="J540" s="77">
        <v>3000</v>
      </c>
      <c r="K540">
        <f t="shared" si="50"/>
        <v>215824.76509015926</v>
      </c>
      <c r="L540" s="63">
        <v>7</v>
      </c>
    </row>
    <row r="541" spans="1:14" ht="16" thickBot="1">
      <c r="A541" s="74" t="s">
        <v>605</v>
      </c>
      <c r="B541" s="74" t="s">
        <v>1075</v>
      </c>
      <c r="C541" t="s">
        <v>947</v>
      </c>
      <c r="D541" s="66">
        <v>43040</v>
      </c>
      <c r="E541" s="66">
        <v>43191</v>
      </c>
      <c r="F541" s="52" t="s">
        <v>184</v>
      </c>
      <c r="G541" s="52" t="s">
        <v>1230</v>
      </c>
      <c r="H541" s="63">
        <v>22</v>
      </c>
      <c r="I541" s="6">
        <f t="shared" ref="I541" si="54">(1024/H541)*(1533/H541)</f>
        <v>3243.3719008264466</v>
      </c>
      <c r="J541">
        <v>3000</v>
      </c>
      <c r="K541">
        <f t="shared" si="50"/>
        <v>30832.110241356815</v>
      </c>
      <c r="L541" s="63">
        <v>1</v>
      </c>
    </row>
    <row r="542" spans="1:14" ht="16" thickBot="1">
      <c r="A542" s="74" t="s">
        <v>605</v>
      </c>
      <c r="B542" s="74" t="s">
        <v>1075</v>
      </c>
      <c r="C542" t="s">
        <v>947</v>
      </c>
      <c r="D542" s="66">
        <v>43040</v>
      </c>
      <c r="E542" s="66">
        <v>43191</v>
      </c>
      <c r="F542" s="52" t="s">
        <v>184</v>
      </c>
      <c r="G542" s="52" t="s">
        <v>1231</v>
      </c>
      <c r="H542" s="75">
        <v>22</v>
      </c>
      <c r="I542" s="76">
        <v>3243.3719999999998</v>
      </c>
      <c r="J542" s="77">
        <v>3000</v>
      </c>
      <c r="K542">
        <f t="shared" si="50"/>
        <v>277488.98368734762</v>
      </c>
      <c r="L542" s="63">
        <v>9</v>
      </c>
    </row>
    <row r="543" spans="1:14" ht="16" thickBot="1">
      <c r="A543" s="74" t="s">
        <v>605</v>
      </c>
      <c r="B543" s="74" t="s">
        <v>1075</v>
      </c>
      <c r="C543" t="s">
        <v>947</v>
      </c>
      <c r="D543" s="66">
        <v>43040</v>
      </c>
      <c r="E543" s="66">
        <v>43191</v>
      </c>
      <c r="F543" s="52" t="s">
        <v>184</v>
      </c>
      <c r="G543" s="52" t="s">
        <v>1232</v>
      </c>
      <c r="H543" s="63">
        <v>22</v>
      </c>
      <c r="I543" s="6">
        <f t="shared" ref="I543" si="55">(1024/H543)*(1533/H543)</f>
        <v>3243.3719008264466</v>
      </c>
      <c r="J543">
        <v>3000</v>
      </c>
      <c r="K543">
        <f t="shared" si="50"/>
        <v>246656.88193085452</v>
      </c>
      <c r="L543" s="63">
        <v>8</v>
      </c>
    </row>
    <row r="544" spans="1:14" ht="16" thickBot="1">
      <c r="A544" s="74" t="s">
        <v>605</v>
      </c>
      <c r="B544" s="74" t="s">
        <v>1075</v>
      </c>
      <c r="C544" t="s">
        <v>947</v>
      </c>
      <c r="D544" s="66">
        <v>43040</v>
      </c>
      <c r="E544" s="66">
        <v>43191</v>
      </c>
      <c r="F544" s="52" t="s">
        <v>184</v>
      </c>
      <c r="G544" s="52" t="s">
        <v>1233</v>
      </c>
      <c r="H544" s="75">
        <v>22</v>
      </c>
      <c r="I544" s="76">
        <v>3243.3719999999998</v>
      </c>
      <c r="J544" s="77">
        <v>3000</v>
      </c>
      <c r="K544">
        <f t="shared" si="50"/>
        <v>123328.43719437673</v>
      </c>
      <c r="L544" s="63">
        <v>4</v>
      </c>
      <c r="N544" s="78"/>
    </row>
    <row r="545" spans="1:12" ht="16" thickBot="1">
      <c r="A545" s="74" t="s">
        <v>605</v>
      </c>
      <c r="B545" s="74" t="s">
        <v>1075</v>
      </c>
      <c r="C545" t="s">
        <v>947</v>
      </c>
      <c r="D545" s="66">
        <v>43040</v>
      </c>
      <c r="E545" s="66">
        <v>43191</v>
      </c>
      <c r="F545" s="52" t="s">
        <v>184</v>
      </c>
      <c r="G545" s="52" t="s">
        <v>1234</v>
      </c>
      <c r="H545" s="63">
        <v>22</v>
      </c>
      <c r="I545" s="6">
        <f t="shared" ref="I545" si="56">(1024/H545)*(1533/H545)</f>
        <v>3243.3719008264466</v>
      </c>
      <c r="J545">
        <v>3000</v>
      </c>
      <c r="K545">
        <f t="shared" si="50"/>
        <v>246656.88193085452</v>
      </c>
      <c r="L545" s="63">
        <v>8</v>
      </c>
    </row>
    <row r="546" spans="1:12" ht="16" thickBot="1">
      <c r="A546" s="74" t="s">
        <v>605</v>
      </c>
      <c r="B546" s="74" t="s">
        <v>1075</v>
      </c>
      <c r="C546" t="s">
        <v>947</v>
      </c>
      <c r="D546" s="66">
        <v>43040</v>
      </c>
      <c r="E546" s="66">
        <v>43191</v>
      </c>
      <c r="F546" s="52" t="s">
        <v>184</v>
      </c>
      <c r="G546" s="52" t="s">
        <v>1235</v>
      </c>
      <c r="H546" s="75">
        <v>22</v>
      </c>
      <c r="I546" s="76">
        <v>3243.3719999999998</v>
      </c>
      <c r="J546" s="77">
        <v>3000</v>
      </c>
      <c r="K546">
        <f t="shared" si="50"/>
        <v>61664.218597188366</v>
      </c>
      <c r="L546" s="63">
        <v>2</v>
      </c>
    </row>
    <row r="547" spans="1:12" ht="16" thickBot="1">
      <c r="A547" s="74" t="s">
        <v>605</v>
      </c>
      <c r="B547" s="74" t="s">
        <v>1075</v>
      </c>
      <c r="C547" t="s">
        <v>947</v>
      </c>
      <c r="D547" s="66">
        <v>43040</v>
      </c>
      <c r="E547" s="66">
        <v>43191</v>
      </c>
      <c r="F547" s="52" t="s">
        <v>184</v>
      </c>
      <c r="G547" s="52" t="s">
        <v>1236</v>
      </c>
      <c r="H547" s="63">
        <v>22</v>
      </c>
      <c r="I547" s="6">
        <f t="shared" ref="I547" si="57">(1024/H547)*(1533/H547)</f>
        <v>3243.3719008264466</v>
      </c>
      <c r="J547">
        <v>3000</v>
      </c>
      <c r="K547">
        <f t="shared" si="50"/>
        <v>184992.66144814089</v>
      </c>
      <c r="L547" s="63">
        <v>6</v>
      </c>
    </row>
    <row r="548" spans="1:12" ht="16" thickBot="1">
      <c r="A548" s="74" t="s">
        <v>605</v>
      </c>
      <c r="B548" s="74" t="s">
        <v>1075</v>
      </c>
      <c r="C548" t="s">
        <v>947</v>
      </c>
      <c r="D548" s="66">
        <v>43040</v>
      </c>
      <c r="E548" s="66">
        <v>43191</v>
      </c>
      <c r="F548" s="52" t="s">
        <v>184</v>
      </c>
      <c r="G548" s="52" t="s">
        <v>1237</v>
      </c>
      <c r="H548" s="75">
        <v>22</v>
      </c>
      <c r="I548" s="76">
        <v>3243.3719999999998</v>
      </c>
      <c r="J548" s="77">
        <v>3000</v>
      </c>
      <c r="K548">
        <f t="shared" si="50"/>
        <v>246656.87438875347</v>
      </c>
      <c r="L548" s="63">
        <v>8</v>
      </c>
    </row>
    <row r="549" spans="1:12" ht="16" thickBot="1">
      <c r="A549" s="74" t="s">
        <v>605</v>
      </c>
      <c r="B549" s="74" t="s">
        <v>1075</v>
      </c>
      <c r="C549" t="s">
        <v>947</v>
      </c>
      <c r="D549" s="66">
        <v>43040</v>
      </c>
      <c r="E549" s="66">
        <v>43191</v>
      </c>
      <c r="F549" s="52" t="s">
        <v>184</v>
      </c>
      <c r="G549" s="52" t="s">
        <v>1238</v>
      </c>
      <c r="H549" s="63">
        <v>22</v>
      </c>
      <c r="I549" s="6">
        <f t="shared" ref="I549" si="58">(1024/H549)*(1533/H549)</f>
        <v>3243.3719008264466</v>
      </c>
      <c r="J549">
        <v>3000</v>
      </c>
      <c r="K549">
        <f t="shared" si="50"/>
        <v>215824.77168949769</v>
      </c>
      <c r="L549" s="63">
        <v>7</v>
      </c>
    </row>
    <row r="550" spans="1:12" ht="16" thickBot="1">
      <c r="A550" s="74" t="s">
        <v>605</v>
      </c>
      <c r="B550" s="74" t="s">
        <v>1075</v>
      </c>
      <c r="C550" t="s">
        <v>947</v>
      </c>
      <c r="D550" s="66">
        <v>43040</v>
      </c>
      <c r="E550" s="66">
        <v>43191</v>
      </c>
      <c r="F550" s="52" t="s">
        <v>184</v>
      </c>
      <c r="G550" s="52" t="s">
        <v>1239</v>
      </c>
      <c r="H550" s="75">
        <v>22</v>
      </c>
      <c r="I550" s="76">
        <v>3243.3719999999998</v>
      </c>
      <c r="J550" s="77">
        <v>3000</v>
      </c>
      <c r="K550">
        <f t="shared" si="50"/>
        <v>30832.109298594183</v>
      </c>
      <c r="L550" s="63">
        <v>1</v>
      </c>
    </row>
    <row r="551" spans="1:12" ht="16" thickBot="1">
      <c r="A551" s="74" t="s">
        <v>605</v>
      </c>
      <c r="B551" s="74" t="s">
        <v>1075</v>
      </c>
      <c r="C551" t="s">
        <v>947</v>
      </c>
      <c r="D551" s="66">
        <v>43040</v>
      </c>
      <c r="E551" s="66">
        <v>43191</v>
      </c>
      <c r="F551" s="52" t="s">
        <v>184</v>
      </c>
      <c r="G551" s="52" t="s">
        <v>1240</v>
      </c>
      <c r="H551" s="63">
        <v>22</v>
      </c>
      <c r="I551" s="6">
        <f t="shared" ref="I551" si="59">(1024/H551)*(1533/H551)</f>
        <v>3243.3719008264466</v>
      </c>
      <c r="J551">
        <v>3000</v>
      </c>
      <c r="K551">
        <f t="shared" si="50"/>
        <v>277488.99217221129</v>
      </c>
      <c r="L551" s="63">
        <v>9</v>
      </c>
    </row>
    <row r="552" spans="1:12" ht="16" thickBot="1">
      <c r="A552" s="74" t="s">
        <v>605</v>
      </c>
      <c r="B552" s="74" t="s">
        <v>1075</v>
      </c>
      <c r="C552" t="s">
        <v>947</v>
      </c>
      <c r="D552" s="66">
        <v>43040</v>
      </c>
      <c r="E552" s="66">
        <v>43191</v>
      </c>
      <c r="F552" s="52" t="s">
        <v>184</v>
      </c>
      <c r="G552" s="52" t="s">
        <v>1241</v>
      </c>
      <c r="H552" s="75">
        <v>22</v>
      </c>
      <c r="I552" s="76">
        <v>3243.3719999999998</v>
      </c>
      <c r="J552" s="77">
        <v>3000</v>
      </c>
      <c r="K552">
        <f t="shared" si="50"/>
        <v>277488.98368734762</v>
      </c>
      <c r="L552" s="63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FECC-F9BB-4ECA-A2C2-80FEA331CA5F}">
  <dimension ref="A1:L241"/>
  <sheetViews>
    <sheetView topLeftCell="D1" zoomScale="140" zoomScaleNormal="140" workbookViewId="0">
      <pane ySplit="1" topLeftCell="A251" activePane="bottomLeft" state="frozen"/>
      <selection pane="bottomLeft" activeCell="K2" sqref="K2:K241"/>
    </sheetView>
  </sheetViews>
  <sheetFormatPr baseColWidth="10" defaultColWidth="9.1640625" defaultRowHeight="15"/>
  <cols>
    <col min="1" max="1" width="9.5" style="3" bestFit="1" customWidth="1"/>
    <col min="2" max="2" width="6.5" style="3" bestFit="1" customWidth="1"/>
    <col min="3" max="3" width="6.5" style="3" customWidth="1"/>
    <col min="4" max="4" width="14.33203125" style="3" bestFit="1" customWidth="1"/>
    <col min="5" max="5" width="14.1640625" style="3" bestFit="1" customWidth="1"/>
    <col min="6" max="6" width="11.33203125" style="3" bestFit="1" customWidth="1"/>
    <col min="7" max="7" width="29.83203125" style="3" bestFit="1" customWidth="1"/>
    <col min="8" max="8" width="15.5" style="3" bestFit="1" customWidth="1"/>
    <col min="9" max="9" width="18.33203125" style="3" bestFit="1" customWidth="1"/>
    <col min="10" max="11" width="9.1640625" style="3"/>
    <col min="12" max="12" width="6.83203125" style="81" customWidth="1"/>
    <col min="13" max="16384" width="9.1640625" style="3"/>
  </cols>
  <sheetData>
    <row r="1" spans="1:12" ht="16" thickBot="1">
      <c r="A1" s="1" t="s">
        <v>0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1</v>
      </c>
      <c r="G1" s="1" t="s">
        <v>6</v>
      </c>
      <c r="H1" s="2" t="s">
        <v>8</v>
      </c>
      <c r="I1" s="2" t="s">
        <v>9</v>
      </c>
      <c r="J1" s="53" t="s">
        <v>942</v>
      </c>
      <c r="K1" s="49" t="s">
        <v>944</v>
      </c>
      <c r="L1" s="79" t="s">
        <v>7</v>
      </c>
    </row>
    <row r="2" spans="1:12" ht="16" thickBot="1">
      <c r="A2" s="4" t="s">
        <v>10</v>
      </c>
      <c r="B2" s="4" t="s">
        <v>88</v>
      </c>
      <c r="C2" s="4" t="s">
        <v>179</v>
      </c>
      <c r="D2" s="5">
        <v>42767</v>
      </c>
      <c r="E2" s="5">
        <v>42856</v>
      </c>
      <c r="F2" s="4" t="s">
        <v>89</v>
      </c>
      <c r="G2" s="4" t="s">
        <v>90</v>
      </c>
      <c r="H2" s="3" t="s">
        <v>135</v>
      </c>
      <c r="I2" s="6">
        <f>(1024/H2)*(1533/H2)</f>
        <v>3243.3719008264466</v>
      </c>
      <c r="J2" s="3" t="s">
        <v>943</v>
      </c>
      <c r="K2">
        <f>(L2/I2)*10^8</f>
        <v>3915678.0006523151</v>
      </c>
      <c r="L2" s="80">
        <v>127</v>
      </c>
    </row>
    <row r="3" spans="1:12" ht="16" thickBot="1">
      <c r="A3" s="4" t="s">
        <v>10</v>
      </c>
      <c r="B3" s="4" t="s">
        <v>88</v>
      </c>
      <c r="C3" s="4" t="s">
        <v>179</v>
      </c>
      <c r="D3" s="5">
        <v>42767</v>
      </c>
      <c r="E3" s="5">
        <v>42856</v>
      </c>
      <c r="F3" s="4" t="s">
        <v>89</v>
      </c>
      <c r="G3" s="4" t="s">
        <v>91</v>
      </c>
      <c r="H3" s="3" t="s">
        <v>135</v>
      </c>
      <c r="I3" s="6">
        <f t="shared" ref="I3:I61" si="0">(1024/H3)*(1533/H3)</f>
        <v>3243.3719008264466</v>
      </c>
      <c r="J3" s="3" t="s">
        <v>943</v>
      </c>
      <c r="K3">
        <f t="shared" ref="K3:K66" si="1">(L3/I3)*10^8</f>
        <v>1880758.7247227656</v>
      </c>
      <c r="L3" s="80">
        <v>61</v>
      </c>
    </row>
    <row r="4" spans="1:12" ht="16" thickBot="1">
      <c r="A4" s="4" t="s">
        <v>10</v>
      </c>
      <c r="B4" s="4" t="s">
        <v>88</v>
      </c>
      <c r="C4" s="4" t="s">
        <v>179</v>
      </c>
      <c r="D4" s="5">
        <v>42767</v>
      </c>
      <c r="E4" s="5">
        <v>42856</v>
      </c>
      <c r="F4" s="4" t="s">
        <v>89</v>
      </c>
      <c r="G4" s="4" t="s">
        <v>92</v>
      </c>
      <c r="H4" s="3" t="s">
        <v>135</v>
      </c>
      <c r="I4" s="6">
        <f t="shared" si="0"/>
        <v>3243.3719008264466</v>
      </c>
      <c r="J4" s="3" t="s">
        <v>943</v>
      </c>
      <c r="K4">
        <f t="shared" si="1"/>
        <v>3329867.906066536</v>
      </c>
      <c r="L4" s="80">
        <v>108</v>
      </c>
    </row>
    <row r="5" spans="1:12" ht="16" thickBot="1">
      <c r="A5" s="4" t="s">
        <v>10</v>
      </c>
      <c r="B5" s="4" t="s">
        <v>88</v>
      </c>
      <c r="C5" s="4" t="s">
        <v>179</v>
      </c>
      <c r="D5" s="5">
        <v>42767</v>
      </c>
      <c r="E5" s="5">
        <v>42856</v>
      </c>
      <c r="F5" s="4" t="s">
        <v>89</v>
      </c>
      <c r="G5" s="4" t="s">
        <v>93</v>
      </c>
      <c r="H5" s="3" t="s">
        <v>135</v>
      </c>
      <c r="I5" s="6">
        <f t="shared" si="0"/>
        <v>3243.3719008264466</v>
      </c>
      <c r="J5" s="3" t="s">
        <v>943</v>
      </c>
      <c r="K5">
        <f t="shared" si="1"/>
        <v>1973255.0554468362</v>
      </c>
      <c r="L5" s="80">
        <v>64</v>
      </c>
    </row>
    <row r="6" spans="1:12" ht="16" thickBot="1">
      <c r="A6" s="4" t="s">
        <v>10</v>
      </c>
      <c r="B6" s="4" t="s">
        <v>88</v>
      </c>
      <c r="C6" s="4" t="s">
        <v>179</v>
      </c>
      <c r="D6" s="5">
        <v>42767</v>
      </c>
      <c r="E6" s="5">
        <v>42856</v>
      </c>
      <c r="F6" s="4" t="s">
        <v>89</v>
      </c>
      <c r="G6" s="4" t="s">
        <v>94</v>
      </c>
      <c r="H6" s="3" t="s">
        <v>135</v>
      </c>
      <c r="I6" s="6">
        <f t="shared" si="0"/>
        <v>3243.3719008264466</v>
      </c>
      <c r="J6" s="3" t="s">
        <v>943</v>
      </c>
      <c r="K6">
        <f t="shared" si="1"/>
        <v>1911590.8349641224</v>
      </c>
      <c r="L6" s="80">
        <v>62</v>
      </c>
    </row>
    <row r="7" spans="1:12" ht="16" thickBot="1">
      <c r="A7" s="4" t="s">
        <v>10</v>
      </c>
      <c r="B7" s="4" t="s">
        <v>88</v>
      </c>
      <c r="C7" s="4" t="s">
        <v>179</v>
      </c>
      <c r="D7" s="5">
        <v>42767</v>
      </c>
      <c r="E7" s="5">
        <v>42856</v>
      </c>
      <c r="F7" s="4" t="s">
        <v>89</v>
      </c>
      <c r="G7" s="4" t="s">
        <v>95</v>
      </c>
      <c r="H7" s="3" t="s">
        <v>135</v>
      </c>
      <c r="I7" s="6">
        <f t="shared" si="0"/>
        <v>3243.3719008264466</v>
      </c>
      <c r="J7" s="3" t="s">
        <v>943</v>
      </c>
      <c r="K7">
        <f t="shared" si="1"/>
        <v>2466568.819308545</v>
      </c>
      <c r="L7" s="80">
        <v>80</v>
      </c>
    </row>
    <row r="8" spans="1:12" ht="16" thickBot="1">
      <c r="A8" s="4" t="s">
        <v>10</v>
      </c>
      <c r="B8" s="4" t="s">
        <v>88</v>
      </c>
      <c r="C8" s="4" t="s">
        <v>179</v>
      </c>
      <c r="D8" s="5">
        <v>42767</v>
      </c>
      <c r="E8" s="5">
        <v>42856</v>
      </c>
      <c r="F8" s="4" t="s">
        <v>89</v>
      </c>
      <c r="G8" s="4" t="s">
        <v>96</v>
      </c>
      <c r="H8" s="3" t="s">
        <v>135</v>
      </c>
      <c r="I8" s="6">
        <f t="shared" si="0"/>
        <v>3243.3719008264466</v>
      </c>
      <c r="J8" s="3" t="s">
        <v>943</v>
      </c>
      <c r="K8">
        <f t="shared" si="1"/>
        <v>1387444.9608610568</v>
      </c>
      <c r="L8" s="80">
        <v>45</v>
      </c>
    </row>
    <row r="9" spans="1:12" ht="16" thickBot="1">
      <c r="A9" s="4" t="s">
        <v>10</v>
      </c>
      <c r="B9" s="4" t="s">
        <v>88</v>
      </c>
      <c r="C9" s="4" t="s">
        <v>179</v>
      </c>
      <c r="D9" s="5">
        <v>42767</v>
      </c>
      <c r="E9" s="5">
        <v>42856</v>
      </c>
      <c r="F9" s="4" t="s">
        <v>89</v>
      </c>
      <c r="G9" s="4" t="s">
        <v>97</v>
      </c>
      <c r="H9" s="3" t="s">
        <v>135</v>
      </c>
      <c r="I9" s="6">
        <f t="shared" si="0"/>
        <v>3243.3719008264466</v>
      </c>
      <c r="J9" s="3" t="s">
        <v>943</v>
      </c>
      <c r="K9">
        <f t="shared" si="1"/>
        <v>1757430.2837573385</v>
      </c>
      <c r="L9" s="80">
        <v>57</v>
      </c>
    </row>
    <row r="10" spans="1:12" ht="16" thickBot="1">
      <c r="A10" s="4" t="s">
        <v>10</v>
      </c>
      <c r="B10" s="4" t="s">
        <v>88</v>
      </c>
      <c r="C10" s="4" t="s">
        <v>179</v>
      </c>
      <c r="D10" s="5">
        <v>42767</v>
      </c>
      <c r="E10" s="5">
        <v>42856</v>
      </c>
      <c r="F10" s="4" t="s">
        <v>89</v>
      </c>
      <c r="G10" s="4" t="s">
        <v>98</v>
      </c>
      <c r="H10" s="3" t="s">
        <v>135</v>
      </c>
      <c r="I10" s="6">
        <f t="shared" si="0"/>
        <v>3243.3719008264466</v>
      </c>
      <c r="J10" s="3" t="s">
        <v>943</v>
      </c>
      <c r="K10">
        <f t="shared" si="1"/>
        <v>1819094.5042400521</v>
      </c>
      <c r="L10" s="80">
        <v>59</v>
      </c>
    </row>
    <row r="11" spans="1:12" ht="16" thickBot="1">
      <c r="A11" s="4" t="s">
        <v>10</v>
      </c>
      <c r="B11" s="4" t="s">
        <v>88</v>
      </c>
      <c r="C11" s="4" t="s">
        <v>179</v>
      </c>
      <c r="D11" s="5">
        <v>42767</v>
      </c>
      <c r="E11" s="5">
        <v>42856</v>
      </c>
      <c r="F11" s="4" t="s">
        <v>89</v>
      </c>
      <c r="G11" s="4" t="s">
        <v>99</v>
      </c>
      <c r="H11" s="3" t="s">
        <v>135</v>
      </c>
      <c r="I11" s="6">
        <f t="shared" si="0"/>
        <v>3243.3719008264466</v>
      </c>
      <c r="J11" s="3" t="s">
        <v>943</v>
      </c>
      <c r="K11">
        <f t="shared" si="1"/>
        <v>369985.32289628178</v>
      </c>
      <c r="L11" s="80">
        <v>12</v>
      </c>
    </row>
    <row r="12" spans="1:12" ht="16" thickBot="1">
      <c r="A12" s="3" t="s">
        <v>10</v>
      </c>
      <c r="B12" s="3" t="s">
        <v>88</v>
      </c>
      <c r="C12" s="3" t="s">
        <v>180</v>
      </c>
      <c r="D12" s="3" t="s">
        <v>1117</v>
      </c>
      <c r="E12" s="3" t="s">
        <v>1118</v>
      </c>
      <c r="F12" s="3" t="s">
        <v>145</v>
      </c>
      <c r="G12" s="3" t="s">
        <v>1242</v>
      </c>
      <c r="H12" s="3" t="s">
        <v>135</v>
      </c>
      <c r="I12" s="12">
        <f t="shared" ref="I12" si="2">(1024/H12)*(1533/H12)</f>
        <v>3243.3719008264466</v>
      </c>
      <c r="J12" s="3" t="s">
        <v>943</v>
      </c>
      <c r="K12">
        <f t="shared" si="1"/>
        <v>4902305.5283757336</v>
      </c>
      <c r="L12" s="89">
        <v>159</v>
      </c>
    </row>
    <row r="13" spans="1:12" ht="16" thickBot="1">
      <c r="A13" s="3" t="s">
        <v>10</v>
      </c>
      <c r="B13" s="3" t="s">
        <v>88</v>
      </c>
      <c r="C13" s="3" t="s">
        <v>180</v>
      </c>
      <c r="D13" s="3" t="s">
        <v>1117</v>
      </c>
      <c r="E13" s="3" t="s">
        <v>1118</v>
      </c>
      <c r="F13" s="3" t="s">
        <v>145</v>
      </c>
      <c r="G13" s="3" t="s">
        <v>1243</v>
      </c>
      <c r="H13" s="3" t="s">
        <v>135</v>
      </c>
      <c r="I13" s="12">
        <f t="shared" ref="I13:I14" si="3">(1024/H13)*(1533/H13)</f>
        <v>3243.3719008264466</v>
      </c>
      <c r="J13" s="3" t="s">
        <v>943</v>
      </c>
      <c r="K13">
        <f t="shared" si="1"/>
        <v>5457283.5127201565</v>
      </c>
      <c r="L13" s="89">
        <v>177</v>
      </c>
    </row>
    <row r="14" spans="1:12" ht="16" thickBot="1">
      <c r="A14" s="3" t="s">
        <v>10</v>
      </c>
      <c r="B14" s="3" t="s">
        <v>88</v>
      </c>
      <c r="C14" s="3" t="s">
        <v>180</v>
      </c>
      <c r="D14" s="3" t="s">
        <v>1117</v>
      </c>
      <c r="E14" s="3" t="s">
        <v>1118</v>
      </c>
      <c r="F14" s="3" t="s">
        <v>145</v>
      </c>
      <c r="G14" s="3" t="s">
        <v>1244</v>
      </c>
      <c r="H14" s="3" t="s">
        <v>135</v>
      </c>
      <c r="I14" s="12">
        <f t="shared" si="3"/>
        <v>3243.3719008264466</v>
      </c>
      <c r="J14" s="3" t="s">
        <v>943</v>
      </c>
      <c r="K14">
        <f t="shared" si="1"/>
        <v>3977342.2211350286</v>
      </c>
      <c r="L14" s="89">
        <v>129</v>
      </c>
    </row>
    <row r="15" spans="1:12" ht="16" thickBot="1">
      <c r="A15" s="3" t="s">
        <v>10</v>
      </c>
      <c r="B15" s="3" t="s">
        <v>88</v>
      </c>
      <c r="C15" s="3" t="s">
        <v>180</v>
      </c>
      <c r="D15" s="3" t="s">
        <v>1117</v>
      </c>
      <c r="E15" s="3" t="s">
        <v>1118</v>
      </c>
      <c r="F15" s="3" t="s">
        <v>145</v>
      </c>
      <c r="G15" s="3" t="s">
        <v>1245</v>
      </c>
      <c r="H15" s="3" t="s">
        <v>135</v>
      </c>
      <c r="I15" s="12">
        <f t="shared" ref="I15:I21" si="4">(1024/H15)*(1533/H15)</f>
        <v>3243.3719008264466</v>
      </c>
      <c r="J15" s="3" t="s">
        <v>943</v>
      </c>
      <c r="K15">
        <f t="shared" si="1"/>
        <v>6968056.9145466397</v>
      </c>
      <c r="L15" s="89">
        <v>226</v>
      </c>
    </row>
    <row r="16" spans="1:12" ht="16" thickBot="1">
      <c r="A16" s="3" t="s">
        <v>10</v>
      </c>
      <c r="B16" s="3" t="s">
        <v>88</v>
      </c>
      <c r="C16" s="3" t="s">
        <v>180</v>
      </c>
      <c r="D16" s="3" t="s">
        <v>1117</v>
      </c>
      <c r="E16" s="3" t="s">
        <v>1118</v>
      </c>
      <c r="F16" s="3" t="s">
        <v>145</v>
      </c>
      <c r="G16" s="3" t="s">
        <v>1246</v>
      </c>
      <c r="H16" s="3" t="s">
        <v>135</v>
      </c>
      <c r="I16" s="12">
        <f t="shared" si="4"/>
        <v>3243.3719008264466</v>
      </c>
      <c r="J16" s="3" t="s">
        <v>943</v>
      </c>
      <c r="K16">
        <f t="shared" si="1"/>
        <v>5426451.4024787992</v>
      </c>
      <c r="L16" s="89">
        <v>176</v>
      </c>
    </row>
    <row r="17" spans="1:12" ht="16" thickBot="1">
      <c r="A17" s="3" t="s">
        <v>10</v>
      </c>
      <c r="B17" s="3" t="s">
        <v>88</v>
      </c>
      <c r="C17" s="3" t="s">
        <v>180</v>
      </c>
      <c r="D17" s="3" t="s">
        <v>1117</v>
      </c>
      <c r="E17" s="3" t="s">
        <v>1118</v>
      </c>
      <c r="F17" s="3" t="s">
        <v>145</v>
      </c>
      <c r="G17" s="3" t="s">
        <v>1247</v>
      </c>
      <c r="H17" s="3" t="s">
        <v>135</v>
      </c>
      <c r="I17" s="12">
        <f t="shared" si="4"/>
        <v>3243.3719008264466</v>
      </c>
      <c r="J17" s="3" t="s">
        <v>943</v>
      </c>
      <c r="K17">
        <f t="shared" si="1"/>
        <v>4285663.3235485973</v>
      </c>
      <c r="L17" s="89">
        <v>139</v>
      </c>
    </row>
    <row r="18" spans="1:12" ht="16" thickBot="1">
      <c r="A18" s="3" t="s">
        <v>10</v>
      </c>
      <c r="B18" s="3" t="s">
        <v>88</v>
      </c>
      <c r="C18" s="3" t="s">
        <v>180</v>
      </c>
      <c r="D18" s="3" t="s">
        <v>1117</v>
      </c>
      <c r="E18" s="3" t="s">
        <v>1118</v>
      </c>
      <c r="F18" s="3" t="s">
        <v>145</v>
      </c>
      <c r="G18" s="3" t="s">
        <v>1248</v>
      </c>
      <c r="H18" s="3" t="s">
        <v>135</v>
      </c>
      <c r="I18" s="12">
        <f t="shared" si="4"/>
        <v>3243.3719008264466</v>
      </c>
      <c r="J18" s="3" t="s">
        <v>943</v>
      </c>
      <c r="K18">
        <f t="shared" si="1"/>
        <v>3422364.2367906068</v>
      </c>
      <c r="L18" s="89">
        <v>111</v>
      </c>
    </row>
    <row r="19" spans="1:12" ht="16" thickBot="1">
      <c r="A19" s="3" t="s">
        <v>10</v>
      </c>
      <c r="B19" s="3" t="s">
        <v>88</v>
      </c>
      <c r="C19" s="3" t="s">
        <v>180</v>
      </c>
      <c r="D19" s="3" t="s">
        <v>1117</v>
      </c>
      <c r="E19" s="3" t="s">
        <v>1118</v>
      </c>
      <c r="F19" s="3" t="s">
        <v>145</v>
      </c>
      <c r="G19" s="3" t="s">
        <v>1249</v>
      </c>
      <c r="H19" s="3" t="s">
        <v>135</v>
      </c>
      <c r="I19" s="12">
        <f t="shared" si="4"/>
        <v>3243.3719008264466</v>
      </c>
      <c r="J19" s="3" t="s">
        <v>943</v>
      </c>
      <c r="K19">
        <f t="shared" si="1"/>
        <v>4008174.3313763859</v>
      </c>
      <c r="L19" s="89">
        <v>130</v>
      </c>
    </row>
    <row r="20" spans="1:12" ht="16" thickBot="1">
      <c r="A20" s="3" t="s">
        <v>10</v>
      </c>
      <c r="B20" s="3" t="s">
        <v>88</v>
      </c>
      <c r="C20" s="3" t="s">
        <v>180</v>
      </c>
      <c r="D20" s="3" t="s">
        <v>1117</v>
      </c>
      <c r="E20" s="3" t="s">
        <v>1118</v>
      </c>
      <c r="F20" s="3" t="s">
        <v>145</v>
      </c>
      <c r="G20" s="3" t="s">
        <v>1250</v>
      </c>
      <c r="H20" s="3" t="s">
        <v>135</v>
      </c>
      <c r="I20" s="12">
        <f t="shared" si="4"/>
        <v>3243.3719008264466</v>
      </c>
      <c r="J20" s="3" t="s">
        <v>943</v>
      </c>
      <c r="K20">
        <f t="shared" si="1"/>
        <v>4008174.3313763859</v>
      </c>
      <c r="L20" s="89">
        <v>130</v>
      </c>
    </row>
    <row r="21" spans="1:12" ht="16" thickBot="1">
      <c r="A21" s="3" t="s">
        <v>10</v>
      </c>
      <c r="B21" s="3" t="s">
        <v>88</v>
      </c>
      <c r="C21" s="3" t="s">
        <v>180</v>
      </c>
      <c r="D21" s="3" t="s">
        <v>1117</v>
      </c>
      <c r="E21" s="3" t="s">
        <v>1118</v>
      </c>
      <c r="F21" s="3" t="s">
        <v>145</v>
      </c>
      <c r="G21" s="3" t="s">
        <v>1251</v>
      </c>
      <c r="H21" s="3" t="s">
        <v>135</v>
      </c>
      <c r="I21" s="12">
        <f t="shared" si="4"/>
        <v>3243.3719008264466</v>
      </c>
      <c r="J21" s="3" t="s">
        <v>943</v>
      </c>
      <c r="K21">
        <f t="shared" si="1"/>
        <v>5426451.4024787992</v>
      </c>
      <c r="L21" s="89">
        <v>176</v>
      </c>
    </row>
    <row r="22" spans="1:12" customFormat="1" ht="16" thickBot="1">
      <c r="A22" s="74" t="s">
        <v>122</v>
      </c>
      <c r="B22" s="74" t="s">
        <v>88</v>
      </c>
      <c r="C22" t="s">
        <v>366</v>
      </c>
      <c r="D22" s="66">
        <v>42767</v>
      </c>
      <c r="E22" s="66">
        <v>42856</v>
      </c>
      <c r="F22" s="74" t="s">
        <v>184</v>
      </c>
      <c r="G22" s="74" t="s">
        <v>1096</v>
      </c>
      <c r="H22" s="68">
        <v>10</v>
      </c>
      <c r="I22" s="25">
        <f t="shared" ref="I22:I41" si="5">(511/H22)*(766/H22)</f>
        <v>3914.2599999999998</v>
      </c>
      <c r="J22">
        <v>2751</v>
      </c>
      <c r="K22">
        <f t="shared" si="1"/>
        <v>229928.51777858398</v>
      </c>
      <c r="L22" s="82">
        <v>9</v>
      </c>
    </row>
    <row r="23" spans="1:12" customFormat="1">
      <c r="A23" s="74" t="s">
        <v>122</v>
      </c>
      <c r="B23" s="74" t="s">
        <v>88</v>
      </c>
      <c r="C23" t="s">
        <v>366</v>
      </c>
      <c r="D23" s="66">
        <v>42767</v>
      </c>
      <c r="E23" s="66">
        <v>42856</v>
      </c>
      <c r="F23" s="74" t="s">
        <v>184</v>
      </c>
      <c r="G23" s="74" t="s">
        <v>1097</v>
      </c>
      <c r="H23" s="68">
        <v>11</v>
      </c>
      <c r="I23" s="68">
        <f t="shared" si="5"/>
        <v>3234.9256198347107</v>
      </c>
      <c r="J23">
        <v>3000</v>
      </c>
      <c r="K23">
        <f t="shared" si="1"/>
        <v>154563.05917338145</v>
      </c>
      <c r="L23" s="82">
        <v>5</v>
      </c>
    </row>
    <row r="24" spans="1:12" customFormat="1">
      <c r="A24" s="74" t="s">
        <v>122</v>
      </c>
      <c r="B24" s="74" t="s">
        <v>88</v>
      </c>
      <c r="C24" t="s">
        <v>366</v>
      </c>
      <c r="D24" s="66">
        <v>42767</v>
      </c>
      <c r="E24" s="66">
        <v>42856</v>
      </c>
      <c r="F24" s="74" t="s">
        <v>184</v>
      </c>
      <c r="G24" s="74" t="s">
        <v>1098</v>
      </c>
      <c r="H24" s="68">
        <v>11</v>
      </c>
      <c r="I24" s="68">
        <f t="shared" si="5"/>
        <v>3234.9256198347107</v>
      </c>
      <c r="J24">
        <v>3000</v>
      </c>
      <c r="K24">
        <f t="shared" si="1"/>
        <v>123650.44733870514</v>
      </c>
      <c r="L24" s="82">
        <v>4</v>
      </c>
    </row>
    <row r="25" spans="1:12" customFormat="1">
      <c r="A25" s="74" t="s">
        <v>122</v>
      </c>
      <c r="B25" s="74" t="s">
        <v>88</v>
      </c>
      <c r="C25" t="s">
        <v>366</v>
      </c>
      <c r="D25" s="66">
        <v>42767</v>
      </c>
      <c r="E25" s="66">
        <v>42856</v>
      </c>
      <c r="F25" s="74" t="s">
        <v>184</v>
      </c>
      <c r="G25" s="74" t="s">
        <v>1099</v>
      </c>
      <c r="H25" s="68">
        <v>11</v>
      </c>
      <c r="I25" s="68">
        <f t="shared" si="5"/>
        <v>3234.9256198347107</v>
      </c>
      <c r="J25">
        <v>3000</v>
      </c>
      <c r="K25">
        <f t="shared" si="1"/>
        <v>0</v>
      </c>
      <c r="L25" s="82">
        <v>0</v>
      </c>
    </row>
    <row r="26" spans="1:12" customFormat="1">
      <c r="A26" s="74" t="s">
        <v>122</v>
      </c>
      <c r="B26" s="74" t="s">
        <v>88</v>
      </c>
      <c r="C26" t="s">
        <v>366</v>
      </c>
      <c r="D26" s="66">
        <v>42767</v>
      </c>
      <c r="E26" s="66">
        <v>42856</v>
      </c>
      <c r="F26" s="74" t="s">
        <v>184</v>
      </c>
      <c r="G26" s="74" t="s">
        <v>1100</v>
      </c>
      <c r="H26" s="68">
        <v>11</v>
      </c>
      <c r="I26" s="68">
        <f t="shared" si="5"/>
        <v>3234.9256198347107</v>
      </c>
      <c r="J26">
        <v>3000</v>
      </c>
      <c r="K26">
        <f t="shared" si="1"/>
        <v>278213.50651208661</v>
      </c>
      <c r="L26" s="82">
        <v>9</v>
      </c>
    </row>
    <row r="27" spans="1:12" customFormat="1">
      <c r="A27" s="74" t="s">
        <v>122</v>
      </c>
      <c r="B27" s="74" t="s">
        <v>88</v>
      </c>
      <c r="C27" t="s">
        <v>366</v>
      </c>
      <c r="D27" s="66">
        <v>42767</v>
      </c>
      <c r="E27" s="66">
        <v>42856</v>
      </c>
      <c r="F27" s="74" t="s">
        <v>184</v>
      </c>
      <c r="G27" s="74" t="s">
        <v>1101</v>
      </c>
      <c r="H27" s="68">
        <v>11</v>
      </c>
      <c r="I27" s="68">
        <f t="shared" si="5"/>
        <v>3234.9256198347107</v>
      </c>
      <c r="J27">
        <v>3000</v>
      </c>
      <c r="K27">
        <f t="shared" si="1"/>
        <v>123650.44733870514</v>
      </c>
      <c r="L27" s="82">
        <v>4</v>
      </c>
    </row>
    <row r="28" spans="1:12" customFormat="1">
      <c r="A28" s="74" t="s">
        <v>122</v>
      </c>
      <c r="B28" s="74" t="s">
        <v>88</v>
      </c>
      <c r="C28" t="s">
        <v>366</v>
      </c>
      <c r="D28" s="66">
        <v>42767</v>
      </c>
      <c r="E28" s="66">
        <v>42856</v>
      </c>
      <c r="F28" s="74" t="s">
        <v>184</v>
      </c>
      <c r="G28" s="74" t="s">
        <v>1102</v>
      </c>
      <c r="H28" s="68">
        <v>11</v>
      </c>
      <c r="I28" s="68">
        <f t="shared" si="5"/>
        <v>3234.9256198347107</v>
      </c>
      <c r="J28">
        <v>3000</v>
      </c>
      <c r="K28">
        <f t="shared" si="1"/>
        <v>61825.22366935257</v>
      </c>
      <c r="L28" s="82">
        <v>2</v>
      </c>
    </row>
    <row r="29" spans="1:12" customFormat="1">
      <c r="A29" s="74" t="s">
        <v>122</v>
      </c>
      <c r="B29" s="74" t="s">
        <v>88</v>
      </c>
      <c r="C29" t="s">
        <v>366</v>
      </c>
      <c r="D29" s="66">
        <v>42767</v>
      </c>
      <c r="E29" s="66">
        <v>42856</v>
      </c>
      <c r="F29" s="74" t="s">
        <v>184</v>
      </c>
      <c r="G29" s="74" t="s">
        <v>1103</v>
      </c>
      <c r="H29" s="68">
        <v>11</v>
      </c>
      <c r="I29" s="68">
        <f t="shared" si="5"/>
        <v>3234.9256198347107</v>
      </c>
      <c r="J29">
        <v>3000</v>
      </c>
      <c r="K29">
        <f t="shared" si="1"/>
        <v>92737.835504028859</v>
      </c>
      <c r="L29" s="82">
        <v>3</v>
      </c>
    </row>
    <row r="30" spans="1:12" customFormat="1">
      <c r="A30" s="74" t="s">
        <v>122</v>
      </c>
      <c r="B30" s="74" t="s">
        <v>88</v>
      </c>
      <c r="C30" t="s">
        <v>366</v>
      </c>
      <c r="D30" s="66">
        <v>42767</v>
      </c>
      <c r="E30" s="66">
        <v>42856</v>
      </c>
      <c r="F30" s="74" t="s">
        <v>184</v>
      </c>
      <c r="G30" s="74" t="s">
        <v>1104</v>
      </c>
      <c r="H30" s="68">
        <v>11</v>
      </c>
      <c r="I30" s="68">
        <f t="shared" si="5"/>
        <v>3234.9256198347107</v>
      </c>
      <c r="J30">
        <v>3000</v>
      </c>
      <c r="K30">
        <f t="shared" si="1"/>
        <v>0</v>
      </c>
      <c r="L30" s="82">
        <v>0</v>
      </c>
    </row>
    <row r="31" spans="1:12" customFormat="1">
      <c r="A31" s="74" t="s">
        <v>122</v>
      </c>
      <c r="B31" s="74" t="s">
        <v>88</v>
      </c>
      <c r="C31" t="s">
        <v>366</v>
      </c>
      <c r="D31" s="66">
        <v>42767</v>
      </c>
      <c r="E31" s="66">
        <v>42856</v>
      </c>
      <c r="F31" s="74" t="s">
        <v>184</v>
      </c>
      <c r="G31" s="74" t="s">
        <v>1105</v>
      </c>
      <c r="H31" s="68">
        <v>11</v>
      </c>
      <c r="I31" s="68">
        <f t="shared" si="5"/>
        <v>3234.9256198347107</v>
      </c>
      <c r="J31">
        <v>3000</v>
      </c>
      <c r="K31">
        <f t="shared" si="1"/>
        <v>92737.835504028859</v>
      </c>
      <c r="L31" s="82">
        <v>3</v>
      </c>
    </row>
    <row r="32" spans="1:12" customFormat="1">
      <c r="A32" s="74" t="s">
        <v>122</v>
      </c>
      <c r="B32" s="74" t="s">
        <v>88</v>
      </c>
      <c r="C32" t="s">
        <v>366</v>
      </c>
      <c r="D32" s="66">
        <v>42767</v>
      </c>
      <c r="E32" s="66">
        <v>42856</v>
      </c>
      <c r="F32" s="74" t="s">
        <v>184</v>
      </c>
      <c r="G32" s="74" t="s">
        <v>1106</v>
      </c>
      <c r="H32" s="68">
        <v>11</v>
      </c>
      <c r="I32" s="68">
        <f t="shared" si="5"/>
        <v>3234.9256198347107</v>
      </c>
      <c r="J32">
        <v>3000</v>
      </c>
      <c r="K32">
        <f t="shared" si="1"/>
        <v>154563.05917338145</v>
      </c>
      <c r="L32" s="82">
        <v>5</v>
      </c>
    </row>
    <row r="33" spans="1:12" customFormat="1">
      <c r="A33" s="74" t="s">
        <v>122</v>
      </c>
      <c r="B33" s="74" t="s">
        <v>88</v>
      </c>
      <c r="C33" t="s">
        <v>366</v>
      </c>
      <c r="D33" s="66">
        <v>42767</v>
      </c>
      <c r="E33" s="66">
        <v>42856</v>
      </c>
      <c r="F33" s="74" t="s">
        <v>184</v>
      </c>
      <c r="G33" s="74" t="s">
        <v>1107</v>
      </c>
      <c r="H33" s="68">
        <v>11</v>
      </c>
      <c r="I33" s="68">
        <f t="shared" si="5"/>
        <v>3234.9256198347107</v>
      </c>
      <c r="J33">
        <v>3000</v>
      </c>
      <c r="K33">
        <f t="shared" si="1"/>
        <v>154563.05917338145</v>
      </c>
      <c r="L33" s="82">
        <v>5</v>
      </c>
    </row>
    <row r="34" spans="1:12" customFormat="1">
      <c r="A34" s="74" t="s">
        <v>122</v>
      </c>
      <c r="B34" s="74" t="s">
        <v>88</v>
      </c>
      <c r="C34" t="s">
        <v>366</v>
      </c>
      <c r="D34" s="66">
        <v>42767</v>
      </c>
      <c r="E34" s="66">
        <v>42856</v>
      </c>
      <c r="F34" s="74" t="s">
        <v>184</v>
      </c>
      <c r="G34" s="74" t="s">
        <v>1108</v>
      </c>
      <c r="H34" s="68">
        <v>11</v>
      </c>
      <c r="I34" s="68">
        <f t="shared" si="5"/>
        <v>3234.9256198347107</v>
      </c>
      <c r="J34">
        <v>3000</v>
      </c>
      <c r="K34">
        <f t="shared" si="1"/>
        <v>61825.22366935257</v>
      </c>
      <c r="L34" s="82">
        <v>2</v>
      </c>
    </row>
    <row r="35" spans="1:12" customFormat="1">
      <c r="A35" s="74" t="s">
        <v>122</v>
      </c>
      <c r="B35" s="74" t="s">
        <v>88</v>
      </c>
      <c r="C35" t="s">
        <v>366</v>
      </c>
      <c r="D35" s="66">
        <v>42767</v>
      </c>
      <c r="E35" s="66">
        <v>42856</v>
      </c>
      <c r="F35" s="74" t="s">
        <v>184</v>
      </c>
      <c r="G35" s="74" t="s">
        <v>1109</v>
      </c>
      <c r="H35" s="68">
        <v>11</v>
      </c>
      <c r="I35" s="68">
        <f t="shared" si="5"/>
        <v>3234.9256198347107</v>
      </c>
      <c r="J35">
        <v>3000</v>
      </c>
      <c r="K35">
        <f t="shared" si="1"/>
        <v>185475.67100805772</v>
      </c>
      <c r="L35" s="82">
        <v>6</v>
      </c>
    </row>
    <row r="36" spans="1:12" customFormat="1">
      <c r="A36" s="74" t="s">
        <v>122</v>
      </c>
      <c r="B36" s="74" t="s">
        <v>88</v>
      </c>
      <c r="C36" t="s">
        <v>366</v>
      </c>
      <c r="D36" s="66">
        <v>42767</v>
      </c>
      <c r="E36" s="66">
        <v>42856</v>
      </c>
      <c r="F36" s="74" t="s">
        <v>184</v>
      </c>
      <c r="G36" s="74" t="s">
        <v>1110</v>
      </c>
      <c r="H36" s="68">
        <v>11</v>
      </c>
      <c r="I36" s="68">
        <f t="shared" si="5"/>
        <v>3234.9256198347107</v>
      </c>
      <c r="J36">
        <v>3000</v>
      </c>
      <c r="K36">
        <f t="shared" si="1"/>
        <v>123650.44733870514</v>
      </c>
      <c r="L36" s="82">
        <v>4</v>
      </c>
    </row>
    <row r="37" spans="1:12" customFormat="1">
      <c r="A37" s="74" t="s">
        <v>122</v>
      </c>
      <c r="B37" s="74" t="s">
        <v>88</v>
      </c>
      <c r="C37" t="s">
        <v>366</v>
      </c>
      <c r="D37" s="66">
        <v>42767</v>
      </c>
      <c r="E37" s="66">
        <v>42856</v>
      </c>
      <c r="F37" s="74" t="s">
        <v>184</v>
      </c>
      <c r="G37" s="74" t="s">
        <v>1111</v>
      </c>
      <c r="H37" s="68">
        <v>11</v>
      </c>
      <c r="I37" s="68">
        <f t="shared" si="5"/>
        <v>3234.9256198347107</v>
      </c>
      <c r="J37">
        <v>3000</v>
      </c>
      <c r="K37">
        <f t="shared" si="1"/>
        <v>154563.05917338145</v>
      </c>
      <c r="L37" s="82">
        <v>5</v>
      </c>
    </row>
    <row r="38" spans="1:12" customFormat="1">
      <c r="A38" s="74" t="s">
        <v>122</v>
      </c>
      <c r="B38" s="74" t="s">
        <v>88</v>
      </c>
      <c r="C38" t="s">
        <v>366</v>
      </c>
      <c r="D38" s="66">
        <v>42767</v>
      </c>
      <c r="E38" s="66">
        <v>42856</v>
      </c>
      <c r="F38" s="74" t="s">
        <v>184</v>
      </c>
      <c r="G38" s="74" t="s">
        <v>1112</v>
      </c>
      <c r="H38" s="68">
        <v>11</v>
      </c>
      <c r="I38" s="68">
        <f t="shared" si="5"/>
        <v>3234.9256198347107</v>
      </c>
      <c r="J38">
        <v>3000</v>
      </c>
      <c r="K38">
        <f t="shared" si="1"/>
        <v>61825.22366935257</v>
      </c>
      <c r="L38" s="82">
        <v>2</v>
      </c>
    </row>
    <row r="39" spans="1:12" customFormat="1">
      <c r="A39" s="74" t="s">
        <v>122</v>
      </c>
      <c r="B39" s="74" t="s">
        <v>88</v>
      </c>
      <c r="C39" t="s">
        <v>366</v>
      </c>
      <c r="D39" s="66">
        <v>42767</v>
      </c>
      <c r="E39" s="66">
        <v>42856</v>
      </c>
      <c r="F39" s="74" t="s">
        <v>184</v>
      </c>
      <c r="G39" s="74" t="s">
        <v>1113</v>
      </c>
      <c r="H39" s="68">
        <v>11</v>
      </c>
      <c r="I39" s="68">
        <f t="shared" si="5"/>
        <v>3234.9256198347107</v>
      </c>
      <c r="J39">
        <v>3000</v>
      </c>
      <c r="K39">
        <f t="shared" si="1"/>
        <v>92737.835504028859</v>
      </c>
      <c r="L39" s="82">
        <v>3</v>
      </c>
    </row>
    <row r="40" spans="1:12" customFormat="1">
      <c r="A40" s="74" t="s">
        <v>122</v>
      </c>
      <c r="B40" s="74" t="s">
        <v>88</v>
      </c>
      <c r="C40" t="s">
        <v>366</v>
      </c>
      <c r="D40" s="66">
        <v>42767</v>
      </c>
      <c r="E40" s="66">
        <v>42856</v>
      </c>
      <c r="F40" s="74" t="s">
        <v>184</v>
      </c>
      <c r="G40" s="74" t="s">
        <v>1114</v>
      </c>
      <c r="H40" s="68">
        <v>11</v>
      </c>
      <c r="I40" s="68">
        <f t="shared" si="5"/>
        <v>3234.9256198347107</v>
      </c>
      <c r="J40">
        <v>3000</v>
      </c>
      <c r="K40">
        <f t="shared" si="1"/>
        <v>92737.835504028859</v>
      </c>
      <c r="L40" s="82">
        <v>3</v>
      </c>
    </row>
    <row r="41" spans="1:12" customFormat="1" ht="16" thickBot="1">
      <c r="A41" s="74" t="s">
        <v>122</v>
      </c>
      <c r="B41" s="74" t="s">
        <v>88</v>
      </c>
      <c r="C41" t="s">
        <v>366</v>
      </c>
      <c r="D41" s="66">
        <v>42767</v>
      </c>
      <c r="E41" s="66">
        <v>42856</v>
      </c>
      <c r="F41" s="74" t="s">
        <v>184</v>
      </c>
      <c r="G41" s="74" t="s">
        <v>1115</v>
      </c>
      <c r="H41" s="68">
        <v>11</v>
      </c>
      <c r="I41" s="68">
        <f t="shared" si="5"/>
        <v>3234.9256198347107</v>
      </c>
      <c r="J41">
        <v>3000</v>
      </c>
      <c r="K41">
        <f t="shared" si="1"/>
        <v>92737.835504028859</v>
      </c>
      <c r="L41" s="82">
        <v>3</v>
      </c>
    </row>
    <row r="42" spans="1:12" s="22" customFormat="1" ht="16" thickBot="1">
      <c r="A42" s="20" t="s">
        <v>10</v>
      </c>
      <c r="B42" s="20" t="s">
        <v>100</v>
      </c>
      <c r="C42" s="16" t="s">
        <v>179</v>
      </c>
      <c r="D42" s="21">
        <v>42767</v>
      </c>
      <c r="E42" s="21">
        <v>42856</v>
      </c>
      <c r="F42" s="20" t="s">
        <v>101</v>
      </c>
      <c r="G42" s="20" t="s">
        <v>102</v>
      </c>
      <c r="H42" s="27" t="s">
        <v>135</v>
      </c>
      <c r="I42" s="9">
        <f t="shared" si="0"/>
        <v>3243.3719008264466</v>
      </c>
      <c r="J42" s="3" t="s">
        <v>943</v>
      </c>
      <c r="K42">
        <f t="shared" si="1"/>
        <v>616642.20482713624</v>
      </c>
      <c r="L42" s="83">
        <v>20</v>
      </c>
    </row>
    <row r="43" spans="1:12" s="22" customFormat="1" ht="16" thickBot="1">
      <c r="A43" s="20" t="s">
        <v>10</v>
      </c>
      <c r="B43" s="20" t="s">
        <v>100</v>
      </c>
      <c r="C43" s="16" t="s">
        <v>179</v>
      </c>
      <c r="D43" s="21">
        <v>42767</v>
      </c>
      <c r="E43" s="21">
        <v>42856</v>
      </c>
      <c r="F43" s="20" t="s">
        <v>101</v>
      </c>
      <c r="G43" s="20" t="s">
        <v>103</v>
      </c>
      <c r="H43" s="27" t="s">
        <v>135</v>
      </c>
      <c r="I43" s="9">
        <f t="shared" si="0"/>
        <v>3243.3719008264466</v>
      </c>
      <c r="J43" s="3" t="s">
        <v>943</v>
      </c>
      <c r="K43">
        <f t="shared" si="1"/>
        <v>123328.44096542726</v>
      </c>
      <c r="L43" s="83">
        <v>4</v>
      </c>
    </row>
    <row r="44" spans="1:12" s="22" customFormat="1" ht="16" thickBot="1">
      <c r="A44" s="20" t="s">
        <v>10</v>
      </c>
      <c r="B44" s="20" t="s">
        <v>100</v>
      </c>
      <c r="C44" s="16" t="s">
        <v>179</v>
      </c>
      <c r="D44" s="21">
        <v>42767</v>
      </c>
      <c r="E44" s="21">
        <v>42856</v>
      </c>
      <c r="F44" s="20" t="s">
        <v>101</v>
      </c>
      <c r="G44" s="20" t="s">
        <v>104</v>
      </c>
      <c r="H44" s="27" t="s">
        <v>135</v>
      </c>
      <c r="I44" s="9">
        <f t="shared" si="0"/>
        <v>3243.3719008264466</v>
      </c>
      <c r="J44" s="3" t="s">
        <v>943</v>
      </c>
      <c r="K44">
        <f t="shared" si="1"/>
        <v>92496.330724070445</v>
      </c>
      <c r="L44" s="83">
        <v>3</v>
      </c>
    </row>
    <row r="45" spans="1:12" s="22" customFormat="1" ht="16" thickBot="1">
      <c r="A45" s="20" t="s">
        <v>10</v>
      </c>
      <c r="B45" s="20" t="s">
        <v>100</v>
      </c>
      <c r="C45" s="16" t="s">
        <v>179</v>
      </c>
      <c r="D45" s="21">
        <v>42767</v>
      </c>
      <c r="E45" s="21">
        <v>42856</v>
      </c>
      <c r="F45" s="20" t="s">
        <v>101</v>
      </c>
      <c r="G45" s="20" t="s">
        <v>105</v>
      </c>
      <c r="H45" s="27" t="s">
        <v>135</v>
      </c>
      <c r="I45" s="9">
        <f t="shared" si="0"/>
        <v>3243.3719008264466</v>
      </c>
      <c r="J45" s="3" t="s">
        <v>943</v>
      </c>
      <c r="K45">
        <f t="shared" si="1"/>
        <v>369985.32289628178</v>
      </c>
      <c r="L45" s="83">
        <v>12</v>
      </c>
    </row>
    <row r="46" spans="1:12" s="22" customFormat="1" ht="16" thickBot="1">
      <c r="A46" s="20" t="s">
        <v>10</v>
      </c>
      <c r="B46" s="20" t="s">
        <v>100</v>
      </c>
      <c r="C46" s="16" t="s">
        <v>179</v>
      </c>
      <c r="D46" s="21">
        <v>42767</v>
      </c>
      <c r="E46" s="21">
        <v>42856</v>
      </c>
      <c r="F46" s="20" t="s">
        <v>101</v>
      </c>
      <c r="G46" s="20" t="s">
        <v>106</v>
      </c>
      <c r="H46" s="27" t="s">
        <v>135</v>
      </c>
      <c r="I46" s="9">
        <f t="shared" si="0"/>
        <v>3243.3719008264466</v>
      </c>
      <c r="J46" s="3" t="s">
        <v>943</v>
      </c>
      <c r="K46">
        <f t="shared" si="1"/>
        <v>61664.22048271363</v>
      </c>
      <c r="L46" s="83">
        <v>2</v>
      </c>
    </row>
    <row r="47" spans="1:12" s="22" customFormat="1" ht="16" thickBot="1">
      <c r="A47" s="20" t="s">
        <v>10</v>
      </c>
      <c r="B47" s="20" t="s">
        <v>100</v>
      </c>
      <c r="C47" s="16" t="s">
        <v>179</v>
      </c>
      <c r="D47" s="21">
        <v>42767</v>
      </c>
      <c r="E47" s="21">
        <v>42856</v>
      </c>
      <c r="F47" s="20" t="s">
        <v>101</v>
      </c>
      <c r="G47" s="20" t="s">
        <v>107</v>
      </c>
      <c r="H47" s="27" t="s">
        <v>135</v>
      </c>
      <c r="I47" s="9">
        <f t="shared" si="0"/>
        <v>3243.3719008264466</v>
      </c>
      <c r="J47" s="3" t="s">
        <v>943</v>
      </c>
      <c r="K47">
        <f t="shared" si="1"/>
        <v>215824.77168949769</v>
      </c>
      <c r="L47" s="83">
        <v>7</v>
      </c>
    </row>
    <row r="48" spans="1:12" s="22" customFormat="1" ht="16" thickBot="1">
      <c r="A48" s="20" t="s">
        <v>10</v>
      </c>
      <c r="B48" s="20" t="s">
        <v>100</v>
      </c>
      <c r="C48" s="16" t="s">
        <v>179</v>
      </c>
      <c r="D48" s="21">
        <v>42767</v>
      </c>
      <c r="E48" s="21">
        <v>42856</v>
      </c>
      <c r="F48" s="20" t="s">
        <v>101</v>
      </c>
      <c r="G48" s="20" t="s">
        <v>108</v>
      </c>
      <c r="H48" s="27" t="s">
        <v>135</v>
      </c>
      <c r="I48" s="9">
        <f t="shared" si="0"/>
        <v>3243.3719008264466</v>
      </c>
      <c r="J48" s="3" t="s">
        <v>943</v>
      </c>
      <c r="K48">
        <f t="shared" si="1"/>
        <v>0</v>
      </c>
      <c r="L48" s="83">
        <v>0</v>
      </c>
    </row>
    <row r="49" spans="1:12" s="22" customFormat="1" ht="16" thickBot="1">
      <c r="A49" s="20" t="s">
        <v>10</v>
      </c>
      <c r="B49" s="20" t="s">
        <v>100</v>
      </c>
      <c r="C49" s="16" t="s">
        <v>179</v>
      </c>
      <c r="D49" s="21">
        <v>42767</v>
      </c>
      <c r="E49" s="21">
        <v>42856</v>
      </c>
      <c r="F49" s="20" t="s">
        <v>101</v>
      </c>
      <c r="G49" s="20" t="s">
        <v>109</v>
      </c>
      <c r="H49" s="27" t="s">
        <v>135</v>
      </c>
      <c r="I49" s="9">
        <f t="shared" si="0"/>
        <v>3243.3719008264466</v>
      </c>
      <c r="J49" s="3" t="s">
        <v>943</v>
      </c>
      <c r="K49">
        <f t="shared" si="1"/>
        <v>246656.88193085452</v>
      </c>
      <c r="L49" s="83">
        <v>8</v>
      </c>
    </row>
    <row r="50" spans="1:12" s="22" customFormat="1" ht="16" thickBot="1">
      <c r="A50" s="20" t="s">
        <v>10</v>
      </c>
      <c r="B50" s="20" t="s">
        <v>100</v>
      </c>
      <c r="C50" s="16" t="s">
        <v>179</v>
      </c>
      <c r="D50" s="21">
        <v>42767</v>
      </c>
      <c r="E50" s="21">
        <v>42856</v>
      </c>
      <c r="F50" s="20" t="s">
        <v>101</v>
      </c>
      <c r="G50" s="20" t="s">
        <v>110</v>
      </c>
      <c r="H50" s="27" t="s">
        <v>135</v>
      </c>
      <c r="I50" s="9">
        <f t="shared" si="0"/>
        <v>3243.3719008264466</v>
      </c>
      <c r="J50" s="3" t="s">
        <v>943</v>
      </c>
      <c r="K50">
        <f t="shared" si="1"/>
        <v>0</v>
      </c>
      <c r="L50" s="83">
        <v>0</v>
      </c>
    </row>
    <row r="51" spans="1:12" s="22" customFormat="1" ht="16" thickBot="1">
      <c r="A51" s="20" t="s">
        <v>10</v>
      </c>
      <c r="B51" s="20" t="s">
        <v>100</v>
      </c>
      <c r="C51" s="16" t="s">
        <v>179</v>
      </c>
      <c r="D51" s="21">
        <v>42767</v>
      </c>
      <c r="E51" s="21">
        <v>42856</v>
      </c>
      <c r="F51" s="20" t="s">
        <v>101</v>
      </c>
      <c r="G51" s="20" t="s">
        <v>111</v>
      </c>
      <c r="H51" s="27" t="s">
        <v>135</v>
      </c>
      <c r="I51" s="9">
        <f t="shared" si="0"/>
        <v>3243.3719008264466</v>
      </c>
      <c r="J51" s="3" t="s">
        <v>943</v>
      </c>
      <c r="K51">
        <f t="shared" si="1"/>
        <v>184992.66144814089</v>
      </c>
      <c r="L51" s="83">
        <v>6</v>
      </c>
    </row>
    <row r="52" spans="1:12" s="22" customFormat="1" ht="16" thickBot="1">
      <c r="A52" s="20" t="s">
        <v>10</v>
      </c>
      <c r="B52" s="20" t="s">
        <v>100</v>
      </c>
      <c r="C52" s="16" t="s">
        <v>179</v>
      </c>
      <c r="D52" s="21">
        <v>42767</v>
      </c>
      <c r="E52" s="21">
        <v>42856</v>
      </c>
      <c r="F52" s="20" t="s">
        <v>101</v>
      </c>
      <c r="G52" s="20" t="s">
        <v>112</v>
      </c>
      <c r="H52" s="27" t="s">
        <v>135</v>
      </c>
      <c r="I52" s="9">
        <f t="shared" si="0"/>
        <v>3243.3719008264466</v>
      </c>
      <c r="J52" s="3" t="s">
        <v>943</v>
      </c>
      <c r="K52">
        <f t="shared" si="1"/>
        <v>184992.66144814089</v>
      </c>
      <c r="L52" s="83">
        <v>6</v>
      </c>
    </row>
    <row r="53" spans="1:12" s="22" customFormat="1" ht="16" thickBot="1">
      <c r="A53" s="20" t="s">
        <v>10</v>
      </c>
      <c r="B53" s="20" t="s">
        <v>100</v>
      </c>
      <c r="C53" s="16" t="s">
        <v>179</v>
      </c>
      <c r="D53" s="21">
        <v>42767</v>
      </c>
      <c r="E53" s="21">
        <v>42856</v>
      </c>
      <c r="F53" s="20" t="s">
        <v>101</v>
      </c>
      <c r="G53" s="20" t="s">
        <v>113</v>
      </c>
      <c r="H53" s="27" t="s">
        <v>135</v>
      </c>
      <c r="I53" s="9">
        <f t="shared" si="0"/>
        <v>3243.3719008264466</v>
      </c>
      <c r="J53" s="3" t="s">
        <v>943</v>
      </c>
      <c r="K53">
        <f t="shared" si="1"/>
        <v>92496.330724070445</v>
      </c>
      <c r="L53" s="83">
        <v>3</v>
      </c>
    </row>
    <row r="54" spans="1:12" s="22" customFormat="1" ht="16" thickBot="1">
      <c r="A54" s="20" t="s">
        <v>10</v>
      </c>
      <c r="B54" s="20" t="s">
        <v>100</v>
      </c>
      <c r="C54" s="16" t="s">
        <v>179</v>
      </c>
      <c r="D54" s="21">
        <v>42767</v>
      </c>
      <c r="E54" s="21">
        <v>42856</v>
      </c>
      <c r="F54" s="20" t="s">
        <v>101</v>
      </c>
      <c r="G54" s="20" t="s">
        <v>114</v>
      </c>
      <c r="H54" s="27" t="s">
        <v>135</v>
      </c>
      <c r="I54" s="9">
        <f t="shared" si="0"/>
        <v>3243.3719008264466</v>
      </c>
      <c r="J54" s="3" t="s">
        <v>943</v>
      </c>
      <c r="K54">
        <f t="shared" si="1"/>
        <v>123328.44096542726</v>
      </c>
      <c r="L54" s="83">
        <v>4</v>
      </c>
    </row>
    <row r="55" spans="1:12" s="22" customFormat="1" ht="16" thickBot="1">
      <c r="A55" s="20" t="s">
        <v>10</v>
      </c>
      <c r="B55" s="20" t="s">
        <v>100</v>
      </c>
      <c r="C55" s="16" t="s">
        <v>179</v>
      </c>
      <c r="D55" s="21">
        <v>42767</v>
      </c>
      <c r="E55" s="21">
        <v>42856</v>
      </c>
      <c r="F55" s="20" t="s">
        <v>101</v>
      </c>
      <c r="G55" s="20" t="s">
        <v>115</v>
      </c>
      <c r="H55" s="27" t="s">
        <v>135</v>
      </c>
      <c r="I55" s="9">
        <f t="shared" si="0"/>
        <v>3243.3719008264466</v>
      </c>
      <c r="J55" s="3" t="s">
        <v>943</v>
      </c>
      <c r="K55">
        <f t="shared" si="1"/>
        <v>184992.66144814089</v>
      </c>
      <c r="L55" s="83">
        <v>6</v>
      </c>
    </row>
    <row r="56" spans="1:12" s="22" customFormat="1" ht="16" thickBot="1">
      <c r="A56" s="20" t="s">
        <v>10</v>
      </c>
      <c r="B56" s="20" t="s">
        <v>100</v>
      </c>
      <c r="C56" s="16" t="s">
        <v>179</v>
      </c>
      <c r="D56" s="21">
        <v>42767</v>
      </c>
      <c r="E56" s="21">
        <v>42856</v>
      </c>
      <c r="F56" s="20" t="s">
        <v>101</v>
      </c>
      <c r="G56" s="20" t="s">
        <v>116</v>
      </c>
      <c r="H56" s="27" t="s">
        <v>135</v>
      </c>
      <c r="I56" s="9">
        <f t="shared" si="0"/>
        <v>3243.3719008264466</v>
      </c>
      <c r="J56" s="3" t="s">
        <v>943</v>
      </c>
      <c r="K56">
        <f t="shared" si="1"/>
        <v>184992.66144814089</v>
      </c>
      <c r="L56" s="83">
        <v>6</v>
      </c>
    </row>
    <row r="57" spans="1:12" s="22" customFormat="1" ht="16" thickBot="1">
      <c r="A57" s="20" t="s">
        <v>10</v>
      </c>
      <c r="B57" s="20" t="s">
        <v>100</v>
      </c>
      <c r="C57" s="16" t="s">
        <v>179</v>
      </c>
      <c r="D57" s="21">
        <v>42767</v>
      </c>
      <c r="E57" s="21">
        <v>42856</v>
      </c>
      <c r="F57" s="20" t="s">
        <v>101</v>
      </c>
      <c r="G57" s="20" t="s">
        <v>117</v>
      </c>
      <c r="H57" s="27" t="s">
        <v>135</v>
      </c>
      <c r="I57" s="9">
        <f t="shared" si="0"/>
        <v>3243.3719008264466</v>
      </c>
      <c r="J57" s="3" t="s">
        <v>943</v>
      </c>
      <c r="K57">
        <f t="shared" si="1"/>
        <v>123328.44096542726</v>
      </c>
      <c r="L57" s="83">
        <v>4</v>
      </c>
    </row>
    <row r="58" spans="1:12" s="22" customFormat="1" ht="16" thickBot="1">
      <c r="A58" s="20" t="s">
        <v>10</v>
      </c>
      <c r="B58" s="20" t="s">
        <v>100</v>
      </c>
      <c r="C58" s="16" t="s">
        <v>179</v>
      </c>
      <c r="D58" s="21">
        <v>42767</v>
      </c>
      <c r="E58" s="21">
        <v>42856</v>
      </c>
      <c r="F58" s="20" t="s">
        <v>101</v>
      </c>
      <c r="G58" s="20" t="s">
        <v>118</v>
      </c>
      <c r="H58" s="27" t="s">
        <v>135</v>
      </c>
      <c r="I58" s="9">
        <f t="shared" si="0"/>
        <v>3243.3719008264466</v>
      </c>
      <c r="J58" s="3" t="s">
        <v>943</v>
      </c>
      <c r="K58">
        <f t="shared" si="1"/>
        <v>123328.44096542726</v>
      </c>
      <c r="L58" s="83">
        <v>4</v>
      </c>
    </row>
    <row r="59" spans="1:12" s="22" customFormat="1" ht="16" thickBot="1">
      <c r="A59" s="20" t="s">
        <v>10</v>
      </c>
      <c r="B59" s="20" t="s">
        <v>100</v>
      </c>
      <c r="C59" s="16" t="s">
        <v>179</v>
      </c>
      <c r="D59" s="21">
        <v>42767</v>
      </c>
      <c r="E59" s="21">
        <v>42856</v>
      </c>
      <c r="F59" s="20" t="s">
        <v>101</v>
      </c>
      <c r="G59" s="20" t="s">
        <v>119</v>
      </c>
      <c r="H59" s="27" t="s">
        <v>135</v>
      </c>
      <c r="I59" s="9">
        <f t="shared" si="0"/>
        <v>3243.3719008264466</v>
      </c>
      <c r="J59" s="3" t="s">
        <v>943</v>
      </c>
      <c r="K59">
        <f t="shared" si="1"/>
        <v>215824.77168949769</v>
      </c>
      <c r="L59" s="83">
        <v>7</v>
      </c>
    </row>
    <row r="60" spans="1:12" s="22" customFormat="1" ht="16" thickBot="1">
      <c r="A60" s="20" t="s">
        <v>10</v>
      </c>
      <c r="B60" s="20" t="s">
        <v>100</v>
      </c>
      <c r="C60" s="16" t="s">
        <v>179</v>
      </c>
      <c r="D60" s="21">
        <v>42767</v>
      </c>
      <c r="E60" s="21">
        <v>42856</v>
      </c>
      <c r="F60" s="20" t="s">
        <v>101</v>
      </c>
      <c r="G60" s="20" t="s">
        <v>120</v>
      </c>
      <c r="H60" s="27" t="s">
        <v>135</v>
      </c>
      <c r="I60" s="9">
        <f t="shared" si="0"/>
        <v>3243.3719008264466</v>
      </c>
      <c r="J60" s="3" t="s">
        <v>943</v>
      </c>
      <c r="K60">
        <f t="shared" si="1"/>
        <v>277488.99217221129</v>
      </c>
      <c r="L60" s="83">
        <v>9</v>
      </c>
    </row>
    <row r="61" spans="1:12" s="22" customFormat="1" ht="16" thickBot="1">
      <c r="A61" s="20" t="s">
        <v>10</v>
      </c>
      <c r="B61" s="20" t="s">
        <v>100</v>
      </c>
      <c r="C61" s="16" t="s">
        <v>179</v>
      </c>
      <c r="D61" s="21">
        <v>42767</v>
      </c>
      <c r="E61" s="21">
        <v>42856</v>
      </c>
      <c r="F61" s="20" t="s">
        <v>101</v>
      </c>
      <c r="G61" s="20" t="s">
        <v>121</v>
      </c>
      <c r="H61" s="27" t="s">
        <v>135</v>
      </c>
      <c r="I61" s="9">
        <f t="shared" si="0"/>
        <v>3243.3719008264466</v>
      </c>
      <c r="J61" s="3" t="s">
        <v>943</v>
      </c>
      <c r="K61">
        <f t="shared" si="1"/>
        <v>246656.88193085452</v>
      </c>
      <c r="L61" s="83">
        <v>8</v>
      </c>
    </row>
    <row r="62" spans="1:12">
      <c r="A62" s="3" t="s">
        <v>1116</v>
      </c>
      <c r="B62" s="3" t="s">
        <v>100</v>
      </c>
      <c r="C62" s="3" t="s">
        <v>180</v>
      </c>
      <c r="D62" s="3" t="s">
        <v>1117</v>
      </c>
      <c r="E62" s="3" t="s">
        <v>1118</v>
      </c>
      <c r="F62" s="3" t="s">
        <v>177</v>
      </c>
      <c r="G62" s="3" t="s">
        <v>1272</v>
      </c>
      <c r="H62" s="3" t="s">
        <v>1119</v>
      </c>
      <c r="I62" s="68">
        <f>(511/H62)*(766/H62)</f>
        <v>3234.9256198347107</v>
      </c>
      <c r="J62" s="3" t="s">
        <v>943</v>
      </c>
      <c r="K62">
        <f t="shared" si="1"/>
        <v>896465.74320561229</v>
      </c>
      <c r="L62" s="81">
        <v>29</v>
      </c>
    </row>
    <row r="63" spans="1:12">
      <c r="A63" s="3" t="s">
        <v>1116</v>
      </c>
      <c r="B63" s="3" t="s">
        <v>100</v>
      </c>
      <c r="C63" s="3" t="s">
        <v>180</v>
      </c>
      <c r="D63" s="3" t="s">
        <v>1117</v>
      </c>
      <c r="E63" s="3" t="s">
        <v>1118</v>
      </c>
      <c r="F63" s="3" t="s">
        <v>177</v>
      </c>
      <c r="G63" s="3" t="s">
        <v>1273</v>
      </c>
      <c r="H63" s="3" t="s">
        <v>1119</v>
      </c>
      <c r="I63" s="68">
        <f t="shared" ref="I63:I64" si="6">(511/H63)*(766/H63)</f>
        <v>3234.9256198347107</v>
      </c>
      <c r="J63" s="3" t="s">
        <v>943</v>
      </c>
      <c r="K63">
        <f t="shared" si="1"/>
        <v>247300.89467741028</v>
      </c>
      <c r="L63" s="81">
        <v>8</v>
      </c>
    </row>
    <row r="64" spans="1:12">
      <c r="A64" s="3" t="s">
        <v>1116</v>
      </c>
      <c r="B64" s="3" t="s">
        <v>100</v>
      </c>
      <c r="C64" s="3" t="s">
        <v>180</v>
      </c>
      <c r="D64" s="3" t="s">
        <v>1117</v>
      </c>
      <c r="E64" s="3" t="s">
        <v>1118</v>
      </c>
      <c r="F64" s="3" t="s">
        <v>177</v>
      </c>
      <c r="G64" s="3" t="s">
        <v>1274</v>
      </c>
      <c r="H64" s="3" t="s">
        <v>1119</v>
      </c>
      <c r="I64" s="68">
        <f t="shared" si="6"/>
        <v>3234.9256198347107</v>
      </c>
      <c r="J64" s="3" t="s">
        <v>943</v>
      </c>
      <c r="K64">
        <f t="shared" si="1"/>
        <v>401863.95385079173</v>
      </c>
      <c r="L64" s="81">
        <v>13</v>
      </c>
    </row>
    <row r="65" spans="1:12">
      <c r="A65" s="3" t="s">
        <v>10</v>
      </c>
      <c r="B65" s="3" t="s">
        <v>100</v>
      </c>
      <c r="C65" s="3" t="s">
        <v>180</v>
      </c>
      <c r="D65" s="3" t="s">
        <v>1117</v>
      </c>
      <c r="E65" s="3" t="s">
        <v>1118</v>
      </c>
      <c r="F65" s="3" t="s">
        <v>177</v>
      </c>
      <c r="G65" s="3" t="s">
        <v>1275</v>
      </c>
      <c r="H65" s="3" t="s">
        <v>1119</v>
      </c>
      <c r="I65" s="68">
        <f t="shared" ref="I65:I71" si="7">(511/H65)*(766/H65)</f>
        <v>3234.9256198347107</v>
      </c>
      <c r="J65" s="3" t="s">
        <v>943</v>
      </c>
      <c r="K65">
        <f t="shared" si="1"/>
        <v>2009319.7692539585</v>
      </c>
      <c r="L65" s="81">
        <v>65</v>
      </c>
    </row>
    <row r="66" spans="1:12">
      <c r="A66" s="3" t="s">
        <v>10</v>
      </c>
      <c r="B66" s="3" t="s">
        <v>100</v>
      </c>
      <c r="C66" s="3" t="s">
        <v>180</v>
      </c>
      <c r="D66" s="3" t="s">
        <v>1117</v>
      </c>
      <c r="E66" s="3" t="s">
        <v>1118</v>
      </c>
      <c r="F66" s="3" t="s">
        <v>177</v>
      </c>
      <c r="G66" s="3" t="s">
        <v>1276</v>
      </c>
      <c r="H66" s="3" t="s">
        <v>1119</v>
      </c>
      <c r="I66" s="68">
        <f t="shared" si="7"/>
        <v>3234.9256198347107</v>
      </c>
      <c r="J66" s="3" t="s">
        <v>943</v>
      </c>
      <c r="K66">
        <f t="shared" si="1"/>
        <v>1360154.9207257566</v>
      </c>
      <c r="L66" s="81">
        <v>44</v>
      </c>
    </row>
    <row r="67" spans="1:12">
      <c r="A67" s="3" t="s">
        <v>10</v>
      </c>
      <c r="B67" s="3" t="s">
        <v>100</v>
      </c>
      <c r="C67" s="3" t="s">
        <v>180</v>
      </c>
      <c r="D67" s="3" t="s">
        <v>1117</v>
      </c>
      <c r="E67" s="3" t="s">
        <v>1118</v>
      </c>
      <c r="F67" s="3" t="s">
        <v>177</v>
      </c>
      <c r="G67" s="3" t="s">
        <v>1277</v>
      </c>
      <c r="H67" s="3" t="s">
        <v>1119</v>
      </c>
      <c r="I67" s="68">
        <f t="shared" si="7"/>
        <v>3234.9256198347107</v>
      </c>
      <c r="J67" s="3" t="s">
        <v>943</v>
      </c>
      <c r="K67">
        <f t="shared" ref="K67:K130" si="8">(L67/I67)*10^8</f>
        <v>680077.46036287828</v>
      </c>
      <c r="L67" s="81">
        <v>22</v>
      </c>
    </row>
    <row r="68" spans="1:12">
      <c r="A68" s="3" t="s">
        <v>10</v>
      </c>
      <c r="B68" s="3" t="s">
        <v>100</v>
      </c>
      <c r="C68" s="3" t="s">
        <v>180</v>
      </c>
      <c r="D68" s="3" t="s">
        <v>1117</v>
      </c>
      <c r="E68" s="3" t="s">
        <v>1118</v>
      </c>
      <c r="F68" s="3" t="s">
        <v>177</v>
      </c>
      <c r="G68" s="3" t="s">
        <v>1278</v>
      </c>
      <c r="H68" s="3" t="s">
        <v>1119</v>
      </c>
      <c r="I68" s="68">
        <f t="shared" si="7"/>
        <v>3234.9256198347107</v>
      </c>
      <c r="J68" s="3" t="s">
        <v>943</v>
      </c>
      <c r="K68">
        <f t="shared" si="8"/>
        <v>1112854.0260483464</v>
      </c>
      <c r="L68" s="81">
        <v>36</v>
      </c>
    </row>
    <row r="69" spans="1:12">
      <c r="A69" s="3" t="s">
        <v>10</v>
      </c>
      <c r="B69" s="3" t="s">
        <v>100</v>
      </c>
      <c r="C69" s="3" t="s">
        <v>180</v>
      </c>
      <c r="D69" s="3" t="s">
        <v>1117</v>
      </c>
      <c r="E69" s="3" t="s">
        <v>1118</v>
      </c>
      <c r="F69" s="3" t="s">
        <v>177</v>
      </c>
      <c r="G69" s="3" t="s">
        <v>1279</v>
      </c>
      <c r="H69" s="3" t="s">
        <v>1119</v>
      </c>
      <c r="I69" s="68">
        <f t="shared" si="7"/>
        <v>3234.9256198347107</v>
      </c>
      <c r="J69" s="3" t="s">
        <v>943</v>
      </c>
      <c r="K69">
        <f t="shared" si="8"/>
        <v>1669281.0390725194</v>
      </c>
      <c r="L69" s="81">
        <v>54</v>
      </c>
    </row>
    <row r="70" spans="1:12">
      <c r="A70" s="3" t="s">
        <v>10</v>
      </c>
      <c r="B70" s="3" t="s">
        <v>100</v>
      </c>
      <c r="C70" s="3" t="s">
        <v>180</v>
      </c>
      <c r="D70" s="3" t="s">
        <v>1117</v>
      </c>
      <c r="E70" s="3" t="s">
        <v>1118</v>
      </c>
      <c r="F70" s="3" t="s">
        <v>177</v>
      </c>
      <c r="G70" s="3" t="s">
        <v>1280</v>
      </c>
      <c r="H70" s="3" t="s">
        <v>1119</v>
      </c>
      <c r="I70" s="68">
        <f t="shared" si="7"/>
        <v>3234.9256198347107</v>
      </c>
      <c r="J70" s="3" t="s">
        <v>943</v>
      </c>
      <c r="K70">
        <f t="shared" si="8"/>
        <v>1174679.2497176989</v>
      </c>
      <c r="L70" s="81">
        <v>38</v>
      </c>
    </row>
    <row r="71" spans="1:12" ht="16" thickBot="1">
      <c r="A71" s="3" t="s">
        <v>10</v>
      </c>
      <c r="B71" s="3" t="s">
        <v>100</v>
      </c>
      <c r="C71" s="3" t="s">
        <v>180</v>
      </c>
      <c r="D71" s="3" t="s">
        <v>1117</v>
      </c>
      <c r="E71" s="3" t="s">
        <v>1118</v>
      </c>
      <c r="F71" s="3" t="s">
        <v>177</v>
      </c>
      <c r="G71" s="3" t="s">
        <v>1281</v>
      </c>
      <c r="H71" s="3" t="s">
        <v>1119</v>
      </c>
      <c r="I71" s="68">
        <f t="shared" si="7"/>
        <v>3234.9256198347107</v>
      </c>
      <c r="J71" s="3" t="s">
        <v>943</v>
      </c>
      <c r="K71">
        <f t="shared" si="8"/>
        <v>1329242.3088910803</v>
      </c>
      <c r="L71" s="81">
        <v>43</v>
      </c>
    </row>
    <row r="72" spans="1:12" ht="16" thickBot="1">
      <c r="A72" s="3" t="s">
        <v>10</v>
      </c>
      <c r="B72" s="3" t="s">
        <v>100</v>
      </c>
      <c r="C72" s="3" t="s">
        <v>366</v>
      </c>
      <c r="D72" s="3" t="s">
        <v>1117</v>
      </c>
      <c r="E72" s="3" t="s">
        <v>1118</v>
      </c>
      <c r="F72" s="3" t="s">
        <v>184</v>
      </c>
      <c r="G72" s="3" t="s">
        <v>1252</v>
      </c>
      <c r="H72" s="3" t="s">
        <v>135</v>
      </c>
      <c r="I72" s="12">
        <f t="shared" ref="I72" si="9">(1024/H72)*(1533/H72)</f>
        <v>3243.3719008264466</v>
      </c>
      <c r="J72" s="3" t="s">
        <v>943</v>
      </c>
      <c r="K72">
        <f t="shared" si="8"/>
        <v>0</v>
      </c>
      <c r="L72" s="89">
        <v>0</v>
      </c>
    </row>
    <row r="73" spans="1:12" ht="16" thickBot="1">
      <c r="A73" s="3" t="s">
        <v>10</v>
      </c>
      <c r="B73" s="3" t="s">
        <v>100</v>
      </c>
      <c r="C73" s="3" t="s">
        <v>366</v>
      </c>
      <c r="D73" s="3" t="s">
        <v>1117</v>
      </c>
      <c r="E73" s="3" t="s">
        <v>1118</v>
      </c>
      <c r="F73" s="3" t="s">
        <v>184</v>
      </c>
      <c r="G73" s="3" t="s">
        <v>1253</v>
      </c>
      <c r="H73" s="3" t="s">
        <v>135</v>
      </c>
      <c r="I73" s="12">
        <f t="shared" ref="I73:I74" si="10">(1024/H73)*(1533/H73)</f>
        <v>3243.3719008264466</v>
      </c>
      <c r="J73" s="3" t="s">
        <v>943</v>
      </c>
      <c r="K73">
        <f t="shared" si="8"/>
        <v>0</v>
      </c>
      <c r="L73" s="89">
        <v>0</v>
      </c>
    </row>
    <row r="74" spans="1:12" ht="16" thickBot="1">
      <c r="A74" s="3" t="s">
        <v>10</v>
      </c>
      <c r="B74" s="3" t="s">
        <v>100</v>
      </c>
      <c r="C74" s="3" t="s">
        <v>366</v>
      </c>
      <c r="D74" s="3" t="s">
        <v>1117</v>
      </c>
      <c r="E74" s="3" t="s">
        <v>1118</v>
      </c>
      <c r="F74" s="3" t="s">
        <v>184</v>
      </c>
      <c r="G74" s="3" t="s">
        <v>1254</v>
      </c>
      <c r="H74" s="3" t="s">
        <v>135</v>
      </c>
      <c r="I74" s="12">
        <f t="shared" si="10"/>
        <v>3243.3719008264466</v>
      </c>
      <c r="J74" s="3" t="s">
        <v>943</v>
      </c>
      <c r="K74">
        <f t="shared" si="8"/>
        <v>0</v>
      </c>
      <c r="L74" s="89">
        <v>0</v>
      </c>
    </row>
    <row r="75" spans="1:12" ht="16" thickBot="1">
      <c r="A75" s="3" t="s">
        <v>10</v>
      </c>
      <c r="B75" s="3" t="s">
        <v>100</v>
      </c>
      <c r="C75" s="3" t="s">
        <v>366</v>
      </c>
      <c r="D75" s="3" t="s">
        <v>1117</v>
      </c>
      <c r="E75" s="3" t="s">
        <v>1118</v>
      </c>
      <c r="F75" s="3" t="s">
        <v>184</v>
      </c>
      <c r="G75" s="3" t="s">
        <v>1255</v>
      </c>
      <c r="H75" s="3" t="s">
        <v>135</v>
      </c>
      <c r="I75" s="12">
        <f t="shared" ref="I75:I91" si="11">(1024/H75)*(1533/H75)</f>
        <v>3243.3719008264466</v>
      </c>
      <c r="J75" s="3" t="s">
        <v>943</v>
      </c>
      <c r="K75">
        <f t="shared" si="8"/>
        <v>0</v>
      </c>
      <c r="L75" s="89">
        <v>0</v>
      </c>
    </row>
    <row r="76" spans="1:12" ht="16" thickBot="1">
      <c r="A76" s="3" t="s">
        <v>10</v>
      </c>
      <c r="B76" s="3" t="s">
        <v>100</v>
      </c>
      <c r="C76" s="3" t="s">
        <v>366</v>
      </c>
      <c r="D76" s="3" t="s">
        <v>1117</v>
      </c>
      <c r="E76" s="3" t="s">
        <v>1118</v>
      </c>
      <c r="F76" s="3" t="s">
        <v>184</v>
      </c>
      <c r="G76" s="3" t="s">
        <v>1256</v>
      </c>
      <c r="H76" s="3" t="s">
        <v>135</v>
      </c>
      <c r="I76" s="12">
        <f t="shared" si="11"/>
        <v>3243.3719008264466</v>
      </c>
      <c r="J76" s="3" t="s">
        <v>943</v>
      </c>
      <c r="K76">
        <f t="shared" si="8"/>
        <v>0</v>
      </c>
      <c r="L76" s="89">
        <v>0</v>
      </c>
    </row>
    <row r="77" spans="1:12" ht="16" thickBot="1">
      <c r="A77" s="3" t="s">
        <v>10</v>
      </c>
      <c r="B77" s="3" t="s">
        <v>100</v>
      </c>
      <c r="C77" s="3" t="s">
        <v>366</v>
      </c>
      <c r="D77" s="3" t="s">
        <v>1117</v>
      </c>
      <c r="E77" s="3" t="s">
        <v>1118</v>
      </c>
      <c r="F77" s="3" t="s">
        <v>184</v>
      </c>
      <c r="G77" s="3" t="s">
        <v>1257</v>
      </c>
      <c r="H77" s="3" t="s">
        <v>135</v>
      </c>
      <c r="I77" s="12">
        <f t="shared" si="11"/>
        <v>3243.3719008264466</v>
      </c>
      <c r="J77" s="3" t="s">
        <v>943</v>
      </c>
      <c r="K77">
        <f t="shared" si="8"/>
        <v>0</v>
      </c>
      <c r="L77" s="89">
        <v>0</v>
      </c>
    </row>
    <row r="78" spans="1:12" ht="16" thickBot="1">
      <c r="A78" s="3" t="s">
        <v>10</v>
      </c>
      <c r="B78" s="3" t="s">
        <v>100</v>
      </c>
      <c r="C78" s="3" t="s">
        <v>366</v>
      </c>
      <c r="D78" s="3" t="s">
        <v>1117</v>
      </c>
      <c r="E78" s="3" t="s">
        <v>1118</v>
      </c>
      <c r="F78" s="3" t="s">
        <v>184</v>
      </c>
      <c r="G78" s="3" t="s">
        <v>1258</v>
      </c>
      <c r="H78" s="3" t="s">
        <v>135</v>
      </c>
      <c r="I78" s="12">
        <f t="shared" si="11"/>
        <v>3243.3719008264466</v>
      </c>
      <c r="J78" s="3" t="s">
        <v>943</v>
      </c>
      <c r="K78">
        <f t="shared" si="8"/>
        <v>0</v>
      </c>
      <c r="L78" s="89">
        <v>0</v>
      </c>
    </row>
    <row r="79" spans="1:12" ht="16" thickBot="1">
      <c r="A79" s="3" t="s">
        <v>10</v>
      </c>
      <c r="B79" s="3" t="s">
        <v>100</v>
      </c>
      <c r="C79" s="3" t="s">
        <v>366</v>
      </c>
      <c r="D79" s="3" t="s">
        <v>1117</v>
      </c>
      <c r="E79" s="3" t="s">
        <v>1118</v>
      </c>
      <c r="F79" s="3" t="s">
        <v>184</v>
      </c>
      <c r="G79" s="3" t="s">
        <v>1259</v>
      </c>
      <c r="H79" s="3" t="s">
        <v>135</v>
      </c>
      <c r="I79" s="12">
        <f t="shared" si="11"/>
        <v>3243.3719008264466</v>
      </c>
      <c r="J79" s="3" t="s">
        <v>943</v>
      </c>
      <c r="K79">
        <f t="shared" si="8"/>
        <v>0</v>
      </c>
      <c r="L79" s="89">
        <v>0</v>
      </c>
    </row>
    <row r="80" spans="1:12" ht="16" thickBot="1">
      <c r="A80" s="3" t="s">
        <v>10</v>
      </c>
      <c r="B80" s="3" t="s">
        <v>100</v>
      </c>
      <c r="C80" s="3" t="s">
        <v>366</v>
      </c>
      <c r="D80" s="3" t="s">
        <v>1117</v>
      </c>
      <c r="E80" s="3" t="s">
        <v>1118</v>
      </c>
      <c r="F80" s="3" t="s">
        <v>184</v>
      </c>
      <c r="G80" s="3" t="s">
        <v>1260</v>
      </c>
      <c r="H80" s="3" t="s">
        <v>135</v>
      </c>
      <c r="I80" s="12">
        <f t="shared" si="11"/>
        <v>3243.3719008264466</v>
      </c>
      <c r="J80" s="3" t="s">
        <v>943</v>
      </c>
      <c r="K80">
        <f t="shared" si="8"/>
        <v>0</v>
      </c>
      <c r="L80" s="89">
        <v>0</v>
      </c>
    </row>
    <row r="81" spans="1:12" ht="16" thickBot="1">
      <c r="A81" s="3" t="s">
        <v>10</v>
      </c>
      <c r="B81" s="3" t="s">
        <v>100</v>
      </c>
      <c r="C81" s="3" t="s">
        <v>366</v>
      </c>
      <c r="D81" s="3" t="s">
        <v>1117</v>
      </c>
      <c r="E81" s="3" t="s">
        <v>1118</v>
      </c>
      <c r="F81" s="3" t="s">
        <v>184</v>
      </c>
      <c r="G81" s="3" t="s">
        <v>1261</v>
      </c>
      <c r="H81" s="3" t="s">
        <v>135</v>
      </c>
      <c r="I81" s="12">
        <f t="shared" si="11"/>
        <v>3243.3719008264466</v>
      </c>
      <c r="J81" s="3" t="s">
        <v>943</v>
      </c>
      <c r="K81">
        <f t="shared" si="8"/>
        <v>0</v>
      </c>
      <c r="L81" s="89">
        <v>0</v>
      </c>
    </row>
    <row r="82" spans="1:12" ht="16" thickBot="1">
      <c r="A82" s="3" t="s">
        <v>10</v>
      </c>
      <c r="B82" s="3" t="s">
        <v>100</v>
      </c>
      <c r="C82" s="3" t="s">
        <v>366</v>
      </c>
      <c r="D82" s="3" t="s">
        <v>1117</v>
      </c>
      <c r="E82" s="3" t="s">
        <v>1118</v>
      </c>
      <c r="F82" s="3" t="s">
        <v>184</v>
      </c>
      <c r="G82" s="3" t="s">
        <v>1262</v>
      </c>
      <c r="H82" s="3" t="s">
        <v>135</v>
      </c>
      <c r="I82" s="12">
        <f t="shared" si="11"/>
        <v>3243.3719008264466</v>
      </c>
      <c r="J82" s="3" t="s">
        <v>943</v>
      </c>
      <c r="K82">
        <f t="shared" si="8"/>
        <v>0</v>
      </c>
      <c r="L82" s="89">
        <v>0</v>
      </c>
    </row>
    <row r="83" spans="1:12" ht="16" thickBot="1">
      <c r="A83" s="3" t="s">
        <v>10</v>
      </c>
      <c r="B83" s="3" t="s">
        <v>100</v>
      </c>
      <c r="C83" s="3" t="s">
        <v>366</v>
      </c>
      <c r="D83" s="3" t="s">
        <v>1117</v>
      </c>
      <c r="E83" s="3" t="s">
        <v>1118</v>
      </c>
      <c r="F83" s="3" t="s">
        <v>184</v>
      </c>
      <c r="G83" s="3" t="s">
        <v>1263</v>
      </c>
      <c r="H83" s="3" t="s">
        <v>135</v>
      </c>
      <c r="I83" s="12">
        <f t="shared" si="11"/>
        <v>3243.3719008264466</v>
      </c>
      <c r="J83" s="3" t="s">
        <v>943</v>
      </c>
      <c r="K83">
        <f t="shared" si="8"/>
        <v>0</v>
      </c>
      <c r="L83" s="89">
        <v>0</v>
      </c>
    </row>
    <row r="84" spans="1:12" ht="16" thickBot="1">
      <c r="A84" s="3" t="s">
        <v>10</v>
      </c>
      <c r="B84" s="3" t="s">
        <v>100</v>
      </c>
      <c r="C84" s="3" t="s">
        <v>366</v>
      </c>
      <c r="D84" s="3" t="s">
        <v>1117</v>
      </c>
      <c r="E84" s="3" t="s">
        <v>1118</v>
      </c>
      <c r="F84" s="3" t="s">
        <v>184</v>
      </c>
      <c r="G84" s="3" t="s">
        <v>1264</v>
      </c>
      <c r="H84" s="3" t="s">
        <v>135</v>
      </c>
      <c r="I84" s="12">
        <f t="shared" si="11"/>
        <v>3243.3719008264466</v>
      </c>
      <c r="J84" s="3" t="s">
        <v>943</v>
      </c>
      <c r="K84">
        <f t="shared" si="8"/>
        <v>0</v>
      </c>
      <c r="L84" s="89">
        <v>0</v>
      </c>
    </row>
    <row r="85" spans="1:12" ht="16" thickBot="1">
      <c r="A85" s="3" t="s">
        <v>10</v>
      </c>
      <c r="B85" s="3" t="s">
        <v>100</v>
      </c>
      <c r="C85" s="3" t="s">
        <v>366</v>
      </c>
      <c r="D85" s="3" t="s">
        <v>1117</v>
      </c>
      <c r="E85" s="3" t="s">
        <v>1118</v>
      </c>
      <c r="F85" s="3" t="s">
        <v>184</v>
      </c>
      <c r="G85" s="3" t="s">
        <v>1265</v>
      </c>
      <c r="H85" s="3" t="s">
        <v>135</v>
      </c>
      <c r="I85" s="12">
        <f t="shared" si="11"/>
        <v>3243.3719008264466</v>
      </c>
      <c r="J85" s="3" t="s">
        <v>943</v>
      </c>
      <c r="K85">
        <f t="shared" si="8"/>
        <v>0</v>
      </c>
      <c r="L85" s="89">
        <v>0</v>
      </c>
    </row>
    <row r="86" spans="1:12" ht="16" thickBot="1">
      <c r="A86" s="3" t="s">
        <v>10</v>
      </c>
      <c r="B86" s="3" t="s">
        <v>100</v>
      </c>
      <c r="C86" s="3" t="s">
        <v>366</v>
      </c>
      <c r="D86" s="3" t="s">
        <v>1117</v>
      </c>
      <c r="E86" s="3" t="s">
        <v>1118</v>
      </c>
      <c r="F86" s="3" t="s">
        <v>184</v>
      </c>
      <c r="G86" s="3" t="s">
        <v>1266</v>
      </c>
      <c r="H86" s="3" t="s">
        <v>135</v>
      </c>
      <c r="I86" s="12">
        <f t="shared" si="11"/>
        <v>3243.3719008264466</v>
      </c>
      <c r="J86" s="3" t="s">
        <v>943</v>
      </c>
      <c r="K86">
        <f t="shared" si="8"/>
        <v>30832.110241356815</v>
      </c>
      <c r="L86" s="89">
        <v>1</v>
      </c>
    </row>
    <row r="87" spans="1:12" ht="16" thickBot="1">
      <c r="A87" s="3" t="s">
        <v>10</v>
      </c>
      <c r="B87" s="3" t="s">
        <v>100</v>
      </c>
      <c r="C87" s="3" t="s">
        <v>366</v>
      </c>
      <c r="D87" s="3" t="s">
        <v>1117</v>
      </c>
      <c r="E87" s="3" t="s">
        <v>1118</v>
      </c>
      <c r="F87" s="3" t="s">
        <v>184</v>
      </c>
      <c r="G87" s="3" t="s">
        <v>1267</v>
      </c>
      <c r="H87" s="3" t="s">
        <v>135</v>
      </c>
      <c r="I87" s="12">
        <f t="shared" si="11"/>
        <v>3243.3719008264466</v>
      </c>
      <c r="J87" s="3" t="s">
        <v>943</v>
      </c>
      <c r="K87">
        <f t="shared" si="8"/>
        <v>0</v>
      </c>
      <c r="L87" s="89">
        <v>0</v>
      </c>
    </row>
    <row r="88" spans="1:12" ht="16" thickBot="1">
      <c r="A88" s="3" t="s">
        <v>10</v>
      </c>
      <c r="B88" s="3" t="s">
        <v>100</v>
      </c>
      <c r="C88" s="3" t="s">
        <v>366</v>
      </c>
      <c r="D88" s="3" t="s">
        <v>1117</v>
      </c>
      <c r="E88" s="3" t="s">
        <v>1118</v>
      </c>
      <c r="F88" s="3" t="s">
        <v>184</v>
      </c>
      <c r="G88" s="3" t="s">
        <v>1268</v>
      </c>
      <c r="H88" s="3" t="s">
        <v>135</v>
      </c>
      <c r="I88" s="12">
        <f t="shared" si="11"/>
        <v>3243.3719008264466</v>
      </c>
      <c r="J88" s="3" t="s">
        <v>943</v>
      </c>
      <c r="K88">
        <f t="shared" si="8"/>
        <v>0</v>
      </c>
      <c r="L88" s="89">
        <v>0</v>
      </c>
    </row>
    <row r="89" spans="1:12" ht="16" thickBot="1">
      <c r="A89" s="3" t="s">
        <v>10</v>
      </c>
      <c r="B89" s="3" t="s">
        <v>100</v>
      </c>
      <c r="C89" s="3" t="s">
        <v>366</v>
      </c>
      <c r="D89" s="3" t="s">
        <v>1117</v>
      </c>
      <c r="E89" s="3" t="s">
        <v>1118</v>
      </c>
      <c r="F89" s="3" t="s">
        <v>184</v>
      </c>
      <c r="G89" s="3" t="s">
        <v>1269</v>
      </c>
      <c r="H89" s="3" t="s">
        <v>135</v>
      </c>
      <c r="I89" s="12">
        <f t="shared" si="11"/>
        <v>3243.3719008264466</v>
      </c>
      <c r="J89" s="3" t="s">
        <v>943</v>
      </c>
      <c r="K89">
        <f t="shared" si="8"/>
        <v>0</v>
      </c>
      <c r="L89" s="89">
        <v>0</v>
      </c>
    </row>
    <row r="90" spans="1:12" ht="16" thickBot="1">
      <c r="A90" s="3" t="s">
        <v>10</v>
      </c>
      <c r="B90" s="3" t="s">
        <v>100</v>
      </c>
      <c r="C90" s="3" t="s">
        <v>366</v>
      </c>
      <c r="D90" s="3" t="s">
        <v>1117</v>
      </c>
      <c r="E90" s="3" t="s">
        <v>1118</v>
      </c>
      <c r="F90" s="3" t="s">
        <v>184</v>
      </c>
      <c r="G90" s="3" t="s">
        <v>1270</v>
      </c>
      <c r="H90" s="3" t="s">
        <v>135</v>
      </c>
      <c r="I90" s="12">
        <f t="shared" si="11"/>
        <v>3243.3719008264466</v>
      </c>
      <c r="J90" s="3" t="s">
        <v>943</v>
      </c>
      <c r="K90">
        <f t="shared" si="8"/>
        <v>0</v>
      </c>
      <c r="L90" s="89">
        <v>0</v>
      </c>
    </row>
    <row r="91" spans="1:12" ht="16" thickBot="1">
      <c r="A91" s="3" t="s">
        <v>10</v>
      </c>
      <c r="B91" s="3" t="s">
        <v>100</v>
      </c>
      <c r="C91" s="3" t="s">
        <v>366</v>
      </c>
      <c r="D91" s="3" t="s">
        <v>1117</v>
      </c>
      <c r="E91" s="3" t="s">
        <v>1118</v>
      </c>
      <c r="F91" s="3" t="s">
        <v>184</v>
      </c>
      <c r="G91" s="3" t="s">
        <v>1271</v>
      </c>
      <c r="H91" s="3" t="s">
        <v>135</v>
      </c>
      <c r="I91" s="12">
        <f t="shared" si="11"/>
        <v>3243.3719008264466</v>
      </c>
      <c r="J91" s="3" t="s">
        <v>943</v>
      </c>
      <c r="K91">
        <f t="shared" si="8"/>
        <v>0</v>
      </c>
      <c r="L91" s="89">
        <v>0</v>
      </c>
    </row>
    <row r="92" spans="1:12" s="26" customFormat="1" ht="16" thickBot="1">
      <c r="A92" s="23" t="s">
        <v>10</v>
      </c>
      <c r="B92" s="23" t="s">
        <v>66</v>
      </c>
      <c r="C92" s="23" t="s">
        <v>179</v>
      </c>
      <c r="D92" s="24">
        <v>42767</v>
      </c>
      <c r="E92" s="24">
        <v>42856</v>
      </c>
      <c r="F92" s="23" t="s">
        <v>67</v>
      </c>
      <c r="G92" s="23" t="s">
        <v>68</v>
      </c>
      <c r="H92" s="26" t="s">
        <v>135</v>
      </c>
      <c r="I92" s="6">
        <f>(1024/H92)*(1533/H92)</f>
        <v>3243.3719008264466</v>
      </c>
      <c r="J92" s="3" t="s">
        <v>943</v>
      </c>
      <c r="K92">
        <f t="shared" si="8"/>
        <v>770802.75603392033</v>
      </c>
      <c r="L92" s="84">
        <v>25</v>
      </c>
    </row>
    <row r="93" spans="1:12" s="26" customFormat="1" ht="16" thickBot="1">
      <c r="A93" s="23" t="s">
        <v>10</v>
      </c>
      <c r="B93" s="23" t="s">
        <v>66</v>
      </c>
      <c r="C93" s="23" t="s">
        <v>179</v>
      </c>
      <c r="D93" s="24">
        <v>42767</v>
      </c>
      <c r="E93" s="24">
        <v>42856</v>
      </c>
      <c r="F93" s="23" t="s">
        <v>67</v>
      </c>
      <c r="G93" s="23" t="s">
        <v>69</v>
      </c>
      <c r="H93" s="26" t="s">
        <v>135</v>
      </c>
      <c r="I93" s="6">
        <f>(1024/H93)*(1533/H93)</f>
        <v>3243.3719008264466</v>
      </c>
      <c r="J93" s="3" t="s">
        <v>943</v>
      </c>
      <c r="K93">
        <f t="shared" si="8"/>
        <v>832466.97651663399</v>
      </c>
      <c r="L93" s="84">
        <v>27</v>
      </c>
    </row>
    <row r="94" spans="1:12" s="26" customFormat="1" ht="16" thickBot="1">
      <c r="A94" s="23" t="s">
        <v>10</v>
      </c>
      <c r="B94" s="23" t="s">
        <v>66</v>
      </c>
      <c r="C94" s="23" t="s">
        <v>179</v>
      </c>
      <c r="D94" s="24">
        <v>42767</v>
      </c>
      <c r="E94" s="24">
        <v>42856</v>
      </c>
      <c r="F94" s="23" t="s">
        <v>67</v>
      </c>
      <c r="G94" s="23" t="s">
        <v>70</v>
      </c>
      <c r="H94" s="26" t="s">
        <v>135</v>
      </c>
      <c r="I94" s="6">
        <f t="shared" ref="I94:I131" si="12">(1024/H94)*(1533/H94)</f>
        <v>3243.3719008264466</v>
      </c>
      <c r="J94" s="3" t="s">
        <v>943</v>
      </c>
      <c r="K94">
        <f t="shared" si="8"/>
        <v>1510773.4018264839</v>
      </c>
      <c r="L94" s="84">
        <v>49</v>
      </c>
    </row>
    <row r="95" spans="1:12" s="26" customFormat="1" ht="16" thickBot="1">
      <c r="A95" s="23" t="s">
        <v>10</v>
      </c>
      <c r="B95" s="23" t="s">
        <v>66</v>
      </c>
      <c r="C95" s="23" t="s">
        <v>179</v>
      </c>
      <c r="D95" s="24">
        <v>42767</v>
      </c>
      <c r="E95" s="24">
        <v>42856</v>
      </c>
      <c r="F95" s="23" t="s">
        <v>67</v>
      </c>
      <c r="G95" s="23" t="s">
        <v>71</v>
      </c>
      <c r="H95" s="26" t="s">
        <v>135</v>
      </c>
      <c r="I95" s="6">
        <f t="shared" si="12"/>
        <v>3243.3719008264466</v>
      </c>
      <c r="J95" s="3" t="s">
        <v>943</v>
      </c>
      <c r="K95">
        <f t="shared" si="8"/>
        <v>1017459.6379647749</v>
      </c>
      <c r="L95" s="84">
        <v>33</v>
      </c>
    </row>
    <row r="96" spans="1:12" s="26" customFormat="1" ht="16" thickBot="1">
      <c r="A96" s="23" t="s">
        <v>10</v>
      </c>
      <c r="B96" s="23" t="s">
        <v>66</v>
      </c>
      <c r="C96" s="23" t="s">
        <v>179</v>
      </c>
      <c r="D96" s="24">
        <v>42767</v>
      </c>
      <c r="E96" s="24">
        <v>42856</v>
      </c>
      <c r="F96" s="23" t="s">
        <v>67</v>
      </c>
      <c r="G96" s="23" t="s">
        <v>72</v>
      </c>
      <c r="H96" s="26" t="s">
        <v>135</v>
      </c>
      <c r="I96" s="6">
        <f t="shared" si="12"/>
        <v>3243.3719008264466</v>
      </c>
      <c r="J96" s="3" t="s">
        <v>943</v>
      </c>
      <c r="K96">
        <f t="shared" si="8"/>
        <v>400817.43313763861</v>
      </c>
      <c r="L96" s="84">
        <v>13</v>
      </c>
    </row>
    <row r="97" spans="1:12" s="26" customFormat="1" ht="16" thickBot="1">
      <c r="A97" s="23" t="s">
        <v>10</v>
      </c>
      <c r="B97" s="23" t="s">
        <v>66</v>
      </c>
      <c r="C97" s="23" t="s">
        <v>179</v>
      </c>
      <c r="D97" s="24">
        <v>42767</v>
      </c>
      <c r="E97" s="24">
        <v>42856</v>
      </c>
      <c r="F97" s="23" t="s">
        <v>67</v>
      </c>
      <c r="G97" s="23" t="s">
        <v>73</v>
      </c>
      <c r="H97" s="26" t="s">
        <v>135</v>
      </c>
      <c r="I97" s="6">
        <f t="shared" si="12"/>
        <v>3243.3719008264466</v>
      </c>
      <c r="J97" s="3" t="s">
        <v>943</v>
      </c>
      <c r="K97">
        <f t="shared" si="8"/>
        <v>1048291.7482061317</v>
      </c>
      <c r="L97" s="84">
        <v>34</v>
      </c>
    </row>
    <row r="98" spans="1:12" s="26" customFormat="1" ht="16" thickBot="1">
      <c r="A98" s="23" t="s">
        <v>10</v>
      </c>
      <c r="B98" s="23" t="s">
        <v>66</v>
      </c>
      <c r="C98" s="23" t="s">
        <v>179</v>
      </c>
      <c r="D98" s="24">
        <v>42767</v>
      </c>
      <c r="E98" s="24">
        <v>42856</v>
      </c>
      <c r="F98" s="23" t="s">
        <v>67</v>
      </c>
      <c r="G98" s="23" t="s">
        <v>74</v>
      </c>
      <c r="H98" s="26" t="s">
        <v>135</v>
      </c>
      <c r="I98" s="6">
        <f t="shared" si="12"/>
        <v>3243.3719008264466</v>
      </c>
      <c r="J98" s="3" t="s">
        <v>943</v>
      </c>
      <c r="K98">
        <f t="shared" si="8"/>
        <v>863299.08675799076</v>
      </c>
      <c r="L98" s="84">
        <v>28</v>
      </c>
    </row>
    <row r="99" spans="1:12" s="26" customFormat="1" ht="16" thickBot="1">
      <c r="A99" s="23" t="s">
        <v>10</v>
      </c>
      <c r="B99" s="23" t="s">
        <v>66</v>
      </c>
      <c r="C99" s="23" t="s">
        <v>179</v>
      </c>
      <c r="D99" s="24">
        <v>42767</v>
      </c>
      <c r="E99" s="24">
        <v>42856</v>
      </c>
      <c r="F99" s="23" t="s">
        <v>67</v>
      </c>
      <c r="G99" s="23" t="s">
        <v>75</v>
      </c>
      <c r="H99" s="26" t="s">
        <v>135</v>
      </c>
      <c r="I99" s="6">
        <f t="shared" si="12"/>
        <v>3243.3719008264466</v>
      </c>
      <c r="J99" s="3" t="s">
        <v>943</v>
      </c>
      <c r="K99">
        <f t="shared" si="8"/>
        <v>801634.86627527722</v>
      </c>
      <c r="L99" s="84">
        <v>26</v>
      </c>
    </row>
    <row r="100" spans="1:12" s="26" customFormat="1" ht="16" thickBot="1">
      <c r="A100" s="23" t="s">
        <v>10</v>
      </c>
      <c r="B100" s="23" t="s">
        <v>66</v>
      </c>
      <c r="C100" s="23" t="s">
        <v>179</v>
      </c>
      <c r="D100" s="24">
        <v>42767</v>
      </c>
      <c r="E100" s="24">
        <v>42856</v>
      </c>
      <c r="F100" s="23" t="s">
        <v>67</v>
      </c>
      <c r="G100" s="23" t="s">
        <v>76</v>
      </c>
      <c r="H100" s="26" t="s">
        <v>135</v>
      </c>
      <c r="I100" s="6">
        <f t="shared" si="12"/>
        <v>3243.3719008264466</v>
      </c>
      <c r="J100" s="3" t="s">
        <v>943</v>
      </c>
      <c r="K100">
        <f t="shared" si="8"/>
        <v>369985.32289628178</v>
      </c>
      <c r="L100" s="84">
        <v>12</v>
      </c>
    </row>
    <row r="101" spans="1:12" s="26" customFormat="1" ht="16" thickBot="1">
      <c r="A101" s="23" t="s">
        <v>10</v>
      </c>
      <c r="B101" s="23" t="s">
        <v>66</v>
      </c>
      <c r="C101" s="23" t="s">
        <v>179</v>
      </c>
      <c r="D101" s="24">
        <v>42767</v>
      </c>
      <c r="E101" s="24">
        <v>42856</v>
      </c>
      <c r="F101" s="23" t="s">
        <v>67</v>
      </c>
      <c r="G101" s="23" t="s">
        <v>77</v>
      </c>
      <c r="H101" s="26" t="s">
        <v>135</v>
      </c>
      <c r="I101" s="6">
        <f t="shared" si="12"/>
        <v>3243.3719008264466</v>
      </c>
      <c r="J101" s="3" t="s">
        <v>943</v>
      </c>
      <c r="K101">
        <f t="shared" si="8"/>
        <v>524145.87410306587</v>
      </c>
      <c r="L101" s="84">
        <v>17</v>
      </c>
    </row>
    <row r="102" spans="1:12" s="26" customFormat="1" ht="16" thickBot="1">
      <c r="A102" s="23" t="s">
        <v>10</v>
      </c>
      <c r="B102" s="23" t="s">
        <v>66</v>
      </c>
      <c r="C102" s="23" t="s">
        <v>179</v>
      </c>
      <c r="D102" s="24">
        <v>42767</v>
      </c>
      <c r="E102" s="24">
        <v>42856</v>
      </c>
      <c r="F102" s="23" t="s">
        <v>67</v>
      </c>
      <c r="G102" s="23" t="s">
        <v>78</v>
      </c>
      <c r="H102" s="26" t="s">
        <v>135</v>
      </c>
      <c r="I102" s="6">
        <f t="shared" si="12"/>
        <v>3243.3719008264466</v>
      </c>
      <c r="J102" s="3" t="s">
        <v>943</v>
      </c>
      <c r="K102">
        <f t="shared" si="8"/>
        <v>709138.53555120667</v>
      </c>
      <c r="L102" s="84">
        <v>23</v>
      </c>
    </row>
    <row r="103" spans="1:12" s="26" customFormat="1" ht="16" thickBot="1">
      <c r="A103" s="23" t="s">
        <v>10</v>
      </c>
      <c r="B103" s="23" t="s">
        <v>66</v>
      </c>
      <c r="C103" s="23" t="s">
        <v>179</v>
      </c>
      <c r="D103" s="24">
        <v>42767</v>
      </c>
      <c r="E103" s="24">
        <v>42856</v>
      </c>
      <c r="F103" s="23" t="s">
        <v>67</v>
      </c>
      <c r="G103" s="23" t="s">
        <v>79</v>
      </c>
      <c r="H103" s="26" t="s">
        <v>135</v>
      </c>
      <c r="I103" s="6">
        <f t="shared" si="12"/>
        <v>3243.3719008264466</v>
      </c>
      <c r="J103" s="3" t="s">
        <v>943</v>
      </c>
      <c r="K103">
        <f t="shared" si="8"/>
        <v>709138.53555120667</v>
      </c>
      <c r="L103" s="84">
        <v>23</v>
      </c>
    </row>
    <row r="104" spans="1:12" s="26" customFormat="1" ht="16" thickBot="1">
      <c r="A104" s="23" t="s">
        <v>10</v>
      </c>
      <c r="B104" s="23" t="s">
        <v>66</v>
      </c>
      <c r="C104" s="23" t="s">
        <v>179</v>
      </c>
      <c r="D104" s="24">
        <v>42767</v>
      </c>
      <c r="E104" s="24">
        <v>42856</v>
      </c>
      <c r="F104" s="23" t="s">
        <v>67</v>
      </c>
      <c r="G104" s="23" t="s">
        <v>80</v>
      </c>
      <c r="H104" s="26" t="s">
        <v>135</v>
      </c>
      <c r="I104" s="6">
        <f t="shared" si="12"/>
        <v>3243.3719008264466</v>
      </c>
      <c r="J104" s="3" t="s">
        <v>943</v>
      </c>
      <c r="K104">
        <f t="shared" si="8"/>
        <v>2219911.9373776903</v>
      </c>
      <c r="L104" s="84">
        <v>72</v>
      </c>
    </row>
    <row r="105" spans="1:12" s="26" customFormat="1" ht="16" thickBot="1">
      <c r="A105" s="23" t="s">
        <v>10</v>
      </c>
      <c r="B105" s="23" t="s">
        <v>66</v>
      </c>
      <c r="C105" s="23" t="s">
        <v>179</v>
      </c>
      <c r="D105" s="24">
        <v>42767</v>
      </c>
      <c r="E105" s="24">
        <v>42856</v>
      </c>
      <c r="F105" s="23" t="s">
        <v>67</v>
      </c>
      <c r="G105" s="23" t="s">
        <v>81</v>
      </c>
      <c r="H105" s="26" t="s">
        <v>135</v>
      </c>
      <c r="I105" s="6">
        <f t="shared" si="12"/>
        <v>3243.3719008264466</v>
      </c>
      <c r="J105" s="3" t="s">
        <v>943</v>
      </c>
      <c r="K105">
        <f t="shared" si="8"/>
        <v>1510773.4018264839</v>
      </c>
      <c r="L105" s="84">
        <v>49</v>
      </c>
    </row>
    <row r="106" spans="1:12" s="26" customFormat="1" ht="16" thickBot="1">
      <c r="A106" s="23" t="s">
        <v>10</v>
      </c>
      <c r="B106" s="23" t="s">
        <v>66</v>
      </c>
      <c r="C106" s="23" t="s">
        <v>179</v>
      </c>
      <c r="D106" s="24">
        <v>42767</v>
      </c>
      <c r="E106" s="24">
        <v>42856</v>
      </c>
      <c r="F106" s="23" t="s">
        <v>67</v>
      </c>
      <c r="G106" s="23" t="s">
        <v>82</v>
      </c>
      <c r="H106" s="26" t="s">
        <v>135</v>
      </c>
      <c r="I106" s="6">
        <f t="shared" si="12"/>
        <v>3243.3719008264466</v>
      </c>
      <c r="J106" s="3" t="s">
        <v>943</v>
      </c>
      <c r="K106">
        <f t="shared" si="8"/>
        <v>2219911.9373776903</v>
      </c>
      <c r="L106" s="84">
        <v>72</v>
      </c>
    </row>
    <row r="107" spans="1:12" s="26" customFormat="1" ht="16" thickBot="1">
      <c r="A107" s="23" t="s">
        <v>10</v>
      </c>
      <c r="B107" s="23" t="s">
        <v>66</v>
      </c>
      <c r="C107" s="23" t="s">
        <v>179</v>
      </c>
      <c r="D107" s="24">
        <v>42767</v>
      </c>
      <c r="E107" s="24">
        <v>42856</v>
      </c>
      <c r="F107" s="23" t="s">
        <v>67</v>
      </c>
      <c r="G107" s="23" t="s">
        <v>83</v>
      </c>
      <c r="H107" s="26" t="s">
        <v>135</v>
      </c>
      <c r="I107" s="6">
        <f t="shared" si="12"/>
        <v>3243.3719008264466</v>
      </c>
      <c r="J107" s="3" t="s">
        <v>943</v>
      </c>
      <c r="K107">
        <f t="shared" si="8"/>
        <v>1202452.2994129157</v>
      </c>
      <c r="L107" s="84">
        <v>39</v>
      </c>
    </row>
    <row r="108" spans="1:12" s="26" customFormat="1" ht="16" thickBot="1">
      <c r="A108" s="23" t="s">
        <v>10</v>
      </c>
      <c r="B108" s="23" t="s">
        <v>66</v>
      </c>
      <c r="C108" s="23" t="s">
        <v>179</v>
      </c>
      <c r="D108" s="24">
        <v>42767</v>
      </c>
      <c r="E108" s="24">
        <v>42856</v>
      </c>
      <c r="F108" s="23" t="s">
        <v>67</v>
      </c>
      <c r="G108" s="23" t="s">
        <v>84</v>
      </c>
      <c r="H108" s="26" t="s">
        <v>135</v>
      </c>
      <c r="I108" s="6">
        <f t="shared" si="12"/>
        <v>3243.3719008264466</v>
      </c>
      <c r="J108" s="3" t="s">
        <v>943</v>
      </c>
      <c r="K108">
        <f t="shared" si="8"/>
        <v>1880758.7247227656</v>
      </c>
      <c r="L108" s="84">
        <v>61</v>
      </c>
    </row>
    <row r="109" spans="1:12" s="26" customFormat="1" ht="16" thickBot="1">
      <c r="A109" s="23" t="s">
        <v>10</v>
      </c>
      <c r="B109" s="23" t="s">
        <v>66</v>
      </c>
      <c r="C109" s="23" t="s">
        <v>179</v>
      </c>
      <c r="D109" s="24">
        <v>42767</v>
      </c>
      <c r="E109" s="24">
        <v>42856</v>
      </c>
      <c r="F109" s="23" t="s">
        <v>67</v>
      </c>
      <c r="G109" s="23" t="s">
        <v>85</v>
      </c>
      <c r="H109" s="26" t="s">
        <v>135</v>
      </c>
      <c r="I109" s="6">
        <f t="shared" si="12"/>
        <v>3243.3719008264466</v>
      </c>
      <c r="J109" s="3" t="s">
        <v>943</v>
      </c>
      <c r="K109">
        <f t="shared" si="8"/>
        <v>1849926.6144814088</v>
      </c>
      <c r="L109" s="84">
        <v>60</v>
      </c>
    </row>
    <row r="110" spans="1:12" s="26" customFormat="1" ht="16" thickBot="1">
      <c r="A110" s="23" t="s">
        <v>10</v>
      </c>
      <c r="B110" s="23" t="s">
        <v>66</v>
      </c>
      <c r="C110" s="23" t="s">
        <v>179</v>
      </c>
      <c r="D110" s="24">
        <v>42767</v>
      </c>
      <c r="E110" s="24">
        <v>42856</v>
      </c>
      <c r="F110" s="23" t="s">
        <v>67</v>
      </c>
      <c r="G110" s="23" t="s">
        <v>86</v>
      </c>
      <c r="H110" s="26" t="s">
        <v>135</v>
      </c>
      <c r="I110" s="6">
        <f t="shared" si="12"/>
        <v>3243.3719008264466</v>
      </c>
      <c r="J110" s="3" t="s">
        <v>943</v>
      </c>
      <c r="K110">
        <f t="shared" si="8"/>
        <v>308321.10241356812</v>
      </c>
      <c r="L110" s="84">
        <v>10</v>
      </c>
    </row>
    <row r="111" spans="1:12" s="26" customFormat="1" ht="16" thickBot="1">
      <c r="A111" s="23" t="s">
        <v>10</v>
      </c>
      <c r="B111" s="23" t="s">
        <v>66</v>
      </c>
      <c r="C111" s="23" t="s">
        <v>179</v>
      </c>
      <c r="D111" s="24">
        <v>42767</v>
      </c>
      <c r="E111" s="24">
        <v>42856</v>
      </c>
      <c r="F111" s="23" t="s">
        <v>67</v>
      </c>
      <c r="G111" s="23" t="s">
        <v>87</v>
      </c>
      <c r="H111" s="26" t="s">
        <v>135</v>
      </c>
      <c r="I111" s="6">
        <f t="shared" si="12"/>
        <v>3243.3719008264466</v>
      </c>
      <c r="J111" s="3" t="s">
        <v>943</v>
      </c>
      <c r="K111">
        <f t="shared" si="8"/>
        <v>154160.55120678406</v>
      </c>
      <c r="L111" s="84">
        <v>5</v>
      </c>
    </row>
    <row r="112" spans="1:12" ht="16" thickBot="1">
      <c r="A112" s="3" t="s">
        <v>10</v>
      </c>
      <c r="B112" s="3" t="s">
        <v>66</v>
      </c>
      <c r="C112" s="3" t="s">
        <v>180</v>
      </c>
      <c r="D112" s="3" t="s">
        <v>1117</v>
      </c>
      <c r="E112" s="3" t="s">
        <v>1118</v>
      </c>
      <c r="F112" s="3" t="s">
        <v>67</v>
      </c>
      <c r="G112" s="3" t="s">
        <v>68</v>
      </c>
      <c r="H112" s="3" t="s">
        <v>135</v>
      </c>
      <c r="I112" s="12">
        <f t="shared" ref="I112" si="13">(1024/H112)*(1533/H112)</f>
        <v>3243.3719008264466</v>
      </c>
      <c r="J112" s="3" t="s">
        <v>943</v>
      </c>
      <c r="K112">
        <f t="shared" si="8"/>
        <v>4655648.6464448785</v>
      </c>
      <c r="L112" s="81">
        <v>151</v>
      </c>
    </row>
    <row r="113" spans="1:12" ht="16" thickBot="1">
      <c r="A113" s="3" t="s">
        <v>10</v>
      </c>
      <c r="B113" s="3" t="s">
        <v>66</v>
      </c>
      <c r="C113" s="3" t="s">
        <v>180</v>
      </c>
      <c r="D113" s="3" t="s">
        <v>1117</v>
      </c>
      <c r="E113" s="3" t="s">
        <v>1118</v>
      </c>
      <c r="F113" s="3" t="s">
        <v>67</v>
      </c>
      <c r="G113" s="3" t="s">
        <v>69</v>
      </c>
      <c r="H113" s="3" t="s">
        <v>135</v>
      </c>
      <c r="I113" s="12">
        <f t="shared" ref="I113:I114" si="14">(1024/H113)*(1533/H113)</f>
        <v>3243.3719008264466</v>
      </c>
      <c r="J113" s="3" t="s">
        <v>943</v>
      </c>
      <c r="K113">
        <f t="shared" si="8"/>
        <v>3730685.3392041749</v>
      </c>
      <c r="L113" s="81">
        <v>121</v>
      </c>
    </row>
    <row r="114" spans="1:12" ht="16" thickBot="1">
      <c r="A114" s="3" t="s">
        <v>10</v>
      </c>
      <c r="B114" s="3" t="s">
        <v>66</v>
      </c>
      <c r="C114" s="3" t="s">
        <v>180</v>
      </c>
      <c r="D114" s="3" t="s">
        <v>1117</v>
      </c>
      <c r="E114" s="3" t="s">
        <v>1118</v>
      </c>
      <c r="F114" s="3" t="s">
        <v>67</v>
      </c>
      <c r="G114" s="3" t="s">
        <v>70</v>
      </c>
      <c r="H114" s="3" t="s">
        <v>135</v>
      </c>
      <c r="I114" s="12">
        <f t="shared" si="14"/>
        <v>3243.3719008264466</v>
      </c>
      <c r="J114" s="3" t="s">
        <v>943</v>
      </c>
      <c r="K114">
        <f t="shared" si="8"/>
        <v>3514860.5675146771</v>
      </c>
      <c r="L114" s="81">
        <v>114</v>
      </c>
    </row>
    <row r="115" spans="1:12" ht="16" thickBot="1">
      <c r="A115" s="3" t="s">
        <v>10</v>
      </c>
      <c r="B115" s="3" t="s">
        <v>66</v>
      </c>
      <c r="C115" s="3" t="s">
        <v>180</v>
      </c>
      <c r="D115" s="3" t="s">
        <v>1117</v>
      </c>
      <c r="E115" s="3" t="s">
        <v>1118</v>
      </c>
      <c r="F115" s="3" t="s">
        <v>67</v>
      </c>
      <c r="G115" s="3" t="s">
        <v>71</v>
      </c>
      <c r="H115" s="3" t="s">
        <v>135</v>
      </c>
      <c r="I115" s="12">
        <f t="shared" ref="I115:I121" si="15">(1024/H115)*(1533/H115)</f>
        <v>3243.3719008264466</v>
      </c>
      <c r="J115" s="3" t="s">
        <v>943</v>
      </c>
      <c r="K115">
        <f t="shared" si="8"/>
        <v>1140788.0789302022</v>
      </c>
      <c r="L115" s="81">
        <v>37</v>
      </c>
    </row>
    <row r="116" spans="1:12" ht="16" thickBot="1">
      <c r="A116" s="3" t="s">
        <v>10</v>
      </c>
      <c r="B116" s="3" t="s">
        <v>66</v>
      </c>
      <c r="C116" s="3" t="s">
        <v>180</v>
      </c>
      <c r="D116" s="3" t="s">
        <v>1117</v>
      </c>
      <c r="E116" s="3" t="s">
        <v>1118</v>
      </c>
      <c r="F116" s="3" t="s">
        <v>67</v>
      </c>
      <c r="G116" s="3" t="s">
        <v>72</v>
      </c>
      <c r="H116" s="3" t="s">
        <v>135</v>
      </c>
      <c r="I116" s="12">
        <f t="shared" si="15"/>
        <v>3243.3719008264466</v>
      </c>
      <c r="J116" s="3" t="s">
        <v>943</v>
      </c>
      <c r="K116">
        <f t="shared" si="8"/>
        <v>1479941.2915851271</v>
      </c>
      <c r="L116" s="81">
        <v>48</v>
      </c>
    </row>
    <row r="117" spans="1:12" ht="16" thickBot="1">
      <c r="A117" s="3" t="s">
        <v>10</v>
      </c>
      <c r="B117" s="3" t="s">
        <v>66</v>
      </c>
      <c r="C117" s="3" t="s">
        <v>180</v>
      </c>
      <c r="D117" s="3" t="s">
        <v>1117</v>
      </c>
      <c r="E117" s="3" t="s">
        <v>1118</v>
      </c>
      <c r="F117" s="3" t="s">
        <v>67</v>
      </c>
      <c r="G117" s="3" t="s">
        <v>73</v>
      </c>
      <c r="H117" s="3" t="s">
        <v>135</v>
      </c>
      <c r="I117" s="12">
        <f t="shared" si="15"/>
        <v>3243.3719008264466</v>
      </c>
      <c r="J117" s="3" t="s">
        <v>943</v>
      </c>
      <c r="K117">
        <f t="shared" si="8"/>
        <v>894131.19699934765</v>
      </c>
      <c r="L117" s="81">
        <v>29</v>
      </c>
    </row>
    <row r="118" spans="1:12" ht="16" thickBot="1">
      <c r="A118" s="3" t="s">
        <v>10</v>
      </c>
      <c r="B118" s="3" t="s">
        <v>66</v>
      </c>
      <c r="C118" s="3" t="s">
        <v>180</v>
      </c>
      <c r="D118" s="3" t="s">
        <v>1117</v>
      </c>
      <c r="E118" s="3" t="s">
        <v>1118</v>
      </c>
      <c r="F118" s="3" t="s">
        <v>67</v>
      </c>
      <c r="G118" s="3" t="s">
        <v>74</v>
      </c>
      <c r="H118" s="3" t="s">
        <v>135</v>
      </c>
      <c r="I118" s="12">
        <f t="shared" si="15"/>
        <v>3243.3719008264466</v>
      </c>
      <c r="J118" s="3" t="s">
        <v>943</v>
      </c>
      <c r="K118">
        <f t="shared" si="8"/>
        <v>6351414.7097195033</v>
      </c>
      <c r="L118" s="81">
        <v>206</v>
      </c>
    </row>
    <row r="119" spans="1:12" ht="16" thickBot="1">
      <c r="A119" s="3" t="s">
        <v>10</v>
      </c>
      <c r="B119" s="3" t="s">
        <v>66</v>
      </c>
      <c r="C119" s="3" t="s">
        <v>180</v>
      </c>
      <c r="D119" s="3" t="s">
        <v>1117</v>
      </c>
      <c r="E119" s="3" t="s">
        <v>1118</v>
      </c>
      <c r="F119" s="3" t="s">
        <v>67</v>
      </c>
      <c r="G119" s="3" t="s">
        <v>75</v>
      </c>
      <c r="H119" s="3" t="s">
        <v>135</v>
      </c>
      <c r="I119" s="12">
        <f t="shared" si="15"/>
        <v>3243.3719008264466</v>
      </c>
      <c r="J119" s="3" t="s">
        <v>943</v>
      </c>
      <c r="K119">
        <f t="shared" si="8"/>
        <v>1418277.0711024133</v>
      </c>
      <c r="L119" s="81">
        <v>46</v>
      </c>
    </row>
    <row r="120" spans="1:12" ht="16" thickBot="1">
      <c r="A120" s="3" t="s">
        <v>10</v>
      </c>
      <c r="B120" s="3" t="s">
        <v>66</v>
      </c>
      <c r="C120" s="3" t="s">
        <v>180</v>
      </c>
      <c r="D120" s="3" t="s">
        <v>1117</v>
      </c>
      <c r="E120" s="3" t="s">
        <v>1118</v>
      </c>
      <c r="F120" s="3" t="s">
        <v>67</v>
      </c>
      <c r="G120" s="3" t="s">
        <v>76</v>
      </c>
      <c r="H120" s="3" t="s">
        <v>135</v>
      </c>
      <c r="I120" s="12">
        <f t="shared" si="15"/>
        <v>3243.3719008264466</v>
      </c>
      <c r="J120" s="3" t="s">
        <v>943</v>
      </c>
      <c r="K120">
        <f t="shared" si="8"/>
        <v>1911590.8349641224</v>
      </c>
      <c r="L120" s="81">
        <v>62</v>
      </c>
    </row>
    <row r="121" spans="1:12" ht="16" thickBot="1">
      <c r="A121" s="3" t="s">
        <v>10</v>
      </c>
      <c r="B121" s="3" t="s">
        <v>66</v>
      </c>
      <c r="C121" s="3" t="s">
        <v>180</v>
      </c>
      <c r="D121" s="3" t="s">
        <v>1117</v>
      </c>
      <c r="E121" s="3" t="s">
        <v>1118</v>
      </c>
      <c r="F121" s="3" t="s">
        <v>67</v>
      </c>
      <c r="G121" s="3" t="s">
        <v>77</v>
      </c>
      <c r="H121" s="3" t="s">
        <v>135</v>
      </c>
      <c r="I121" s="12">
        <f t="shared" si="15"/>
        <v>3243.3719008264466</v>
      </c>
      <c r="J121" s="3" t="s">
        <v>943</v>
      </c>
      <c r="K121">
        <f t="shared" si="8"/>
        <v>2559065.1500326153</v>
      </c>
      <c r="L121" s="81">
        <v>83</v>
      </c>
    </row>
    <row r="122" spans="1:12" ht="16" thickBot="1">
      <c r="A122" s="16" t="s">
        <v>122</v>
      </c>
      <c r="B122" s="16" t="s">
        <v>123</v>
      </c>
      <c r="C122" s="16" t="s">
        <v>179</v>
      </c>
      <c r="D122" s="17">
        <v>42767</v>
      </c>
      <c r="E122" s="17">
        <v>42856</v>
      </c>
      <c r="F122" s="16" t="s">
        <v>124</v>
      </c>
      <c r="G122" s="16" t="s">
        <v>125</v>
      </c>
      <c r="H122" s="19" t="s">
        <v>135</v>
      </c>
      <c r="I122" s="9">
        <f t="shared" si="12"/>
        <v>3243.3719008264466</v>
      </c>
      <c r="J122" s="3" t="s">
        <v>943</v>
      </c>
      <c r="K122">
        <f t="shared" si="8"/>
        <v>2836554.1422048267</v>
      </c>
      <c r="L122" s="85">
        <v>92</v>
      </c>
    </row>
    <row r="123" spans="1:12" ht="16" thickBot="1">
      <c r="A123" s="16" t="s">
        <v>122</v>
      </c>
      <c r="B123" s="16" t="s">
        <v>123</v>
      </c>
      <c r="C123" s="16" t="s">
        <v>179</v>
      </c>
      <c r="D123" s="17">
        <v>42767</v>
      </c>
      <c r="E123" s="17">
        <v>42856</v>
      </c>
      <c r="F123" s="16" t="s">
        <v>124</v>
      </c>
      <c r="G123" s="16" t="s">
        <v>126</v>
      </c>
      <c r="H123" s="19" t="s">
        <v>135</v>
      </c>
      <c r="I123" s="9">
        <f t="shared" si="12"/>
        <v>3243.3719008264466</v>
      </c>
      <c r="J123" s="3" t="s">
        <v>943</v>
      </c>
      <c r="K123">
        <f t="shared" si="8"/>
        <v>1325780.740378343</v>
      </c>
      <c r="L123" s="85">
        <v>43</v>
      </c>
    </row>
    <row r="124" spans="1:12" ht="16" thickBot="1">
      <c r="A124" s="16" t="s">
        <v>122</v>
      </c>
      <c r="B124" s="16" t="s">
        <v>123</v>
      </c>
      <c r="C124" s="16" t="s">
        <v>179</v>
      </c>
      <c r="D124" s="17">
        <v>42767</v>
      </c>
      <c r="E124" s="17">
        <v>42856</v>
      </c>
      <c r="F124" s="16" t="s">
        <v>124</v>
      </c>
      <c r="G124" s="16" t="s">
        <v>127</v>
      </c>
      <c r="H124" s="19" t="s">
        <v>135</v>
      </c>
      <c r="I124" s="9">
        <f t="shared" si="12"/>
        <v>3243.3719008264466</v>
      </c>
      <c r="J124" s="3" t="s">
        <v>943</v>
      </c>
      <c r="K124">
        <f t="shared" si="8"/>
        <v>2713225.7012393996</v>
      </c>
      <c r="L124" s="85">
        <v>88</v>
      </c>
    </row>
    <row r="125" spans="1:12" ht="16" thickBot="1">
      <c r="A125" s="16" t="s">
        <v>122</v>
      </c>
      <c r="B125" s="16" t="s">
        <v>123</v>
      </c>
      <c r="C125" s="16" t="s">
        <v>179</v>
      </c>
      <c r="D125" s="17">
        <v>42767</v>
      </c>
      <c r="E125" s="17">
        <v>42856</v>
      </c>
      <c r="F125" s="16" t="s">
        <v>124</v>
      </c>
      <c r="G125" s="16" t="s">
        <v>128</v>
      </c>
      <c r="H125" s="19" t="s">
        <v>135</v>
      </c>
      <c r="I125" s="9">
        <f t="shared" si="12"/>
        <v>3243.3719008264466</v>
      </c>
      <c r="J125" s="3" t="s">
        <v>943</v>
      </c>
      <c r="K125">
        <f t="shared" si="8"/>
        <v>3576524.7879973906</v>
      </c>
      <c r="L125" s="85">
        <v>116</v>
      </c>
    </row>
    <row r="126" spans="1:12" ht="16" thickBot="1">
      <c r="A126" s="16" t="s">
        <v>122</v>
      </c>
      <c r="B126" s="16" t="s">
        <v>123</v>
      </c>
      <c r="C126" s="16" t="s">
        <v>179</v>
      </c>
      <c r="D126" s="17">
        <v>42767</v>
      </c>
      <c r="E126" s="17">
        <v>42856</v>
      </c>
      <c r="F126" s="16" t="s">
        <v>124</v>
      </c>
      <c r="G126" s="16" t="s">
        <v>129</v>
      </c>
      <c r="H126" s="19" t="s">
        <v>135</v>
      </c>
      <c r="I126" s="9">
        <f t="shared" si="12"/>
        <v>3243.3719008264466</v>
      </c>
      <c r="J126" s="3" t="s">
        <v>943</v>
      </c>
      <c r="K126">
        <f t="shared" si="8"/>
        <v>863299.08675799076</v>
      </c>
      <c r="L126" s="85">
        <v>28</v>
      </c>
    </row>
    <row r="127" spans="1:12" ht="16" thickBot="1">
      <c r="A127" s="16" t="s">
        <v>122</v>
      </c>
      <c r="B127" s="16" t="s">
        <v>123</v>
      </c>
      <c r="C127" s="16" t="s">
        <v>179</v>
      </c>
      <c r="D127" s="17">
        <v>42767</v>
      </c>
      <c r="E127" s="17">
        <v>42856</v>
      </c>
      <c r="F127" s="16" t="s">
        <v>124</v>
      </c>
      <c r="G127" s="16" t="s">
        <v>130</v>
      </c>
      <c r="H127" s="19" t="s">
        <v>135</v>
      </c>
      <c r="I127" s="9">
        <f t="shared" si="12"/>
        <v>3243.3719008264466</v>
      </c>
      <c r="J127" s="3" t="s">
        <v>943</v>
      </c>
      <c r="K127">
        <f t="shared" si="8"/>
        <v>154160.55120678406</v>
      </c>
      <c r="L127" s="85">
        <v>5</v>
      </c>
    </row>
    <row r="128" spans="1:12" ht="16" thickBot="1">
      <c r="A128" s="16" t="s">
        <v>122</v>
      </c>
      <c r="B128" s="16" t="s">
        <v>123</v>
      </c>
      <c r="C128" s="16" t="s">
        <v>179</v>
      </c>
      <c r="D128" s="17">
        <v>42767</v>
      </c>
      <c r="E128" s="17">
        <v>42856</v>
      </c>
      <c r="F128" s="16" t="s">
        <v>124</v>
      </c>
      <c r="G128" s="16" t="s">
        <v>131</v>
      </c>
      <c r="H128" s="19" t="s">
        <v>135</v>
      </c>
      <c r="I128" s="9">
        <f t="shared" si="12"/>
        <v>3243.3719008264466</v>
      </c>
      <c r="J128" s="3" t="s">
        <v>943</v>
      </c>
      <c r="K128">
        <f t="shared" si="8"/>
        <v>400817.43313763861</v>
      </c>
      <c r="L128" s="85">
        <v>13</v>
      </c>
    </row>
    <row r="129" spans="1:12" ht="16" thickBot="1">
      <c r="A129" s="16" t="s">
        <v>122</v>
      </c>
      <c r="B129" s="16" t="s">
        <v>123</v>
      </c>
      <c r="C129" s="16" t="s">
        <v>179</v>
      </c>
      <c r="D129" s="17">
        <v>42767</v>
      </c>
      <c r="E129" s="17">
        <v>42856</v>
      </c>
      <c r="F129" s="16" t="s">
        <v>124</v>
      </c>
      <c r="G129" s="16" t="s">
        <v>132</v>
      </c>
      <c r="H129" s="19" t="s">
        <v>135</v>
      </c>
      <c r="I129" s="9">
        <f t="shared" si="12"/>
        <v>3243.3719008264466</v>
      </c>
      <c r="J129" s="3" t="s">
        <v>943</v>
      </c>
      <c r="K129">
        <f t="shared" si="8"/>
        <v>400817.43313763861</v>
      </c>
      <c r="L129" s="85">
        <v>13</v>
      </c>
    </row>
    <row r="130" spans="1:12" ht="16" thickBot="1">
      <c r="A130" s="16" t="s">
        <v>122</v>
      </c>
      <c r="B130" s="16" t="s">
        <v>123</v>
      </c>
      <c r="C130" s="16" t="s">
        <v>179</v>
      </c>
      <c r="D130" s="17">
        <v>42767</v>
      </c>
      <c r="E130" s="17">
        <v>42856</v>
      </c>
      <c r="F130" s="16" t="s">
        <v>124</v>
      </c>
      <c r="G130" s="16" t="s">
        <v>133</v>
      </c>
      <c r="H130" s="19" t="s">
        <v>135</v>
      </c>
      <c r="I130" s="9">
        <f t="shared" si="12"/>
        <v>3243.3719008264466</v>
      </c>
      <c r="J130" s="3" t="s">
        <v>943</v>
      </c>
      <c r="K130">
        <f t="shared" si="8"/>
        <v>5303122.9615133721</v>
      </c>
      <c r="L130" s="85">
        <v>172</v>
      </c>
    </row>
    <row r="131" spans="1:12" ht="16" thickBot="1">
      <c r="A131" s="16" t="s">
        <v>122</v>
      </c>
      <c r="B131" s="16" t="s">
        <v>123</v>
      </c>
      <c r="C131" s="16" t="s">
        <v>179</v>
      </c>
      <c r="D131" s="17">
        <v>42767</v>
      </c>
      <c r="E131" s="17">
        <v>42856</v>
      </c>
      <c r="F131" s="16" t="s">
        <v>124</v>
      </c>
      <c r="G131" s="16" t="s">
        <v>134</v>
      </c>
      <c r="H131" s="19" t="s">
        <v>135</v>
      </c>
      <c r="I131" s="9">
        <f t="shared" si="12"/>
        <v>3243.3719008264466</v>
      </c>
      <c r="J131" s="3" t="s">
        <v>943</v>
      </c>
      <c r="K131">
        <f t="shared" ref="K131:K194" si="16">(L131/I131)*10^8</f>
        <v>739970.64579256356</v>
      </c>
      <c r="L131" s="85">
        <v>24</v>
      </c>
    </row>
    <row r="132" spans="1:12" ht="16" thickBot="1">
      <c r="A132" s="4" t="s">
        <v>10</v>
      </c>
      <c r="B132" s="4" t="s">
        <v>11</v>
      </c>
      <c r="C132" s="4" t="s">
        <v>180</v>
      </c>
      <c r="D132" s="5">
        <v>42767</v>
      </c>
      <c r="E132" s="5">
        <v>42856</v>
      </c>
      <c r="F132" s="4" t="s">
        <v>12</v>
      </c>
      <c r="G132" s="4" t="s">
        <v>13</v>
      </c>
      <c r="H132" s="6">
        <v>22</v>
      </c>
      <c r="I132" s="6">
        <f>(1024/H132)*(1533/H132)</f>
        <v>3243.3719008264466</v>
      </c>
      <c r="J132" s="3" t="s">
        <v>943</v>
      </c>
      <c r="K132">
        <f t="shared" si="16"/>
        <v>493313.76386170904</v>
      </c>
      <c r="L132" s="80">
        <v>16</v>
      </c>
    </row>
    <row r="133" spans="1:12" ht="16" thickBot="1">
      <c r="A133" s="4" t="s">
        <v>10</v>
      </c>
      <c r="B133" s="4" t="s">
        <v>11</v>
      </c>
      <c r="C133" s="4" t="s">
        <v>180</v>
      </c>
      <c r="D133" s="5">
        <v>42767</v>
      </c>
      <c r="E133" s="5">
        <v>42856</v>
      </c>
      <c r="F133" s="4" t="s">
        <v>12</v>
      </c>
      <c r="G133" s="4" t="s">
        <v>14</v>
      </c>
      <c r="H133" s="6">
        <v>22</v>
      </c>
      <c r="I133" s="6">
        <f t="shared" ref="I133:I181" si="17">(1024/H133)*(1533/H133)</f>
        <v>3243.3719008264466</v>
      </c>
      <c r="J133" s="3" t="s">
        <v>943</v>
      </c>
      <c r="K133">
        <f t="shared" si="16"/>
        <v>308321.10241356812</v>
      </c>
      <c r="L133" s="80">
        <v>10</v>
      </c>
    </row>
    <row r="134" spans="1:12" ht="16" thickBot="1">
      <c r="A134" s="4" t="s">
        <v>10</v>
      </c>
      <c r="B134" s="4" t="s">
        <v>11</v>
      </c>
      <c r="C134" s="4" t="s">
        <v>180</v>
      </c>
      <c r="D134" s="5">
        <v>42767</v>
      </c>
      <c r="E134" s="5">
        <v>42856</v>
      </c>
      <c r="F134" s="4" t="s">
        <v>12</v>
      </c>
      <c r="G134" s="4" t="s">
        <v>15</v>
      </c>
      <c r="H134" s="6">
        <v>22</v>
      </c>
      <c r="I134" s="6">
        <f t="shared" si="17"/>
        <v>3243.3719008264466</v>
      </c>
      <c r="J134" s="3" t="s">
        <v>943</v>
      </c>
      <c r="K134">
        <f t="shared" si="16"/>
        <v>493313.76386170904</v>
      </c>
      <c r="L134" s="80">
        <v>16</v>
      </c>
    </row>
    <row r="135" spans="1:12" ht="16" thickBot="1">
      <c r="A135" s="4" t="s">
        <v>10</v>
      </c>
      <c r="B135" s="4" t="s">
        <v>11</v>
      </c>
      <c r="C135" s="4" t="s">
        <v>180</v>
      </c>
      <c r="D135" s="5">
        <v>42767</v>
      </c>
      <c r="E135" s="5">
        <v>42856</v>
      </c>
      <c r="F135" s="4" t="s">
        <v>12</v>
      </c>
      <c r="G135" s="4" t="s">
        <v>16</v>
      </c>
      <c r="H135" s="6">
        <v>22</v>
      </c>
      <c r="I135" s="6">
        <f t="shared" si="17"/>
        <v>3243.3719008264466</v>
      </c>
      <c r="J135" s="3" t="s">
        <v>943</v>
      </c>
      <c r="K135">
        <f t="shared" si="16"/>
        <v>709138.53555120667</v>
      </c>
      <c r="L135" s="80">
        <v>23</v>
      </c>
    </row>
    <row r="136" spans="1:12" ht="16" thickBot="1">
      <c r="A136" s="4" t="s">
        <v>10</v>
      </c>
      <c r="B136" s="4" t="s">
        <v>11</v>
      </c>
      <c r="C136" s="4" t="s">
        <v>180</v>
      </c>
      <c r="D136" s="5">
        <v>42767</v>
      </c>
      <c r="E136" s="5">
        <v>42856</v>
      </c>
      <c r="F136" s="4" t="s">
        <v>12</v>
      </c>
      <c r="G136" s="4" t="s">
        <v>17</v>
      </c>
      <c r="H136" s="6">
        <v>22</v>
      </c>
      <c r="I136" s="6">
        <f t="shared" si="17"/>
        <v>3243.3719008264466</v>
      </c>
      <c r="J136" s="3" t="s">
        <v>943</v>
      </c>
      <c r="K136">
        <f t="shared" si="16"/>
        <v>647474.31506849313</v>
      </c>
      <c r="L136" s="80">
        <v>21</v>
      </c>
    </row>
    <row r="137" spans="1:12" ht="16" thickBot="1">
      <c r="A137" s="4" t="s">
        <v>10</v>
      </c>
      <c r="B137" s="4" t="s">
        <v>11</v>
      </c>
      <c r="C137" s="4" t="s">
        <v>180</v>
      </c>
      <c r="D137" s="5">
        <v>42767</v>
      </c>
      <c r="E137" s="5">
        <v>42856</v>
      </c>
      <c r="F137" s="4" t="s">
        <v>12</v>
      </c>
      <c r="G137" s="4" t="s">
        <v>18</v>
      </c>
      <c r="H137" s="6">
        <v>22</v>
      </c>
      <c r="I137" s="6">
        <f t="shared" si="17"/>
        <v>3243.3719008264466</v>
      </c>
      <c r="J137" s="3" t="s">
        <v>943</v>
      </c>
      <c r="K137">
        <f t="shared" si="16"/>
        <v>493313.76386170904</v>
      </c>
      <c r="L137" s="80">
        <v>16</v>
      </c>
    </row>
    <row r="138" spans="1:12" ht="16" thickBot="1">
      <c r="A138" s="4" t="s">
        <v>10</v>
      </c>
      <c r="B138" s="4" t="s">
        <v>11</v>
      </c>
      <c r="C138" s="4" t="s">
        <v>180</v>
      </c>
      <c r="D138" s="5">
        <v>42767</v>
      </c>
      <c r="E138" s="5">
        <v>42856</v>
      </c>
      <c r="F138" s="4" t="s">
        <v>12</v>
      </c>
      <c r="G138" s="4" t="s">
        <v>19</v>
      </c>
      <c r="H138" s="6">
        <v>22</v>
      </c>
      <c r="I138" s="6">
        <f t="shared" si="17"/>
        <v>3243.3719008264466</v>
      </c>
      <c r="J138" s="3" t="s">
        <v>943</v>
      </c>
      <c r="K138">
        <f t="shared" si="16"/>
        <v>863299.08675799076</v>
      </c>
      <c r="L138" s="80">
        <v>28</v>
      </c>
    </row>
    <row r="139" spans="1:12" ht="16" thickBot="1">
      <c r="A139" s="4" t="s">
        <v>10</v>
      </c>
      <c r="B139" s="4" t="s">
        <v>11</v>
      </c>
      <c r="C139" s="4" t="s">
        <v>180</v>
      </c>
      <c r="D139" s="5">
        <v>42767</v>
      </c>
      <c r="E139" s="5">
        <v>42856</v>
      </c>
      <c r="F139" s="4" t="s">
        <v>12</v>
      </c>
      <c r="G139" s="4" t="s">
        <v>20</v>
      </c>
      <c r="H139" s="6">
        <v>22</v>
      </c>
      <c r="I139" s="6">
        <f t="shared" si="17"/>
        <v>3243.3719008264466</v>
      </c>
      <c r="J139" s="3" t="s">
        <v>943</v>
      </c>
      <c r="K139">
        <f t="shared" si="16"/>
        <v>585810.09458577947</v>
      </c>
      <c r="L139" s="80">
        <v>19</v>
      </c>
    </row>
    <row r="140" spans="1:12" ht="16" thickBot="1">
      <c r="A140" s="4" t="s">
        <v>10</v>
      </c>
      <c r="B140" s="4" t="s">
        <v>11</v>
      </c>
      <c r="C140" s="4" t="s">
        <v>180</v>
      </c>
      <c r="D140" s="5">
        <v>42767</v>
      </c>
      <c r="E140" s="5">
        <v>42856</v>
      </c>
      <c r="F140" s="4" t="s">
        <v>12</v>
      </c>
      <c r="G140" s="4" t="s">
        <v>21</v>
      </c>
      <c r="H140" s="6">
        <v>22</v>
      </c>
      <c r="I140" s="6">
        <f t="shared" si="17"/>
        <v>3243.3719008264466</v>
      </c>
      <c r="J140" s="3" t="s">
        <v>943</v>
      </c>
      <c r="K140">
        <f t="shared" si="16"/>
        <v>431649.54337899538</v>
      </c>
      <c r="L140" s="80">
        <v>14</v>
      </c>
    </row>
    <row r="141" spans="1:12" ht="16" thickBot="1">
      <c r="A141" s="4" t="s">
        <v>10</v>
      </c>
      <c r="B141" s="4" t="s">
        <v>11</v>
      </c>
      <c r="C141" s="4" t="s">
        <v>180</v>
      </c>
      <c r="D141" s="5">
        <v>42767</v>
      </c>
      <c r="E141" s="5">
        <v>42856</v>
      </c>
      <c r="F141" s="4" t="s">
        <v>12</v>
      </c>
      <c r="G141" s="4" t="s">
        <v>22</v>
      </c>
      <c r="H141" s="6">
        <v>22</v>
      </c>
      <c r="I141" s="6">
        <f t="shared" si="17"/>
        <v>3243.3719008264466</v>
      </c>
      <c r="J141" s="3" t="s">
        <v>943</v>
      </c>
      <c r="K141">
        <f t="shared" si="16"/>
        <v>585810.09458577947</v>
      </c>
      <c r="L141" s="80">
        <v>19</v>
      </c>
    </row>
    <row r="142" spans="1:12" ht="16" thickBot="1">
      <c r="A142" s="4" t="s">
        <v>10</v>
      </c>
      <c r="B142" s="4" t="s">
        <v>11</v>
      </c>
      <c r="C142" s="4" t="s">
        <v>180</v>
      </c>
      <c r="D142" s="5">
        <v>42767</v>
      </c>
      <c r="E142" s="5">
        <v>42856</v>
      </c>
      <c r="F142" s="4" t="s">
        <v>12</v>
      </c>
      <c r="G142" s="4" t="s">
        <v>23</v>
      </c>
      <c r="H142" s="6">
        <v>22</v>
      </c>
      <c r="I142" s="6">
        <f t="shared" si="17"/>
        <v>3243.3719008264466</v>
      </c>
      <c r="J142" s="3" t="s">
        <v>943</v>
      </c>
      <c r="K142">
        <f t="shared" si="16"/>
        <v>863299.08675799076</v>
      </c>
      <c r="L142" s="80">
        <v>28</v>
      </c>
    </row>
    <row r="143" spans="1:12" ht="16" thickBot="1">
      <c r="A143" s="4" t="s">
        <v>10</v>
      </c>
      <c r="B143" s="4" t="s">
        <v>11</v>
      </c>
      <c r="C143" s="4" t="s">
        <v>180</v>
      </c>
      <c r="D143" s="5">
        <v>42767</v>
      </c>
      <c r="E143" s="5">
        <v>42856</v>
      </c>
      <c r="F143" s="4" t="s">
        <v>12</v>
      </c>
      <c r="G143" s="4" t="s">
        <v>24</v>
      </c>
      <c r="H143" s="6">
        <v>22</v>
      </c>
      <c r="I143" s="6">
        <f t="shared" si="17"/>
        <v>3243.3719008264466</v>
      </c>
      <c r="J143" s="3" t="s">
        <v>943</v>
      </c>
      <c r="K143">
        <f t="shared" si="16"/>
        <v>770802.75603392033</v>
      </c>
      <c r="L143" s="80">
        <v>25</v>
      </c>
    </row>
    <row r="144" spans="1:12" ht="16" thickBot="1">
      <c r="A144" s="4" t="s">
        <v>10</v>
      </c>
      <c r="B144" s="4" t="s">
        <v>11</v>
      </c>
      <c r="C144" s="4" t="s">
        <v>180</v>
      </c>
      <c r="D144" s="5">
        <v>42767</v>
      </c>
      <c r="E144" s="5">
        <v>42856</v>
      </c>
      <c r="F144" s="4" t="s">
        <v>12</v>
      </c>
      <c r="G144" s="4" t="s">
        <v>25</v>
      </c>
      <c r="H144" s="6">
        <v>22</v>
      </c>
      <c r="I144" s="6">
        <f t="shared" si="17"/>
        <v>3243.3719008264466</v>
      </c>
      <c r="J144" s="3" t="s">
        <v>943</v>
      </c>
      <c r="K144">
        <f t="shared" si="16"/>
        <v>709138.53555120667</v>
      </c>
      <c r="L144" s="80">
        <v>23</v>
      </c>
    </row>
    <row r="145" spans="1:12" ht="16" thickBot="1">
      <c r="A145" s="4" t="s">
        <v>10</v>
      </c>
      <c r="B145" s="4" t="s">
        <v>11</v>
      </c>
      <c r="C145" s="4" t="s">
        <v>180</v>
      </c>
      <c r="D145" s="5">
        <v>42767</v>
      </c>
      <c r="E145" s="5">
        <v>42856</v>
      </c>
      <c r="F145" s="4" t="s">
        <v>12</v>
      </c>
      <c r="G145" s="4" t="s">
        <v>26</v>
      </c>
      <c r="H145" s="6">
        <v>22</v>
      </c>
      <c r="I145" s="6">
        <f t="shared" si="17"/>
        <v>3243.3719008264466</v>
      </c>
      <c r="J145" s="3" t="s">
        <v>943</v>
      </c>
      <c r="K145">
        <f t="shared" si="16"/>
        <v>894131.19699934765</v>
      </c>
      <c r="L145" s="80">
        <v>29</v>
      </c>
    </row>
    <row r="146" spans="1:12" ht="16" thickBot="1">
      <c r="A146" s="4" t="s">
        <v>10</v>
      </c>
      <c r="B146" s="4" t="s">
        <v>11</v>
      </c>
      <c r="C146" s="4" t="s">
        <v>180</v>
      </c>
      <c r="D146" s="5">
        <v>42767</v>
      </c>
      <c r="E146" s="5">
        <v>42856</v>
      </c>
      <c r="F146" s="4" t="s">
        <v>12</v>
      </c>
      <c r="G146" s="4" t="s">
        <v>27</v>
      </c>
      <c r="H146" s="6">
        <v>22</v>
      </c>
      <c r="I146" s="6">
        <f t="shared" si="17"/>
        <v>3243.3719008264466</v>
      </c>
      <c r="J146" s="3" t="s">
        <v>943</v>
      </c>
      <c r="K146">
        <f t="shared" si="16"/>
        <v>493313.76386170904</v>
      </c>
      <c r="L146" s="80">
        <v>16</v>
      </c>
    </row>
    <row r="147" spans="1:12" ht="16" thickBot="1">
      <c r="A147" s="4" t="s">
        <v>10</v>
      </c>
      <c r="B147" s="4" t="s">
        <v>11</v>
      </c>
      <c r="C147" s="4" t="s">
        <v>180</v>
      </c>
      <c r="D147" s="5">
        <v>42767</v>
      </c>
      <c r="E147" s="5">
        <v>42856</v>
      </c>
      <c r="F147" s="4" t="s">
        <v>12</v>
      </c>
      <c r="G147" s="4" t="s">
        <v>28</v>
      </c>
      <c r="H147" s="6">
        <v>22</v>
      </c>
      <c r="I147" s="6">
        <f t="shared" si="17"/>
        <v>3243.3719008264466</v>
      </c>
      <c r="J147" s="3" t="s">
        <v>943</v>
      </c>
      <c r="K147">
        <f t="shared" si="16"/>
        <v>678306.4253098499</v>
      </c>
      <c r="L147" s="80">
        <v>22</v>
      </c>
    </row>
    <row r="148" spans="1:12" ht="16" thickBot="1">
      <c r="A148" s="4" t="s">
        <v>10</v>
      </c>
      <c r="B148" s="4" t="s">
        <v>11</v>
      </c>
      <c r="C148" s="4" t="s">
        <v>180</v>
      </c>
      <c r="D148" s="5">
        <v>42767</v>
      </c>
      <c r="E148" s="5">
        <v>42856</v>
      </c>
      <c r="F148" s="4" t="s">
        <v>12</v>
      </c>
      <c r="G148" s="4" t="s">
        <v>29</v>
      </c>
      <c r="H148" s="6">
        <v>22</v>
      </c>
      <c r="I148" s="6">
        <f t="shared" si="17"/>
        <v>3243.3719008264466</v>
      </c>
      <c r="J148" s="3" t="s">
        <v>943</v>
      </c>
      <c r="K148">
        <f t="shared" si="16"/>
        <v>308321.10241356812</v>
      </c>
      <c r="L148" s="80">
        <v>10</v>
      </c>
    </row>
    <row r="149" spans="1:12" ht="16" thickBot="1">
      <c r="A149" s="4" t="s">
        <v>10</v>
      </c>
      <c r="B149" s="4" t="s">
        <v>11</v>
      </c>
      <c r="C149" s="4" t="s">
        <v>180</v>
      </c>
      <c r="D149" s="5">
        <v>42767</v>
      </c>
      <c r="E149" s="5">
        <v>42856</v>
      </c>
      <c r="F149" s="4" t="s">
        <v>12</v>
      </c>
      <c r="G149" s="4" t="s">
        <v>30</v>
      </c>
      <c r="H149" s="6">
        <v>22</v>
      </c>
      <c r="I149" s="6">
        <f t="shared" si="17"/>
        <v>3243.3719008264466</v>
      </c>
      <c r="J149" s="3" t="s">
        <v>943</v>
      </c>
      <c r="K149">
        <f t="shared" si="16"/>
        <v>246656.88193085452</v>
      </c>
      <c r="L149" s="80">
        <v>8</v>
      </c>
    </row>
    <row r="150" spans="1:12" ht="16" thickBot="1">
      <c r="A150" s="4" t="s">
        <v>10</v>
      </c>
      <c r="B150" s="4" t="s">
        <v>11</v>
      </c>
      <c r="C150" s="4" t="s">
        <v>180</v>
      </c>
      <c r="D150" s="5">
        <v>42767</v>
      </c>
      <c r="E150" s="5">
        <v>42856</v>
      </c>
      <c r="F150" s="4" t="s">
        <v>12</v>
      </c>
      <c r="G150" s="4" t="s">
        <v>31</v>
      </c>
      <c r="H150" s="6">
        <v>22</v>
      </c>
      <c r="I150" s="6">
        <f t="shared" si="17"/>
        <v>3243.3719008264466</v>
      </c>
      <c r="J150" s="3" t="s">
        <v>943</v>
      </c>
      <c r="K150">
        <f t="shared" si="16"/>
        <v>92496.330724070445</v>
      </c>
      <c r="L150" s="80">
        <v>3</v>
      </c>
    </row>
    <row r="151" spans="1:12" ht="16" thickBot="1">
      <c r="A151" s="4" t="s">
        <v>10</v>
      </c>
      <c r="B151" s="4" t="s">
        <v>11</v>
      </c>
      <c r="C151" s="4" t="s">
        <v>180</v>
      </c>
      <c r="D151" s="5">
        <v>42767</v>
      </c>
      <c r="E151" s="5">
        <v>42856</v>
      </c>
      <c r="F151" s="4" t="s">
        <v>12</v>
      </c>
      <c r="G151" s="4" t="s">
        <v>32</v>
      </c>
      <c r="H151" s="6">
        <v>22</v>
      </c>
      <c r="I151" s="6">
        <f t="shared" si="17"/>
        <v>3243.3719008264466</v>
      </c>
      <c r="J151" s="3" t="s">
        <v>943</v>
      </c>
      <c r="K151">
        <f t="shared" si="16"/>
        <v>462481.65362035221</v>
      </c>
      <c r="L151" s="80">
        <v>15</v>
      </c>
    </row>
    <row r="152" spans="1:12" ht="16" thickBot="1">
      <c r="A152" s="7" t="s">
        <v>10</v>
      </c>
      <c r="B152" s="7" t="s">
        <v>33</v>
      </c>
      <c r="C152" s="7" t="s">
        <v>179</v>
      </c>
      <c r="D152" s="8">
        <v>42767</v>
      </c>
      <c r="E152" s="8">
        <v>42856</v>
      </c>
      <c r="F152" s="7" t="s">
        <v>34</v>
      </c>
      <c r="G152" s="7" t="s">
        <v>35</v>
      </c>
      <c r="H152" s="9">
        <v>22</v>
      </c>
      <c r="I152" s="9">
        <f t="shared" si="17"/>
        <v>3243.3719008264466</v>
      </c>
      <c r="J152" s="3" t="s">
        <v>943</v>
      </c>
      <c r="K152">
        <f t="shared" si="16"/>
        <v>1479941.2915851271</v>
      </c>
      <c r="L152" s="86">
        <v>48</v>
      </c>
    </row>
    <row r="153" spans="1:12" ht="16" thickBot="1">
      <c r="A153" s="7" t="s">
        <v>10</v>
      </c>
      <c r="B153" s="7" t="s">
        <v>33</v>
      </c>
      <c r="C153" s="7" t="s">
        <v>179</v>
      </c>
      <c r="D153" s="8">
        <v>42767</v>
      </c>
      <c r="E153" s="8">
        <v>42856</v>
      </c>
      <c r="F153" s="7" t="s">
        <v>34</v>
      </c>
      <c r="G153" s="7" t="s">
        <v>36</v>
      </c>
      <c r="H153" s="9">
        <v>22</v>
      </c>
      <c r="I153" s="9">
        <f t="shared" si="17"/>
        <v>3243.3719008264466</v>
      </c>
      <c r="J153" s="3" t="s">
        <v>943</v>
      </c>
      <c r="K153">
        <f t="shared" si="16"/>
        <v>955795.4174820612</v>
      </c>
      <c r="L153" s="86">
        <v>31</v>
      </c>
    </row>
    <row r="154" spans="1:12" ht="16" thickBot="1">
      <c r="A154" s="7" t="s">
        <v>10</v>
      </c>
      <c r="B154" s="7" t="s">
        <v>33</v>
      </c>
      <c r="C154" s="7" t="s">
        <v>179</v>
      </c>
      <c r="D154" s="8">
        <v>42767</v>
      </c>
      <c r="E154" s="8">
        <v>42856</v>
      </c>
      <c r="F154" s="7" t="s">
        <v>34</v>
      </c>
      <c r="G154" s="7" t="s">
        <v>37</v>
      </c>
      <c r="H154" s="9">
        <v>22</v>
      </c>
      <c r="I154" s="9">
        <f t="shared" si="17"/>
        <v>3243.3719008264466</v>
      </c>
      <c r="J154" s="3" t="s">
        <v>943</v>
      </c>
      <c r="K154">
        <f t="shared" si="16"/>
        <v>1664933.953033268</v>
      </c>
      <c r="L154" s="86">
        <v>54</v>
      </c>
    </row>
    <row r="155" spans="1:12" ht="16" thickBot="1">
      <c r="A155" s="7" t="s">
        <v>10</v>
      </c>
      <c r="B155" s="7" t="s">
        <v>33</v>
      </c>
      <c r="C155" s="7" t="s">
        <v>179</v>
      </c>
      <c r="D155" s="8">
        <v>42767</v>
      </c>
      <c r="E155" s="8">
        <v>42856</v>
      </c>
      <c r="F155" s="7" t="s">
        <v>34</v>
      </c>
      <c r="G155" s="7" t="s">
        <v>38</v>
      </c>
      <c r="H155" s="9">
        <v>22</v>
      </c>
      <c r="I155" s="9">
        <f t="shared" si="17"/>
        <v>3243.3719008264466</v>
      </c>
      <c r="J155" s="3" t="s">
        <v>943</v>
      </c>
      <c r="K155">
        <f t="shared" si="16"/>
        <v>1418277.0711024133</v>
      </c>
      <c r="L155" s="86">
        <v>46</v>
      </c>
    </row>
    <row r="156" spans="1:12" ht="16" thickBot="1">
      <c r="A156" s="7" t="s">
        <v>10</v>
      </c>
      <c r="B156" s="7" t="s">
        <v>33</v>
      </c>
      <c r="C156" s="7" t="s">
        <v>179</v>
      </c>
      <c r="D156" s="8">
        <v>42767</v>
      </c>
      <c r="E156" s="8">
        <v>42856</v>
      </c>
      <c r="F156" s="7" t="s">
        <v>34</v>
      </c>
      <c r="G156" s="7" t="s">
        <v>39</v>
      </c>
      <c r="H156" s="9">
        <v>22</v>
      </c>
      <c r="I156" s="9">
        <f t="shared" si="17"/>
        <v>3243.3719008264466</v>
      </c>
      <c r="J156" s="3" t="s">
        <v>943</v>
      </c>
      <c r="K156">
        <f t="shared" si="16"/>
        <v>1387444.9608610568</v>
      </c>
      <c r="L156" s="86">
        <v>45</v>
      </c>
    </row>
    <row r="157" spans="1:12" ht="16" thickBot="1">
      <c r="A157" s="7" t="s">
        <v>10</v>
      </c>
      <c r="B157" s="7" t="s">
        <v>33</v>
      </c>
      <c r="C157" s="7" t="s">
        <v>179</v>
      </c>
      <c r="D157" s="8">
        <v>42767</v>
      </c>
      <c r="E157" s="8">
        <v>42856</v>
      </c>
      <c r="F157" s="7" t="s">
        <v>34</v>
      </c>
      <c r="G157" s="7" t="s">
        <v>40</v>
      </c>
      <c r="H157" s="9">
        <v>22</v>
      </c>
      <c r="I157" s="9">
        <f t="shared" si="17"/>
        <v>3243.3719008264466</v>
      </c>
      <c r="J157" s="3" t="s">
        <v>943</v>
      </c>
      <c r="K157">
        <f t="shared" si="16"/>
        <v>1325780.740378343</v>
      </c>
      <c r="L157" s="86">
        <v>43</v>
      </c>
    </row>
    <row r="158" spans="1:12" ht="16" thickBot="1">
      <c r="A158" s="7" t="s">
        <v>10</v>
      </c>
      <c r="B158" s="7" t="s">
        <v>33</v>
      </c>
      <c r="C158" s="7" t="s">
        <v>179</v>
      </c>
      <c r="D158" s="8">
        <v>42767</v>
      </c>
      <c r="E158" s="8">
        <v>42856</v>
      </c>
      <c r="F158" s="7" t="s">
        <v>34</v>
      </c>
      <c r="G158" s="7" t="s">
        <v>41</v>
      </c>
      <c r="H158" s="9">
        <v>22</v>
      </c>
      <c r="I158" s="9">
        <f t="shared" si="17"/>
        <v>3243.3719008264466</v>
      </c>
      <c r="J158" s="3" t="s">
        <v>943</v>
      </c>
      <c r="K158">
        <f t="shared" si="16"/>
        <v>1048291.7482061317</v>
      </c>
      <c r="L158" s="86">
        <v>34</v>
      </c>
    </row>
    <row r="159" spans="1:12" ht="16" thickBot="1">
      <c r="A159" s="7" t="s">
        <v>10</v>
      </c>
      <c r="B159" s="7" t="s">
        <v>33</v>
      </c>
      <c r="C159" s="7" t="s">
        <v>179</v>
      </c>
      <c r="D159" s="8">
        <v>42767</v>
      </c>
      <c r="E159" s="8">
        <v>42856</v>
      </c>
      <c r="F159" s="7" t="s">
        <v>34</v>
      </c>
      <c r="G159" s="7" t="s">
        <v>42</v>
      </c>
      <c r="H159" s="9">
        <v>22</v>
      </c>
      <c r="I159" s="9">
        <f t="shared" si="17"/>
        <v>3243.3719008264466</v>
      </c>
      <c r="J159" s="3" t="s">
        <v>943</v>
      </c>
      <c r="K159">
        <f t="shared" si="16"/>
        <v>832466.97651663399</v>
      </c>
      <c r="L159" s="86">
        <v>27</v>
      </c>
    </row>
    <row r="160" spans="1:12" ht="16" thickBot="1">
      <c r="A160" s="7" t="s">
        <v>10</v>
      </c>
      <c r="B160" s="7" t="s">
        <v>33</v>
      </c>
      <c r="C160" s="7" t="s">
        <v>179</v>
      </c>
      <c r="D160" s="8">
        <v>42767</v>
      </c>
      <c r="E160" s="8">
        <v>42856</v>
      </c>
      <c r="F160" s="7" t="s">
        <v>34</v>
      </c>
      <c r="G160" s="7" t="s">
        <v>43</v>
      </c>
      <c r="H160" s="9">
        <v>22</v>
      </c>
      <c r="I160" s="9">
        <f t="shared" si="17"/>
        <v>3243.3719008264466</v>
      </c>
      <c r="J160" s="3" t="s">
        <v>943</v>
      </c>
      <c r="K160">
        <f t="shared" si="16"/>
        <v>1541605.5120678407</v>
      </c>
      <c r="L160" s="86">
        <v>50</v>
      </c>
    </row>
    <row r="161" spans="1:12" ht="16" thickBot="1">
      <c r="A161" s="7" t="s">
        <v>10</v>
      </c>
      <c r="B161" s="7" t="s">
        <v>33</v>
      </c>
      <c r="C161" s="7" t="s">
        <v>179</v>
      </c>
      <c r="D161" s="8">
        <v>42767</v>
      </c>
      <c r="E161" s="8">
        <v>42856</v>
      </c>
      <c r="F161" s="7" t="s">
        <v>34</v>
      </c>
      <c r="G161" s="7" t="s">
        <v>44</v>
      </c>
      <c r="H161" s="9">
        <v>22</v>
      </c>
      <c r="I161" s="9">
        <f t="shared" si="17"/>
        <v>3243.3719008264466</v>
      </c>
      <c r="J161" s="3" t="s">
        <v>943</v>
      </c>
      <c r="K161">
        <f t="shared" si="16"/>
        <v>863299.08675799076</v>
      </c>
      <c r="L161" s="86">
        <v>28</v>
      </c>
    </row>
    <row r="162" spans="1:12" ht="16" thickBot="1">
      <c r="A162" s="10" t="s">
        <v>10</v>
      </c>
      <c r="B162" s="10" t="s">
        <v>33</v>
      </c>
      <c r="C162" s="10" t="s">
        <v>180</v>
      </c>
      <c r="D162" s="11">
        <v>42767</v>
      </c>
      <c r="E162" s="11">
        <v>42856</v>
      </c>
      <c r="F162" s="10" t="s">
        <v>45</v>
      </c>
      <c r="G162" s="10" t="s">
        <v>46</v>
      </c>
      <c r="H162" s="12">
        <v>22</v>
      </c>
      <c r="I162" s="12">
        <f t="shared" si="17"/>
        <v>3243.3719008264466</v>
      </c>
      <c r="J162" s="3" t="s">
        <v>943</v>
      </c>
      <c r="K162">
        <f t="shared" si="16"/>
        <v>215824.77168949769</v>
      </c>
      <c r="L162" s="87">
        <v>7</v>
      </c>
    </row>
    <row r="163" spans="1:12" ht="16" thickBot="1">
      <c r="A163" s="10" t="s">
        <v>10</v>
      </c>
      <c r="B163" s="10" t="s">
        <v>33</v>
      </c>
      <c r="C163" s="10" t="s">
        <v>180</v>
      </c>
      <c r="D163" s="11">
        <v>42767</v>
      </c>
      <c r="E163" s="11">
        <v>42856</v>
      </c>
      <c r="F163" s="10" t="s">
        <v>45</v>
      </c>
      <c r="G163" s="10" t="s">
        <v>47</v>
      </c>
      <c r="H163" s="12">
        <v>22</v>
      </c>
      <c r="I163" s="12">
        <f t="shared" si="17"/>
        <v>3243.3719008264466</v>
      </c>
      <c r="J163" s="3" t="s">
        <v>943</v>
      </c>
      <c r="K163">
        <f t="shared" si="16"/>
        <v>339153.21265492495</v>
      </c>
      <c r="L163" s="87">
        <v>11</v>
      </c>
    </row>
    <row r="164" spans="1:12" ht="16" thickBot="1">
      <c r="A164" s="10" t="s">
        <v>10</v>
      </c>
      <c r="B164" s="10" t="s">
        <v>33</v>
      </c>
      <c r="C164" s="10" t="s">
        <v>180</v>
      </c>
      <c r="D164" s="11">
        <v>42767</v>
      </c>
      <c r="E164" s="11">
        <v>42856</v>
      </c>
      <c r="F164" s="10" t="s">
        <v>45</v>
      </c>
      <c r="G164" s="10" t="s">
        <v>48</v>
      </c>
      <c r="H164" s="12">
        <v>22</v>
      </c>
      <c r="I164" s="12">
        <f t="shared" si="17"/>
        <v>3243.3719008264466</v>
      </c>
      <c r="J164" s="3" t="s">
        <v>943</v>
      </c>
      <c r="K164">
        <f t="shared" si="16"/>
        <v>308321.10241356812</v>
      </c>
      <c r="L164" s="87">
        <v>10</v>
      </c>
    </row>
    <row r="165" spans="1:12" ht="16" thickBot="1">
      <c r="A165" s="10" t="s">
        <v>10</v>
      </c>
      <c r="B165" s="10" t="s">
        <v>33</v>
      </c>
      <c r="C165" s="10" t="s">
        <v>180</v>
      </c>
      <c r="D165" s="11">
        <v>42767</v>
      </c>
      <c r="E165" s="11">
        <v>42856</v>
      </c>
      <c r="F165" s="10" t="s">
        <v>45</v>
      </c>
      <c r="G165" s="10" t="s">
        <v>49</v>
      </c>
      <c r="H165" s="12">
        <v>22</v>
      </c>
      <c r="I165" s="12">
        <f t="shared" si="17"/>
        <v>3243.3719008264466</v>
      </c>
      <c r="J165" s="3" t="s">
        <v>943</v>
      </c>
      <c r="K165">
        <f t="shared" si="16"/>
        <v>215824.77168949769</v>
      </c>
      <c r="L165" s="87">
        <v>7</v>
      </c>
    </row>
    <row r="166" spans="1:12" ht="16" thickBot="1">
      <c r="A166" s="10" t="s">
        <v>10</v>
      </c>
      <c r="B166" s="10" t="s">
        <v>33</v>
      </c>
      <c r="C166" s="10" t="s">
        <v>180</v>
      </c>
      <c r="D166" s="11">
        <v>42767</v>
      </c>
      <c r="E166" s="11">
        <v>42856</v>
      </c>
      <c r="F166" s="10" t="s">
        <v>45</v>
      </c>
      <c r="G166" s="10" t="s">
        <v>50</v>
      </c>
      <c r="H166" s="12">
        <v>22</v>
      </c>
      <c r="I166" s="12">
        <f t="shared" si="17"/>
        <v>3243.3719008264466</v>
      </c>
      <c r="J166" s="3" t="s">
        <v>943</v>
      </c>
      <c r="K166">
        <f t="shared" si="16"/>
        <v>462481.65362035221</v>
      </c>
      <c r="L166" s="87">
        <v>15</v>
      </c>
    </row>
    <row r="167" spans="1:12" ht="16" thickBot="1">
      <c r="A167" s="10" t="s">
        <v>10</v>
      </c>
      <c r="B167" s="10" t="s">
        <v>33</v>
      </c>
      <c r="C167" s="10" t="s">
        <v>180</v>
      </c>
      <c r="D167" s="11">
        <v>42767</v>
      </c>
      <c r="E167" s="11">
        <v>42856</v>
      </c>
      <c r="F167" s="10" t="s">
        <v>45</v>
      </c>
      <c r="G167" s="10" t="s">
        <v>51</v>
      </c>
      <c r="H167" s="12">
        <v>22</v>
      </c>
      <c r="I167" s="12">
        <f t="shared" si="17"/>
        <v>3243.3719008264466</v>
      </c>
      <c r="J167" s="3" t="s">
        <v>943</v>
      </c>
      <c r="K167">
        <f t="shared" si="16"/>
        <v>431649.54337899538</v>
      </c>
      <c r="L167" s="87">
        <v>14</v>
      </c>
    </row>
    <row r="168" spans="1:12" ht="16" thickBot="1">
      <c r="A168" s="10" t="s">
        <v>10</v>
      </c>
      <c r="B168" s="10" t="s">
        <v>33</v>
      </c>
      <c r="C168" s="10" t="s">
        <v>180</v>
      </c>
      <c r="D168" s="11">
        <v>42767</v>
      </c>
      <c r="E168" s="11">
        <v>42856</v>
      </c>
      <c r="F168" s="10" t="s">
        <v>45</v>
      </c>
      <c r="G168" s="10" t="s">
        <v>52</v>
      </c>
      <c r="H168" s="12">
        <v>22</v>
      </c>
      <c r="I168" s="12">
        <f t="shared" si="17"/>
        <v>3243.3719008264466</v>
      </c>
      <c r="J168" s="3" t="s">
        <v>943</v>
      </c>
      <c r="K168">
        <f t="shared" si="16"/>
        <v>924963.30724070442</v>
      </c>
      <c r="L168" s="87">
        <v>30</v>
      </c>
    </row>
    <row r="169" spans="1:12" ht="16" thickBot="1">
      <c r="A169" s="10" t="s">
        <v>10</v>
      </c>
      <c r="B169" s="10" t="s">
        <v>33</v>
      </c>
      <c r="C169" s="10" t="s">
        <v>180</v>
      </c>
      <c r="D169" s="11">
        <v>42767</v>
      </c>
      <c r="E169" s="11">
        <v>42856</v>
      </c>
      <c r="F169" s="10" t="s">
        <v>45</v>
      </c>
      <c r="G169" s="10" t="s">
        <v>53</v>
      </c>
      <c r="H169" s="12">
        <v>22</v>
      </c>
      <c r="I169" s="12">
        <f t="shared" si="17"/>
        <v>3243.3719008264466</v>
      </c>
      <c r="J169" s="3" t="s">
        <v>943</v>
      </c>
      <c r="K169">
        <f t="shared" si="16"/>
        <v>308321.10241356812</v>
      </c>
      <c r="L169" s="87">
        <v>10</v>
      </c>
    </row>
    <row r="170" spans="1:12" ht="16" thickBot="1">
      <c r="A170" s="10" t="s">
        <v>10</v>
      </c>
      <c r="B170" s="10" t="s">
        <v>33</v>
      </c>
      <c r="C170" s="10" t="s">
        <v>180</v>
      </c>
      <c r="D170" s="11">
        <v>42767</v>
      </c>
      <c r="E170" s="11">
        <v>42856</v>
      </c>
      <c r="F170" s="10" t="s">
        <v>45</v>
      </c>
      <c r="G170" s="10" t="s">
        <v>54</v>
      </c>
      <c r="H170" s="12">
        <v>22</v>
      </c>
      <c r="I170" s="12">
        <f t="shared" si="17"/>
        <v>3243.3719008264466</v>
      </c>
      <c r="J170" s="3" t="s">
        <v>943</v>
      </c>
      <c r="K170">
        <f t="shared" si="16"/>
        <v>986627.52772341808</v>
      </c>
      <c r="L170" s="87">
        <v>32</v>
      </c>
    </row>
    <row r="171" spans="1:12" ht="16" thickBot="1">
      <c r="A171" s="10" t="s">
        <v>10</v>
      </c>
      <c r="B171" s="10" t="s">
        <v>33</v>
      </c>
      <c r="C171" s="10" t="s">
        <v>180</v>
      </c>
      <c r="D171" s="11">
        <v>42767</v>
      </c>
      <c r="E171" s="11">
        <v>42856</v>
      </c>
      <c r="F171" s="10" t="s">
        <v>45</v>
      </c>
      <c r="G171" s="10" t="s">
        <v>55</v>
      </c>
      <c r="H171" s="12">
        <v>22</v>
      </c>
      <c r="I171" s="12">
        <f t="shared" si="17"/>
        <v>3243.3719008264466</v>
      </c>
      <c r="J171" s="3" t="s">
        <v>943</v>
      </c>
      <c r="K171">
        <f t="shared" si="16"/>
        <v>678306.4253098499</v>
      </c>
      <c r="L171" s="87">
        <v>22</v>
      </c>
    </row>
    <row r="172" spans="1:12" ht="16" thickBot="1">
      <c r="A172" s="10" t="s">
        <v>10</v>
      </c>
      <c r="B172" s="10" t="s">
        <v>33</v>
      </c>
      <c r="C172" s="10" t="s">
        <v>180</v>
      </c>
      <c r="D172" s="11">
        <v>42767</v>
      </c>
      <c r="E172" s="11">
        <v>42856</v>
      </c>
      <c r="F172" s="10" t="s">
        <v>45</v>
      </c>
      <c r="G172" s="10" t="s">
        <v>56</v>
      </c>
      <c r="H172" s="12">
        <v>22</v>
      </c>
      <c r="I172" s="12">
        <f t="shared" si="17"/>
        <v>3243.3719008264466</v>
      </c>
      <c r="J172" s="3" t="s">
        <v>943</v>
      </c>
      <c r="K172">
        <f t="shared" si="16"/>
        <v>154160.55120678406</v>
      </c>
      <c r="L172" s="87">
        <v>5</v>
      </c>
    </row>
    <row r="173" spans="1:12" ht="16" thickBot="1">
      <c r="A173" s="10" t="s">
        <v>10</v>
      </c>
      <c r="B173" s="10" t="s">
        <v>33</v>
      </c>
      <c r="C173" s="10" t="s">
        <v>180</v>
      </c>
      <c r="D173" s="11">
        <v>42767</v>
      </c>
      <c r="E173" s="11">
        <v>42856</v>
      </c>
      <c r="F173" s="10" t="s">
        <v>45</v>
      </c>
      <c r="G173" s="10" t="s">
        <v>57</v>
      </c>
      <c r="H173" s="12">
        <v>22</v>
      </c>
      <c r="I173" s="12">
        <f t="shared" si="17"/>
        <v>3243.3719008264466</v>
      </c>
      <c r="J173" s="3" t="s">
        <v>943</v>
      </c>
      <c r="K173">
        <f t="shared" si="16"/>
        <v>400817.43313763861</v>
      </c>
      <c r="L173" s="87">
        <v>13</v>
      </c>
    </row>
    <row r="174" spans="1:12" ht="16" thickBot="1">
      <c r="A174" s="10" t="s">
        <v>10</v>
      </c>
      <c r="B174" s="10" t="s">
        <v>33</v>
      </c>
      <c r="C174" s="10" t="s">
        <v>180</v>
      </c>
      <c r="D174" s="11">
        <v>42767</v>
      </c>
      <c r="E174" s="11">
        <v>42856</v>
      </c>
      <c r="F174" s="10" t="s">
        <v>45</v>
      </c>
      <c r="G174" s="10" t="s">
        <v>58</v>
      </c>
      <c r="H174" s="12">
        <v>22</v>
      </c>
      <c r="I174" s="12">
        <f t="shared" si="17"/>
        <v>3243.3719008264466</v>
      </c>
      <c r="J174" s="3" t="s">
        <v>943</v>
      </c>
      <c r="K174">
        <f t="shared" si="16"/>
        <v>308321.10241356812</v>
      </c>
      <c r="L174" s="87">
        <v>10</v>
      </c>
    </row>
    <row r="175" spans="1:12" ht="16" thickBot="1">
      <c r="A175" s="10" t="s">
        <v>10</v>
      </c>
      <c r="B175" s="10" t="s">
        <v>33</v>
      </c>
      <c r="C175" s="10" t="s">
        <v>180</v>
      </c>
      <c r="D175" s="11">
        <v>42767</v>
      </c>
      <c r="E175" s="11">
        <v>42856</v>
      </c>
      <c r="F175" s="10" t="s">
        <v>45</v>
      </c>
      <c r="G175" s="10" t="s">
        <v>59</v>
      </c>
      <c r="H175" s="12">
        <v>22</v>
      </c>
      <c r="I175" s="12">
        <f t="shared" si="17"/>
        <v>3243.3719008264466</v>
      </c>
      <c r="J175" s="3" t="s">
        <v>943</v>
      </c>
      <c r="K175">
        <f t="shared" si="16"/>
        <v>246656.88193085452</v>
      </c>
      <c r="L175" s="87">
        <v>8</v>
      </c>
    </row>
    <row r="176" spans="1:12" ht="16" thickBot="1">
      <c r="A176" s="10" t="s">
        <v>10</v>
      </c>
      <c r="B176" s="10" t="s">
        <v>33</v>
      </c>
      <c r="C176" s="10" t="s">
        <v>180</v>
      </c>
      <c r="D176" s="11">
        <v>42767</v>
      </c>
      <c r="E176" s="11">
        <v>42856</v>
      </c>
      <c r="F176" s="10" t="s">
        <v>45</v>
      </c>
      <c r="G176" s="10" t="s">
        <v>60</v>
      </c>
      <c r="H176" s="12">
        <v>22</v>
      </c>
      <c r="I176" s="12">
        <f t="shared" si="17"/>
        <v>3243.3719008264466</v>
      </c>
      <c r="J176" s="3" t="s">
        <v>943</v>
      </c>
      <c r="K176">
        <f t="shared" si="16"/>
        <v>184992.66144814089</v>
      </c>
      <c r="L176" s="87">
        <v>6</v>
      </c>
    </row>
    <row r="177" spans="1:12" ht="16" thickBot="1">
      <c r="A177" s="10" t="s">
        <v>10</v>
      </c>
      <c r="B177" s="10" t="s">
        <v>33</v>
      </c>
      <c r="C177" s="10" t="s">
        <v>180</v>
      </c>
      <c r="D177" s="11">
        <v>42767</v>
      </c>
      <c r="E177" s="11">
        <v>42856</v>
      </c>
      <c r="F177" s="10" t="s">
        <v>45</v>
      </c>
      <c r="G177" s="10" t="s">
        <v>61</v>
      </c>
      <c r="H177" s="12">
        <v>22</v>
      </c>
      <c r="I177" s="12">
        <f t="shared" si="17"/>
        <v>3243.3719008264466</v>
      </c>
      <c r="J177" s="3" t="s">
        <v>943</v>
      </c>
      <c r="K177">
        <f t="shared" si="16"/>
        <v>524145.87410306587</v>
      </c>
      <c r="L177" s="87">
        <v>17</v>
      </c>
    </row>
    <row r="178" spans="1:12" ht="16" thickBot="1">
      <c r="A178" s="10" t="s">
        <v>10</v>
      </c>
      <c r="B178" s="10" t="s">
        <v>33</v>
      </c>
      <c r="C178" s="10" t="s">
        <v>180</v>
      </c>
      <c r="D178" s="11">
        <v>42767</v>
      </c>
      <c r="E178" s="11">
        <v>42856</v>
      </c>
      <c r="F178" s="10" t="s">
        <v>45</v>
      </c>
      <c r="G178" s="10" t="s">
        <v>62</v>
      </c>
      <c r="H178" s="12">
        <v>22</v>
      </c>
      <c r="I178" s="12">
        <f t="shared" si="17"/>
        <v>3243.3719008264466</v>
      </c>
      <c r="J178" s="3" t="s">
        <v>943</v>
      </c>
      <c r="K178">
        <f t="shared" si="16"/>
        <v>462481.65362035221</v>
      </c>
      <c r="L178" s="87">
        <v>15</v>
      </c>
    </row>
    <row r="179" spans="1:12" ht="16" thickBot="1">
      <c r="A179" s="10" t="s">
        <v>10</v>
      </c>
      <c r="B179" s="10" t="s">
        <v>33</v>
      </c>
      <c r="C179" s="10" t="s">
        <v>180</v>
      </c>
      <c r="D179" s="11">
        <v>42767</v>
      </c>
      <c r="E179" s="11">
        <v>42856</v>
      </c>
      <c r="F179" s="10" t="s">
        <v>45</v>
      </c>
      <c r="G179" s="10" t="s">
        <v>63</v>
      </c>
      <c r="H179" s="12">
        <v>22</v>
      </c>
      <c r="I179" s="12">
        <f t="shared" si="17"/>
        <v>3243.3719008264466</v>
      </c>
      <c r="J179" s="3" t="s">
        <v>943</v>
      </c>
      <c r="K179">
        <f t="shared" si="16"/>
        <v>431649.54337899538</v>
      </c>
      <c r="L179" s="87">
        <v>14</v>
      </c>
    </row>
    <row r="180" spans="1:12" ht="16" thickBot="1">
      <c r="A180" s="10" t="s">
        <v>10</v>
      </c>
      <c r="B180" s="10" t="s">
        <v>33</v>
      </c>
      <c r="C180" s="10" t="s">
        <v>180</v>
      </c>
      <c r="D180" s="11">
        <v>42767</v>
      </c>
      <c r="E180" s="11">
        <v>42856</v>
      </c>
      <c r="F180" s="10" t="s">
        <v>45</v>
      </c>
      <c r="G180" s="10" t="s">
        <v>64</v>
      </c>
      <c r="H180" s="12">
        <v>22</v>
      </c>
      <c r="I180" s="12">
        <f t="shared" si="17"/>
        <v>3243.3719008264466</v>
      </c>
      <c r="J180" s="3" t="s">
        <v>943</v>
      </c>
      <c r="K180">
        <f t="shared" si="16"/>
        <v>770802.75603392033</v>
      </c>
      <c r="L180" s="87">
        <v>25</v>
      </c>
    </row>
    <row r="181" spans="1:12" ht="16" thickBot="1">
      <c r="A181" s="10" t="s">
        <v>10</v>
      </c>
      <c r="B181" s="10" t="s">
        <v>33</v>
      </c>
      <c r="C181" s="10" t="s">
        <v>180</v>
      </c>
      <c r="D181" s="11">
        <v>42767</v>
      </c>
      <c r="E181" s="11">
        <v>42856</v>
      </c>
      <c r="F181" s="10" t="s">
        <v>45</v>
      </c>
      <c r="G181" s="10" t="s">
        <v>65</v>
      </c>
      <c r="H181" s="12">
        <v>22</v>
      </c>
      <c r="I181" s="12">
        <f t="shared" si="17"/>
        <v>3243.3719008264466</v>
      </c>
      <c r="J181" s="3" t="s">
        <v>943</v>
      </c>
      <c r="K181">
        <f t="shared" si="16"/>
        <v>524145.87410306587</v>
      </c>
      <c r="L181" s="87">
        <v>17</v>
      </c>
    </row>
    <row r="182" spans="1:12" ht="16" thickBot="1">
      <c r="A182" s="3" t="s">
        <v>10</v>
      </c>
      <c r="B182" s="3" t="s">
        <v>33</v>
      </c>
      <c r="C182" s="3" t="s">
        <v>366</v>
      </c>
      <c r="D182" s="3" t="s">
        <v>1117</v>
      </c>
      <c r="E182" s="3" t="s">
        <v>1118</v>
      </c>
      <c r="F182" s="3" t="s">
        <v>184</v>
      </c>
      <c r="G182" s="3" t="s">
        <v>1282</v>
      </c>
      <c r="H182" s="3" t="s">
        <v>135</v>
      </c>
      <c r="I182" s="12">
        <f t="shared" ref="I182" si="18">(1024/H182)*(1533/H182)</f>
        <v>3243.3719008264466</v>
      </c>
      <c r="J182" s="3" t="s">
        <v>943</v>
      </c>
      <c r="K182">
        <f t="shared" si="16"/>
        <v>0</v>
      </c>
      <c r="L182" s="81">
        <v>0</v>
      </c>
    </row>
    <row r="183" spans="1:12" ht="16" thickBot="1">
      <c r="A183" s="3" t="s">
        <v>10</v>
      </c>
      <c r="B183" s="3" t="s">
        <v>33</v>
      </c>
      <c r="C183" s="3" t="s">
        <v>366</v>
      </c>
      <c r="D183" s="3" t="s">
        <v>1117</v>
      </c>
      <c r="E183" s="3" t="s">
        <v>1118</v>
      </c>
      <c r="F183" s="3" t="s">
        <v>184</v>
      </c>
      <c r="G183" s="3" t="s">
        <v>1283</v>
      </c>
      <c r="H183" s="3" t="s">
        <v>135</v>
      </c>
      <c r="I183" s="12">
        <f t="shared" ref="I183:I184" si="19">(1024/H183)*(1533/H183)</f>
        <v>3243.3719008264466</v>
      </c>
      <c r="J183" s="3" t="s">
        <v>943</v>
      </c>
      <c r="K183">
        <f t="shared" si="16"/>
        <v>0</v>
      </c>
      <c r="L183" s="81">
        <v>0</v>
      </c>
    </row>
    <row r="184" spans="1:12" ht="16" thickBot="1">
      <c r="A184" s="3" t="s">
        <v>10</v>
      </c>
      <c r="B184" s="3" t="s">
        <v>33</v>
      </c>
      <c r="C184" s="3" t="s">
        <v>366</v>
      </c>
      <c r="D184" s="3" t="s">
        <v>1117</v>
      </c>
      <c r="E184" s="3" t="s">
        <v>1118</v>
      </c>
      <c r="F184" s="3" t="s">
        <v>184</v>
      </c>
      <c r="G184" s="3" t="s">
        <v>1284</v>
      </c>
      <c r="H184" s="3" t="s">
        <v>135</v>
      </c>
      <c r="I184" s="12">
        <f t="shared" si="19"/>
        <v>3243.3719008264466</v>
      </c>
      <c r="J184" s="3" t="s">
        <v>943</v>
      </c>
      <c r="K184">
        <f t="shared" si="16"/>
        <v>0</v>
      </c>
      <c r="L184" s="81">
        <v>0</v>
      </c>
    </row>
    <row r="185" spans="1:12" ht="16" thickBot="1">
      <c r="A185" s="3" t="s">
        <v>10</v>
      </c>
      <c r="B185" s="3" t="s">
        <v>33</v>
      </c>
      <c r="C185" s="3" t="s">
        <v>366</v>
      </c>
      <c r="D185" s="3" t="s">
        <v>1117</v>
      </c>
      <c r="E185" s="3" t="s">
        <v>1118</v>
      </c>
      <c r="F185" s="3" t="s">
        <v>184</v>
      </c>
      <c r="G185" s="3" t="s">
        <v>1285</v>
      </c>
      <c r="H185" s="3" t="s">
        <v>135</v>
      </c>
      <c r="I185" s="12">
        <f t="shared" ref="I185:I201" si="20">(1024/H185)*(1533/H185)</f>
        <v>3243.3719008264466</v>
      </c>
      <c r="J185" s="3" t="s">
        <v>943</v>
      </c>
      <c r="K185">
        <f t="shared" si="16"/>
        <v>0</v>
      </c>
      <c r="L185" s="81">
        <v>0</v>
      </c>
    </row>
    <row r="186" spans="1:12" ht="16" thickBot="1">
      <c r="A186" s="3" t="s">
        <v>10</v>
      </c>
      <c r="B186" s="3" t="s">
        <v>33</v>
      </c>
      <c r="C186" s="3" t="s">
        <v>366</v>
      </c>
      <c r="D186" s="3" t="s">
        <v>1117</v>
      </c>
      <c r="E186" s="3" t="s">
        <v>1118</v>
      </c>
      <c r="F186" s="3" t="s">
        <v>184</v>
      </c>
      <c r="G186" s="3" t="s">
        <v>1286</v>
      </c>
      <c r="H186" s="3" t="s">
        <v>135</v>
      </c>
      <c r="I186" s="12">
        <f t="shared" si="20"/>
        <v>3243.3719008264466</v>
      </c>
      <c r="J186" s="3" t="s">
        <v>943</v>
      </c>
      <c r="K186">
        <f t="shared" si="16"/>
        <v>0</v>
      </c>
      <c r="L186" s="81">
        <v>0</v>
      </c>
    </row>
    <row r="187" spans="1:12" ht="16" thickBot="1">
      <c r="A187" s="3" t="s">
        <v>10</v>
      </c>
      <c r="B187" s="3" t="s">
        <v>33</v>
      </c>
      <c r="C187" s="3" t="s">
        <v>366</v>
      </c>
      <c r="D187" s="3" t="s">
        <v>1117</v>
      </c>
      <c r="E187" s="3" t="s">
        <v>1118</v>
      </c>
      <c r="F187" s="3" t="s">
        <v>184</v>
      </c>
      <c r="G187" s="3" t="s">
        <v>1287</v>
      </c>
      <c r="H187" s="3" t="s">
        <v>135</v>
      </c>
      <c r="I187" s="12">
        <f t="shared" si="20"/>
        <v>3243.3719008264466</v>
      </c>
      <c r="J187" s="3" t="s">
        <v>943</v>
      </c>
      <c r="K187">
        <f t="shared" si="16"/>
        <v>0</v>
      </c>
      <c r="L187" s="81">
        <v>0</v>
      </c>
    </row>
    <row r="188" spans="1:12" ht="16" thickBot="1">
      <c r="A188" s="3" t="s">
        <v>10</v>
      </c>
      <c r="B188" s="3" t="s">
        <v>33</v>
      </c>
      <c r="C188" s="3" t="s">
        <v>366</v>
      </c>
      <c r="D188" s="3" t="s">
        <v>1117</v>
      </c>
      <c r="E188" s="3" t="s">
        <v>1118</v>
      </c>
      <c r="F188" s="3" t="s">
        <v>184</v>
      </c>
      <c r="G188" s="3" t="s">
        <v>1288</v>
      </c>
      <c r="H188" s="3" t="s">
        <v>135</v>
      </c>
      <c r="I188" s="12">
        <f t="shared" si="20"/>
        <v>3243.3719008264466</v>
      </c>
      <c r="J188" s="3" t="s">
        <v>943</v>
      </c>
      <c r="K188">
        <f t="shared" si="16"/>
        <v>0</v>
      </c>
      <c r="L188" s="81">
        <v>0</v>
      </c>
    </row>
    <row r="189" spans="1:12" ht="16" thickBot="1">
      <c r="A189" s="3" t="s">
        <v>10</v>
      </c>
      <c r="B189" s="3" t="s">
        <v>33</v>
      </c>
      <c r="C189" s="3" t="s">
        <v>366</v>
      </c>
      <c r="D189" s="3" t="s">
        <v>1117</v>
      </c>
      <c r="E189" s="3" t="s">
        <v>1118</v>
      </c>
      <c r="F189" s="3" t="s">
        <v>184</v>
      </c>
      <c r="G189" s="3" t="s">
        <v>1289</v>
      </c>
      <c r="H189" s="3" t="s">
        <v>135</v>
      </c>
      <c r="I189" s="12">
        <f t="shared" si="20"/>
        <v>3243.3719008264466</v>
      </c>
      <c r="J189" s="3" t="s">
        <v>943</v>
      </c>
      <c r="K189">
        <f t="shared" si="16"/>
        <v>0</v>
      </c>
      <c r="L189" s="81">
        <v>0</v>
      </c>
    </row>
    <row r="190" spans="1:12" ht="16" thickBot="1">
      <c r="A190" s="3" t="s">
        <v>10</v>
      </c>
      <c r="B190" s="3" t="s">
        <v>33</v>
      </c>
      <c r="C190" s="3" t="s">
        <v>366</v>
      </c>
      <c r="D190" s="3" t="s">
        <v>1117</v>
      </c>
      <c r="E190" s="3" t="s">
        <v>1118</v>
      </c>
      <c r="F190" s="3" t="s">
        <v>184</v>
      </c>
      <c r="G190" s="3" t="s">
        <v>1290</v>
      </c>
      <c r="H190" s="3" t="s">
        <v>135</v>
      </c>
      <c r="I190" s="12">
        <f t="shared" si="20"/>
        <v>3243.3719008264466</v>
      </c>
      <c r="J190" s="3" t="s">
        <v>943</v>
      </c>
      <c r="K190">
        <f t="shared" si="16"/>
        <v>0</v>
      </c>
      <c r="L190" s="81">
        <v>0</v>
      </c>
    </row>
    <row r="191" spans="1:12" ht="16" thickBot="1">
      <c r="A191" s="3" t="s">
        <v>10</v>
      </c>
      <c r="B191" s="3" t="s">
        <v>33</v>
      </c>
      <c r="C191" s="3" t="s">
        <v>366</v>
      </c>
      <c r="D191" s="3" t="s">
        <v>1117</v>
      </c>
      <c r="E191" s="3" t="s">
        <v>1118</v>
      </c>
      <c r="F191" s="3" t="s">
        <v>184</v>
      </c>
      <c r="G191" s="3" t="s">
        <v>1291</v>
      </c>
      <c r="H191" s="3" t="s">
        <v>135</v>
      </c>
      <c r="I191" s="12">
        <f t="shared" si="20"/>
        <v>3243.3719008264466</v>
      </c>
      <c r="J191" s="3" t="s">
        <v>943</v>
      </c>
      <c r="K191">
        <f t="shared" si="16"/>
        <v>0</v>
      </c>
      <c r="L191" s="81">
        <v>0</v>
      </c>
    </row>
    <row r="192" spans="1:12" ht="16" thickBot="1">
      <c r="A192" s="3" t="s">
        <v>10</v>
      </c>
      <c r="B192" s="3" t="s">
        <v>33</v>
      </c>
      <c r="C192" s="3" t="s">
        <v>366</v>
      </c>
      <c r="D192" s="3" t="s">
        <v>1117</v>
      </c>
      <c r="E192" s="3" t="s">
        <v>1118</v>
      </c>
      <c r="F192" s="3" t="s">
        <v>184</v>
      </c>
      <c r="G192" s="3" t="s">
        <v>1292</v>
      </c>
      <c r="H192" s="3" t="s">
        <v>135</v>
      </c>
      <c r="I192" s="12">
        <f t="shared" si="20"/>
        <v>3243.3719008264466</v>
      </c>
      <c r="J192" s="3" t="s">
        <v>943</v>
      </c>
      <c r="K192">
        <f t="shared" si="16"/>
        <v>0</v>
      </c>
      <c r="L192" s="81">
        <v>0</v>
      </c>
    </row>
    <row r="193" spans="1:12" ht="16" thickBot="1">
      <c r="A193" s="3" t="s">
        <v>10</v>
      </c>
      <c r="B193" s="3" t="s">
        <v>33</v>
      </c>
      <c r="C193" s="3" t="s">
        <v>366</v>
      </c>
      <c r="D193" s="3" t="s">
        <v>1117</v>
      </c>
      <c r="E193" s="3" t="s">
        <v>1118</v>
      </c>
      <c r="F193" s="3" t="s">
        <v>184</v>
      </c>
      <c r="G193" s="3" t="s">
        <v>1293</v>
      </c>
      <c r="H193" s="3" t="s">
        <v>135</v>
      </c>
      <c r="I193" s="12">
        <f t="shared" si="20"/>
        <v>3243.3719008264466</v>
      </c>
      <c r="J193" s="3" t="s">
        <v>943</v>
      </c>
      <c r="K193">
        <f t="shared" si="16"/>
        <v>0</v>
      </c>
      <c r="L193" s="81">
        <v>0</v>
      </c>
    </row>
    <row r="194" spans="1:12" ht="16" thickBot="1">
      <c r="A194" s="3" t="s">
        <v>10</v>
      </c>
      <c r="B194" s="3" t="s">
        <v>33</v>
      </c>
      <c r="C194" s="3" t="s">
        <v>366</v>
      </c>
      <c r="D194" s="3" t="s">
        <v>1117</v>
      </c>
      <c r="E194" s="3" t="s">
        <v>1118</v>
      </c>
      <c r="F194" s="3" t="s">
        <v>184</v>
      </c>
      <c r="G194" s="3" t="s">
        <v>1294</v>
      </c>
      <c r="H194" s="3" t="s">
        <v>135</v>
      </c>
      <c r="I194" s="12">
        <f t="shared" si="20"/>
        <v>3243.3719008264466</v>
      </c>
      <c r="J194" s="3" t="s">
        <v>943</v>
      </c>
      <c r="K194">
        <f t="shared" si="16"/>
        <v>0</v>
      </c>
      <c r="L194" s="81">
        <v>0</v>
      </c>
    </row>
    <row r="195" spans="1:12" ht="16" thickBot="1">
      <c r="A195" s="3" t="s">
        <v>10</v>
      </c>
      <c r="B195" s="3" t="s">
        <v>33</v>
      </c>
      <c r="C195" s="3" t="s">
        <v>366</v>
      </c>
      <c r="D195" s="3" t="s">
        <v>1117</v>
      </c>
      <c r="E195" s="3" t="s">
        <v>1118</v>
      </c>
      <c r="F195" s="3" t="s">
        <v>184</v>
      </c>
      <c r="G195" s="3" t="s">
        <v>1295</v>
      </c>
      <c r="H195" s="3" t="s">
        <v>135</v>
      </c>
      <c r="I195" s="12">
        <f t="shared" si="20"/>
        <v>3243.3719008264466</v>
      </c>
      <c r="J195" s="3" t="s">
        <v>943</v>
      </c>
      <c r="K195">
        <f t="shared" ref="K195:K241" si="21">(L195/I195)*10^8</f>
        <v>0</v>
      </c>
      <c r="L195" s="81">
        <v>0</v>
      </c>
    </row>
    <row r="196" spans="1:12" ht="16" thickBot="1">
      <c r="A196" s="3" t="s">
        <v>10</v>
      </c>
      <c r="B196" s="3" t="s">
        <v>33</v>
      </c>
      <c r="C196" s="3" t="s">
        <v>366</v>
      </c>
      <c r="D196" s="3" t="s">
        <v>1117</v>
      </c>
      <c r="E196" s="3" t="s">
        <v>1118</v>
      </c>
      <c r="F196" s="3" t="s">
        <v>184</v>
      </c>
      <c r="G196" s="3" t="s">
        <v>1296</v>
      </c>
      <c r="H196" s="3" t="s">
        <v>135</v>
      </c>
      <c r="I196" s="12">
        <f t="shared" si="20"/>
        <v>3243.3719008264466</v>
      </c>
      <c r="J196" s="3" t="s">
        <v>943</v>
      </c>
      <c r="K196">
        <f t="shared" si="21"/>
        <v>0</v>
      </c>
      <c r="L196" s="81">
        <v>0</v>
      </c>
    </row>
    <row r="197" spans="1:12" ht="16" thickBot="1">
      <c r="A197" s="3" t="s">
        <v>10</v>
      </c>
      <c r="B197" s="3" t="s">
        <v>33</v>
      </c>
      <c r="C197" s="3" t="s">
        <v>366</v>
      </c>
      <c r="D197" s="3" t="s">
        <v>1117</v>
      </c>
      <c r="E197" s="3" t="s">
        <v>1118</v>
      </c>
      <c r="F197" s="3" t="s">
        <v>184</v>
      </c>
      <c r="G197" s="3" t="s">
        <v>1297</v>
      </c>
      <c r="H197" s="3" t="s">
        <v>135</v>
      </c>
      <c r="I197" s="12">
        <f t="shared" si="20"/>
        <v>3243.3719008264466</v>
      </c>
      <c r="J197" s="3" t="s">
        <v>943</v>
      </c>
      <c r="K197">
        <f t="shared" si="21"/>
        <v>0</v>
      </c>
      <c r="L197" s="81">
        <v>0</v>
      </c>
    </row>
    <row r="198" spans="1:12" ht="16" thickBot="1">
      <c r="A198" s="3" t="s">
        <v>10</v>
      </c>
      <c r="B198" s="3" t="s">
        <v>33</v>
      </c>
      <c r="C198" s="3" t="s">
        <v>366</v>
      </c>
      <c r="D198" s="3" t="s">
        <v>1117</v>
      </c>
      <c r="E198" s="3" t="s">
        <v>1118</v>
      </c>
      <c r="F198" s="3" t="s">
        <v>184</v>
      </c>
      <c r="G198" s="3" t="s">
        <v>1298</v>
      </c>
      <c r="H198" s="3" t="s">
        <v>135</v>
      </c>
      <c r="I198" s="12">
        <f t="shared" si="20"/>
        <v>3243.3719008264466</v>
      </c>
      <c r="J198" s="3" t="s">
        <v>943</v>
      </c>
      <c r="K198">
        <f t="shared" si="21"/>
        <v>0</v>
      </c>
      <c r="L198" s="81">
        <v>0</v>
      </c>
    </row>
    <row r="199" spans="1:12" ht="16" thickBot="1">
      <c r="A199" s="3" t="s">
        <v>10</v>
      </c>
      <c r="B199" s="3" t="s">
        <v>33</v>
      </c>
      <c r="C199" s="3" t="s">
        <v>366</v>
      </c>
      <c r="D199" s="3" t="s">
        <v>1117</v>
      </c>
      <c r="E199" s="3" t="s">
        <v>1118</v>
      </c>
      <c r="F199" s="3" t="s">
        <v>184</v>
      </c>
      <c r="G199" s="3" t="s">
        <v>1299</v>
      </c>
      <c r="H199" s="3" t="s">
        <v>135</v>
      </c>
      <c r="I199" s="12">
        <f t="shared" si="20"/>
        <v>3243.3719008264466</v>
      </c>
      <c r="J199" s="3" t="s">
        <v>943</v>
      </c>
      <c r="K199">
        <f t="shared" si="21"/>
        <v>0</v>
      </c>
      <c r="L199" s="81">
        <v>0</v>
      </c>
    </row>
    <row r="200" spans="1:12" ht="16" thickBot="1">
      <c r="A200" s="3" t="s">
        <v>10</v>
      </c>
      <c r="B200" s="3" t="s">
        <v>33</v>
      </c>
      <c r="C200" s="3" t="s">
        <v>366</v>
      </c>
      <c r="D200" s="3" t="s">
        <v>1117</v>
      </c>
      <c r="E200" s="3" t="s">
        <v>1118</v>
      </c>
      <c r="F200" s="3" t="s">
        <v>184</v>
      </c>
      <c r="G200" s="3" t="s">
        <v>1300</v>
      </c>
      <c r="H200" s="3" t="s">
        <v>135</v>
      </c>
      <c r="I200" s="12">
        <f t="shared" si="20"/>
        <v>3243.3719008264466</v>
      </c>
      <c r="J200" s="3" t="s">
        <v>943</v>
      </c>
      <c r="K200">
        <f t="shared" si="21"/>
        <v>0</v>
      </c>
      <c r="L200" s="81">
        <v>0</v>
      </c>
    </row>
    <row r="201" spans="1:12" ht="16" thickBot="1">
      <c r="A201" s="3" t="s">
        <v>10</v>
      </c>
      <c r="B201" s="3" t="s">
        <v>33</v>
      </c>
      <c r="C201" s="3" t="s">
        <v>366</v>
      </c>
      <c r="D201" s="3" t="s">
        <v>1117</v>
      </c>
      <c r="E201" s="3" t="s">
        <v>1118</v>
      </c>
      <c r="F201" s="3" t="s">
        <v>184</v>
      </c>
      <c r="G201" s="3" t="s">
        <v>1301</v>
      </c>
      <c r="H201" s="3" t="s">
        <v>135</v>
      </c>
      <c r="I201" s="12">
        <f t="shared" si="20"/>
        <v>3243.3719008264466</v>
      </c>
      <c r="J201" s="3" t="s">
        <v>943</v>
      </c>
      <c r="K201">
        <f t="shared" si="21"/>
        <v>0</v>
      </c>
      <c r="L201" s="81">
        <v>0</v>
      </c>
    </row>
    <row r="202" spans="1:12">
      <c r="A202" s="3" t="s">
        <v>1116</v>
      </c>
      <c r="B202" s="3" t="s">
        <v>1010</v>
      </c>
      <c r="C202" s="3" t="s">
        <v>366</v>
      </c>
      <c r="D202" s="3" t="s">
        <v>1117</v>
      </c>
      <c r="E202" s="3" t="s">
        <v>1118</v>
      </c>
      <c r="F202" s="3" t="s">
        <v>184</v>
      </c>
      <c r="G202" s="3" t="s">
        <v>1096</v>
      </c>
      <c r="H202" s="3" t="s">
        <v>1119</v>
      </c>
      <c r="I202" s="68">
        <f>(511/H202)*(766/H202)</f>
        <v>3234.9256198347107</v>
      </c>
      <c r="J202" s="3" t="s">
        <v>943</v>
      </c>
      <c r="K202">
        <f t="shared" si="21"/>
        <v>0</v>
      </c>
      <c r="L202" s="89">
        <v>0</v>
      </c>
    </row>
    <row r="203" spans="1:12">
      <c r="A203" s="3" t="s">
        <v>1116</v>
      </c>
      <c r="B203" s="3" t="s">
        <v>1010</v>
      </c>
      <c r="C203" s="3" t="s">
        <v>366</v>
      </c>
      <c r="D203" s="3" t="s">
        <v>1117</v>
      </c>
      <c r="E203" s="3" t="s">
        <v>1118</v>
      </c>
      <c r="F203" s="3" t="s">
        <v>184</v>
      </c>
      <c r="G203" s="3" t="s">
        <v>1097</v>
      </c>
      <c r="H203" s="3" t="s">
        <v>1119</v>
      </c>
      <c r="I203" s="68">
        <f>(511/H203)*(766/H203)</f>
        <v>3234.9256198347107</v>
      </c>
      <c r="J203" s="3" t="s">
        <v>943</v>
      </c>
      <c r="K203">
        <f t="shared" si="21"/>
        <v>0</v>
      </c>
      <c r="L203" s="89">
        <v>0</v>
      </c>
    </row>
    <row r="204" spans="1:12">
      <c r="A204" s="3" t="s">
        <v>1116</v>
      </c>
      <c r="B204" s="3" t="s">
        <v>1010</v>
      </c>
      <c r="C204" s="3" t="s">
        <v>366</v>
      </c>
      <c r="D204" s="3" t="s">
        <v>1117</v>
      </c>
      <c r="E204" s="3" t="s">
        <v>1118</v>
      </c>
      <c r="F204" s="3" t="s">
        <v>184</v>
      </c>
      <c r="G204" s="3" t="s">
        <v>1098</v>
      </c>
      <c r="H204" s="3" t="s">
        <v>1119</v>
      </c>
      <c r="I204" s="68">
        <f t="shared" ref="I204:I221" si="22">(511/H204)*(766/H204)</f>
        <v>3234.9256198347107</v>
      </c>
      <c r="J204" s="3" t="s">
        <v>943</v>
      </c>
      <c r="K204">
        <f t="shared" si="21"/>
        <v>0</v>
      </c>
      <c r="L204" s="89">
        <v>0</v>
      </c>
    </row>
    <row r="205" spans="1:12">
      <c r="A205" s="3" t="s">
        <v>10</v>
      </c>
      <c r="B205" s="3" t="s">
        <v>1010</v>
      </c>
      <c r="C205" s="3" t="s">
        <v>366</v>
      </c>
      <c r="D205" s="3" t="s">
        <v>1117</v>
      </c>
      <c r="E205" s="3" t="s">
        <v>1118</v>
      </c>
      <c r="F205" s="3" t="s">
        <v>184</v>
      </c>
      <c r="G205" s="3" t="s">
        <v>1099</v>
      </c>
      <c r="H205" s="3" t="s">
        <v>1119</v>
      </c>
      <c r="I205" s="68">
        <f t="shared" si="22"/>
        <v>3234.9256198347107</v>
      </c>
      <c r="J205" s="3" t="s">
        <v>943</v>
      </c>
      <c r="K205">
        <f t="shared" si="21"/>
        <v>30912.611834676285</v>
      </c>
      <c r="L205" s="89">
        <v>1</v>
      </c>
    </row>
    <row r="206" spans="1:12">
      <c r="A206" s="3" t="s">
        <v>10</v>
      </c>
      <c r="B206" s="3" t="s">
        <v>1010</v>
      </c>
      <c r="C206" s="3" t="s">
        <v>366</v>
      </c>
      <c r="D206" s="3" t="s">
        <v>1117</v>
      </c>
      <c r="E206" s="3" t="s">
        <v>1118</v>
      </c>
      <c r="F206" s="3" t="s">
        <v>184</v>
      </c>
      <c r="G206" s="3" t="s">
        <v>1100</v>
      </c>
      <c r="H206" s="3" t="s">
        <v>1119</v>
      </c>
      <c r="I206" s="68">
        <f t="shared" si="22"/>
        <v>3234.9256198347107</v>
      </c>
      <c r="J206" s="3" t="s">
        <v>943</v>
      </c>
      <c r="K206">
        <f t="shared" si="21"/>
        <v>30912.611834676285</v>
      </c>
      <c r="L206" s="89">
        <v>1</v>
      </c>
    </row>
    <row r="207" spans="1:12">
      <c r="A207" s="3" t="s">
        <v>10</v>
      </c>
      <c r="B207" s="3" t="s">
        <v>1010</v>
      </c>
      <c r="C207" s="3" t="s">
        <v>366</v>
      </c>
      <c r="D207" s="3" t="s">
        <v>1117</v>
      </c>
      <c r="E207" s="3" t="s">
        <v>1118</v>
      </c>
      <c r="F207" s="3" t="s">
        <v>184</v>
      </c>
      <c r="G207" s="3" t="s">
        <v>1101</v>
      </c>
      <c r="H207" s="3" t="s">
        <v>1119</v>
      </c>
      <c r="I207" s="68">
        <f t="shared" si="22"/>
        <v>3234.9256198347107</v>
      </c>
      <c r="J207" s="3" t="s">
        <v>943</v>
      </c>
      <c r="K207">
        <f t="shared" si="21"/>
        <v>61825.22366935257</v>
      </c>
      <c r="L207" s="89">
        <v>2</v>
      </c>
    </row>
    <row r="208" spans="1:12">
      <c r="A208" s="3" t="s">
        <v>10</v>
      </c>
      <c r="B208" s="3" t="s">
        <v>1010</v>
      </c>
      <c r="C208" s="3" t="s">
        <v>366</v>
      </c>
      <c r="D208" s="3" t="s">
        <v>1117</v>
      </c>
      <c r="E208" s="3" t="s">
        <v>1118</v>
      </c>
      <c r="F208" s="3" t="s">
        <v>184</v>
      </c>
      <c r="G208" s="3" t="s">
        <v>1102</v>
      </c>
      <c r="H208" s="3" t="s">
        <v>1119</v>
      </c>
      <c r="I208" s="68">
        <f t="shared" si="22"/>
        <v>3234.9256198347107</v>
      </c>
      <c r="J208" s="3" t="s">
        <v>943</v>
      </c>
      <c r="K208">
        <f t="shared" si="21"/>
        <v>0</v>
      </c>
      <c r="L208" s="89">
        <v>0</v>
      </c>
    </row>
    <row r="209" spans="1:12">
      <c r="A209" s="3" t="s">
        <v>10</v>
      </c>
      <c r="B209" s="3" t="s">
        <v>1010</v>
      </c>
      <c r="C209" s="3" t="s">
        <v>366</v>
      </c>
      <c r="D209" s="3" t="s">
        <v>1117</v>
      </c>
      <c r="E209" s="3" t="s">
        <v>1118</v>
      </c>
      <c r="F209" s="3" t="s">
        <v>184</v>
      </c>
      <c r="G209" s="3" t="s">
        <v>1103</v>
      </c>
      <c r="H209" s="3" t="s">
        <v>1119</v>
      </c>
      <c r="I209" s="68">
        <f t="shared" si="22"/>
        <v>3234.9256198347107</v>
      </c>
      <c r="J209" s="3" t="s">
        <v>943</v>
      </c>
      <c r="K209">
        <f t="shared" si="21"/>
        <v>61825.22366935257</v>
      </c>
      <c r="L209" s="89">
        <v>2</v>
      </c>
    </row>
    <row r="210" spans="1:12">
      <c r="A210" s="3" t="s">
        <v>10</v>
      </c>
      <c r="B210" s="3" t="s">
        <v>1010</v>
      </c>
      <c r="C210" s="3" t="s">
        <v>366</v>
      </c>
      <c r="D210" s="3" t="s">
        <v>1117</v>
      </c>
      <c r="E210" s="3" t="s">
        <v>1118</v>
      </c>
      <c r="F210" s="3" t="s">
        <v>184</v>
      </c>
      <c r="G210" s="3" t="s">
        <v>1104</v>
      </c>
      <c r="H210" s="3" t="s">
        <v>1119</v>
      </c>
      <c r="I210" s="68">
        <f t="shared" si="22"/>
        <v>3234.9256198347107</v>
      </c>
      <c r="J210" s="3" t="s">
        <v>943</v>
      </c>
      <c r="K210">
        <f t="shared" si="21"/>
        <v>30912.611834676285</v>
      </c>
      <c r="L210" s="89">
        <v>1</v>
      </c>
    </row>
    <row r="211" spans="1:12">
      <c r="A211" s="3" t="s">
        <v>10</v>
      </c>
      <c r="B211" s="3" t="s">
        <v>1010</v>
      </c>
      <c r="C211" s="3" t="s">
        <v>366</v>
      </c>
      <c r="D211" s="3" t="s">
        <v>1117</v>
      </c>
      <c r="E211" s="3" t="s">
        <v>1118</v>
      </c>
      <c r="F211" s="3" t="s">
        <v>184</v>
      </c>
      <c r="G211" s="3" t="s">
        <v>1105</v>
      </c>
      <c r="H211" s="3" t="s">
        <v>1119</v>
      </c>
      <c r="I211" s="68">
        <f t="shared" si="22"/>
        <v>3234.9256198347107</v>
      </c>
      <c r="J211" s="3" t="s">
        <v>943</v>
      </c>
      <c r="K211">
        <f t="shared" si="21"/>
        <v>61825.22366935257</v>
      </c>
      <c r="L211" s="89">
        <v>2</v>
      </c>
    </row>
    <row r="212" spans="1:12">
      <c r="A212" s="3" t="s">
        <v>10</v>
      </c>
      <c r="B212" s="3" t="s">
        <v>1010</v>
      </c>
      <c r="C212" s="3" t="s">
        <v>366</v>
      </c>
      <c r="D212" s="3" t="s">
        <v>1117</v>
      </c>
      <c r="E212" s="3" t="s">
        <v>1118</v>
      </c>
      <c r="F212" s="3" t="s">
        <v>184</v>
      </c>
      <c r="G212" s="3" t="s">
        <v>1106</v>
      </c>
      <c r="H212" s="3" t="s">
        <v>1119</v>
      </c>
      <c r="I212" s="68">
        <f t="shared" si="22"/>
        <v>3234.9256198347107</v>
      </c>
      <c r="J212" s="3" t="s">
        <v>943</v>
      </c>
      <c r="K212">
        <f t="shared" si="21"/>
        <v>30912.611834676285</v>
      </c>
      <c r="L212" s="89">
        <v>1</v>
      </c>
    </row>
    <row r="213" spans="1:12">
      <c r="A213" s="3" t="s">
        <v>10</v>
      </c>
      <c r="B213" s="3" t="s">
        <v>1010</v>
      </c>
      <c r="C213" s="3" t="s">
        <v>366</v>
      </c>
      <c r="D213" s="3" t="s">
        <v>1117</v>
      </c>
      <c r="E213" s="3" t="s">
        <v>1118</v>
      </c>
      <c r="F213" s="3" t="s">
        <v>184</v>
      </c>
      <c r="G213" s="3" t="s">
        <v>1107</v>
      </c>
      <c r="H213" s="3" t="s">
        <v>1119</v>
      </c>
      <c r="I213" s="68">
        <f t="shared" si="22"/>
        <v>3234.9256198347107</v>
      </c>
      <c r="J213" s="3" t="s">
        <v>943</v>
      </c>
      <c r="K213">
        <f t="shared" si="21"/>
        <v>30912.611834676285</v>
      </c>
      <c r="L213" s="89">
        <v>1</v>
      </c>
    </row>
    <row r="214" spans="1:12">
      <c r="A214" s="3" t="s">
        <v>10</v>
      </c>
      <c r="B214" s="3" t="s">
        <v>1010</v>
      </c>
      <c r="C214" s="3" t="s">
        <v>366</v>
      </c>
      <c r="D214" s="3" t="s">
        <v>1117</v>
      </c>
      <c r="E214" s="3" t="s">
        <v>1118</v>
      </c>
      <c r="F214" s="3" t="s">
        <v>184</v>
      </c>
      <c r="G214" s="3" t="s">
        <v>1108</v>
      </c>
      <c r="H214" s="3" t="s">
        <v>1119</v>
      </c>
      <c r="I214" s="68">
        <f t="shared" si="22"/>
        <v>3234.9256198347107</v>
      </c>
      <c r="J214" s="3" t="s">
        <v>943</v>
      </c>
      <c r="K214">
        <f t="shared" si="21"/>
        <v>61825.22366935257</v>
      </c>
      <c r="L214" s="89">
        <v>2</v>
      </c>
    </row>
    <row r="215" spans="1:12">
      <c r="A215" s="3" t="s">
        <v>10</v>
      </c>
      <c r="B215" s="3" t="s">
        <v>1010</v>
      </c>
      <c r="C215" s="3" t="s">
        <v>366</v>
      </c>
      <c r="D215" s="3" t="s">
        <v>1117</v>
      </c>
      <c r="E215" s="3" t="s">
        <v>1118</v>
      </c>
      <c r="F215" s="3" t="s">
        <v>184</v>
      </c>
      <c r="G215" s="3" t="s">
        <v>1109</v>
      </c>
      <c r="H215" s="3" t="s">
        <v>1119</v>
      </c>
      <c r="I215" s="68">
        <f t="shared" si="22"/>
        <v>3234.9256198347107</v>
      </c>
      <c r="J215" s="3" t="s">
        <v>943</v>
      </c>
      <c r="K215">
        <f t="shared" si="21"/>
        <v>61825.22366935257</v>
      </c>
      <c r="L215" s="89">
        <v>2</v>
      </c>
    </row>
    <row r="216" spans="1:12">
      <c r="A216" s="3" t="s">
        <v>10</v>
      </c>
      <c r="B216" s="3" t="s">
        <v>1010</v>
      </c>
      <c r="C216" s="3" t="s">
        <v>366</v>
      </c>
      <c r="D216" s="3" t="s">
        <v>1117</v>
      </c>
      <c r="E216" s="3" t="s">
        <v>1118</v>
      </c>
      <c r="F216" s="3" t="s">
        <v>184</v>
      </c>
      <c r="G216" s="3" t="s">
        <v>1110</v>
      </c>
      <c r="H216" s="3" t="s">
        <v>1119</v>
      </c>
      <c r="I216" s="68">
        <f t="shared" si="22"/>
        <v>3234.9256198347107</v>
      </c>
      <c r="J216" s="3" t="s">
        <v>943</v>
      </c>
      <c r="K216">
        <f t="shared" si="21"/>
        <v>61825.22366935257</v>
      </c>
      <c r="L216" s="89">
        <v>2</v>
      </c>
    </row>
    <row r="217" spans="1:12">
      <c r="A217" s="3" t="s">
        <v>10</v>
      </c>
      <c r="B217" s="3" t="s">
        <v>1010</v>
      </c>
      <c r="C217" s="3" t="s">
        <v>366</v>
      </c>
      <c r="D217" s="3" t="s">
        <v>1117</v>
      </c>
      <c r="E217" s="3" t="s">
        <v>1118</v>
      </c>
      <c r="F217" s="3" t="s">
        <v>184</v>
      </c>
      <c r="G217" s="3" t="s">
        <v>1111</v>
      </c>
      <c r="H217" s="3" t="s">
        <v>1119</v>
      </c>
      <c r="I217" s="68">
        <f t="shared" si="22"/>
        <v>3234.9256198347107</v>
      </c>
      <c r="J217" s="3" t="s">
        <v>943</v>
      </c>
      <c r="K217">
        <f t="shared" si="21"/>
        <v>30912.611834676285</v>
      </c>
      <c r="L217" s="89">
        <v>1</v>
      </c>
    </row>
    <row r="218" spans="1:12">
      <c r="A218" s="3" t="s">
        <v>10</v>
      </c>
      <c r="B218" s="3" t="s">
        <v>1010</v>
      </c>
      <c r="C218" s="3" t="s">
        <v>366</v>
      </c>
      <c r="D218" s="3" t="s">
        <v>1117</v>
      </c>
      <c r="E218" s="3" t="s">
        <v>1118</v>
      </c>
      <c r="F218" s="3" t="s">
        <v>184</v>
      </c>
      <c r="G218" s="3" t="s">
        <v>1112</v>
      </c>
      <c r="H218" s="3" t="s">
        <v>1119</v>
      </c>
      <c r="I218" s="68">
        <f t="shared" si="22"/>
        <v>3234.9256198347107</v>
      </c>
      <c r="J218" s="3" t="s">
        <v>943</v>
      </c>
      <c r="K218">
        <f t="shared" si="21"/>
        <v>0</v>
      </c>
      <c r="L218" s="89">
        <v>0</v>
      </c>
    </row>
    <row r="219" spans="1:12">
      <c r="A219" s="3" t="s">
        <v>10</v>
      </c>
      <c r="B219" s="3" t="s">
        <v>1010</v>
      </c>
      <c r="C219" s="3" t="s">
        <v>366</v>
      </c>
      <c r="D219" s="3" t="s">
        <v>1117</v>
      </c>
      <c r="E219" s="3" t="s">
        <v>1118</v>
      </c>
      <c r="F219" s="3" t="s">
        <v>184</v>
      </c>
      <c r="G219" s="3" t="s">
        <v>1113</v>
      </c>
      <c r="H219" s="3" t="s">
        <v>1119</v>
      </c>
      <c r="I219" s="68">
        <f t="shared" si="22"/>
        <v>3234.9256198347107</v>
      </c>
      <c r="J219" s="3" t="s">
        <v>943</v>
      </c>
      <c r="K219">
        <f t="shared" si="21"/>
        <v>61825.22366935257</v>
      </c>
      <c r="L219" s="89">
        <v>2</v>
      </c>
    </row>
    <row r="220" spans="1:12">
      <c r="A220" s="3" t="s">
        <v>10</v>
      </c>
      <c r="B220" s="3" t="s">
        <v>1010</v>
      </c>
      <c r="C220" s="3" t="s">
        <v>366</v>
      </c>
      <c r="D220" s="3" t="s">
        <v>1117</v>
      </c>
      <c r="E220" s="3" t="s">
        <v>1118</v>
      </c>
      <c r="F220" s="3" t="s">
        <v>184</v>
      </c>
      <c r="G220" s="3" t="s">
        <v>1114</v>
      </c>
      <c r="H220" s="3" t="s">
        <v>1119</v>
      </c>
      <c r="I220" s="88">
        <f>(511/H220)*(766/H220)</f>
        <v>3234.9256198347107</v>
      </c>
      <c r="J220" s="3" t="s">
        <v>943</v>
      </c>
      <c r="K220">
        <f t="shared" si="21"/>
        <v>0</v>
      </c>
      <c r="L220" s="89">
        <v>0</v>
      </c>
    </row>
    <row r="221" spans="1:12" ht="16" thickBot="1">
      <c r="A221" s="3" t="s">
        <v>10</v>
      </c>
      <c r="B221" s="3" t="s">
        <v>1010</v>
      </c>
      <c r="C221" s="3" t="s">
        <v>366</v>
      </c>
      <c r="D221" s="3" t="s">
        <v>1117</v>
      </c>
      <c r="E221" s="3" t="s">
        <v>1118</v>
      </c>
      <c r="F221" s="3" t="s">
        <v>184</v>
      </c>
      <c r="G221" s="3" t="s">
        <v>1115</v>
      </c>
      <c r="H221" s="3" t="s">
        <v>1119</v>
      </c>
      <c r="I221" s="68">
        <f t="shared" si="22"/>
        <v>3234.9256198347107</v>
      </c>
      <c r="J221" s="3" t="s">
        <v>943</v>
      </c>
      <c r="K221">
        <f t="shared" si="21"/>
        <v>92737.835504028859</v>
      </c>
      <c r="L221" s="89">
        <v>3</v>
      </c>
    </row>
    <row r="222" spans="1:12" ht="16" thickBot="1">
      <c r="A222" s="3" t="s">
        <v>10</v>
      </c>
      <c r="B222" s="3" t="s">
        <v>1010</v>
      </c>
      <c r="C222" s="3" t="s">
        <v>947</v>
      </c>
      <c r="D222" s="3" t="s">
        <v>1117</v>
      </c>
      <c r="E222" s="3" t="s">
        <v>1118</v>
      </c>
      <c r="F222" s="3" t="s">
        <v>184</v>
      </c>
      <c r="G222" s="3" t="s">
        <v>1302</v>
      </c>
      <c r="H222" s="3" t="s">
        <v>135</v>
      </c>
      <c r="I222" s="12">
        <f t="shared" ref="I222" si="23">(1024/H222)*(1533/H222)</f>
        <v>3243.3719008264466</v>
      </c>
      <c r="J222" s="3" t="s">
        <v>943</v>
      </c>
      <c r="K222">
        <f t="shared" si="21"/>
        <v>431649.54337899538</v>
      </c>
      <c r="L222" s="81">
        <v>14</v>
      </c>
    </row>
    <row r="223" spans="1:12" ht="16" thickBot="1">
      <c r="A223" s="3" t="s">
        <v>10</v>
      </c>
      <c r="B223" s="3" t="s">
        <v>1010</v>
      </c>
      <c r="C223" s="3" t="s">
        <v>947</v>
      </c>
      <c r="D223" s="3" t="s">
        <v>1117</v>
      </c>
      <c r="E223" s="3" t="s">
        <v>1118</v>
      </c>
      <c r="F223" s="3" t="s">
        <v>184</v>
      </c>
      <c r="G223" s="3" t="s">
        <v>1303</v>
      </c>
      <c r="H223" s="3" t="s">
        <v>135</v>
      </c>
      <c r="I223" s="12">
        <f t="shared" ref="I223:I224" si="24">(1024/H223)*(1533/H223)</f>
        <v>3243.3719008264466</v>
      </c>
      <c r="J223" s="3" t="s">
        <v>943</v>
      </c>
      <c r="K223">
        <f t="shared" si="21"/>
        <v>554977.98434442258</v>
      </c>
      <c r="L223" s="81">
        <v>18</v>
      </c>
    </row>
    <row r="224" spans="1:12" ht="16" thickBot="1">
      <c r="A224" s="3" t="s">
        <v>10</v>
      </c>
      <c r="B224" s="3" t="s">
        <v>1010</v>
      </c>
      <c r="C224" s="3" t="s">
        <v>947</v>
      </c>
      <c r="D224" s="3" t="s">
        <v>1117</v>
      </c>
      <c r="E224" s="3" t="s">
        <v>1118</v>
      </c>
      <c r="F224" s="3" t="s">
        <v>184</v>
      </c>
      <c r="G224" s="3" t="s">
        <v>1304</v>
      </c>
      <c r="H224" s="3" t="s">
        <v>135</v>
      </c>
      <c r="I224" s="12">
        <f t="shared" si="24"/>
        <v>3243.3719008264466</v>
      </c>
      <c r="J224" s="3" t="s">
        <v>943</v>
      </c>
      <c r="K224">
        <f t="shared" si="21"/>
        <v>986627.52772341808</v>
      </c>
      <c r="L224" s="81">
        <v>32</v>
      </c>
    </row>
    <row r="225" spans="1:12" ht="16" thickBot="1">
      <c r="A225" s="3" t="s">
        <v>10</v>
      </c>
      <c r="B225" s="3" t="s">
        <v>1010</v>
      </c>
      <c r="C225" s="3" t="s">
        <v>947</v>
      </c>
      <c r="D225" s="3" t="s">
        <v>1117</v>
      </c>
      <c r="E225" s="3" t="s">
        <v>1118</v>
      </c>
      <c r="F225" s="3" t="s">
        <v>184</v>
      </c>
      <c r="G225" s="3" t="s">
        <v>1305</v>
      </c>
      <c r="H225" s="3" t="s">
        <v>135</v>
      </c>
      <c r="I225" s="12">
        <f t="shared" ref="I225:I241" si="25">(1024/H225)*(1533/H225)</f>
        <v>3243.3719008264466</v>
      </c>
      <c r="J225" s="3" t="s">
        <v>943</v>
      </c>
      <c r="K225">
        <f t="shared" si="21"/>
        <v>184992.66144814089</v>
      </c>
      <c r="L225" s="81">
        <v>6</v>
      </c>
    </row>
    <row r="226" spans="1:12" ht="16" thickBot="1">
      <c r="A226" s="3" t="s">
        <v>10</v>
      </c>
      <c r="B226" s="3" t="s">
        <v>1010</v>
      </c>
      <c r="C226" s="3" t="s">
        <v>947</v>
      </c>
      <c r="D226" s="3" t="s">
        <v>1117</v>
      </c>
      <c r="E226" s="3" t="s">
        <v>1118</v>
      </c>
      <c r="F226" s="3" t="s">
        <v>184</v>
      </c>
      <c r="G226" s="3" t="s">
        <v>1306</v>
      </c>
      <c r="H226" s="3" t="s">
        <v>135</v>
      </c>
      <c r="I226" s="12">
        <f t="shared" si="25"/>
        <v>3243.3719008264466</v>
      </c>
      <c r="J226" s="3" t="s">
        <v>943</v>
      </c>
      <c r="K226">
        <f t="shared" si="21"/>
        <v>678306.4253098499</v>
      </c>
      <c r="L226" s="81">
        <v>22</v>
      </c>
    </row>
    <row r="227" spans="1:12" ht="16" thickBot="1">
      <c r="A227" s="3" t="s">
        <v>10</v>
      </c>
      <c r="B227" s="3" t="s">
        <v>1010</v>
      </c>
      <c r="C227" s="3" t="s">
        <v>947</v>
      </c>
      <c r="D227" s="3" t="s">
        <v>1117</v>
      </c>
      <c r="E227" s="3" t="s">
        <v>1118</v>
      </c>
      <c r="F227" s="3" t="s">
        <v>184</v>
      </c>
      <c r="G227" s="3" t="s">
        <v>1307</v>
      </c>
      <c r="H227" s="3" t="s">
        <v>135</v>
      </c>
      <c r="I227" s="12">
        <f t="shared" si="25"/>
        <v>3243.3719008264466</v>
      </c>
      <c r="J227" s="3" t="s">
        <v>943</v>
      </c>
      <c r="K227">
        <f t="shared" si="21"/>
        <v>709138.53555120667</v>
      </c>
      <c r="L227" s="81">
        <v>23</v>
      </c>
    </row>
    <row r="228" spans="1:12" ht="16" thickBot="1">
      <c r="A228" s="3" t="s">
        <v>10</v>
      </c>
      <c r="B228" s="3" t="s">
        <v>1010</v>
      </c>
      <c r="C228" s="3" t="s">
        <v>947</v>
      </c>
      <c r="D228" s="3" t="s">
        <v>1117</v>
      </c>
      <c r="E228" s="3" t="s">
        <v>1118</v>
      </c>
      <c r="F228" s="3" t="s">
        <v>184</v>
      </c>
      <c r="G228" s="3" t="s">
        <v>1308</v>
      </c>
      <c r="H228" s="3" t="s">
        <v>135</v>
      </c>
      <c r="I228" s="12">
        <f t="shared" si="25"/>
        <v>3243.3719008264466</v>
      </c>
      <c r="J228" s="3" t="s">
        <v>943</v>
      </c>
      <c r="K228">
        <f t="shared" si="21"/>
        <v>400817.43313763861</v>
      </c>
      <c r="L228" s="81">
        <v>13</v>
      </c>
    </row>
    <row r="229" spans="1:12" ht="16" thickBot="1">
      <c r="A229" s="3" t="s">
        <v>10</v>
      </c>
      <c r="B229" s="3" t="s">
        <v>1010</v>
      </c>
      <c r="C229" s="3" t="s">
        <v>947</v>
      </c>
      <c r="D229" s="3" t="s">
        <v>1117</v>
      </c>
      <c r="E229" s="3" t="s">
        <v>1118</v>
      </c>
      <c r="F229" s="3" t="s">
        <v>184</v>
      </c>
      <c r="G229" s="3" t="s">
        <v>1309</v>
      </c>
      <c r="H229" s="3" t="s">
        <v>135</v>
      </c>
      <c r="I229" s="12">
        <f t="shared" si="25"/>
        <v>3243.3719008264466</v>
      </c>
      <c r="J229" s="3" t="s">
        <v>943</v>
      </c>
      <c r="K229">
        <f t="shared" si="21"/>
        <v>277488.99217221129</v>
      </c>
      <c r="L229" s="81">
        <v>9</v>
      </c>
    </row>
    <row r="230" spans="1:12" ht="16" thickBot="1">
      <c r="A230" s="3" t="s">
        <v>10</v>
      </c>
      <c r="B230" s="3" t="s">
        <v>1010</v>
      </c>
      <c r="C230" s="3" t="s">
        <v>947</v>
      </c>
      <c r="D230" s="3" t="s">
        <v>1117</v>
      </c>
      <c r="E230" s="3" t="s">
        <v>1118</v>
      </c>
      <c r="F230" s="3" t="s">
        <v>184</v>
      </c>
      <c r="G230" s="3" t="s">
        <v>1310</v>
      </c>
      <c r="H230" s="3" t="s">
        <v>135</v>
      </c>
      <c r="I230" s="12">
        <f t="shared" si="25"/>
        <v>3243.3719008264466</v>
      </c>
      <c r="J230" s="3" t="s">
        <v>943</v>
      </c>
      <c r="K230">
        <f t="shared" si="21"/>
        <v>400817.43313763861</v>
      </c>
      <c r="L230" s="81">
        <v>13</v>
      </c>
    </row>
    <row r="231" spans="1:12" ht="16" thickBot="1">
      <c r="A231" s="3" t="s">
        <v>10</v>
      </c>
      <c r="B231" s="3" t="s">
        <v>1010</v>
      </c>
      <c r="C231" s="3" t="s">
        <v>947</v>
      </c>
      <c r="D231" s="3" t="s">
        <v>1117</v>
      </c>
      <c r="E231" s="3" t="s">
        <v>1118</v>
      </c>
      <c r="F231" s="3" t="s">
        <v>184</v>
      </c>
      <c r="G231" s="3" t="s">
        <v>1311</v>
      </c>
      <c r="H231" s="3" t="s">
        <v>135</v>
      </c>
      <c r="I231" s="12">
        <f t="shared" si="25"/>
        <v>3243.3719008264466</v>
      </c>
      <c r="J231" s="3" t="s">
        <v>943</v>
      </c>
      <c r="K231">
        <f t="shared" si="21"/>
        <v>585810.09458577947</v>
      </c>
      <c r="L231" s="81">
        <v>19</v>
      </c>
    </row>
    <row r="232" spans="1:12" ht="16" thickBot="1">
      <c r="A232" s="3" t="s">
        <v>10</v>
      </c>
      <c r="B232" s="3" t="s">
        <v>1010</v>
      </c>
      <c r="C232" s="3" t="s">
        <v>947</v>
      </c>
      <c r="D232" s="3" t="s">
        <v>1117</v>
      </c>
      <c r="E232" s="3" t="s">
        <v>1118</v>
      </c>
      <c r="F232" s="3" t="s">
        <v>184</v>
      </c>
      <c r="G232" s="3" t="s">
        <v>1312</v>
      </c>
      <c r="H232" s="3" t="s">
        <v>135</v>
      </c>
      <c r="I232" s="12">
        <f t="shared" si="25"/>
        <v>3243.3719008264466</v>
      </c>
      <c r="J232" s="3" t="s">
        <v>943</v>
      </c>
      <c r="K232">
        <f t="shared" si="21"/>
        <v>801634.86627527722</v>
      </c>
      <c r="L232" s="81">
        <v>26</v>
      </c>
    </row>
    <row r="233" spans="1:12" ht="16" thickBot="1">
      <c r="A233" s="3" t="s">
        <v>10</v>
      </c>
      <c r="B233" s="3" t="s">
        <v>1010</v>
      </c>
      <c r="C233" s="3" t="s">
        <v>947</v>
      </c>
      <c r="D233" s="3" t="s">
        <v>1117</v>
      </c>
      <c r="E233" s="3" t="s">
        <v>1118</v>
      </c>
      <c r="F233" s="3" t="s">
        <v>184</v>
      </c>
      <c r="G233" s="3" t="s">
        <v>1313</v>
      </c>
      <c r="H233" s="3" t="s">
        <v>135</v>
      </c>
      <c r="I233" s="12">
        <f t="shared" si="25"/>
        <v>3243.3719008264466</v>
      </c>
      <c r="J233" s="3" t="s">
        <v>943</v>
      </c>
      <c r="K233">
        <f t="shared" si="21"/>
        <v>493313.76386170904</v>
      </c>
      <c r="L233" s="81">
        <v>16</v>
      </c>
    </row>
    <row r="234" spans="1:12" ht="16" thickBot="1">
      <c r="A234" s="3" t="s">
        <v>10</v>
      </c>
      <c r="B234" s="3" t="s">
        <v>1010</v>
      </c>
      <c r="C234" s="3" t="s">
        <v>947</v>
      </c>
      <c r="D234" s="3" t="s">
        <v>1117</v>
      </c>
      <c r="E234" s="3" t="s">
        <v>1118</v>
      </c>
      <c r="F234" s="3" t="s">
        <v>184</v>
      </c>
      <c r="G234" s="3" t="s">
        <v>1314</v>
      </c>
      <c r="H234" s="3" t="s">
        <v>135</v>
      </c>
      <c r="I234" s="12">
        <f t="shared" si="25"/>
        <v>3243.3719008264466</v>
      </c>
      <c r="J234" s="3" t="s">
        <v>943</v>
      </c>
      <c r="K234">
        <f t="shared" si="21"/>
        <v>339153.21265492495</v>
      </c>
      <c r="L234" s="81">
        <v>11</v>
      </c>
    </row>
    <row r="235" spans="1:12" ht="16" thickBot="1">
      <c r="A235" s="3" t="s">
        <v>10</v>
      </c>
      <c r="B235" s="3" t="s">
        <v>1010</v>
      </c>
      <c r="C235" s="3" t="s">
        <v>947</v>
      </c>
      <c r="D235" s="3" t="s">
        <v>1117</v>
      </c>
      <c r="E235" s="3" t="s">
        <v>1118</v>
      </c>
      <c r="F235" s="3" t="s">
        <v>184</v>
      </c>
      <c r="G235" s="3" t="s">
        <v>1315</v>
      </c>
      <c r="H235" s="3" t="s">
        <v>135</v>
      </c>
      <c r="I235" s="12">
        <f t="shared" si="25"/>
        <v>3243.3719008264466</v>
      </c>
      <c r="J235" s="3" t="s">
        <v>943</v>
      </c>
      <c r="K235">
        <f t="shared" si="21"/>
        <v>246656.88193085452</v>
      </c>
      <c r="L235" s="81">
        <v>8</v>
      </c>
    </row>
    <row r="236" spans="1:12" ht="16" thickBot="1">
      <c r="A236" s="3" t="s">
        <v>10</v>
      </c>
      <c r="B236" s="3" t="s">
        <v>1010</v>
      </c>
      <c r="C236" s="3" t="s">
        <v>947</v>
      </c>
      <c r="D236" s="3" t="s">
        <v>1117</v>
      </c>
      <c r="E236" s="3" t="s">
        <v>1118</v>
      </c>
      <c r="F236" s="3" t="s">
        <v>184</v>
      </c>
      <c r="G236" s="3" t="s">
        <v>1316</v>
      </c>
      <c r="H236" s="3" t="s">
        <v>135</v>
      </c>
      <c r="I236" s="12">
        <f t="shared" si="25"/>
        <v>3243.3719008264466</v>
      </c>
      <c r="J236" s="3" t="s">
        <v>943</v>
      </c>
      <c r="K236">
        <f t="shared" si="21"/>
        <v>585810.09458577947</v>
      </c>
      <c r="L236" s="81">
        <v>19</v>
      </c>
    </row>
    <row r="237" spans="1:12" ht="16" thickBot="1">
      <c r="A237" s="3" t="s">
        <v>10</v>
      </c>
      <c r="B237" s="3" t="s">
        <v>1010</v>
      </c>
      <c r="C237" s="3" t="s">
        <v>947</v>
      </c>
      <c r="D237" s="3" t="s">
        <v>1117</v>
      </c>
      <c r="E237" s="3" t="s">
        <v>1118</v>
      </c>
      <c r="F237" s="3" t="s">
        <v>184</v>
      </c>
      <c r="G237" s="3" t="s">
        <v>1317</v>
      </c>
      <c r="H237" s="3" t="s">
        <v>135</v>
      </c>
      <c r="I237" s="12">
        <f t="shared" si="25"/>
        <v>3243.3719008264466</v>
      </c>
      <c r="J237" s="3" t="s">
        <v>943</v>
      </c>
      <c r="K237">
        <f t="shared" si="21"/>
        <v>616642.20482713624</v>
      </c>
      <c r="L237" s="81">
        <v>20</v>
      </c>
    </row>
    <row r="238" spans="1:12" ht="16" thickBot="1">
      <c r="A238" s="3" t="s">
        <v>10</v>
      </c>
      <c r="B238" s="3" t="s">
        <v>1010</v>
      </c>
      <c r="C238" s="3" t="s">
        <v>947</v>
      </c>
      <c r="D238" s="3" t="s">
        <v>1117</v>
      </c>
      <c r="E238" s="3" t="s">
        <v>1118</v>
      </c>
      <c r="F238" s="3" t="s">
        <v>184</v>
      </c>
      <c r="G238" s="3" t="s">
        <v>1318</v>
      </c>
      <c r="H238" s="3" t="s">
        <v>135</v>
      </c>
      <c r="I238" s="12">
        <f t="shared" si="25"/>
        <v>3243.3719008264466</v>
      </c>
      <c r="J238" s="3" t="s">
        <v>943</v>
      </c>
      <c r="K238">
        <f t="shared" si="21"/>
        <v>493313.76386170904</v>
      </c>
      <c r="L238" s="81">
        <v>16</v>
      </c>
    </row>
    <row r="239" spans="1:12" ht="16" thickBot="1">
      <c r="A239" s="3" t="s">
        <v>10</v>
      </c>
      <c r="B239" s="3" t="s">
        <v>1010</v>
      </c>
      <c r="C239" s="3" t="s">
        <v>947</v>
      </c>
      <c r="D239" s="3" t="s">
        <v>1117</v>
      </c>
      <c r="E239" s="3" t="s">
        <v>1118</v>
      </c>
      <c r="F239" s="3" t="s">
        <v>184</v>
      </c>
      <c r="G239" s="3" t="s">
        <v>1319</v>
      </c>
      <c r="H239" s="3" t="s">
        <v>135</v>
      </c>
      <c r="I239" s="12">
        <f t="shared" si="25"/>
        <v>3243.3719008264466</v>
      </c>
      <c r="J239" s="3" t="s">
        <v>943</v>
      </c>
      <c r="K239">
        <f t="shared" si="21"/>
        <v>400817.43313763861</v>
      </c>
      <c r="L239" s="81">
        <v>13</v>
      </c>
    </row>
    <row r="240" spans="1:12" ht="16" thickBot="1">
      <c r="A240" s="3" t="s">
        <v>10</v>
      </c>
      <c r="B240" s="3" t="s">
        <v>1010</v>
      </c>
      <c r="C240" s="3" t="s">
        <v>947</v>
      </c>
      <c r="D240" s="3" t="s">
        <v>1117</v>
      </c>
      <c r="E240" s="3" t="s">
        <v>1118</v>
      </c>
      <c r="F240" s="3" t="s">
        <v>184</v>
      </c>
      <c r="G240" s="3" t="s">
        <v>1320</v>
      </c>
      <c r="H240" s="3" t="s">
        <v>135</v>
      </c>
      <c r="I240" s="12">
        <f t="shared" si="25"/>
        <v>3243.3719008264466</v>
      </c>
      <c r="J240" s="3" t="s">
        <v>943</v>
      </c>
      <c r="K240">
        <f t="shared" si="21"/>
        <v>524145.87410306587</v>
      </c>
      <c r="L240" s="81">
        <v>17</v>
      </c>
    </row>
    <row r="241" spans="1:12" ht="16" thickBot="1">
      <c r="A241" s="3" t="s">
        <v>10</v>
      </c>
      <c r="B241" s="3" t="s">
        <v>1010</v>
      </c>
      <c r="C241" s="3" t="s">
        <v>947</v>
      </c>
      <c r="D241" s="3" t="s">
        <v>1117</v>
      </c>
      <c r="E241" s="3" t="s">
        <v>1118</v>
      </c>
      <c r="F241" s="3" t="s">
        <v>184</v>
      </c>
      <c r="G241" s="3" t="s">
        <v>1321</v>
      </c>
      <c r="H241" s="3" t="s">
        <v>135</v>
      </c>
      <c r="I241" s="12">
        <f t="shared" si="25"/>
        <v>3243.3719008264466</v>
      </c>
      <c r="J241" s="3" t="s">
        <v>943</v>
      </c>
      <c r="K241">
        <f t="shared" si="21"/>
        <v>554977.98434442258</v>
      </c>
      <c r="L241" s="81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cellCounts</vt:lpstr>
      <vt:lpstr>DeMMO1</vt:lpstr>
      <vt:lpstr>DeMMO3</vt:lpstr>
      <vt:lpstr>DeMMO6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</dc:creator>
  <cp:lastModifiedBy>Caitlin Page Casar</cp:lastModifiedBy>
  <dcterms:created xsi:type="dcterms:W3CDTF">2019-02-19T23:29:26Z</dcterms:created>
  <dcterms:modified xsi:type="dcterms:W3CDTF">2019-05-28T23:49:45Z</dcterms:modified>
</cp:coreProperties>
</file>