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gdalenaroseosburn/Dropbox/Research/Homestake/Geochemical Analyses/"/>
    </mc:Choice>
  </mc:AlternateContent>
  <xr:revisionPtr revIDLastSave="0" documentId="13_ncr:1_{135538BE-6186-4B4B-B56B-A04DAA6DCAFD}" xr6:coauthVersionLast="36" xr6:coauthVersionMax="36" xr10:uidLastSave="{00000000-0000-0000-0000-000000000000}"/>
  <bookViews>
    <workbookView xWindow="13340" yWindow="460" windowWidth="25800" windowHeight="22920" tabRatio="759" xr2:uid="{00000000-000D-0000-FFFF-FFFF00000000}"/>
  </bookViews>
  <sheets>
    <sheet name="Summary" sheetId="1" r:id="rId1"/>
    <sheet name="Formodeling" sheetId="12" r:id="rId2"/>
    <sheet name="cations" sheetId="2" r:id="rId3"/>
    <sheet name="cations Feb14" sheetId="10" r:id="rId4"/>
    <sheet name="DIC area calcs" sheetId="3" r:id="rId5"/>
    <sheet name="gases october" sheetId="9" r:id="rId6"/>
    <sheet name="Spectro" sheetId="4" r:id="rId7"/>
    <sheet name="anions" sheetId="5" r:id="rId8"/>
    <sheet name="organic acids" sheetId="6" r:id="rId9"/>
    <sheet name="water" sheetId="7" r:id="rId10"/>
    <sheet name="field data" sheetId="8" r:id="rId11"/>
    <sheet name="GasesFeb" sheetId="11" r:id="rId12"/>
    <sheet name="Sheet1" sheetId="13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62" i="1" l="1"/>
  <c r="AL61" i="1"/>
  <c r="AL58" i="1"/>
  <c r="AL42" i="1"/>
  <c r="AL47" i="1"/>
  <c r="AL40" i="1"/>
  <c r="AL38" i="1"/>
  <c r="AL56" i="1"/>
  <c r="AL36" i="1"/>
  <c r="K40" i="11"/>
  <c r="J40" i="11"/>
  <c r="I40" i="11"/>
  <c r="H40" i="11"/>
  <c r="G40" i="11"/>
  <c r="F40" i="11"/>
  <c r="E40" i="11"/>
  <c r="D40" i="11"/>
  <c r="C40" i="11"/>
  <c r="B40" i="11"/>
  <c r="K35" i="11"/>
  <c r="J35" i="11"/>
  <c r="I35" i="11"/>
  <c r="H35" i="11"/>
  <c r="G35" i="11"/>
  <c r="F35" i="11"/>
  <c r="E35" i="11"/>
  <c r="D35" i="11"/>
  <c r="C35" i="11"/>
  <c r="B35" i="11"/>
  <c r="K33" i="11"/>
  <c r="J33" i="11"/>
  <c r="I33" i="11"/>
  <c r="H33" i="11"/>
  <c r="G33" i="11"/>
  <c r="F33" i="11"/>
  <c r="E33" i="11"/>
  <c r="D33" i="11"/>
  <c r="C33" i="11"/>
  <c r="B33" i="11"/>
  <c r="K30" i="11"/>
  <c r="J30" i="11"/>
  <c r="I30" i="11"/>
  <c r="H30" i="11"/>
  <c r="G30" i="11"/>
  <c r="F30" i="11"/>
  <c r="E30" i="11"/>
  <c r="D30" i="11"/>
  <c r="C30" i="11"/>
  <c r="B30" i="11"/>
  <c r="K29" i="11"/>
  <c r="J29" i="11"/>
  <c r="I29" i="11"/>
  <c r="H29" i="11"/>
  <c r="G29" i="11"/>
  <c r="F29" i="11"/>
  <c r="E29" i="11"/>
  <c r="D29" i="11"/>
  <c r="C29" i="11"/>
  <c r="B29" i="11"/>
  <c r="K28" i="11"/>
  <c r="J28" i="11"/>
  <c r="I28" i="11"/>
  <c r="H28" i="11"/>
  <c r="G28" i="11"/>
  <c r="F28" i="11"/>
  <c r="E28" i="11"/>
  <c r="D28" i="11"/>
  <c r="C28" i="11"/>
  <c r="B28" i="11"/>
  <c r="K26" i="11"/>
  <c r="J26" i="11"/>
  <c r="I26" i="11"/>
  <c r="H26" i="11"/>
  <c r="G26" i="11"/>
  <c r="F26" i="11"/>
  <c r="E26" i="11"/>
  <c r="D26" i="11"/>
  <c r="C26" i="11"/>
  <c r="B26" i="11"/>
  <c r="K25" i="11"/>
  <c r="J25" i="11"/>
  <c r="I25" i="11"/>
  <c r="H25" i="11"/>
  <c r="G25" i="11"/>
  <c r="F25" i="11"/>
  <c r="E25" i="11"/>
  <c r="D25" i="11"/>
  <c r="C25" i="11"/>
  <c r="B25" i="11"/>
  <c r="L47" i="10"/>
  <c r="K47" i="10"/>
  <c r="J47" i="10"/>
  <c r="I47" i="10"/>
  <c r="H47" i="10"/>
  <c r="G47" i="10"/>
  <c r="F47" i="10"/>
  <c r="E47" i="10"/>
  <c r="D47" i="10"/>
  <c r="C47" i="10"/>
  <c r="L46" i="10"/>
  <c r="K46" i="10"/>
  <c r="J46" i="10"/>
  <c r="I46" i="10"/>
  <c r="H46" i="10"/>
  <c r="G46" i="10"/>
  <c r="F46" i="10"/>
  <c r="E46" i="10"/>
  <c r="D46" i="10"/>
  <c r="C46" i="10"/>
  <c r="L45" i="10"/>
  <c r="K45" i="10"/>
  <c r="J45" i="10"/>
  <c r="I45" i="10"/>
  <c r="H45" i="10"/>
  <c r="G45" i="10"/>
  <c r="F45" i="10"/>
  <c r="E45" i="10"/>
  <c r="D45" i="10"/>
  <c r="C45" i="10"/>
  <c r="L44" i="10"/>
  <c r="K44" i="10"/>
  <c r="J44" i="10"/>
  <c r="I44" i="10"/>
  <c r="H44" i="10"/>
  <c r="G44" i="10"/>
  <c r="F44" i="10"/>
  <c r="E44" i="10"/>
  <c r="D44" i="10"/>
  <c r="C44" i="10"/>
  <c r="L43" i="10"/>
  <c r="K43" i="10"/>
  <c r="J43" i="10"/>
  <c r="I43" i="10"/>
  <c r="H43" i="10"/>
  <c r="G43" i="10"/>
  <c r="F43" i="10"/>
  <c r="E43" i="10"/>
  <c r="D43" i="10"/>
  <c r="C43" i="10"/>
  <c r="L42" i="10"/>
  <c r="K42" i="10"/>
  <c r="J42" i="10"/>
  <c r="I42" i="10"/>
  <c r="H42" i="10"/>
  <c r="G42" i="10"/>
  <c r="F42" i="10"/>
  <c r="E42" i="10"/>
  <c r="D42" i="10"/>
  <c r="C42" i="10"/>
  <c r="L40" i="10"/>
  <c r="K40" i="10"/>
  <c r="J40" i="10"/>
  <c r="I40" i="10"/>
  <c r="H40" i="10"/>
  <c r="G40" i="10"/>
  <c r="F40" i="10"/>
  <c r="E40" i="10"/>
  <c r="D40" i="10"/>
  <c r="C40" i="10"/>
  <c r="L39" i="10"/>
  <c r="K39" i="10"/>
  <c r="J39" i="10"/>
  <c r="I39" i="10"/>
  <c r="H39" i="10"/>
  <c r="G39" i="10"/>
  <c r="F39" i="10"/>
  <c r="E39" i="10"/>
  <c r="D39" i="10"/>
  <c r="C39" i="10"/>
  <c r="L38" i="10"/>
  <c r="K38" i="10"/>
  <c r="J38" i="10"/>
  <c r="I38" i="10"/>
  <c r="H38" i="10"/>
  <c r="G38" i="10"/>
  <c r="F38" i="10"/>
  <c r="E38" i="10"/>
  <c r="D38" i="10"/>
  <c r="C38" i="10"/>
  <c r="L37" i="10"/>
  <c r="K37" i="10"/>
  <c r="J37" i="10"/>
  <c r="I37" i="10"/>
  <c r="H37" i="10"/>
  <c r="G37" i="10"/>
  <c r="F37" i="10"/>
  <c r="E37" i="10"/>
  <c r="D37" i="10"/>
  <c r="C37" i="10"/>
  <c r="L36" i="10"/>
  <c r="K36" i="10"/>
  <c r="J36" i="10"/>
  <c r="I36" i="10"/>
  <c r="H36" i="10"/>
  <c r="G36" i="10"/>
  <c r="F36" i="10"/>
  <c r="E36" i="10"/>
  <c r="D36" i="10"/>
  <c r="C36" i="10"/>
  <c r="L31" i="10"/>
  <c r="K31" i="10"/>
  <c r="J31" i="10"/>
  <c r="I31" i="10"/>
  <c r="H31" i="10"/>
  <c r="G31" i="10"/>
  <c r="F31" i="10"/>
  <c r="E31" i="10"/>
  <c r="D31" i="10"/>
  <c r="C31" i="10"/>
  <c r="L30" i="10"/>
  <c r="K30" i="10"/>
  <c r="J30" i="10"/>
  <c r="I30" i="10"/>
  <c r="H30" i="10"/>
  <c r="G30" i="10"/>
  <c r="F30" i="10"/>
  <c r="E30" i="10"/>
  <c r="D30" i="10"/>
  <c r="C30" i="10"/>
  <c r="L29" i="10"/>
  <c r="K29" i="10"/>
  <c r="J29" i="10"/>
  <c r="I29" i="10"/>
  <c r="H29" i="10"/>
  <c r="G29" i="10"/>
  <c r="F29" i="10"/>
  <c r="E29" i="10"/>
  <c r="D29" i="10"/>
  <c r="C29" i="10"/>
  <c r="L28" i="10"/>
  <c r="K28" i="10"/>
  <c r="J28" i="10"/>
  <c r="I28" i="10"/>
  <c r="H28" i="10"/>
  <c r="G28" i="10"/>
  <c r="F28" i="10"/>
  <c r="E28" i="10"/>
  <c r="D28" i="10"/>
  <c r="C28" i="10"/>
  <c r="L27" i="10"/>
  <c r="K27" i="10"/>
  <c r="J27" i="10"/>
  <c r="I27" i="10"/>
  <c r="H27" i="10"/>
  <c r="G27" i="10"/>
  <c r="F27" i="10"/>
  <c r="E27" i="10"/>
  <c r="D27" i="10"/>
  <c r="C27" i="10"/>
  <c r="L26" i="10"/>
  <c r="K26" i="10"/>
  <c r="J26" i="10"/>
  <c r="I26" i="10"/>
  <c r="H26" i="10"/>
  <c r="G26" i="10"/>
  <c r="F26" i="10"/>
  <c r="E26" i="10"/>
  <c r="D26" i="10"/>
  <c r="C26" i="10"/>
  <c r="L24" i="10"/>
  <c r="K24" i="10"/>
  <c r="J24" i="10"/>
  <c r="I24" i="10"/>
  <c r="H24" i="10"/>
  <c r="G24" i="10"/>
  <c r="F24" i="10"/>
  <c r="E24" i="10"/>
  <c r="D24" i="10"/>
  <c r="C24" i="10"/>
  <c r="L23" i="10"/>
  <c r="K23" i="10"/>
  <c r="J23" i="10"/>
  <c r="I23" i="10"/>
  <c r="H23" i="10"/>
  <c r="G23" i="10"/>
  <c r="F23" i="10"/>
  <c r="E23" i="10"/>
  <c r="D23" i="10"/>
  <c r="C23" i="10"/>
  <c r="L22" i="10"/>
  <c r="K22" i="10"/>
  <c r="J22" i="10"/>
  <c r="I22" i="10"/>
  <c r="H22" i="10"/>
  <c r="G22" i="10"/>
  <c r="F22" i="10"/>
  <c r="E22" i="10"/>
  <c r="D22" i="10"/>
  <c r="C22" i="10"/>
  <c r="L21" i="10"/>
  <c r="K21" i="10"/>
  <c r="J21" i="10"/>
  <c r="I21" i="10"/>
  <c r="H21" i="10"/>
  <c r="G21" i="10"/>
  <c r="F21" i="10"/>
  <c r="E21" i="10"/>
  <c r="D21" i="10"/>
  <c r="C21" i="10"/>
  <c r="L20" i="10"/>
  <c r="K20" i="10"/>
  <c r="J20" i="10"/>
  <c r="I20" i="10"/>
  <c r="H20" i="10"/>
  <c r="G20" i="10"/>
  <c r="F20" i="10"/>
  <c r="E20" i="10"/>
  <c r="D20" i="10"/>
  <c r="C20" i="10"/>
  <c r="K22" i="9"/>
  <c r="S22" i="9" s="1"/>
  <c r="J22" i="9"/>
  <c r="R22" i="9" s="1"/>
  <c r="AC43" i="9" s="1"/>
  <c r="Q22" i="9"/>
  <c r="G22" i="9"/>
  <c r="P22" i="9"/>
  <c r="AA22" i="9" s="1"/>
  <c r="AA43" i="9"/>
  <c r="O22" i="9"/>
  <c r="Z22" i="9"/>
  <c r="AH22" i="9" s="1"/>
  <c r="AH43" i="9" s="1"/>
  <c r="Z43" i="9"/>
  <c r="D22" i="9"/>
  <c r="N22" i="9" s="1"/>
  <c r="K21" i="9"/>
  <c r="S21" i="9" s="1"/>
  <c r="AD42" i="9" s="1"/>
  <c r="J21" i="9"/>
  <c r="R21" i="9" s="1"/>
  <c r="Q21" i="9"/>
  <c r="AB21" i="9" s="1"/>
  <c r="AJ21" i="9" s="1"/>
  <c r="AJ42" i="9" s="1"/>
  <c r="AB42" i="9"/>
  <c r="G21" i="9"/>
  <c r="P21" i="9"/>
  <c r="F21" i="9"/>
  <c r="O21" i="9"/>
  <c r="Z21" i="9" s="1"/>
  <c r="Z42" i="9"/>
  <c r="D21" i="9"/>
  <c r="N21" i="9"/>
  <c r="K20" i="9"/>
  <c r="S20" i="9"/>
  <c r="AD20" i="9" s="1"/>
  <c r="AL20" i="9" s="1"/>
  <c r="AL41" i="9" s="1"/>
  <c r="AD41" i="9"/>
  <c r="J20" i="9"/>
  <c r="R20" i="9"/>
  <c r="Q20" i="9"/>
  <c r="AB41" i="9" s="1"/>
  <c r="AB20" i="9"/>
  <c r="AJ20" i="9"/>
  <c r="AJ41" i="9" s="1"/>
  <c r="G20" i="9"/>
  <c r="P20" i="9" s="1"/>
  <c r="AA41" i="9" s="1"/>
  <c r="F20" i="9"/>
  <c r="O20" i="9" s="1"/>
  <c r="D20" i="9"/>
  <c r="N20" i="9" s="1"/>
  <c r="Y41" i="9" s="1"/>
  <c r="K19" i="9"/>
  <c r="S19" i="9" s="1"/>
  <c r="J19" i="9"/>
  <c r="R19" i="9" s="1"/>
  <c r="AC40" i="9" s="1"/>
  <c r="Q19" i="9"/>
  <c r="G19" i="9"/>
  <c r="P19" i="9"/>
  <c r="AA19" i="9" s="1"/>
  <c r="AA40" i="9"/>
  <c r="F19" i="9"/>
  <c r="O19" i="9"/>
  <c r="D19" i="9"/>
  <c r="N19" i="9"/>
  <c r="Y19" i="9" s="1"/>
  <c r="Y40" i="9"/>
  <c r="K18" i="9"/>
  <c r="S18" i="9"/>
  <c r="J18" i="9"/>
  <c r="R18" i="9"/>
  <c r="AC18" i="9" s="1"/>
  <c r="AC39" i="9"/>
  <c r="Q18" i="9"/>
  <c r="AB18" i="9"/>
  <c r="AJ18" i="9" s="1"/>
  <c r="AJ39" i="9" s="1"/>
  <c r="AB39" i="9"/>
  <c r="G18" i="9"/>
  <c r="P18" i="9" s="1"/>
  <c r="F18" i="9"/>
  <c r="O18" i="9" s="1"/>
  <c r="Z39" i="9" s="1"/>
  <c r="D18" i="9"/>
  <c r="N18" i="9" s="1"/>
  <c r="K17" i="9"/>
  <c r="S17" i="9" s="1"/>
  <c r="AD38" i="9" s="1"/>
  <c r="J17" i="9"/>
  <c r="R17" i="9" s="1"/>
  <c r="Q17" i="9"/>
  <c r="AB17" i="9" s="1"/>
  <c r="AJ17" i="9" s="1"/>
  <c r="AJ38" i="9" s="1"/>
  <c r="AB38" i="9"/>
  <c r="G17" i="9"/>
  <c r="P17" i="9"/>
  <c r="F17" i="9"/>
  <c r="O17" i="9"/>
  <c r="Z17" i="9" s="1"/>
  <c r="Z38" i="9"/>
  <c r="D17" i="9"/>
  <c r="N17" i="9"/>
  <c r="K16" i="9"/>
  <c r="S16" i="9" s="1"/>
  <c r="AD16" i="9" s="1"/>
  <c r="AD37" i="9"/>
  <c r="J16" i="9"/>
  <c r="R16" i="9"/>
  <c r="Q16" i="9"/>
  <c r="AB37" i="9" s="1"/>
  <c r="G16" i="9"/>
  <c r="P16" i="9" s="1"/>
  <c r="AA37" i="9" s="1"/>
  <c r="AA16" i="9"/>
  <c r="AI16" i="9" s="1"/>
  <c r="AI37" i="9" s="1"/>
  <c r="F16" i="9"/>
  <c r="O16" i="9" s="1"/>
  <c r="D16" i="9"/>
  <c r="N16" i="9" s="1"/>
  <c r="Y37" i="9" s="1"/>
  <c r="Y16" i="9"/>
  <c r="AG16" i="9" s="1"/>
  <c r="AG37" i="9" s="1"/>
  <c r="K15" i="9"/>
  <c r="S15" i="9" s="1"/>
  <c r="J15" i="9"/>
  <c r="R15" i="9" s="1"/>
  <c r="AC36" i="9" s="1"/>
  <c r="AC15" i="9"/>
  <c r="AK15" i="9" s="1"/>
  <c r="AK36" i="9" s="1"/>
  <c r="Q15" i="9"/>
  <c r="G15" i="9"/>
  <c r="P15" i="9" s="1"/>
  <c r="AA15" i="9" s="1"/>
  <c r="AA36" i="9"/>
  <c r="F15" i="9"/>
  <c r="O15" i="9"/>
  <c r="D15" i="9"/>
  <c r="N15" i="9" s="1"/>
  <c r="Y15" i="9" s="1"/>
  <c r="Y36" i="9"/>
  <c r="K14" i="9"/>
  <c r="S14" i="9"/>
  <c r="J14" i="9"/>
  <c r="R14" i="9" s="1"/>
  <c r="AC14" i="9" s="1"/>
  <c r="Q14" i="9"/>
  <c r="AB14" i="9"/>
  <c r="AJ14" i="9" s="1"/>
  <c r="AJ35" i="9" s="1"/>
  <c r="AB35" i="9"/>
  <c r="G14" i="9"/>
  <c r="P14" i="9" s="1"/>
  <c r="F14" i="9"/>
  <c r="O14" i="9" s="1"/>
  <c r="Z35" i="9" s="1"/>
  <c r="Z14" i="9"/>
  <c r="AH14" i="9" s="1"/>
  <c r="AH35" i="9" s="1"/>
  <c r="D14" i="9"/>
  <c r="N14" i="9" s="1"/>
  <c r="K13" i="9"/>
  <c r="S13" i="9" s="1"/>
  <c r="AD34" i="9" s="1"/>
  <c r="AD13" i="9"/>
  <c r="AL13" i="9" s="1"/>
  <c r="AL34" i="9" s="1"/>
  <c r="J13" i="9"/>
  <c r="R13" i="9" s="1"/>
  <c r="I13" i="9"/>
  <c r="Q13" i="9" s="1"/>
  <c r="AB34" i="9" s="1"/>
  <c r="AB13" i="9"/>
  <c r="AJ13" i="9" s="1"/>
  <c r="AJ34" i="9" s="1"/>
  <c r="G13" i="9"/>
  <c r="P13" i="9" s="1"/>
  <c r="F13" i="9"/>
  <c r="O13" i="9" s="1"/>
  <c r="Z34" i="9" s="1"/>
  <c r="Z13" i="9"/>
  <c r="AH13" i="9" s="1"/>
  <c r="AH34" i="9" s="1"/>
  <c r="D13" i="9"/>
  <c r="N13" i="9" s="1"/>
  <c r="K12" i="9"/>
  <c r="S12" i="9" s="1"/>
  <c r="AD33" i="9" s="1"/>
  <c r="AD12" i="9"/>
  <c r="AL12" i="9" s="1"/>
  <c r="AL33" i="9" s="1"/>
  <c r="J12" i="9"/>
  <c r="R12" i="9" s="1"/>
  <c r="Q12" i="9"/>
  <c r="AB12" i="9" s="1"/>
  <c r="AB33" i="9"/>
  <c r="G12" i="9"/>
  <c r="P12" i="9"/>
  <c r="F12" i="9"/>
  <c r="O12" i="9" s="1"/>
  <c r="Z12" i="9" s="1"/>
  <c r="D12" i="9"/>
  <c r="N12" i="9"/>
  <c r="K11" i="9"/>
  <c r="S11" i="9" s="1"/>
  <c r="AD11" i="9" s="1"/>
  <c r="AD32" i="9"/>
  <c r="J11" i="9"/>
  <c r="R11" i="9"/>
  <c r="Q11" i="9"/>
  <c r="AB32" i="9" s="1"/>
  <c r="G11" i="9"/>
  <c r="P11" i="9" s="1"/>
  <c r="AA11" i="9"/>
  <c r="AA32" i="9"/>
  <c r="AI11" i="9"/>
  <c r="AI32" i="9" s="1"/>
  <c r="F11" i="9"/>
  <c r="O11" i="9"/>
  <c r="Z32" i="9" s="1"/>
  <c r="Z11" i="9"/>
  <c r="D11" i="9"/>
  <c r="N11" i="9" s="1"/>
  <c r="K10" i="9"/>
  <c r="S10" i="9"/>
  <c r="AD31" i="9" s="1"/>
  <c r="AD10" i="9"/>
  <c r="J10" i="9"/>
  <c r="R10" i="9" s="1"/>
  <c r="Q10" i="9"/>
  <c r="AB10" i="9"/>
  <c r="AJ10" i="9" s="1"/>
  <c r="AJ31" i="9" s="1"/>
  <c r="AB31" i="9"/>
  <c r="G10" i="9"/>
  <c r="P10" i="9"/>
  <c r="AA10" i="9" s="1"/>
  <c r="F10" i="9"/>
  <c r="O10" i="9"/>
  <c r="Z10" i="9"/>
  <c r="AH10" i="9" s="1"/>
  <c r="AH31" i="9" s="1"/>
  <c r="Z31" i="9"/>
  <c r="D10" i="9"/>
  <c r="N10" i="9"/>
  <c r="Y10" i="9" s="1"/>
  <c r="K9" i="9"/>
  <c r="S9" i="9"/>
  <c r="AD9" i="9"/>
  <c r="AL9" i="9" s="1"/>
  <c r="AL30" i="9" s="1"/>
  <c r="AD30" i="9"/>
  <c r="J9" i="9"/>
  <c r="R9" i="9"/>
  <c r="AC9" i="9" s="1"/>
  <c r="Q9" i="9"/>
  <c r="AB9" i="9"/>
  <c r="AB30" i="9"/>
  <c r="AJ9" i="9"/>
  <c r="AJ30" i="9" s="1"/>
  <c r="P9" i="9"/>
  <c r="AA9" i="9"/>
  <c r="AI9" i="9" s="1"/>
  <c r="AI30" i="9" s="1"/>
  <c r="AA30" i="9"/>
  <c r="O9" i="9"/>
  <c r="Z30" i="9" s="1"/>
  <c r="Z9" i="9"/>
  <c r="AH9" i="9" s="1"/>
  <c r="AH30" i="9" s="1"/>
  <c r="D9" i="9"/>
  <c r="N9" i="9" s="1"/>
  <c r="K8" i="9"/>
  <c r="S8" i="9"/>
  <c r="AD29" i="9" s="1"/>
  <c r="AD8" i="9"/>
  <c r="AL8" i="9" s="1"/>
  <c r="AL29" i="9" s="1"/>
  <c r="J8" i="9"/>
  <c r="R8" i="9" s="1"/>
  <c r="Q8" i="9"/>
  <c r="AB8" i="9"/>
  <c r="AJ8" i="9" s="1"/>
  <c r="AJ29" i="9" s="1"/>
  <c r="AB29" i="9"/>
  <c r="G8" i="9"/>
  <c r="P8" i="9"/>
  <c r="AA8" i="9" s="1"/>
  <c r="F8" i="9"/>
  <c r="O8" i="9"/>
  <c r="Z8" i="9"/>
  <c r="AH8" i="9" s="1"/>
  <c r="AH29" i="9" s="1"/>
  <c r="Z29" i="9"/>
  <c r="D8" i="9"/>
  <c r="N8" i="9"/>
  <c r="Y8" i="9" s="1"/>
  <c r="K7" i="9"/>
  <c r="S7" i="9" s="1"/>
  <c r="J7" i="9"/>
  <c r="R7" i="9"/>
  <c r="AC7" i="9" s="1"/>
  <c r="Q7" i="9"/>
  <c r="AB7" i="9" s="1"/>
  <c r="AJ7" i="9" s="1"/>
  <c r="AJ28" i="9" s="1"/>
  <c r="AB28" i="9"/>
  <c r="G7" i="9"/>
  <c r="P7" i="9"/>
  <c r="AA28" i="9" s="1"/>
  <c r="AA7" i="9"/>
  <c r="AI7" i="9" s="1"/>
  <c r="AI28" i="9" s="1"/>
  <c r="F7" i="9"/>
  <c r="O7" i="9" s="1"/>
  <c r="D7" i="9"/>
  <c r="N7" i="9"/>
  <c r="Y28" i="9" s="1"/>
  <c r="Y7" i="9"/>
  <c r="AG7" i="9" s="1"/>
  <c r="AG28" i="9" s="1"/>
  <c r="K6" i="9"/>
  <c r="S6" i="9" s="1"/>
  <c r="J6" i="9"/>
  <c r="R6" i="9"/>
  <c r="AC27" i="9" s="1"/>
  <c r="AC6" i="9"/>
  <c r="AK6" i="9" s="1"/>
  <c r="AK27" i="9" s="1"/>
  <c r="Q6" i="9"/>
  <c r="AB6" i="9" s="1"/>
  <c r="G6" i="9"/>
  <c r="P6" i="9"/>
  <c r="AA6" i="9"/>
  <c r="AI6" i="9" s="1"/>
  <c r="AI27" i="9" s="1"/>
  <c r="AA27" i="9"/>
  <c r="F6" i="9"/>
  <c r="O6" i="9"/>
  <c r="Z6" i="9" s="1"/>
  <c r="D6" i="9"/>
  <c r="N6" i="9" s="1"/>
  <c r="K5" i="9"/>
  <c r="S5" i="9"/>
  <c r="AD5" i="9" s="1"/>
  <c r="J5" i="9"/>
  <c r="R5" i="9" s="1"/>
  <c r="Q5" i="9"/>
  <c r="AB26" i="9" s="1"/>
  <c r="AB5" i="9"/>
  <c r="P5" i="9"/>
  <c r="AA5" i="9" s="1"/>
  <c r="F5" i="9"/>
  <c r="O5" i="9" s="1"/>
  <c r="D5" i="9"/>
  <c r="N5" i="9"/>
  <c r="Y5" i="9" s="1"/>
  <c r="T22" i="9"/>
  <c r="T21" i="9"/>
  <c r="T20" i="9"/>
  <c r="T19" i="9"/>
  <c r="T18" i="9"/>
  <c r="T17" i="9"/>
  <c r="T16" i="9"/>
  <c r="T15" i="9"/>
  <c r="T14" i="9"/>
  <c r="T13" i="9"/>
  <c r="H13" i="9"/>
  <c r="E13" i="9"/>
  <c r="T12" i="9"/>
  <c r="H12" i="9"/>
  <c r="H11" i="9"/>
  <c r="E11" i="9"/>
  <c r="H10" i="9"/>
  <c r="H7" i="9"/>
  <c r="E7" i="9"/>
  <c r="H6" i="9"/>
  <c r="E6" i="9"/>
  <c r="H5" i="9"/>
  <c r="E5" i="9"/>
  <c r="AL16" i="1"/>
  <c r="AL15" i="1"/>
  <c r="AL12" i="1"/>
  <c r="AL10" i="1"/>
  <c r="AL9" i="1"/>
  <c r="AL8" i="1"/>
  <c r="AL7" i="1"/>
  <c r="AL5" i="1"/>
  <c r="AL4" i="1"/>
  <c r="Q15" i="8"/>
  <c r="Q14" i="8"/>
  <c r="Q11" i="8"/>
  <c r="Q9" i="8"/>
  <c r="Q8" i="8"/>
  <c r="Q7" i="8"/>
  <c r="Q6" i="8"/>
  <c r="Q4" i="8"/>
  <c r="Q3" i="8"/>
  <c r="C15" i="6"/>
  <c r="C11" i="6"/>
  <c r="C5" i="6"/>
  <c r="I49" i="6"/>
  <c r="I42" i="6"/>
  <c r="J41" i="6"/>
  <c r="D10" i="6" s="1"/>
  <c r="H41" i="6"/>
  <c r="H40" i="6"/>
  <c r="B10" i="6" s="1"/>
  <c r="H38" i="6"/>
  <c r="B8" i="6" s="1"/>
  <c r="K36" i="6"/>
  <c r="E7" i="6" s="1"/>
  <c r="H36" i="6"/>
  <c r="B7" i="6" s="1"/>
  <c r="H35" i="6"/>
  <c r="I31" i="6"/>
  <c r="O43" i="5"/>
  <c r="H9" i="5" s="1"/>
  <c r="O44" i="5"/>
  <c r="M43" i="5"/>
  <c r="M44" i="5"/>
  <c r="F9" i="5"/>
  <c r="L43" i="5"/>
  <c r="L44" i="5"/>
  <c r="E9" i="5"/>
  <c r="K43" i="5"/>
  <c r="D9" i="5" s="1"/>
  <c r="K47" i="5"/>
  <c r="D11" i="5"/>
  <c r="O71" i="5"/>
  <c r="H24" i="5" s="1"/>
  <c r="M71" i="5"/>
  <c r="F24" i="5"/>
  <c r="L71" i="5"/>
  <c r="E24" i="5" s="1"/>
  <c r="O69" i="5"/>
  <c r="O70" i="5"/>
  <c r="H23" i="5" s="1"/>
  <c r="M69" i="5"/>
  <c r="M70" i="5"/>
  <c r="F23" i="5"/>
  <c r="L69" i="5"/>
  <c r="E23" i="5" s="1"/>
  <c r="L70" i="5"/>
  <c r="O67" i="5"/>
  <c r="H22" i="5" s="1"/>
  <c r="O68" i="5"/>
  <c r="M67" i="5"/>
  <c r="M68" i="5"/>
  <c r="F22" i="5"/>
  <c r="L67" i="5"/>
  <c r="L68" i="5"/>
  <c r="E22" i="5"/>
  <c r="O65" i="5"/>
  <c r="H21" i="5" s="1"/>
  <c r="O66" i="5"/>
  <c r="N65" i="5"/>
  <c r="G21" i="5" s="1"/>
  <c r="N66" i="5"/>
  <c r="M65" i="5"/>
  <c r="F21" i="5"/>
  <c r="L65" i="5"/>
  <c r="E21" i="5" s="1"/>
  <c r="L66" i="5"/>
  <c r="O63" i="5"/>
  <c r="H20" i="5" s="1"/>
  <c r="O64" i="5"/>
  <c r="N63" i="5"/>
  <c r="N64" i="5"/>
  <c r="G20" i="5"/>
  <c r="M63" i="5"/>
  <c r="M64" i="5"/>
  <c r="F20" i="5"/>
  <c r="L63" i="5"/>
  <c r="E20" i="5" s="1"/>
  <c r="L64" i="5"/>
  <c r="O61" i="5"/>
  <c r="H19" i="5" s="1"/>
  <c r="O62" i="5"/>
  <c r="M61" i="5"/>
  <c r="M62" i="5"/>
  <c r="F19" i="5"/>
  <c r="L61" i="5"/>
  <c r="L62" i="5"/>
  <c r="E19" i="5"/>
  <c r="O59" i="5"/>
  <c r="H18" i="5" s="1"/>
  <c r="O60" i="5"/>
  <c r="M59" i="5"/>
  <c r="F18" i="5" s="1"/>
  <c r="M60" i="5"/>
  <c r="L59" i="5"/>
  <c r="L60" i="5"/>
  <c r="E18" i="5"/>
  <c r="O57" i="5"/>
  <c r="O58" i="5"/>
  <c r="H17" i="5"/>
  <c r="N57" i="5"/>
  <c r="G17" i="5" s="1"/>
  <c r="N58" i="5"/>
  <c r="M57" i="5"/>
  <c r="F17" i="5" s="1"/>
  <c r="M58" i="5"/>
  <c r="L57" i="5"/>
  <c r="L58" i="5"/>
  <c r="E17" i="5"/>
  <c r="O56" i="5"/>
  <c r="H16" i="5" s="1"/>
  <c r="M56" i="5"/>
  <c r="F16" i="5"/>
  <c r="L56" i="5"/>
  <c r="E16" i="5" s="1"/>
  <c r="O53" i="5"/>
  <c r="H15" i="5" s="1"/>
  <c r="O54" i="5"/>
  <c r="M53" i="5"/>
  <c r="M54" i="5"/>
  <c r="F15" i="5"/>
  <c r="L53" i="5"/>
  <c r="L54" i="5"/>
  <c r="E15" i="5"/>
  <c r="O51" i="5"/>
  <c r="H14" i="5" s="1"/>
  <c r="O52" i="5"/>
  <c r="M51" i="5"/>
  <c r="F14" i="5" s="1"/>
  <c r="M52" i="5"/>
  <c r="L51" i="5"/>
  <c r="L52" i="5"/>
  <c r="E14" i="5"/>
  <c r="O50" i="5"/>
  <c r="H13" i="5"/>
  <c r="M50" i="5"/>
  <c r="F13" i="5"/>
  <c r="L50" i="5"/>
  <c r="E13" i="5"/>
  <c r="O48" i="5"/>
  <c r="H12" i="5" s="1"/>
  <c r="O49" i="5"/>
  <c r="M48" i="5"/>
  <c r="M49" i="5"/>
  <c r="F12" i="5"/>
  <c r="L48" i="5"/>
  <c r="L49" i="5"/>
  <c r="E12" i="5"/>
  <c r="O47" i="5"/>
  <c r="H11" i="5" s="1"/>
  <c r="M47" i="5"/>
  <c r="F11" i="5"/>
  <c r="L47" i="5"/>
  <c r="E11" i="5" s="1"/>
  <c r="O45" i="5"/>
  <c r="O46" i="5"/>
  <c r="H10" i="5"/>
  <c r="M45" i="5"/>
  <c r="M46" i="5"/>
  <c r="F10" i="5"/>
  <c r="L45" i="5"/>
  <c r="E10" i="5" s="1"/>
  <c r="L46" i="5"/>
  <c r="O41" i="5"/>
  <c r="H8" i="5" s="1"/>
  <c r="O42" i="5"/>
  <c r="M41" i="5"/>
  <c r="M42" i="5"/>
  <c r="F8" i="5"/>
  <c r="L41" i="5"/>
  <c r="L42" i="5"/>
  <c r="E8" i="5"/>
  <c r="O39" i="5"/>
  <c r="H7" i="5" s="1"/>
  <c r="O40" i="5"/>
  <c r="M39" i="5"/>
  <c r="F7" i="5" s="1"/>
  <c r="M40" i="5"/>
  <c r="L39" i="5"/>
  <c r="L40" i="5"/>
  <c r="E7" i="5"/>
  <c r="O37" i="5"/>
  <c r="O38" i="5"/>
  <c r="H6" i="5"/>
  <c r="M37" i="5"/>
  <c r="F6" i="5" s="1"/>
  <c r="M38" i="5"/>
  <c r="L37" i="5"/>
  <c r="E6" i="5" s="1"/>
  <c r="L38" i="5"/>
  <c r="O35" i="5"/>
  <c r="O36" i="5"/>
  <c r="H5" i="5"/>
  <c r="M35" i="5"/>
  <c r="M36" i="5"/>
  <c r="F5" i="5"/>
  <c r="L35" i="5"/>
  <c r="E5" i="5" s="1"/>
  <c r="L36" i="5"/>
  <c r="O33" i="5"/>
  <c r="H4" i="5" s="1"/>
  <c r="O34" i="5"/>
  <c r="M33" i="5"/>
  <c r="M34" i="5"/>
  <c r="F4" i="5"/>
  <c r="L33" i="5"/>
  <c r="L34" i="5"/>
  <c r="E4" i="5"/>
  <c r="K33" i="5"/>
  <c r="D4" i="5" s="1"/>
  <c r="K34" i="5"/>
  <c r="K53" i="5"/>
  <c r="D15" i="5" s="1"/>
  <c r="K71" i="5"/>
  <c r="D24" i="5"/>
  <c r="K69" i="5"/>
  <c r="D23" i="5" s="1"/>
  <c r="K70" i="5"/>
  <c r="K68" i="5"/>
  <c r="D22" i="5"/>
  <c r="K65" i="5"/>
  <c r="D21" i="5" s="1"/>
  <c r="K66" i="5"/>
  <c r="K61" i="5"/>
  <c r="D19" i="5" s="1"/>
  <c r="K62" i="5"/>
  <c r="K59" i="5"/>
  <c r="K60" i="5"/>
  <c r="D18" i="5"/>
  <c r="K57" i="5"/>
  <c r="K58" i="5"/>
  <c r="D17" i="5"/>
  <c r="K56" i="5"/>
  <c r="D16" i="5" s="1"/>
  <c r="K51" i="5"/>
  <c r="K52" i="5"/>
  <c r="D14" i="5" s="1"/>
  <c r="K50" i="5"/>
  <c r="D13" i="5"/>
  <c r="K48" i="5"/>
  <c r="D12" i="5" s="1"/>
  <c r="K49" i="5"/>
  <c r="K45" i="5"/>
  <c r="K46" i="5"/>
  <c r="D10" i="5"/>
  <c r="K41" i="5"/>
  <c r="K42" i="5"/>
  <c r="D8" i="5"/>
  <c r="K39" i="5"/>
  <c r="D7" i="5" s="1"/>
  <c r="K40" i="5"/>
  <c r="K37" i="5"/>
  <c r="D6" i="5" s="1"/>
  <c r="K38" i="5"/>
  <c r="K35" i="5"/>
  <c r="K36" i="5"/>
  <c r="D5" i="5"/>
  <c r="O55" i="5"/>
  <c r="M55" i="5"/>
  <c r="L55" i="5"/>
  <c r="I6" i="3"/>
  <c r="R18" i="3" s="1"/>
  <c r="L38" i="3"/>
  <c r="I3" i="3"/>
  <c r="H38" i="3"/>
  <c r="I38" i="3" s="1"/>
  <c r="L37" i="3"/>
  <c r="I37" i="3"/>
  <c r="H37" i="3"/>
  <c r="G37" i="3" s="1"/>
  <c r="L36" i="3"/>
  <c r="I36" i="3"/>
  <c r="G36" i="3" s="1"/>
  <c r="H36" i="3"/>
  <c r="L35" i="3"/>
  <c r="I35" i="3"/>
  <c r="H35" i="3"/>
  <c r="G35" i="3"/>
  <c r="L34" i="3"/>
  <c r="Q34" i="3"/>
  <c r="I34" i="3"/>
  <c r="G34" i="3" s="1"/>
  <c r="H34" i="3"/>
  <c r="L33" i="3"/>
  <c r="R33" i="3"/>
  <c r="I33" i="3"/>
  <c r="H33" i="3"/>
  <c r="G33" i="3" s="1"/>
  <c r="L32" i="3"/>
  <c r="I32" i="3"/>
  <c r="H32" i="3"/>
  <c r="G32" i="3"/>
  <c r="L31" i="3"/>
  <c r="R31" i="3"/>
  <c r="I31" i="3"/>
  <c r="G31" i="3" s="1"/>
  <c r="H31" i="3"/>
  <c r="L30" i="3"/>
  <c r="R30" i="3"/>
  <c r="I30" i="3"/>
  <c r="H30" i="3"/>
  <c r="G30" i="3"/>
  <c r="L29" i="3"/>
  <c r="R29" i="3"/>
  <c r="H29" i="3"/>
  <c r="I29" i="3" s="1"/>
  <c r="L28" i="3"/>
  <c r="Q28" i="3"/>
  <c r="H28" i="3"/>
  <c r="I28" i="3"/>
  <c r="L27" i="3"/>
  <c r="R27" i="3"/>
  <c r="I27" i="3"/>
  <c r="H27" i="3"/>
  <c r="G27" i="3"/>
  <c r="L26" i="3"/>
  <c r="R26" i="3"/>
  <c r="I26" i="3"/>
  <c r="G26" i="3" s="1"/>
  <c r="H26" i="3"/>
  <c r="L25" i="3"/>
  <c r="R25" i="3"/>
  <c r="I25" i="3"/>
  <c r="H25" i="3"/>
  <c r="G25" i="3"/>
  <c r="L24" i="3"/>
  <c r="R24" i="3"/>
  <c r="I24" i="3"/>
  <c r="G24" i="3" s="1"/>
  <c r="H24" i="3"/>
  <c r="L23" i="3"/>
  <c r="R23" i="3"/>
  <c r="I23" i="3"/>
  <c r="H23" i="3"/>
  <c r="G23" i="3"/>
  <c r="L22" i="3"/>
  <c r="R22" i="3"/>
  <c r="I22" i="3"/>
  <c r="G22" i="3" s="1"/>
  <c r="H22" i="3"/>
  <c r="L21" i="3"/>
  <c r="R21" i="3"/>
  <c r="I21" i="3"/>
  <c r="H21" i="3"/>
  <c r="G21" i="3"/>
  <c r="L20" i="3"/>
  <c r="R20" i="3"/>
  <c r="I20" i="3"/>
  <c r="G20" i="3" s="1"/>
  <c r="H20" i="3"/>
  <c r="L19" i="3"/>
  <c r="R19" i="3"/>
  <c r="H19" i="3"/>
  <c r="I19" i="3" s="1"/>
  <c r="L18" i="3"/>
  <c r="Q18" i="3" s="1"/>
  <c r="I18" i="3"/>
  <c r="L17" i="3"/>
  <c r="Q17" i="3" s="1"/>
  <c r="I17" i="3"/>
  <c r="L16" i="3"/>
  <c r="Q16" i="3" s="1"/>
  <c r="I16" i="3"/>
  <c r="L15" i="3"/>
  <c r="Q15" i="3" s="1"/>
  <c r="I15" i="3"/>
  <c r="L14" i="3"/>
  <c r="Q14" i="3" s="1"/>
  <c r="I14" i="3"/>
  <c r="L13" i="3"/>
  <c r="Q13" i="3" s="1"/>
  <c r="I13" i="3"/>
  <c r="L12" i="3"/>
  <c r="Q12" i="3" s="1"/>
  <c r="I12" i="3"/>
  <c r="L11" i="3"/>
  <c r="Q11" i="3" s="1"/>
  <c r="I11" i="3"/>
  <c r="L10" i="3"/>
  <c r="Q10" i="3" s="1"/>
  <c r="I10" i="3"/>
  <c r="J6" i="3"/>
  <c r="J3" i="3"/>
  <c r="J11" i="2"/>
  <c r="K22" i="2"/>
  <c r="K21" i="2"/>
  <c r="K18" i="2"/>
  <c r="K16" i="2"/>
  <c r="K15" i="2"/>
  <c r="K13" i="2"/>
  <c r="K11" i="2"/>
  <c r="K9" i="2"/>
  <c r="K7" i="2"/>
  <c r="K6" i="2"/>
  <c r="K5" i="2"/>
  <c r="K3" i="2"/>
  <c r="J23" i="2"/>
  <c r="J18" i="2"/>
  <c r="J13" i="2"/>
  <c r="J8" i="2"/>
  <c r="J4" i="2"/>
  <c r="I12" i="2"/>
  <c r="H21" i="2"/>
  <c r="H17" i="2"/>
  <c r="H12" i="2"/>
  <c r="H8" i="2"/>
  <c r="H4" i="2"/>
  <c r="G22" i="2"/>
  <c r="G21" i="2"/>
  <c r="G20" i="2"/>
  <c r="G17" i="2"/>
  <c r="G16" i="2"/>
  <c r="G15" i="2"/>
  <c r="G11" i="2"/>
  <c r="G8" i="2"/>
  <c r="G5" i="2"/>
  <c r="G4" i="2"/>
  <c r="F21" i="2"/>
  <c r="F17" i="2"/>
  <c r="F12" i="2"/>
  <c r="F8" i="2"/>
  <c r="F4" i="2"/>
  <c r="E17" i="2"/>
  <c r="E16" i="2"/>
  <c r="E12" i="2"/>
  <c r="D22" i="2"/>
  <c r="D21" i="2"/>
  <c r="D7" i="2"/>
  <c r="C21" i="2"/>
  <c r="C20" i="2"/>
  <c r="C19" i="2"/>
  <c r="C17" i="2"/>
  <c r="C16" i="2"/>
  <c r="C15" i="2"/>
  <c r="C11" i="2"/>
  <c r="C6" i="2"/>
  <c r="C4" i="2"/>
  <c r="C3" i="2"/>
  <c r="B19" i="2"/>
  <c r="B15" i="2"/>
  <c r="B10" i="2"/>
  <c r="B6" i="2"/>
  <c r="Z69" i="2"/>
  <c r="K12" i="2" s="1"/>
  <c r="Y69" i="2"/>
  <c r="J12" i="2" s="1"/>
  <c r="X69" i="2"/>
  <c r="W69" i="2"/>
  <c r="V69" i="2"/>
  <c r="G12" i="2" s="1"/>
  <c r="U69" i="2"/>
  <c r="T69" i="2"/>
  <c r="S69" i="2"/>
  <c r="R69" i="2"/>
  <c r="C12" i="2" s="1"/>
  <c r="Q69" i="2"/>
  <c r="B12" i="2" s="1"/>
  <c r="Z68" i="2"/>
  <c r="Y68" i="2"/>
  <c r="X68" i="2"/>
  <c r="W68" i="2"/>
  <c r="V68" i="2"/>
  <c r="U68" i="2"/>
  <c r="T68" i="2"/>
  <c r="S68" i="2"/>
  <c r="R68" i="2"/>
  <c r="Q68" i="2"/>
  <c r="Z67" i="2"/>
  <c r="K10" i="2" s="1"/>
  <c r="Y67" i="2"/>
  <c r="J10" i="2" s="1"/>
  <c r="X67" i="2"/>
  <c r="I10" i="2" s="1"/>
  <c r="W67" i="2"/>
  <c r="V67" i="2"/>
  <c r="G10" i="2" s="1"/>
  <c r="U67" i="2"/>
  <c r="F10" i="2" s="1"/>
  <c r="T67" i="2"/>
  <c r="E10" i="2" s="1"/>
  <c r="S67" i="2"/>
  <c r="R67" i="2"/>
  <c r="C10" i="2" s="1"/>
  <c r="Q67" i="2"/>
  <c r="Z66" i="2"/>
  <c r="Y66" i="2"/>
  <c r="X66" i="2"/>
  <c r="W66" i="2"/>
  <c r="H10" i="2" s="1"/>
  <c r="V66" i="2"/>
  <c r="U66" i="2"/>
  <c r="T66" i="2"/>
  <c r="S66" i="2"/>
  <c r="D10" i="2" s="1"/>
  <c r="R66" i="2"/>
  <c r="Q66" i="2"/>
  <c r="Z65" i="2"/>
  <c r="K23" i="2" s="1"/>
  <c r="Y65" i="2"/>
  <c r="X65" i="2"/>
  <c r="I23" i="2" s="1"/>
  <c r="W65" i="2"/>
  <c r="H23" i="2" s="1"/>
  <c r="V65" i="2"/>
  <c r="G23" i="2" s="1"/>
  <c r="U65" i="2"/>
  <c r="T65" i="2"/>
  <c r="E23" i="2" s="1"/>
  <c r="S65" i="2"/>
  <c r="D23" i="2" s="1"/>
  <c r="R65" i="2"/>
  <c r="C23" i="2" s="1"/>
  <c r="Q65" i="2"/>
  <c r="Z64" i="2"/>
  <c r="Y64" i="2"/>
  <c r="J22" i="2" s="1"/>
  <c r="X64" i="2"/>
  <c r="I22" i="2" s="1"/>
  <c r="W64" i="2"/>
  <c r="H22" i="2" s="1"/>
  <c r="V64" i="2"/>
  <c r="U64" i="2"/>
  <c r="F22" i="2" s="1"/>
  <c r="T64" i="2"/>
  <c r="E22" i="2" s="1"/>
  <c r="S64" i="2"/>
  <c r="R64" i="2"/>
  <c r="C22" i="2" s="1"/>
  <c r="Q64" i="2"/>
  <c r="B22" i="2" s="1"/>
  <c r="Z63" i="2"/>
  <c r="Y63" i="2"/>
  <c r="X63" i="2"/>
  <c r="W63" i="2"/>
  <c r="V63" i="2"/>
  <c r="U63" i="2"/>
  <c r="T63" i="2"/>
  <c r="S63" i="2"/>
  <c r="R63" i="2"/>
  <c r="Q63" i="2"/>
  <c r="Z62" i="2"/>
  <c r="Y62" i="2"/>
  <c r="J21" i="2" s="1"/>
  <c r="X62" i="2"/>
  <c r="I21" i="2" s="1"/>
  <c r="W62" i="2"/>
  <c r="V62" i="2"/>
  <c r="U62" i="2"/>
  <c r="T62" i="2"/>
  <c r="E21" i="2" s="1"/>
  <c r="S62" i="2"/>
  <c r="R62" i="2"/>
  <c r="Q62" i="2"/>
  <c r="B21" i="2" s="1"/>
  <c r="Z61" i="2"/>
  <c r="Y61" i="2"/>
  <c r="X61" i="2"/>
  <c r="W61" i="2"/>
  <c r="V61" i="2"/>
  <c r="U61" i="2"/>
  <c r="T61" i="2"/>
  <c r="S61" i="2"/>
  <c r="R61" i="2"/>
  <c r="Q61" i="2"/>
  <c r="Z60" i="2"/>
  <c r="Y60" i="2"/>
  <c r="J20" i="2" s="1"/>
  <c r="X60" i="2"/>
  <c r="I20" i="2" s="1"/>
  <c r="W60" i="2"/>
  <c r="H20" i="2" s="1"/>
  <c r="V60" i="2"/>
  <c r="U60" i="2"/>
  <c r="F20" i="2" s="1"/>
  <c r="T60" i="2"/>
  <c r="E20" i="2" s="1"/>
  <c r="S60" i="2"/>
  <c r="R60" i="2"/>
  <c r="Q60" i="2"/>
  <c r="B20" i="2" s="1"/>
  <c r="Z59" i="2"/>
  <c r="Y59" i="2"/>
  <c r="X59" i="2"/>
  <c r="W59" i="2"/>
  <c r="V59" i="2"/>
  <c r="U59" i="2"/>
  <c r="T59" i="2"/>
  <c r="S59" i="2"/>
  <c r="R59" i="2"/>
  <c r="Q59" i="2"/>
  <c r="Z58" i="2"/>
  <c r="Y58" i="2"/>
  <c r="X58" i="2"/>
  <c r="I19" i="2" s="1"/>
  <c r="W58" i="2"/>
  <c r="H19" i="2" s="1"/>
  <c r="V58" i="2"/>
  <c r="U58" i="2"/>
  <c r="F19" i="2" s="1"/>
  <c r="T58" i="2"/>
  <c r="E19" i="2" s="1"/>
  <c r="S58" i="2"/>
  <c r="R58" i="2"/>
  <c r="Q58" i="2"/>
  <c r="Z57" i="2"/>
  <c r="Y57" i="2"/>
  <c r="X57" i="2"/>
  <c r="W57" i="2"/>
  <c r="V57" i="2"/>
  <c r="U57" i="2"/>
  <c r="T57" i="2"/>
  <c r="S57" i="2"/>
  <c r="R57" i="2"/>
  <c r="Q57" i="2"/>
  <c r="Z56" i="2"/>
  <c r="Y56" i="2"/>
  <c r="X56" i="2"/>
  <c r="I18" i="2" s="1"/>
  <c r="W56" i="2"/>
  <c r="H18" i="2" s="1"/>
  <c r="V56" i="2"/>
  <c r="G18" i="2" s="1"/>
  <c r="U56" i="2"/>
  <c r="F18" i="2" s="1"/>
  <c r="T56" i="2"/>
  <c r="E18" i="2" s="1"/>
  <c r="S56" i="2"/>
  <c r="D18" i="2" s="1"/>
  <c r="R56" i="2"/>
  <c r="C18" i="2" s="1"/>
  <c r="Q56" i="2"/>
  <c r="B18" i="2" s="1"/>
  <c r="Z55" i="2"/>
  <c r="Y55" i="2"/>
  <c r="X55" i="2"/>
  <c r="W55" i="2"/>
  <c r="V55" i="2"/>
  <c r="U55" i="2"/>
  <c r="T55" i="2"/>
  <c r="S55" i="2"/>
  <c r="R55" i="2"/>
  <c r="Q55" i="2"/>
  <c r="Z54" i="2"/>
  <c r="K17" i="2" s="1"/>
  <c r="Y54" i="2"/>
  <c r="J17" i="2" s="1"/>
  <c r="X54" i="2"/>
  <c r="I17" i="2" s="1"/>
  <c r="W54" i="2"/>
  <c r="V54" i="2"/>
  <c r="U54" i="2"/>
  <c r="T54" i="2"/>
  <c r="S54" i="2"/>
  <c r="D17" i="2" s="1"/>
  <c r="R54" i="2"/>
  <c r="Q54" i="2"/>
  <c r="B17" i="2" s="1"/>
  <c r="Z53" i="2"/>
  <c r="Y53" i="2"/>
  <c r="X53" i="2"/>
  <c r="W53" i="2"/>
  <c r="V53" i="2"/>
  <c r="U53" i="2"/>
  <c r="T53" i="2"/>
  <c r="S53" i="2"/>
  <c r="R53" i="2"/>
  <c r="Q53" i="2"/>
  <c r="Z52" i="2"/>
  <c r="Y52" i="2"/>
  <c r="J16" i="2" s="1"/>
  <c r="X52" i="2"/>
  <c r="I16" i="2" s="1"/>
  <c r="W52" i="2"/>
  <c r="H16" i="2" s="1"/>
  <c r="V52" i="2"/>
  <c r="U52" i="2"/>
  <c r="F16" i="2" s="1"/>
  <c r="T52" i="2"/>
  <c r="S52" i="2"/>
  <c r="R52" i="2"/>
  <c r="Q52" i="2"/>
  <c r="B16" i="2" s="1"/>
  <c r="Z51" i="2"/>
  <c r="Y51" i="2"/>
  <c r="X51" i="2"/>
  <c r="W51" i="2"/>
  <c r="V51" i="2"/>
  <c r="U51" i="2"/>
  <c r="T51" i="2"/>
  <c r="S51" i="2"/>
  <c r="R51" i="2"/>
  <c r="Q51" i="2"/>
  <c r="Z50" i="2"/>
  <c r="Y50" i="2"/>
  <c r="J15" i="2" s="1"/>
  <c r="X50" i="2"/>
  <c r="W50" i="2"/>
  <c r="H15" i="2" s="1"/>
  <c r="V50" i="2"/>
  <c r="U50" i="2"/>
  <c r="F15" i="2" s="1"/>
  <c r="T50" i="2"/>
  <c r="S50" i="2"/>
  <c r="R50" i="2"/>
  <c r="Q50" i="2"/>
  <c r="Z49" i="2"/>
  <c r="Y49" i="2"/>
  <c r="X49" i="2"/>
  <c r="I15" i="2" s="1"/>
  <c r="W49" i="2"/>
  <c r="V49" i="2"/>
  <c r="U49" i="2"/>
  <c r="T49" i="2"/>
  <c r="E15" i="2" s="1"/>
  <c r="S49" i="2"/>
  <c r="R49" i="2"/>
  <c r="Q49" i="2"/>
  <c r="Z48" i="2"/>
  <c r="Y48" i="2"/>
  <c r="X48" i="2"/>
  <c r="W48" i="2"/>
  <c r="V48" i="2"/>
  <c r="U48" i="2"/>
  <c r="T48" i="2"/>
  <c r="S48" i="2"/>
  <c r="R48" i="2"/>
  <c r="Q48" i="2"/>
  <c r="Z47" i="2"/>
  <c r="Y47" i="2"/>
  <c r="X47" i="2"/>
  <c r="W47" i="2"/>
  <c r="V47" i="2"/>
  <c r="U47" i="2"/>
  <c r="T47" i="2"/>
  <c r="S47" i="2"/>
  <c r="R47" i="2"/>
  <c r="Q47" i="2"/>
  <c r="Z46" i="2"/>
  <c r="Y46" i="2"/>
  <c r="X46" i="2"/>
  <c r="I13" i="2" s="1"/>
  <c r="W46" i="2"/>
  <c r="V46" i="2"/>
  <c r="G13" i="2" s="1"/>
  <c r="U46" i="2"/>
  <c r="F13" i="2" s="1"/>
  <c r="T46" i="2"/>
  <c r="E13" i="2" s="1"/>
  <c r="S46" i="2"/>
  <c r="R46" i="2"/>
  <c r="C13" i="2" s="1"/>
  <c r="Q46" i="2"/>
  <c r="B13" i="2" s="1"/>
  <c r="Z45" i="2"/>
  <c r="Y45" i="2"/>
  <c r="X45" i="2"/>
  <c r="W45" i="2"/>
  <c r="H13" i="2" s="1"/>
  <c r="V45" i="2"/>
  <c r="U45" i="2"/>
  <c r="T45" i="2"/>
  <c r="S45" i="2"/>
  <c r="R45" i="2"/>
  <c r="Q45" i="2"/>
  <c r="Z44" i="2"/>
  <c r="Y44" i="2"/>
  <c r="X44" i="2"/>
  <c r="I11" i="2" s="1"/>
  <c r="W44" i="2"/>
  <c r="V44" i="2"/>
  <c r="U44" i="2"/>
  <c r="F11" i="2" s="1"/>
  <c r="T44" i="2"/>
  <c r="E11" i="2" s="1"/>
  <c r="S44" i="2"/>
  <c r="R44" i="2"/>
  <c r="Q44" i="2"/>
  <c r="B11" i="2" s="1"/>
  <c r="Z43" i="2"/>
  <c r="Y43" i="2"/>
  <c r="X43" i="2"/>
  <c r="W43" i="2"/>
  <c r="H11" i="2" s="1"/>
  <c r="V43" i="2"/>
  <c r="U43" i="2"/>
  <c r="T43" i="2"/>
  <c r="S43" i="2"/>
  <c r="R43" i="2"/>
  <c r="Q43" i="2"/>
  <c r="Z42" i="2"/>
  <c r="Y42" i="2"/>
  <c r="J9" i="2" s="1"/>
  <c r="X42" i="2"/>
  <c r="I9" i="2" s="1"/>
  <c r="W42" i="2"/>
  <c r="V42" i="2"/>
  <c r="G9" i="2" s="1"/>
  <c r="U42" i="2"/>
  <c r="F9" i="2" s="1"/>
  <c r="T42" i="2"/>
  <c r="E9" i="2" s="1"/>
  <c r="S42" i="2"/>
  <c r="R42" i="2"/>
  <c r="C9" i="2" s="1"/>
  <c r="Q42" i="2"/>
  <c r="B9" i="2" s="1"/>
  <c r="Z41" i="2"/>
  <c r="Y41" i="2"/>
  <c r="X41" i="2"/>
  <c r="W41" i="2"/>
  <c r="H9" i="2" s="1"/>
  <c r="V41" i="2"/>
  <c r="U41" i="2"/>
  <c r="T41" i="2"/>
  <c r="S41" i="2"/>
  <c r="R41" i="2"/>
  <c r="Q41" i="2"/>
  <c r="Z40" i="2"/>
  <c r="K8" i="2" s="1"/>
  <c r="Y40" i="2"/>
  <c r="X40" i="2"/>
  <c r="I8" i="2" s="1"/>
  <c r="W40" i="2"/>
  <c r="V40" i="2"/>
  <c r="U40" i="2"/>
  <c r="T40" i="2"/>
  <c r="E8" i="2" s="1"/>
  <c r="S40" i="2"/>
  <c r="R40" i="2"/>
  <c r="Q40" i="2"/>
  <c r="B8" i="2" s="1"/>
  <c r="Z39" i="2"/>
  <c r="Y39" i="2"/>
  <c r="X39" i="2"/>
  <c r="W39" i="2"/>
  <c r="V39" i="2"/>
  <c r="U39" i="2"/>
  <c r="T39" i="2"/>
  <c r="S39" i="2"/>
  <c r="R39" i="2"/>
  <c r="C8" i="2" s="1"/>
  <c r="Q39" i="2"/>
  <c r="Z38" i="2"/>
  <c r="Y38" i="2"/>
  <c r="J7" i="2" s="1"/>
  <c r="X38" i="2"/>
  <c r="I7" i="2" s="1"/>
  <c r="W38" i="2"/>
  <c r="H7" i="2" s="1"/>
  <c r="V38" i="2"/>
  <c r="U38" i="2"/>
  <c r="F7" i="2" s="1"/>
  <c r="T38" i="2"/>
  <c r="E7" i="2" s="1"/>
  <c r="S38" i="2"/>
  <c r="R38" i="2"/>
  <c r="Q38" i="2"/>
  <c r="B7" i="2" s="1"/>
  <c r="Z37" i="2"/>
  <c r="Y37" i="2"/>
  <c r="X37" i="2"/>
  <c r="W37" i="2"/>
  <c r="V37" i="2"/>
  <c r="U37" i="2"/>
  <c r="T37" i="2"/>
  <c r="S37" i="2"/>
  <c r="R37" i="2"/>
  <c r="C7" i="2" s="1"/>
  <c r="Q37" i="2"/>
  <c r="Z36" i="2"/>
  <c r="Y36" i="2"/>
  <c r="J6" i="2" s="1"/>
  <c r="X36" i="2"/>
  <c r="I6" i="2" s="1"/>
  <c r="W36" i="2"/>
  <c r="H6" i="2" s="1"/>
  <c r="V36" i="2"/>
  <c r="U36" i="2"/>
  <c r="F6" i="2" s="1"/>
  <c r="T36" i="2"/>
  <c r="E6" i="2" s="1"/>
  <c r="S36" i="2"/>
  <c r="R36" i="2"/>
  <c r="Q36" i="2"/>
  <c r="Z35" i="2"/>
  <c r="Y35" i="2"/>
  <c r="X35" i="2"/>
  <c r="W35" i="2"/>
  <c r="V35" i="2"/>
  <c r="U35" i="2"/>
  <c r="T35" i="2"/>
  <c r="S35" i="2"/>
  <c r="R35" i="2"/>
  <c r="Q35" i="2"/>
  <c r="Z34" i="2"/>
  <c r="Y34" i="2"/>
  <c r="J5" i="2" s="1"/>
  <c r="X34" i="2"/>
  <c r="I5" i="2" s="1"/>
  <c r="W34" i="2"/>
  <c r="H5" i="2" s="1"/>
  <c r="V34" i="2"/>
  <c r="U34" i="2"/>
  <c r="F5" i="2" s="1"/>
  <c r="T34" i="2"/>
  <c r="E5" i="2" s="1"/>
  <c r="S34" i="2"/>
  <c r="D5" i="2" s="1"/>
  <c r="R34" i="2"/>
  <c r="C5" i="2" s="1"/>
  <c r="Q34" i="2"/>
  <c r="B5" i="2" s="1"/>
  <c r="Z33" i="2"/>
  <c r="Y33" i="2"/>
  <c r="X33" i="2"/>
  <c r="W33" i="2"/>
  <c r="V33" i="2"/>
  <c r="U33" i="2"/>
  <c r="T33" i="2"/>
  <c r="S33" i="2"/>
  <c r="R33" i="2"/>
  <c r="Q33" i="2"/>
  <c r="Z32" i="2"/>
  <c r="K4" i="2" s="1"/>
  <c r="Y32" i="2"/>
  <c r="X32" i="2"/>
  <c r="I4" i="2" s="1"/>
  <c r="W32" i="2"/>
  <c r="V32" i="2"/>
  <c r="U32" i="2"/>
  <c r="T32" i="2"/>
  <c r="E4" i="2" s="1"/>
  <c r="S32" i="2"/>
  <c r="R32" i="2"/>
  <c r="Q32" i="2"/>
  <c r="B4" i="2" s="1"/>
  <c r="Z31" i="2"/>
  <c r="Y31" i="2"/>
  <c r="X31" i="2"/>
  <c r="W31" i="2"/>
  <c r="V31" i="2"/>
  <c r="U31" i="2"/>
  <c r="T31" i="2"/>
  <c r="S31" i="2"/>
  <c r="R31" i="2"/>
  <c r="Q31" i="2"/>
  <c r="Z30" i="2"/>
  <c r="Y30" i="2"/>
  <c r="J3" i="2" s="1"/>
  <c r="X30" i="2"/>
  <c r="I3" i="2" s="1"/>
  <c r="W30" i="2"/>
  <c r="H3" i="2" s="1"/>
  <c r="V30" i="2"/>
  <c r="U30" i="2"/>
  <c r="F3" i="2" s="1"/>
  <c r="T30" i="2"/>
  <c r="E3" i="2" s="1"/>
  <c r="S30" i="2"/>
  <c r="R30" i="2"/>
  <c r="Q30" i="2"/>
  <c r="B3" i="2" s="1"/>
  <c r="Z29" i="2"/>
  <c r="Y29" i="2"/>
  <c r="X29" i="2"/>
  <c r="W29" i="2"/>
  <c r="V29" i="2"/>
  <c r="G3" i="2" s="1"/>
  <c r="U29" i="2"/>
  <c r="T29" i="2"/>
  <c r="S29" i="2"/>
  <c r="R29" i="2"/>
  <c r="Q29" i="2"/>
  <c r="O3" i="3" l="1"/>
  <c r="O4" i="3"/>
  <c r="R37" i="3"/>
  <c r="Q37" i="3"/>
  <c r="Q35" i="3"/>
  <c r="Q33" i="3"/>
  <c r="AC10" i="9"/>
  <c r="AC31" i="9"/>
  <c r="Y11" i="9"/>
  <c r="AG11" i="9" s="1"/>
  <c r="AG32" i="9" s="1"/>
  <c r="Y32" i="9"/>
  <c r="T11" i="9"/>
  <c r="R10" i="3"/>
  <c r="R11" i="3"/>
  <c r="R12" i="3"/>
  <c r="R13" i="3"/>
  <c r="R14" i="3"/>
  <c r="R15" i="3"/>
  <c r="R16" i="3"/>
  <c r="R17" i="3"/>
  <c r="Q19" i="3"/>
  <c r="Q21" i="3"/>
  <c r="Q23" i="3"/>
  <c r="Q25" i="3"/>
  <c r="Q27" i="3"/>
  <c r="Q30" i="3"/>
  <c r="Q32" i="3"/>
  <c r="AJ5" i="9"/>
  <c r="AJ26" i="9" s="1"/>
  <c r="AD6" i="9"/>
  <c r="AL6" i="9" s="1"/>
  <c r="AL27" i="9" s="1"/>
  <c r="AD27" i="9"/>
  <c r="Z7" i="9"/>
  <c r="AH7" i="9" s="1"/>
  <c r="AH28" i="9" s="1"/>
  <c r="Z28" i="9"/>
  <c r="AD7" i="9"/>
  <c r="AL7" i="9" s="1"/>
  <c r="AL28" i="9" s="1"/>
  <c r="AD28" i="9"/>
  <c r="AC8" i="9"/>
  <c r="AK8" i="9" s="1"/>
  <c r="AK29" i="9" s="1"/>
  <c r="AC29" i="9"/>
  <c r="Y9" i="9"/>
  <c r="AG9" i="9" s="1"/>
  <c r="AG30" i="9" s="1"/>
  <c r="Y30" i="9"/>
  <c r="T9" i="9"/>
  <c r="AL10" i="9"/>
  <c r="AL31" i="9" s="1"/>
  <c r="AH11" i="9"/>
  <c r="AH32" i="9" s="1"/>
  <c r="R38" i="3"/>
  <c r="R36" i="3"/>
  <c r="R34" i="3"/>
  <c r="R32" i="3"/>
  <c r="T6" i="9"/>
  <c r="Y6" i="9"/>
  <c r="AG6" i="9" s="1"/>
  <c r="AG27" i="9" s="1"/>
  <c r="Y27" i="9"/>
  <c r="Q20" i="3"/>
  <c r="Q22" i="3"/>
  <c r="Q24" i="3"/>
  <c r="Q26" i="3"/>
  <c r="R28" i="3"/>
  <c r="Q29" i="3"/>
  <c r="Q31" i="3"/>
  <c r="R35" i="3"/>
  <c r="Q36" i="3"/>
  <c r="Q38" i="3"/>
  <c r="Z5" i="9"/>
  <c r="AH5" i="9" s="1"/>
  <c r="AH26" i="9" s="1"/>
  <c r="Z26" i="9"/>
  <c r="T5" i="9"/>
  <c r="AC5" i="9"/>
  <c r="AK5" i="9" s="1"/>
  <c r="AK26" i="9" s="1"/>
  <c r="AC26" i="9"/>
  <c r="AK7" i="9"/>
  <c r="AK28" i="9" s="1"/>
  <c r="AC11" i="9"/>
  <c r="AC32" i="9"/>
  <c r="AB15" i="9"/>
  <c r="AB36" i="9"/>
  <c r="AD36" i="9"/>
  <c r="AD15" i="9"/>
  <c r="Z37" i="9"/>
  <c r="Z16" i="9"/>
  <c r="AH16" i="9" s="1"/>
  <c r="AH37" i="9" s="1"/>
  <c r="Z19" i="9"/>
  <c r="AH19" i="9" s="1"/>
  <c r="AH40" i="9" s="1"/>
  <c r="Z40" i="9"/>
  <c r="Y12" i="9"/>
  <c r="Y33" i="9"/>
  <c r="AJ12" i="9"/>
  <c r="AJ33" i="9" s="1"/>
  <c r="AG15" i="9"/>
  <c r="AG36" i="9" s="1"/>
  <c r="AL16" i="9"/>
  <c r="AL37" i="9" s="1"/>
  <c r="AA17" i="9"/>
  <c r="AI17" i="9" s="1"/>
  <c r="AI38" i="9" s="1"/>
  <c r="AA38" i="9"/>
  <c r="AG19" i="9"/>
  <c r="AG40" i="9" s="1"/>
  <c r="AC20" i="9"/>
  <c r="AC41" i="9"/>
  <c r="AA21" i="9"/>
  <c r="AI21" i="9" s="1"/>
  <c r="AI42" i="9" s="1"/>
  <c r="AA42" i="9"/>
  <c r="T7" i="9"/>
  <c r="T10" i="9"/>
  <c r="Y26" i="9"/>
  <c r="AG5" i="9" s="1"/>
  <c r="AG26" i="9" s="1"/>
  <c r="AA26" i="9"/>
  <c r="AI5" i="9" s="1"/>
  <c r="AI26" i="9" s="1"/>
  <c r="AD26" i="9"/>
  <c r="AL5" i="9" s="1"/>
  <c r="AL26" i="9" s="1"/>
  <c r="Z27" i="9"/>
  <c r="AH6" i="9" s="1"/>
  <c r="AH27" i="9" s="1"/>
  <c r="AB27" i="9"/>
  <c r="AJ6" i="9" s="1"/>
  <c r="AJ27" i="9" s="1"/>
  <c r="AC28" i="9"/>
  <c r="Y29" i="9"/>
  <c r="AG8" i="9" s="1"/>
  <c r="AG29" i="9" s="1"/>
  <c r="AA29" i="9"/>
  <c r="AI8" i="9" s="1"/>
  <c r="AI29" i="9" s="1"/>
  <c r="AC30" i="9"/>
  <c r="AK9" i="9" s="1"/>
  <c r="AK30" i="9" s="1"/>
  <c r="Y31" i="9"/>
  <c r="AG10" i="9" s="1"/>
  <c r="AG31" i="9" s="1"/>
  <c r="AA31" i="9"/>
  <c r="AI10" i="9" s="1"/>
  <c r="AI31" i="9" s="1"/>
  <c r="AA12" i="9"/>
  <c r="AI12" i="9" s="1"/>
  <c r="AI33" i="9" s="1"/>
  <c r="AA33" i="9"/>
  <c r="AD14" i="9"/>
  <c r="AL14" i="9" s="1"/>
  <c r="AL35" i="9" s="1"/>
  <c r="AD35" i="9"/>
  <c r="AI15" i="9"/>
  <c r="AI36" i="9" s="1"/>
  <c r="AC16" i="9"/>
  <c r="AK16" i="9" s="1"/>
  <c r="AK37" i="9" s="1"/>
  <c r="AC37" i="9"/>
  <c r="AH17" i="9"/>
  <c r="AH38" i="9" s="1"/>
  <c r="AC38" i="9"/>
  <c r="AC17" i="9"/>
  <c r="Y39" i="9"/>
  <c r="Y18" i="9"/>
  <c r="AA39" i="9"/>
  <c r="AA18" i="9"/>
  <c r="AD18" i="9"/>
  <c r="AL18" i="9" s="1"/>
  <c r="AL39" i="9" s="1"/>
  <c r="AD39" i="9"/>
  <c r="AB19" i="9"/>
  <c r="AJ19" i="9" s="1"/>
  <c r="AJ40" i="9" s="1"/>
  <c r="AB40" i="9"/>
  <c r="AD40" i="9"/>
  <c r="AD19" i="9"/>
  <c r="Z41" i="9"/>
  <c r="Z20" i="9"/>
  <c r="AH21" i="9"/>
  <c r="AH42" i="9" s="1"/>
  <c r="AC42" i="9"/>
  <c r="AC21" i="9"/>
  <c r="AK21" i="9" s="1"/>
  <c r="AK42" i="9" s="1"/>
  <c r="Y43" i="9"/>
  <c r="Y22" i="9"/>
  <c r="AB22" i="9"/>
  <c r="AB43" i="9"/>
  <c r="AD43" i="9"/>
  <c r="AD22" i="9"/>
  <c r="T8" i="9"/>
  <c r="AL11" i="9"/>
  <c r="AL32" i="9" s="1"/>
  <c r="Z33" i="9"/>
  <c r="AH12" i="9" s="1"/>
  <c r="AH33" i="9" s="1"/>
  <c r="AC33" i="9"/>
  <c r="AC12" i="9"/>
  <c r="Y34" i="9"/>
  <c r="Y13" i="9"/>
  <c r="AG13" i="9" s="1"/>
  <c r="AG34" i="9" s="1"/>
  <c r="AA34" i="9"/>
  <c r="AA13" i="9"/>
  <c r="AC34" i="9"/>
  <c r="AC13" i="9"/>
  <c r="AK13" i="9" s="1"/>
  <c r="AK34" i="9" s="1"/>
  <c r="Y35" i="9"/>
  <c r="Y14" i="9"/>
  <c r="AA35" i="9"/>
  <c r="AA14" i="9"/>
  <c r="AI14" i="9" s="1"/>
  <c r="AI35" i="9" s="1"/>
  <c r="AC35" i="9"/>
  <c r="AK14" i="9" s="1"/>
  <c r="AK35" i="9" s="1"/>
  <c r="Z15" i="9"/>
  <c r="Z36" i="9"/>
  <c r="Y17" i="9"/>
  <c r="AG17" i="9" s="1"/>
  <c r="AG38" i="9" s="1"/>
  <c r="Y38" i="9"/>
  <c r="AD17" i="9"/>
  <c r="AL17" i="9" s="1"/>
  <c r="AL38" i="9" s="1"/>
  <c r="Z18" i="9"/>
  <c r="AH18" i="9" s="1"/>
  <c r="AH39" i="9" s="1"/>
  <c r="AK18" i="9"/>
  <c r="AK39" i="9" s="1"/>
  <c r="AI19" i="9"/>
  <c r="AI40" i="9" s="1"/>
  <c r="AC19" i="9"/>
  <c r="AK19" i="9" s="1"/>
  <c r="AK40" i="9" s="1"/>
  <c r="Y20" i="9"/>
  <c r="AG20" i="9" s="1"/>
  <c r="AG41" i="9" s="1"/>
  <c r="AA20" i="9"/>
  <c r="AI20" i="9" s="1"/>
  <c r="AI41" i="9" s="1"/>
  <c r="Y21" i="9"/>
  <c r="AG21" i="9" s="1"/>
  <c r="AG42" i="9" s="1"/>
  <c r="Y42" i="9"/>
  <c r="AD21" i="9"/>
  <c r="AL21" i="9" s="1"/>
  <c r="AL42" i="9" s="1"/>
  <c r="AI22" i="9"/>
  <c r="AI43" i="9" s="1"/>
  <c r="AC22" i="9"/>
  <c r="AK22" i="9" s="1"/>
  <c r="AK43" i="9" s="1"/>
  <c r="AB11" i="9"/>
  <c r="AJ11" i="9" s="1"/>
  <c r="AJ32" i="9" s="1"/>
  <c r="AB16" i="9"/>
  <c r="AJ16" i="9" s="1"/>
  <c r="AJ37" i="9" s="1"/>
  <c r="AH20" i="9" l="1"/>
  <c r="AH41" i="9" s="1"/>
  <c r="AI18" i="9"/>
  <c r="AI39" i="9" s="1"/>
  <c r="AK17" i="9"/>
  <c r="AK38" i="9" s="1"/>
  <c r="K3" i="3"/>
  <c r="L3" i="3"/>
  <c r="L6" i="3"/>
  <c r="K6" i="3"/>
  <c r="AH15" i="9"/>
  <c r="AH36" i="9" s="1"/>
  <c r="AG14" i="9"/>
  <c r="AG35" i="9" s="1"/>
  <c r="AI13" i="9"/>
  <c r="AI34" i="9" s="1"/>
  <c r="AK12" i="9"/>
  <c r="AK33" i="9" s="1"/>
  <c r="AJ22" i="9"/>
  <c r="AJ43" i="9" s="1"/>
  <c r="AL19" i="9"/>
  <c r="AL40" i="9" s="1"/>
  <c r="AG18" i="9"/>
  <c r="AG39" i="9" s="1"/>
  <c r="AK20" i="9"/>
  <c r="AK41" i="9" s="1"/>
  <c r="AG12" i="9"/>
  <c r="AG33" i="9" s="1"/>
  <c r="AJ15" i="9"/>
  <c r="AJ36" i="9" s="1"/>
  <c r="AK11" i="9"/>
  <c r="AK32" i="9" s="1"/>
  <c r="AK10" i="9"/>
  <c r="AK31" i="9" s="1"/>
  <c r="AL22" i="9"/>
  <c r="AL43" i="9" s="1"/>
  <c r="AG22" i="9"/>
  <c r="AG43" i="9" s="1"/>
  <c r="AL15" i="9"/>
  <c r="AL36" i="9" s="1"/>
  <c r="Q3" i="3"/>
  <c r="R3" i="3"/>
  <c r="S34" i="3" l="1"/>
  <c r="S11" i="3"/>
  <c r="S17" i="3"/>
  <c r="S19" i="3"/>
  <c r="S27" i="3"/>
  <c r="S31" i="3"/>
  <c r="S12" i="3"/>
  <c r="S14" i="3"/>
  <c r="S18" i="3"/>
  <c r="S20" i="3"/>
  <c r="S24" i="3"/>
  <c r="S28" i="3"/>
  <c r="S32" i="3"/>
  <c r="S36" i="3"/>
  <c r="S13" i="3"/>
  <c r="S15" i="3"/>
  <c r="S21" i="3"/>
  <c r="S25" i="3"/>
  <c r="S29" i="3"/>
  <c r="S33" i="3"/>
  <c r="S37" i="3"/>
  <c r="S10" i="3"/>
  <c r="S16" i="3"/>
  <c r="S22" i="3"/>
  <c r="S26" i="3"/>
  <c r="S30" i="3"/>
  <c r="S38" i="3"/>
  <c r="S23" i="3"/>
  <c r="S35" i="3"/>
  <c r="S4" i="3" l="1"/>
  <c r="T4" i="3"/>
  <c r="S3" i="3"/>
  <c r="T3" i="3"/>
</calcChain>
</file>

<file path=xl/sharedStrings.xml><?xml version="1.0" encoding="utf-8"?>
<sst xmlns="http://schemas.openxmlformats.org/spreadsheetml/2006/main" count="5831" uniqueCount="591">
  <si>
    <t>Label</t>
  </si>
  <si>
    <t>Type</t>
  </si>
  <si>
    <t>Date Time</t>
  </si>
  <si>
    <t>Element</t>
  </si>
  <si>
    <t>Element Label</t>
  </si>
  <si>
    <t>Flags</t>
  </si>
  <si>
    <t>Unadjusted Data</t>
  </si>
  <si>
    <t>Concentration</t>
  </si>
  <si>
    <t>Unit</t>
  </si>
  <si>
    <t>Intensity</t>
  </si>
  <si>
    <t>Concentration SD</t>
  </si>
  <si>
    <t>Concentration %RSD</t>
  </si>
  <si>
    <t>Intensity SD</t>
  </si>
  <si>
    <t>Intensity %RSD</t>
  </si>
  <si>
    <t>Replicates</t>
  </si>
  <si>
    <t>Concentration Replicate 1</t>
  </si>
  <si>
    <t>Concentration Replicate 2</t>
  </si>
  <si>
    <t>Concentration Replicate 3</t>
  </si>
  <si>
    <t>Intensity Replicate 1</t>
  </si>
  <si>
    <t>Intensity Replicate 2</t>
  </si>
  <si>
    <t>Intensity Replicate 3</t>
  </si>
  <si>
    <t>Blank</t>
  </si>
  <si>
    <t>BLK</t>
  </si>
  <si>
    <t>Si 251.611</t>
  </si>
  <si>
    <t>Si</t>
  </si>
  <si>
    <t>ppm</t>
  </si>
  <si>
    <t>-</t>
  </si>
  <si>
    <t>&gt; 100.00</t>
  </si>
  <si>
    <t>Sr 407.771</t>
  </si>
  <si>
    <t>Sr</t>
  </si>
  <si>
    <t>Fe 302.064</t>
  </si>
  <si>
    <t>Fe</t>
  </si>
  <si>
    <t>Mg 383.829</t>
  </si>
  <si>
    <t>Mg</t>
  </si>
  <si>
    <t>Al 396.152</t>
  </si>
  <si>
    <t>Al</t>
  </si>
  <si>
    <t>Mn 403.076</t>
  </si>
  <si>
    <t>Mn</t>
  </si>
  <si>
    <t>Na 589.592</t>
  </si>
  <si>
    <t>Na</t>
  </si>
  <si>
    <t>Ca 616.217</t>
  </si>
  <si>
    <t>Ca</t>
  </si>
  <si>
    <t>Li 670.784</t>
  </si>
  <si>
    <t>Li</t>
  </si>
  <si>
    <t>K 766.491</t>
  </si>
  <si>
    <t>K</t>
  </si>
  <si>
    <t>Standard 1</t>
  </si>
  <si>
    <t>STD</t>
  </si>
  <si>
    <t>Standard 2</t>
  </si>
  <si>
    <t>Standard 3</t>
  </si>
  <si>
    <t>Standard 4</t>
  </si>
  <si>
    <t>Standard 5</t>
  </si>
  <si>
    <t>Standard 6</t>
  </si>
  <si>
    <t>Standard 7</t>
  </si>
  <si>
    <t>Standard 8</t>
  </si>
  <si>
    <t>Standard 9</t>
  </si>
  <si>
    <t>Standard 10</t>
  </si>
  <si>
    <t>Standard 11</t>
  </si>
  <si>
    <t>Standard 12</t>
  </si>
  <si>
    <t>Standard 13</t>
  </si>
  <si>
    <t>Standard 14</t>
  </si>
  <si>
    <t>Standard 15</t>
  </si>
  <si>
    <t>Standard 16</t>
  </si>
  <si>
    <t>Standard 17</t>
  </si>
  <si>
    <t>Standard 18</t>
  </si>
  <si>
    <t>St1 1:100</t>
  </si>
  <si>
    <t>Sample</t>
  </si>
  <si>
    <t>u</t>
  </si>
  <si>
    <t>St2 1:100</t>
  </si>
  <si>
    <t>St3 1:100</t>
  </si>
  <si>
    <t>St4 1:100</t>
  </si>
  <si>
    <t>St5 1:100</t>
  </si>
  <si>
    <t>St6 1:100</t>
  </si>
  <si>
    <t>St7 1:100</t>
  </si>
  <si>
    <t>St8 1:100</t>
  </si>
  <si>
    <t>St9 1:100</t>
  </si>
  <si>
    <t>St10 1:100</t>
  </si>
  <si>
    <t>St11 1:100</t>
  </si>
  <si>
    <t>St12 1:100</t>
  </si>
  <si>
    <t>St13 1:100</t>
  </si>
  <si>
    <t>St14 1:100</t>
  </si>
  <si>
    <t>St15 1:100</t>
  </si>
  <si>
    <t>St16 1:100</t>
  </si>
  <si>
    <t>St17 1:100</t>
  </si>
  <si>
    <t>St18 1:100</t>
  </si>
  <si>
    <t>TMDA</t>
  </si>
  <si>
    <t>ManB 1:100</t>
  </si>
  <si>
    <t>o</t>
  </si>
  <si>
    <t>ManD 1:100</t>
  </si>
  <si>
    <t>ThioT 1:100</t>
  </si>
  <si>
    <t>St. 1 1:10</t>
  </si>
  <si>
    <t>St 2 1:10</t>
  </si>
  <si>
    <t>St. 3 1:10</t>
  </si>
  <si>
    <t>St. 4 1:10</t>
  </si>
  <si>
    <t>St 5 1:10</t>
  </si>
  <si>
    <t>St 6 1:10</t>
  </si>
  <si>
    <t>#m</t>
  </si>
  <si>
    <t>####</t>
  </si>
  <si>
    <t>N/A</t>
  </si>
  <si>
    <t>St. 7 1:10</t>
  </si>
  <si>
    <t>#</t>
  </si>
  <si>
    <t>St 8 1:10</t>
  </si>
  <si>
    <t>St. 9 1:10</t>
  </si>
  <si>
    <t>St 10 1:10</t>
  </si>
  <si>
    <t>St. 11 1:10</t>
  </si>
  <si>
    <t>St 12 1:10</t>
  </si>
  <si>
    <t>St 13 1:10</t>
  </si>
  <si>
    <t>St. 14 1:10</t>
  </si>
  <si>
    <t>St 15 1:10</t>
  </si>
  <si>
    <t>St. 16. 1:10</t>
  </si>
  <si>
    <t>St. 17 1:10</t>
  </si>
  <si>
    <t>St. 18 1:10</t>
  </si>
  <si>
    <t>ManD 1:10</t>
  </si>
  <si>
    <t>Thiothrix 1:10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</si>
  <si>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</si>
  <si>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</si>
  <si>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</si>
  <si>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</si>
  <si>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</si>
  <si>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</si>
  <si>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</si>
  <si>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</si>
  <si>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</si>
  <si>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</si>
  <si>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</si>
  <si>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</si>
  <si>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</si>
  <si>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</si>
  <si>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</si>
  <si>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</si>
  <si>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</si>
  <si>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</si>
  <si>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ManB</t>
  </si>
  <si>
    <t>ManD</t>
  </si>
  <si>
    <t>ThioT</t>
  </si>
  <si>
    <t>Dilution</t>
  </si>
  <si>
    <t>sample</t>
  </si>
  <si>
    <t>Name</t>
  </si>
  <si>
    <t>calculated 100 of sample</t>
  </si>
  <si>
    <t>bdl</t>
  </si>
  <si>
    <t>Si (ppm)</t>
  </si>
  <si>
    <t>Sr (ppm)</t>
  </si>
  <si>
    <t>Fe (ppm)</t>
  </si>
  <si>
    <t>Mg (ppm)</t>
  </si>
  <si>
    <t>Al (ppm)</t>
  </si>
  <si>
    <t>Mn (ppm)</t>
  </si>
  <si>
    <t>Na (ppm)</t>
  </si>
  <si>
    <t>Ca (ppm)</t>
  </si>
  <si>
    <t>Li (ppm)</t>
  </si>
  <si>
    <t>K (ppm)</t>
  </si>
  <si>
    <t>d13C lin corr n=4</t>
  </si>
  <si>
    <t>2 pt corr d 13C n=9</t>
  </si>
  <si>
    <t>area vs µmol</t>
  </si>
  <si>
    <t>m</t>
  </si>
  <si>
    <t>b</t>
  </si>
  <si>
    <t>avg</t>
  </si>
  <si>
    <t>stdev</t>
  </si>
  <si>
    <t>corr avg</t>
  </si>
  <si>
    <t>meas</t>
  </si>
  <si>
    <t>actual</t>
  </si>
  <si>
    <t>corr stdev</t>
  </si>
  <si>
    <t>R^2</t>
  </si>
  <si>
    <t>bicarb</t>
  </si>
  <si>
    <t>d18O lin corr n=4</t>
  </si>
  <si>
    <t>NBS</t>
  </si>
  <si>
    <t>description</t>
  </si>
  <si>
    <t>vial #</t>
  </si>
  <si>
    <t>name</t>
  </si>
  <si>
    <t>wt (g)</t>
  </si>
  <si>
    <t>wt + samp (g)</t>
  </si>
  <si>
    <t>HCO3 mM</t>
  </si>
  <si>
    <t>vol (L)</t>
  </si>
  <si>
    <t>umol HCO3</t>
  </si>
  <si>
    <t>Dilution (%)</t>
  </si>
  <si>
    <t>Avg Area</t>
  </si>
  <si>
    <t>1/area</t>
  </si>
  <si>
    <t>d 13C/12C</t>
  </si>
  <si>
    <t>d 18O/16O</t>
  </si>
  <si>
    <t>lin corr d13c</t>
  </si>
  <si>
    <t>lin corr d18O</t>
  </si>
  <si>
    <t>2pt corr d13C</t>
  </si>
  <si>
    <t>Comments</t>
  </si>
  <si>
    <t>bicarb std</t>
  </si>
  <si>
    <t>HCO3 10</t>
  </si>
  <si>
    <t>HCO3 20</t>
  </si>
  <si>
    <t>NIST std</t>
  </si>
  <si>
    <t>NBS 10</t>
  </si>
  <si>
    <t>NBS 5</t>
  </si>
  <si>
    <t>std 6.04 mM</t>
  </si>
  <si>
    <t>1.5 µmol</t>
  </si>
  <si>
    <t>DIC 1</t>
  </si>
  <si>
    <t>DIC 2</t>
  </si>
  <si>
    <t>DIC 3</t>
  </si>
  <si>
    <t>DIC 4</t>
  </si>
  <si>
    <t>DIC 5</t>
  </si>
  <si>
    <t>DIC 6</t>
  </si>
  <si>
    <t>DIC 7</t>
  </si>
  <si>
    <t>DIC 8</t>
  </si>
  <si>
    <t>3 µmol</t>
  </si>
  <si>
    <t>6 µmol</t>
  </si>
  <si>
    <t>DIC 9</t>
  </si>
  <si>
    <t>DIC 10</t>
  </si>
  <si>
    <t>DIC 11</t>
  </si>
  <si>
    <t>DIC 12</t>
  </si>
  <si>
    <t>DIC 13</t>
  </si>
  <si>
    <t>DIC 14</t>
  </si>
  <si>
    <t>DIC 15</t>
  </si>
  <si>
    <t>DIC 16</t>
  </si>
  <si>
    <t>12 µmol</t>
  </si>
  <si>
    <t>cations</t>
  </si>
  <si>
    <t>DIC</t>
  </si>
  <si>
    <t>Data from October 2013 SURF sampling trip</t>
  </si>
  <si>
    <t>Site</t>
  </si>
  <si>
    <t>level</t>
  </si>
  <si>
    <t>T</t>
  </si>
  <si>
    <t>pH</t>
  </si>
  <si>
    <t>ORP</t>
  </si>
  <si>
    <t>cond</t>
  </si>
  <si>
    <t>TDS</t>
  </si>
  <si>
    <t>DO</t>
  </si>
  <si>
    <t>S2-</t>
  </si>
  <si>
    <t>Fe2+</t>
  </si>
  <si>
    <t>NO3-</t>
  </si>
  <si>
    <t>NH3</t>
  </si>
  <si>
    <t>Br2</t>
  </si>
  <si>
    <t>SiO2</t>
  </si>
  <si>
    <t>PO43-</t>
  </si>
  <si>
    <t>units</t>
  </si>
  <si>
    <t>ft</t>
  </si>
  <si>
    <t>C</t>
  </si>
  <si>
    <t>mV</t>
  </si>
  <si>
    <t>uS</t>
  </si>
  <si>
    <t>mg/L</t>
  </si>
  <si>
    <t>ug/L</t>
  </si>
  <si>
    <t>Rust Falls</t>
  </si>
  <si>
    <t>UR</t>
  </si>
  <si>
    <t>Junction</t>
  </si>
  <si>
    <t>Manifold</t>
  </si>
  <si>
    <t>Hole B</t>
  </si>
  <si>
    <t>Thiothrix Falls</t>
  </si>
  <si>
    <t>Fl- ppm</t>
    <phoneticPr fontId="0" type="noConversion"/>
  </si>
  <si>
    <t>acetate</t>
    <phoneticPr fontId="0" type="noConversion"/>
  </si>
  <si>
    <t>formate</t>
    <phoneticPr fontId="0" type="noConversion"/>
  </si>
  <si>
    <t>pyruvate</t>
    <phoneticPr fontId="0" type="noConversion"/>
  </si>
  <si>
    <t>Cl-</t>
    <phoneticPr fontId="0" type="noConversion"/>
  </si>
  <si>
    <t>Br-</t>
    <phoneticPr fontId="0" type="noConversion"/>
  </si>
  <si>
    <t>NO3-</t>
    <phoneticPr fontId="0" type="noConversion"/>
  </si>
  <si>
    <t>SO42-</t>
    <phoneticPr fontId="0" type="noConversion"/>
  </si>
  <si>
    <t>citrate</t>
    <phoneticPr fontId="0" type="noConversion"/>
  </si>
  <si>
    <t>SURF st. 1 1:10</t>
  </si>
  <si>
    <t>BDL</t>
    <phoneticPr fontId="0" type="noConversion"/>
  </si>
  <si>
    <t>SURF st. 2 1:10</t>
  </si>
  <si>
    <t>SURF st. 3 1:10</t>
  </si>
  <si>
    <t>SURF st. 4 1:10</t>
  </si>
  <si>
    <t>SURF st. 5 1:10</t>
  </si>
  <si>
    <t>SURF st. 6 1:10</t>
  </si>
  <si>
    <t>SURF st. 7 1:10</t>
  </si>
  <si>
    <t>SURF st. 8 1:10</t>
  </si>
  <si>
    <t>SURF st. 9 1:10</t>
  </si>
  <si>
    <t>SURF st. 10 1:10</t>
  </si>
  <si>
    <t>SURF st. 11 1:10</t>
  </si>
  <si>
    <t>BDL</t>
    <phoneticPr fontId="0" type="noConversion"/>
  </si>
  <si>
    <t>SURF st 12 1:10</t>
  </si>
  <si>
    <t>SURF st. 13 1:10</t>
  </si>
  <si>
    <t>SURF st. 14 1:10</t>
  </si>
  <si>
    <t>SURF st. 15 1:10</t>
  </si>
  <si>
    <t>SURF st. 16 1:10</t>
  </si>
  <si>
    <t>SURF st. 17 1:10</t>
  </si>
  <si>
    <t>SURF st. 18 1:10</t>
  </si>
  <si>
    <t>SURF manifold B 1:10</t>
  </si>
  <si>
    <t>SURF manifold D 1:10</t>
  </si>
  <si>
    <t>SURF st. 8 october 1:10</t>
  </si>
  <si>
    <t>SURF st. 1</t>
  </si>
  <si>
    <t>SURF st. 2</t>
  </si>
  <si>
    <t>SURF st. 3</t>
  </si>
  <si>
    <t>SURF st. 4</t>
  </si>
  <si>
    <t>**</t>
    <phoneticPr fontId="0" type="noConversion"/>
  </si>
  <si>
    <t>SURF st. 5</t>
  </si>
  <si>
    <t>SURF st. 6</t>
  </si>
  <si>
    <t>SURF st. 7</t>
  </si>
  <si>
    <t>SURF st. 8</t>
  </si>
  <si>
    <t>SURF st. 9</t>
  </si>
  <si>
    <t>SURF st. 10</t>
  </si>
  <si>
    <t>SURF st. 11</t>
  </si>
  <si>
    <t>SURF st. 12</t>
  </si>
  <si>
    <t>SURF st. 13</t>
  </si>
  <si>
    <t>SURF st. 14</t>
  </si>
  <si>
    <t>SURF st. 15</t>
  </si>
  <si>
    <t>SURF st. 16</t>
  </si>
  <si>
    <t>SURF st. 17</t>
  </si>
  <si>
    <t>SURF st. 18</t>
  </si>
  <si>
    <t xml:space="preserve">**st. 4, 8, 12: acetate detected in 1:10 dilution only because tail of Fl- peak drowns signal in </t>
    <phoneticPr fontId="0" type="noConversion"/>
  </si>
  <si>
    <t>non-diluted samples</t>
    <phoneticPr fontId="0" type="noConversion"/>
  </si>
  <si>
    <t>***replicates of NO3- are not great, so I need to go through and look at each peak again to</t>
    <phoneticPr fontId="0" type="noConversion"/>
  </si>
  <si>
    <t>manually integrate.</t>
    <phoneticPr fontId="0" type="noConversion"/>
  </si>
  <si>
    <t>dilution</t>
  </si>
  <si>
    <t>Fl- (ppm)</t>
  </si>
  <si>
    <t>Cl- (ppm)</t>
  </si>
  <si>
    <t>Br- (ppm)</t>
  </si>
  <si>
    <t>NO3- (ppm)</t>
  </si>
  <si>
    <t>SO42- (ppm)</t>
  </si>
  <si>
    <t>temp ('C)</t>
  </si>
  <si>
    <t>ORP (mV)</t>
  </si>
  <si>
    <t>cond (uS)</t>
  </si>
  <si>
    <t>TDS (ppm)</t>
  </si>
  <si>
    <t>meters</t>
  </si>
  <si>
    <t>anions</t>
  </si>
  <si>
    <t>dD</t>
  </si>
  <si>
    <t>dDerr</t>
  </si>
  <si>
    <t>d18O</t>
  </si>
  <si>
    <t>d18Oerr</t>
  </si>
  <si>
    <t>St16b</t>
  </si>
  <si>
    <t>DO mg/L</t>
  </si>
  <si>
    <t>S2- ug/L</t>
  </si>
  <si>
    <t>Fe2+ mg/L</t>
  </si>
  <si>
    <t>NO3- mg/L</t>
  </si>
  <si>
    <t>NH3 mg/L</t>
  </si>
  <si>
    <t>Br2 mg/L</t>
  </si>
  <si>
    <t>SiO2 mg/L</t>
  </si>
  <si>
    <t>Mn mg/L</t>
  </si>
  <si>
    <t>PO4 mg/L</t>
  </si>
  <si>
    <t>spectro</t>
  </si>
  <si>
    <t>citrate (ppm)</t>
  </si>
  <si>
    <t>acetate (ppm)</t>
  </si>
  <si>
    <t>formate (ppm)</t>
  </si>
  <si>
    <t>pyruvate (ppm)</t>
  </si>
  <si>
    <t>Description</t>
  </si>
  <si>
    <t>Cond. (μS)</t>
  </si>
  <si>
    <t>Temp (C°)</t>
  </si>
  <si>
    <t>DO (mg/L)</t>
  </si>
  <si>
    <t>Flow rate (mL/min)</t>
  </si>
  <si>
    <t>Pic#</t>
  </si>
  <si>
    <t>DIC (mM)</t>
  </si>
  <si>
    <t>d13C DIC</t>
  </si>
  <si>
    <t>d18O DIC</t>
  </si>
  <si>
    <t>cells/ml</t>
  </si>
  <si>
    <t xml:space="preserve"> [Fe2+] mM</t>
    <phoneticPr fontId="0" type="noConversion"/>
  </si>
  <si>
    <t>[Fe3+] mM</t>
    <phoneticPr fontId="0" type="noConversion"/>
  </si>
  <si>
    <t>total Fe mM</t>
    <phoneticPr fontId="0" type="noConversion"/>
  </si>
  <si>
    <r>
      <t>H</t>
    </r>
    <r>
      <rPr>
        <vertAlign val="subscript"/>
        <sz val="10"/>
        <rFont val="Verdana"/>
      </rPr>
      <t>2</t>
    </r>
    <r>
      <rPr>
        <sz val="12"/>
        <color theme="1"/>
        <rFont val="Calibri"/>
        <family val="2"/>
        <scheme val="minor"/>
      </rPr>
      <t>S (ppm)</t>
    </r>
  </si>
  <si>
    <t>300L</t>
  </si>
  <si>
    <t>J-0546</t>
  </si>
  <si>
    <t>BDL</t>
    <phoneticPr fontId="0" type="noConversion"/>
  </si>
  <si>
    <t>J-0554</t>
  </si>
  <si>
    <t>Drip City</t>
  </si>
  <si>
    <t>J-0578</t>
  </si>
  <si>
    <t>Fungus Flower</t>
  </si>
  <si>
    <t>Sulfide Streamers/ Junction</t>
  </si>
  <si>
    <t>Purple Pond</t>
  </si>
  <si>
    <t>D-1220</t>
  </si>
  <si>
    <t>BDL</t>
  </si>
  <si>
    <t>J-0595</t>
  </si>
  <si>
    <t>Thiotrix Falls</t>
  </si>
  <si>
    <t>D-1246</t>
  </si>
  <si>
    <t>River Styx</t>
  </si>
  <si>
    <t>D-1279</t>
  </si>
  <si>
    <t>Field Blank</t>
  </si>
  <si>
    <t>Faucet</t>
  </si>
  <si>
    <t>D-1304</t>
  </si>
  <si>
    <t>Ceiling Drip</t>
  </si>
  <si>
    <t>D-1338</t>
  </si>
  <si>
    <t>Ferric Finger</t>
  </si>
  <si>
    <t>D-1359</t>
  </si>
  <si>
    <t>Downward Diamond Drillhole</t>
  </si>
  <si>
    <t>D-1373</t>
  </si>
  <si>
    <t>Industrial</t>
  </si>
  <si>
    <t>creek</t>
  </si>
  <si>
    <t>BDL= below detection limit</t>
    <phoneticPr fontId="0" type="noConversion"/>
  </si>
  <si>
    <t>Detection limit= 1 µm Fe</t>
    <phoneticPr fontId="0" type="noConversion"/>
  </si>
  <si>
    <t>Detection limit= 0.1 ppm H2S</t>
    <phoneticPr fontId="0" type="noConversion"/>
  </si>
  <si>
    <t>flow rate</t>
  </si>
  <si>
    <t>water</t>
  </si>
  <si>
    <t>organic acids</t>
  </si>
  <si>
    <t>FID</t>
  </si>
  <si>
    <t>TCD</t>
  </si>
  <si>
    <t>Response Factors</t>
  </si>
  <si>
    <t>CO2</t>
  </si>
  <si>
    <t>CH4</t>
  </si>
  <si>
    <t>CO</t>
  </si>
  <si>
    <t>H2</t>
  </si>
  <si>
    <t>O2</t>
  </si>
  <si>
    <t>N2</t>
  </si>
  <si>
    <t>at 25'C and 1atm</t>
  </si>
  <si>
    <t>Slope</t>
  </si>
  <si>
    <t>intercept</t>
  </si>
  <si>
    <t>concentraion of gas in just aqueous phase under equilibrium</t>
  </si>
  <si>
    <t>averages</t>
  </si>
  <si>
    <t>C2</t>
  </si>
  <si>
    <t>He</t>
  </si>
  <si>
    <t>R2</t>
  </si>
  <si>
    <t>total</t>
  </si>
  <si>
    <t>Volume solution(ml)</t>
  </si>
  <si>
    <t>volume headspace(ml)</t>
  </si>
  <si>
    <t>Total pressure</t>
  </si>
  <si>
    <t>mM</t>
  </si>
  <si>
    <t xml:space="preserve">original concentration of solution </t>
  </si>
  <si>
    <t>Manifold B</t>
  </si>
  <si>
    <t>Manifold D</t>
  </si>
  <si>
    <t>ThioT Falls</t>
  </si>
  <si>
    <t>millimoles in the gas</t>
  </si>
  <si>
    <t>uM</t>
  </si>
  <si>
    <t>Compiled data</t>
  </si>
  <si>
    <t>Date</t>
  </si>
  <si>
    <t>file</t>
  </si>
  <si>
    <t>SURF_ManB</t>
  </si>
  <si>
    <t>C:\LabSolutions\Data\Maggie\SURF11_13\SURF_ManB_1.gcd</t>
  </si>
  <si>
    <t>C:\LabSolutions\Data\Maggie\SURF11_13\SURF_ManB_2.gcd</t>
  </si>
  <si>
    <t>SURF_ManD</t>
  </si>
  <si>
    <t>C:\LabSolutions\Data\Maggie\SURF11_13\SURF_ManD_1.gcd</t>
  </si>
  <si>
    <t>C:\LabSolutions\Data\Maggie\SURF11_13\SURF_ManD_2.gcd</t>
  </si>
  <si>
    <t>SURF_ThioT</t>
  </si>
  <si>
    <t>C:\LabSolutions\Data\Maggie\SURF11_13\SURF_ThioT_1.gcd</t>
  </si>
  <si>
    <t>C:\LabSolutions\Data\Maggie\SURF11_13\SURF_ThioT_2.gcd</t>
  </si>
  <si>
    <t>SURF_st2_1</t>
  </si>
  <si>
    <t>C:\LabSolutions\Data\Maggie\SURF11_13\SURF_st2_2.gcd</t>
  </si>
  <si>
    <t>C:\LabSolutions\Data\Maggie\SURF11_13\SURF_st2_3.gcd</t>
  </si>
  <si>
    <t>120513_st3c</t>
  </si>
  <si>
    <t>C:\LabSolutions\Data\Maggie\SURF11_13\120513_st3c.gcd</t>
  </si>
  <si>
    <t>120513_st3b</t>
  </si>
  <si>
    <t>C:\LabSolutions\Data\Maggie\SURF11_13\120513_st3b.gcd</t>
  </si>
  <si>
    <t>SURF_st5_1</t>
  </si>
  <si>
    <t>C:\LabSolutions\Data\Maggie\SURF11_13\SURF_st5_2.gcd</t>
  </si>
  <si>
    <t>C:\LabSolutions\Data\Maggie\SURF11_13\SURF_st5_3.gcd</t>
  </si>
  <si>
    <t>SURF_st6_1</t>
  </si>
  <si>
    <t>C:\LabSolutions\Data\Maggie\SURF11_13\SURF_st6_1.gcd</t>
  </si>
  <si>
    <t>C:\LabSolutions\Data\Maggie\SURF11_13\SURF_st6_2.gcd</t>
  </si>
  <si>
    <t>SURF_st7(2)_1</t>
  </si>
  <si>
    <t>C:\LabSolutions\Data\Maggie\SURF11_13\SURF_st7(2)_1.gcd</t>
  </si>
  <si>
    <t>SURF_st7(2)_2</t>
  </si>
  <si>
    <t>C:\LabSolutions\Data\Maggie\SURF11_13\SURF_st7(2)_2.gcd</t>
  </si>
  <si>
    <t>SURF_st8_1</t>
  </si>
  <si>
    <t>C:\LabSolutions\Data\Maggie\SURF11_13\SURF_st8_1.gcd</t>
  </si>
  <si>
    <t>C:\LabSolutions\Data\Maggie\SURF11_13\SURF_st8_2.gcd</t>
  </si>
  <si>
    <t>120313-st9-c</t>
  </si>
  <si>
    <t>C:\LabSolutions\Data\Maggie\SURF11_13\120313-st9-c.gcd</t>
  </si>
  <si>
    <t>120313-st9-b</t>
  </si>
  <si>
    <t>C:\LabSolutions\Data\Maggie\SURF11_13\120313-st9-b.gcd</t>
  </si>
  <si>
    <t>120513_st10a</t>
  </si>
  <si>
    <t>C:\LabSolutions\Data\Maggie\SURF11_13\120513_st10a.gcd</t>
  </si>
  <si>
    <t>120513_st10b</t>
  </si>
  <si>
    <t>C:\LabSolutions\Data\Maggie\SURF11_13\120513_st10b.gcd</t>
  </si>
  <si>
    <t>120413-st11a</t>
  </si>
  <si>
    <t>C:\LabSolutions\Data\Maggie\SURF11_13\120413-st11a.gcd</t>
  </si>
  <si>
    <t>120413-st11b</t>
  </si>
  <si>
    <t>C:\LabSolutions\Data\Maggie\SURF11_13\120413-st11b.gcd</t>
  </si>
  <si>
    <t>120413-st12a</t>
  </si>
  <si>
    <t>C:\LabSolutions\Data\Maggie\SURF11_13\120413-st12a.gcd</t>
  </si>
  <si>
    <t>120413-st12b</t>
  </si>
  <si>
    <t>C:\LabSolutions\Data\Maggie\SURF11_13\120413-st12b.gcd</t>
  </si>
  <si>
    <t>120413-st13a</t>
  </si>
  <si>
    <t>C:\LabSolutions\Data\Maggie\SURF11_13\120413-st13a.gcd</t>
  </si>
  <si>
    <t>120413-st13b</t>
  </si>
  <si>
    <t>C:\LabSolutions\Data\Maggie\SURF11_13\120413-st13b.gcd</t>
  </si>
  <si>
    <t>120413-st_14a</t>
  </si>
  <si>
    <t>C:\LabSolutions\Data\Maggie\SURF11_13\120413-st_14a.gcd</t>
  </si>
  <si>
    <t>120413-st_14b</t>
  </si>
  <si>
    <t>C:\LabSolutions\Data\Maggie\SURF11_13\120413-st_14b.gcd</t>
  </si>
  <si>
    <t>120513_st15b</t>
  </si>
  <si>
    <t>C:\LabSolutions\Data\Maggie\SURF11_13\120513_st15b.gcd</t>
  </si>
  <si>
    <t>120513_st15c</t>
  </si>
  <si>
    <t>C:\LabSolutions\Data\Maggie\SURF11_13\120513_st15c.gcd</t>
  </si>
  <si>
    <t>120513_st17a</t>
  </si>
  <si>
    <t>C:\LabSolutions\Data\Maggie\SURF11_13\120513_st17a.gcd</t>
  </si>
  <si>
    <t>120513_st17b</t>
  </si>
  <si>
    <t>C:\LabSolutions\Data\Maggie\SURF11_13\120513_st17b.gcd</t>
  </si>
  <si>
    <t>120513_st17c</t>
  </si>
  <si>
    <t>C:\LabSolutions\Data\Maggie\SURF11_13\120513_st17c.gcd</t>
  </si>
  <si>
    <t>120513_st18a</t>
  </si>
  <si>
    <t>C:\LabSolutions\Data\Maggie\SURF11_13\120513_st18a.gcd</t>
  </si>
  <si>
    <t>120513_st18b</t>
  </si>
  <si>
    <t>C:\LabSolutions\Data\Maggie\SURF11_13\120513_st18b.gcd</t>
  </si>
  <si>
    <t>metal (all ppm)</t>
  </si>
  <si>
    <t>3A</t>
  </si>
  <si>
    <t>1:100</t>
  </si>
  <si>
    <t>** dilution is not taken into account in raw value</t>
    <phoneticPr fontId="1" type="noConversion"/>
  </si>
  <si>
    <t>Man B</t>
  </si>
  <si>
    <t>Man D</t>
  </si>
  <si>
    <t>Site 6</t>
  </si>
  <si>
    <t>site 8</t>
  </si>
  <si>
    <t>1:10</t>
  </si>
  <si>
    <t>Site 9</t>
  </si>
  <si>
    <t>Notes:</t>
  </si>
  <si>
    <t>dilution is included</t>
  </si>
  <si>
    <t>metal (all values are µM)</t>
    <phoneticPr fontId="1" type="noConversion"/>
  </si>
  <si>
    <t>** values are</t>
    <phoneticPr fontId="1" type="noConversion"/>
  </si>
  <si>
    <t>atomic wt:</t>
  </si>
  <si>
    <t xml:space="preserve"> normalized</t>
  </si>
  <si>
    <t xml:space="preserve">Dilution factor is </t>
    <phoneticPr fontId="1" type="noConversion"/>
  </si>
  <si>
    <t>accounted for.</t>
  </si>
  <si>
    <t>1.  the dilution factor for rowsite 9  is taken to be 1.  Replace this with the proper value when it is known.</t>
  </si>
  <si>
    <t>B</t>
  </si>
  <si>
    <t>D</t>
  </si>
  <si>
    <t>2.8*</t>
  </si>
  <si>
    <t>NO2- mg/L</t>
  </si>
  <si>
    <t>date</t>
  </si>
  <si>
    <t>6.2 L/min</t>
  </si>
  <si>
    <t>Bubble stripping</t>
  </si>
  <si>
    <t>ethane</t>
  </si>
  <si>
    <t>?</t>
  </si>
  <si>
    <t>erro</t>
  </si>
  <si>
    <t>Combined error (nM)</t>
  </si>
  <si>
    <t>HoleB22014</t>
  </si>
  <si>
    <t>HoleD22014</t>
  </si>
  <si>
    <t>SURF6</t>
  </si>
  <si>
    <t>SURF9</t>
  </si>
  <si>
    <t>HoleB21814</t>
  </si>
  <si>
    <t>HoleDA</t>
  </si>
  <si>
    <t>HoleD21814</t>
  </si>
  <si>
    <t>vialblank</t>
  </si>
  <si>
    <t>injblank</t>
  </si>
  <si>
    <t>Dissolved gas vials</t>
  </si>
  <si>
    <t>combined error (nM)</t>
  </si>
  <si>
    <t>DG_HoleB</t>
  </si>
  <si>
    <t>DG_holeB</t>
  </si>
  <si>
    <t>DG_Hole3A</t>
  </si>
  <si>
    <t>DG_hole3A</t>
  </si>
  <si>
    <t>DG_HoleD</t>
  </si>
  <si>
    <t>DG_hold D</t>
  </si>
  <si>
    <t>DG_SURF8</t>
  </si>
  <si>
    <t>DG_SURF9</t>
  </si>
  <si>
    <t>DG_SURF6</t>
  </si>
  <si>
    <t>DG_St2</t>
  </si>
  <si>
    <t>DG_SURF2</t>
  </si>
  <si>
    <t>DG_St5</t>
  </si>
  <si>
    <t>DG_SURF5</t>
  </si>
  <si>
    <t>combined</t>
  </si>
  <si>
    <t>Fl (ppm)</t>
  </si>
  <si>
    <t>PO4- (ppm)</t>
  </si>
  <si>
    <t xml:space="preserve">Samples </t>
  </si>
  <si>
    <t>3A: 100</t>
  </si>
  <si>
    <t>Man B 1:100</t>
  </si>
  <si>
    <t>Man D 1:100</t>
  </si>
  <si>
    <t>Site 6 1:100</t>
  </si>
  <si>
    <t>Site 8 1:100</t>
  </si>
  <si>
    <t>Site 9 1:100</t>
  </si>
  <si>
    <t>Site 3a 1:10</t>
  </si>
  <si>
    <t>Man B 1:10</t>
  </si>
  <si>
    <t>Man D 1:10</t>
  </si>
  <si>
    <t>Site 6 1:10</t>
  </si>
  <si>
    <t>Site 8 1:10</t>
  </si>
  <si>
    <t>Site 9 1:10</t>
  </si>
  <si>
    <t>Man 3A</t>
  </si>
  <si>
    <t>Site 8</t>
  </si>
  <si>
    <t>St2_Oct</t>
  </si>
  <si>
    <t>St2_Sep</t>
  </si>
  <si>
    <t>St5_Sep</t>
  </si>
  <si>
    <t>St5_Oct</t>
  </si>
  <si>
    <t>St6_Sep</t>
  </si>
  <si>
    <t>St6_Feb</t>
  </si>
  <si>
    <t>ManD_Sep</t>
  </si>
  <si>
    <t>ManD_Oct</t>
  </si>
  <si>
    <t>ManD_Feb1</t>
  </si>
  <si>
    <t>ManD_Feb2</t>
  </si>
  <si>
    <t>ManB_Oct</t>
  </si>
  <si>
    <t>ManB_Feb1</t>
  </si>
  <si>
    <t>St8_Sep</t>
  </si>
  <si>
    <t>St8_Oct</t>
  </si>
  <si>
    <t>St8_Feb</t>
  </si>
  <si>
    <t>St9_Feb</t>
  </si>
  <si>
    <t>Man3A_Feb</t>
  </si>
  <si>
    <t>ManB_Feb2</t>
  </si>
  <si>
    <t>He (nM)</t>
  </si>
  <si>
    <t>H2 (nM)</t>
  </si>
  <si>
    <t>O2 (nM)</t>
  </si>
  <si>
    <t>N2 (nM)</t>
  </si>
  <si>
    <t>CO2 (nM)</t>
  </si>
  <si>
    <t>ethane (nM)</t>
  </si>
  <si>
    <t>CH4 (nM)</t>
  </si>
  <si>
    <t>CO (nM)</t>
  </si>
  <si>
    <t>Prop? (nM)</t>
  </si>
  <si>
    <t>Gases</t>
  </si>
  <si>
    <t>blank</t>
  </si>
  <si>
    <t>St18 (St5oct)</t>
  </si>
  <si>
    <t>St17 (St2oct)</t>
  </si>
  <si>
    <t>pending</t>
  </si>
  <si>
    <t>St9_Sept</t>
  </si>
  <si>
    <t>use st 10 data</t>
  </si>
  <si>
    <r>
      <t>H</t>
    </r>
    <r>
      <rPr>
        <vertAlign val="subscript"/>
        <sz val="12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S (ppm)</t>
    </r>
  </si>
  <si>
    <t xml:space="preserve"> Fl- ppm</t>
    <phoneticPr fontId="1" type="noConversion"/>
  </si>
  <si>
    <t>Cl- ppm</t>
    <phoneticPr fontId="1" type="noConversion"/>
  </si>
  <si>
    <t>NO2- ppm</t>
    <phoneticPr fontId="1" type="noConversion"/>
  </si>
  <si>
    <t>Br- ppm</t>
    <phoneticPr fontId="1" type="noConversion"/>
  </si>
  <si>
    <t>NO3- ppm</t>
    <phoneticPr fontId="1" type="noConversion"/>
  </si>
  <si>
    <t>PO4 2- ppm</t>
    <phoneticPr fontId="1" type="noConversion"/>
  </si>
  <si>
    <t>SO4 2-ppm</t>
    <phoneticPr fontId="1" type="noConversion"/>
  </si>
  <si>
    <t>BDL</t>
    <phoneticPr fontId="1" type="noConversion"/>
  </si>
  <si>
    <t>-</t>
    <phoneticPr fontId="1" type="noConversion"/>
  </si>
  <si>
    <t>St 2</t>
  </si>
  <si>
    <t>temp</t>
  </si>
  <si>
    <t>St 9</t>
  </si>
  <si>
    <t>DeMMO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</si>
</sst>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Arial"/>
    </font>
    <font>
      <vertAlign val="subscript"/>
      <sz val="10"/>
      <name val="Verdana"/>
    </font>
    <font>
      <sz val="12"/>
      <color rgb="FF000000"/>
      <name val="Arial"/>
    </font>
    <font>
      <b/>
      <sz val="10"/>
      <name val="Verdana"/>
    </font>
    <font>
      <sz val="12"/>
      <color rgb="FF000000"/>
      <name val="Calibri"/>
      <scheme val="minor"/>
    </font>
    <font>
      <sz val="12"/>
      <name val="Calibri"/>
      <scheme val="minor"/>
    </font>
    <font>
      <vertAlign val="subscript"/>
      <sz val="12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  <font>
      <b/>
      <sz val="11"/>
      <color indexed="8"/>
      <name val="Calibri"/>
    </font>
    <font>
      <sz val="9"/>
      <name val="Verdana"/>
    </font>
    <font>
      <b/>
      <sz val="12"/>
      <color rgb="FF00000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theme="9" tint="0.5999633777886288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437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13" fillId="0" borderId="0"/>
    <xf numFmtId="0" fontId="11" fillId="0" borderId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4" borderId="0" applyNumberFormat="0" applyBorder="0" applyAlignment="0" applyProtection="0"/>
    <xf numFmtId="0" fontId="13" fillId="0" borderId="0"/>
    <xf numFmtId="0" fontId="5" fillId="5" borderId="1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56">
    <xf numFmtId="0" fontId="0" fillId="0" borderId="0" xfId="0"/>
    <xf numFmtId="0" fontId="8" fillId="0" borderId="0" xfId="1"/>
    <xf numFmtId="22" fontId="8" fillId="0" borderId="0" xfId="1" applyNumberFormat="1"/>
    <xf numFmtId="0" fontId="8" fillId="6" borderId="0" xfId="1" applyFill="1"/>
    <xf numFmtId="2" fontId="8" fillId="0" borderId="0" xfId="1" applyNumberFormat="1"/>
    <xf numFmtId="0" fontId="8" fillId="0" borderId="3" xfId="1" applyBorder="1"/>
    <xf numFmtId="0" fontId="8" fillId="0" borderId="4" xfId="1" applyBorder="1"/>
    <xf numFmtId="0" fontId="8" fillId="0" borderId="5" xfId="1" applyBorder="1"/>
    <xf numFmtId="0" fontId="8" fillId="0" borderId="6" xfId="1" applyBorder="1"/>
    <xf numFmtId="49" fontId="8" fillId="0" borderId="0" xfId="1" applyNumberFormat="1" applyBorder="1"/>
    <xf numFmtId="0" fontId="8" fillId="0" borderId="0" xfId="1" applyBorder="1"/>
    <xf numFmtId="0" fontId="8" fillId="0" borderId="7" xfId="1" applyBorder="1"/>
    <xf numFmtId="1" fontId="8" fillId="0" borderId="0" xfId="1" applyNumberFormat="1" applyBorder="1"/>
    <xf numFmtId="0" fontId="8" fillId="0" borderId="0" xfId="1" applyFill="1" applyBorder="1"/>
    <xf numFmtId="0" fontId="8" fillId="7" borderId="8" xfId="1" applyFill="1" applyBorder="1"/>
    <xf numFmtId="0" fontId="8" fillId="7" borderId="9" xfId="1" applyNumberFormat="1" applyFill="1" applyBorder="1"/>
    <xf numFmtId="0" fontId="8" fillId="7" borderId="9" xfId="1" applyFill="1" applyBorder="1"/>
    <xf numFmtId="0" fontId="8" fillId="7" borderId="10" xfId="1" applyFill="1" applyBorder="1"/>
    <xf numFmtId="0" fontId="8" fillId="8" borderId="0" xfId="1" applyFill="1"/>
    <xf numFmtId="0" fontId="8" fillId="9" borderId="0" xfId="1" applyFill="1"/>
    <xf numFmtId="0" fontId="8" fillId="10" borderId="0" xfId="1" applyFill="1"/>
    <xf numFmtId="0" fontId="8" fillId="11" borderId="0" xfId="1" applyFill="1"/>
    <xf numFmtId="0" fontId="8" fillId="12" borderId="0" xfId="1" applyFill="1"/>
    <xf numFmtId="0" fontId="8" fillId="13" borderId="0" xfId="1" applyFill="1"/>
    <xf numFmtId="0" fontId="8" fillId="14" borderId="0" xfId="1" applyFill="1"/>
    <xf numFmtId="0" fontId="8" fillId="15" borderId="0" xfId="1" applyFill="1"/>
    <xf numFmtId="0" fontId="8" fillId="16" borderId="0" xfId="1" applyFill="1"/>
    <xf numFmtId="0" fontId="8" fillId="17" borderId="0" xfId="1" applyFill="1"/>
    <xf numFmtId="0" fontId="8" fillId="18" borderId="0" xfId="1" applyFill="1" applyBorder="1"/>
    <xf numFmtId="0" fontId="8" fillId="19" borderId="0" xfId="1" applyFill="1" applyBorder="1"/>
    <xf numFmtId="0" fontId="8" fillId="20" borderId="0" xfId="1" applyFill="1" applyBorder="1"/>
    <xf numFmtId="0" fontId="8" fillId="16" borderId="0" xfId="1" applyFill="1" applyBorder="1"/>
    <xf numFmtId="0" fontId="8" fillId="16" borderId="7" xfId="1" applyFill="1" applyBorder="1"/>
    <xf numFmtId="0" fontId="8" fillId="21" borderId="0" xfId="1" applyFill="1" applyBorder="1"/>
    <xf numFmtId="0" fontId="8" fillId="0" borderId="0" xfId="1" applyAlignment="1">
      <alignment horizontal="right"/>
    </xf>
    <xf numFmtId="0" fontId="8" fillId="22" borderId="0" xfId="1" applyFill="1" applyAlignment="1">
      <alignment horizontal="right"/>
    </xf>
    <xf numFmtId="0" fontId="11" fillId="0" borderId="0" xfId="130" applyAlignment="1">
      <alignment horizontal="center" vertical="center"/>
    </xf>
    <xf numFmtId="0" fontId="14" fillId="0" borderId="0" xfId="131" applyFont="1"/>
    <xf numFmtId="0" fontId="12" fillId="0" borderId="0" xfId="132" applyFont="1"/>
    <xf numFmtId="0" fontId="11" fillId="0" borderId="0" xfId="130"/>
    <xf numFmtId="0" fontId="12" fillId="0" borderId="17" xfId="130" applyFont="1" applyBorder="1" applyAlignment="1">
      <alignment horizontal="center"/>
    </xf>
    <xf numFmtId="0" fontId="12" fillId="0" borderId="18" xfId="130" applyFont="1" applyBorder="1" applyAlignment="1">
      <alignment horizontal="center"/>
    </xf>
    <xf numFmtId="0" fontId="12" fillId="0" borderId="19" xfId="130" applyFont="1" applyBorder="1" applyAlignment="1">
      <alignment horizontal="center"/>
    </xf>
    <xf numFmtId="0" fontId="15" fillId="0" borderId="0" xfId="131" applyFont="1"/>
    <xf numFmtId="0" fontId="14" fillId="24" borderId="19" xfId="130" applyFont="1" applyFill="1" applyBorder="1" applyAlignment="1">
      <alignment horizontal="center"/>
    </xf>
    <xf numFmtId="0" fontId="11" fillId="0" borderId="0" xfId="132" applyFont="1"/>
    <xf numFmtId="0" fontId="12" fillId="0" borderId="20" xfId="130" applyFont="1" applyBorder="1" applyAlignment="1">
      <alignment horizontal="center" vertical="center"/>
    </xf>
    <xf numFmtId="0" fontId="12" fillId="0" borderId="0" xfId="130" applyFont="1" applyBorder="1" applyAlignment="1">
      <alignment horizontal="center" vertical="center"/>
    </xf>
    <xf numFmtId="0" fontId="12" fillId="0" borderId="21" xfId="130" applyFont="1" applyBorder="1"/>
    <xf numFmtId="0" fontId="12" fillId="25" borderId="22" xfId="130" applyFont="1" applyFill="1" applyBorder="1" applyAlignment="1">
      <alignment horizontal="center"/>
    </xf>
    <xf numFmtId="0" fontId="12" fillId="25" borderId="23" xfId="130" applyFont="1" applyFill="1" applyBorder="1" applyAlignment="1">
      <alignment horizontal="center"/>
    </xf>
    <xf numFmtId="165" fontId="12" fillId="0" borderId="23" xfId="130" applyNumberFormat="1" applyFont="1" applyBorder="1" applyAlignment="1">
      <alignment horizontal="center"/>
    </xf>
    <xf numFmtId="0" fontId="12" fillId="0" borderId="24" xfId="130" applyFont="1" applyBorder="1" applyAlignment="1">
      <alignment horizontal="center"/>
    </xf>
    <xf numFmtId="0" fontId="12" fillId="0" borderId="25" xfId="130" applyFont="1" applyBorder="1" applyAlignment="1">
      <alignment horizontal="center"/>
    </xf>
    <xf numFmtId="165" fontId="12" fillId="0" borderId="2" xfId="130" applyNumberFormat="1" applyFont="1" applyBorder="1" applyAlignment="1">
      <alignment horizontal="center"/>
    </xf>
    <xf numFmtId="0" fontId="12" fillId="0" borderId="2" xfId="130" applyFont="1" applyBorder="1" applyAlignment="1">
      <alignment horizontal="center"/>
    </xf>
    <xf numFmtId="0" fontId="12" fillId="25" borderId="2" xfId="130" applyFont="1" applyFill="1" applyBorder="1" applyAlignment="1">
      <alignment horizontal="center"/>
    </xf>
    <xf numFmtId="165" fontId="14" fillId="24" borderId="26" xfId="130" applyNumberFormat="1" applyFont="1" applyFill="1" applyBorder="1" applyAlignment="1">
      <alignment horizontal="center"/>
    </xf>
    <xf numFmtId="0" fontId="11" fillId="0" borderId="27" xfId="130" applyBorder="1" applyAlignment="1">
      <alignment horizontal="center" vertical="center"/>
    </xf>
    <xf numFmtId="0" fontId="11" fillId="0" borderId="28" xfId="130" applyBorder="1" applyAlignment="1">
      <alignment horizontal="center" vertical="center"/>
    </xf>
    <xf numFmtId="0" fontId="11" fillId="0" borderId="29" xfId="130" applyBorder="1" applyAlignment="1">
      <alignment horizontal="center" vertical="center"/>
    </xf>
    <xf numFmtId="165" fontId="11" fillId="0" borderId="0" xfId="130" applyNumberFormat="1" applyAlignment="1">
      <alignment horizontal="center" vertical="center"/>
    </xf>
    <xf numFmtId="0" fontId="12" fillId="0" borderId="22" xfId="130" applyFont="1" applyBorder="1" applyAlignment="1">
      <alignment horizontal="center"/>
    </xf>
    <xf numFmtId="0" fontId="12" fillId="0" borderId="23" xfId="130" applyFont="1" applyBorder="1" applyAlignment="1">
      <alignment horizontal="center"/>
    </xf>
    <xf numFmtId="165" fontId="14" fillId="24" borderId="24" xfId="130" applyNumberFormat="1" applyFont="1" applyFill="1" applyBorder="1" applyAlignment="1">
      <alignment horizontal="center"/>
    </xf>
    <xf numFmtId="0" fontId="12" fillId="0" borderId="0" xfId="130" applyFont="1"/>
    <xf numFmtId="0" fontId="12" fillId="0" borderId="30" xfId="130" applyFont="1" applyBorder="1" applyAlignment="1">
      <alignment horizontal="center"/>
    </xf>
    <xf numFmtId="0" fontId="12" fillId="0" borderId="31" xfId="130" applyFont="1" applyBorder="1" applyAlignment="1">
      <alignment horizontal="center"/>
    </xf>
    <xf numFmtId="0" fontId="12" fillId="0" borderId="32" xfId="130" applyFont="1" applyBorder="1" applyAlignment="1">
      <alignment horizontal="center"/>
    </xf>
    <xf numFmtId="165" fontId="11" fillId="24" borderId="0" xfId="130" applyNumberFormat="1" applyFill="1" applyBorder="1" applyAlignment="1">
      <alignment horizontal="center" vertical="center"/>
    </xf>
    <xf numFmtId="0" fontId="12" fillId="24" borderId="0" xfId="130" applyFont="1" applyFill="1" applyBorder="1" applyAlignment="1">
      <alignment horizontal="center"/>
    </xf>
    <xf numFmtId="0" fontId="14" fillId="24" borderId="0" xfId="130" applyFont="1" applyFill="1" applyBorder="1" applyAlignment="1">
      <alignment horizontal="center"/>
    </xf>
    <xf numFmtId="0" fontId="11" fillId="0" borderId="0" xfId="130" applyFill="1" applyAlignment="1">
      <alignment horizontal="center" vertical="center"/>
    </xf>
    <xf numFmtId="0" fontId="12" fillId="0" borderId="0" xfId="130" applyFont="1" applyFill="1" applyBorder="1" applyAlignment="1">
      <alignment horizontal="center"/>
    </xf>
    <xf numFmtId="165" fontId="11" fillId="0" borderId="0" xfId="130" applyNumberFormat="1" applyFill="1" applyAlignment="1">
      <alignment horizontal="center" vertical="center"/>
    </xf>
    <xf numFmtId="165" fontId="12" fillId="24" borderId="0" xfId="130" applyNumberFormat="1" applyFont="1" applyFill="1" applyBorder="1" applyAlignment="1">
      <alignment horizontal="center"/>
    </xf>
    <xf numFmtId="165" fontId="14" fillId="24" borderId="0" xfId="130" applyNumberFormat="1" applyFont="1" applyFill="1" applyBorder="1" applyAlignment="1">
      <alignment horizontal="center"/>
    </xf>
    <xf numFmtId="0" fontId="11" fillId="0" borderId="0" xfId="130" applyFill="1"/>
    <xf numFmtId="0" fontId="12" fillId="0" borderId="0" xfId="130" applyFont="1" applyFill="1" applyAlignment="1">
      <alignment horizontal="center" vertical="center"/>
    </xf>
    <xf numFmtId="0" fontId="12" fillId="0" borderId="2" xfId="130" applyFont="1" applyBorder="1" applyAlignment="1">
      <alignment horizontal="center" vertical="center"/>
    </xf>
    <xf numFmtId="165" fontId="12" fillId="0" borderId="2" xfId="130" applyNumberFormat="1" applyFont="1" applyBorder="1" applyAlignment="1">
      <alignment horizontal="center" vertical="center"/>
    </xf>
    <xf numFmtId="165" fontId="14" fillId="0" borderId="2" xfId="131" quotePrefix="1" applyNumberFormat="1" applyFont="1" applyBorder="1" applyAlignment="1">
      <alignment horizontal="center" vertical="center"/>
    </xf>
    <xf numFmtId="165" fontId="14" fillId="0" borderId="2" xfId="131" applyNumberFormat="1" applyFont="1" applyBorder="1" applyAlignment="1">
      <alignment horizontal="center" vertical="center"/>
    </xf>
    <xf numFmtId="0" fontId="14" fillId="0" borderId="2" xfId="131" applyFont="1" applyBorder="1" applyAlignment="1">
      <alignment horizontal="center" vertical="center"/>
    </xf>
    <xf numFmtId="0" fontId="11" fillId="0" borderId="0" xfId="130" applyFont="1"/>
    <xf numFmtId="0" fontId="12" fillId="8" borderId="2" xfId="130" applyFont="1" applyFill="1" applyBorder="1" applyAlignment="1">
      <alignment horizontal="center" vertical="center"/>
    </xf>
    <xf numFmtId="0" fontId="7" fillId="8" borderId="2" xfId="130" applyFont="1" applyFill="1" applyBorder="1" applyAlignment="1">
      <alignment horizontal="center" vertical="center"/>
    </xf>
    <xf numFmtId="0" fontId="1" fillId="8" borderId="2" xfId="130" applyFont="1" applyFill="1" applyBorder="1" applyAlignment="1">
      <alignment horizontal="center" vertical="center"/>
    </xf>
    <xf numFmtId="165" fontId="7" fillId="26" borderId="2" xfId="130" applyNumberFormat="1" applyFont="1" applyFill="1" applyBorder="1" applyAlignment="1">
      <alignment horizontal="center" vertical="center"/>
    </xf>
    <xf numFmtId="0" fontId="11" fillId="26" borderId="2" xfId="130" applyFill="1" applyBorder="1" applyAlignment="1">
      <alignment horizontal="center" vertical="center"/>
    </xf>
    <xf numFmtId="165" fontId="11" fillId="8" borderId="2" xfId="130" applyNumberFormat="1" applyFont="1" applyFill="1" applyBorder="1" applyAlignment="1">
      <alignment horizontal="center" vertical="center"/>
    </xf>
    <xf numFmtId="165" fontId="11" fillId="26" borderId="2" xfId="130" applyNumberFormat="1" applyFont="1" applyFill="1" applyBorder="1" applyAlignment="1">
      <alignment horizontal="center" vertical="center"/>
    </xf>
    <xf numFmtId="165" fontId="14" fillId="8" borderId="2" xfId="131" quotePrefix="1" applyNumberFormat="1" applyFont="1" applyFill="1" applyBorder="1" applyAlignment="1">
      <alignment horizontal="center" vertical="center"/>
    </xf>
    <xf numFmtId="165" fontId="15" fillId="8" borderId="2" xfId="131" applyNumberFormat="1" applyFont="1" applyFill="1" applyBorder="1" applyAlignment="1">
      <alignment horizontal="center" vertical="center"/>
    </xf>
    <xf numFmtId="165" fontId="11" fillId="26" borderId="2" xfId="130" applyNumberFormat="1" applyFill="1" applyBorder="1" applyAlignment="1">
      <alignment horizontal="center" vertical="center"/>
    </xf>
    <xf numFmtId="0" fontId="11" fillId="0" borderId="2" xfId="130" applyBorder="1" applyAlignment="1">
      <alignment horizontal="center" vertical="center"/>
    </xf>
    <xf numFmtId="165" fontId="12" fillId="9" borderId="2" xfId="130" applyNumberFormat="1" applyFont="1" applyFill="1" applyBorder="1" applyAlignment="1">
      <alignment horizontal="center" vertical="center"/>
    </xf>
    <xf numFmtId="165" fontId="11" fillId="9" borderId="2" xfId="130" applyNumberFormat="1" applyFont="1" applyFill="1" applyBorder="1" applyAlignment="1">
      <alignment horizontal="center" vertical="center"/>
    </xf>
    <xf numFmtId="165" fontId="15" fillId="0" borderId="2" xfId="131" quotePrefix="1" applyNumberFormat="1" applyFont="1" applyBorder="1" applyAlignment="1">
      <alignment horizontal="center" vertical="center"/>
    </xf>
    <xf numFmtId="165" fontId="11" fillId="0" borderId="2" xfId="130" applyNumberFormat="1" applyFill="1" applyBorder="1" applyAlignment="1">
      <alignment horizontal="center" vertical="center"/>
    </xf>
    <xf numFmtId="165" fontId="11" fillId="0" borderId="2" xfId="130" applyNumberFormat="1" applyFont="1" applyFill="1" applyBorder="1" applyAlignment="1">
      <alignment horizontal="center" vertical="center"/>
    </xf>
    <xf numFmtId="165" fontId="12" fillId="0" borderId="2" xfId="130" applyNumberFormat="1" applyFont="1" applyFill="1" applyBorder="1" applyAlignment="1">
      <alignment horizontal="center" vertical="center"/>
    </xf>
    <xf numFmtId="165" fontId="12" fillId="26" borderId="2" xfId="130" applyNumberFormat="1" applyFont="1" applyFill="1" applyBorder="1" applyAlignment="1">
      <alignment horizontal="center" vertical="center"/>
    </xf>
    <xf numFmtId="0" fontId="12" fillId="0" borderId="0" xfId="130" applyFont="1" applyAlignment="1">
      <alignment horizontal="center" vertical="center"/>
    </xf>
    <xf numFmtId="0" fontId="11" fillId="0" borderId="0" xfId="130" applyFont="1" applyAlignment="1">
      <alignment horizontal="center" vertical="center"/>
    </xf>
    <xf numFmtId="165" fontId="12" fillId="0" borderId="0" xfId="130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0" xfId="0" applyFill="1"/>
    <xf numFmtId="0" fontId="17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right" vertical="center"/>
    </xf>
    <xf numFmtId="165" fontId="7" fillId="0" borderId="0" xfId="0" applyNumberFormat="1" applyFont="1"/>
    <xf numFmtId="0" fontId="0" fillId="0" borderId="0" xfId="0" applyAlignment="1">
      <alignment horizontal="right" vertical="center" wrapText="1"/>
    </xf>
    <xf numFmtId="166" fontId="20" fillId="0" borderId="0" xfId="0" applyNumberFormat="1" applyFont="1"/>
    <xf numFmtId="0" fontId="19" fillId="0" borderId="0" xfId="0" applyFont="1" applyFill="1" applyBorder="1" applyAlignment="1">
      <alignment vertical="center"/>
    </xf>
    <xf numFmtId="1" fontId="0" fillId="0" borderId="0" xfId="0" applyNumberFormat="1"/>
    <xf numFmtId="0" fontId="21" fillId="0" borderId="0" xfId="0" applyFont="1" applyBorder="1" applyAlignment="1">
      <alignment horizontal="right" vertical="center"/>
    </xf>
    <xf numFmtId="0" fontId="22" fillId="0" borderId="0" xfId="1" applyFont="1" applyAlignment="1">
      <alignment horizontal="right"/>
    </xf>
    <xf numFmtId="0" fontId="22" fillId="22" borderId="0" xfId="1" applyFont="1" applyFill="1" applyAlignment="1">
      <alignment horizontal="right"/>
    </xf>
    <xf numFmtId="0" fontId="22" fillId="0" borderId="0" xfId="1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164" fontId="0" fillId="0" borderId="6" xfId="0" applyNumberFormat="1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22" fillId="0" borderId="6" xfId="1" applyFont="1" applyBorder="1" applyAlignment="1">
      <alignment horizontal="right"/>
    </xf>
    <xf numFmtId="2" fontId="0" fillId="0" borderId="6" xfId="0" applyNumberFormat="1" applyFont="1" applyBorder="1" applyAlignment="1">
      <alignment horizontal="right"/>
    </xf>
    <xf numFmtId="0" fontId="22" fillId="0" borderId="6" xfId="1" applyFont="1" applyFill="1" applyBorder="1" applyAlignment="1">
      <alignment horizontal="right"/>
    </xf>
    <xf numFmtId="0" fontId="22" fillId="13" borderId="0" xfId="1" applyFont="1" applyFill="1" applyAlignment="1">
      <alignment horizontal="right"/>
    </xf>
    <xf numFmtId="0" fontId="0" fillId="13" borderId="0" xfId="0" applyFont="1" applyFill="1" applyAlignment="1">
      <alignment horizontal="right"/>
    </xf>
    <xf numFmtId="0" fontId="0" fillId="27" borderId="3" xfId="0" applyFill="1" applyBorder="1"/>
    <xf numFmtId="0" fontId="0" fillId="27" borderId="14" xfId="0" applyFill="1" applyBorder="1"/>
    <xf numFmtId="0" fontId="0" fillId="27" borderId="15" xfId="0" applyFill="1" applyBorder="1"/>
    <xf numFmtId="0" fontId="0" fillId="27" borderId="16" xfId="0" applyFill="1" applyBorder="1"/>
    <xf numFmtId="0" fontId="0" fillId="27" borderId="0" xfId="0" applyFill="1" applyBorder="1"/>
    <xf numFmtId="0" fontId="0" fillId="27" borderId="6" xfId="0" applyFill="1" applyBorder="1"/>
    <xf numFmtId="0" fontId="0" fillId="27" borderId="20" xfId="0" applyFill="1" applyBorder="1"/>
    <xf numFmtId="0" fontId="0" fillId="27" borderId="21" xfId="0" applyFill="1" applyBorder="1"/>
    <xf numFmtId="0" fontId="0" fillId="27" borderId="8" xfId="0" applyFill="1" applyBorder="1"/>
    <xf numFmtId="0" fontId="0" fillId="27" borderId="33" xfId="0" applyFill="1" applyBorder="1"/>
    <xf numFmtId="0" fontId="0" fillId="27" borderId="9" xfId="0" applyFill="1" applyBorder="1"/>
    <xf numFmtId="0" fontId="0" fillId="27" borderId="34" xfId="0" applyFill="1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166" fontId="0" fillId="0" borderId="20" xfId="0" applyNumberFormat="1" applyFill="1" applyBorder="1"/>
    <xf numFmtId="166" fontId="0" fillId="0" borderId="0" xfId="0" applyNumberFormat="1" applyFill="1" applyBorder="1"/>
    <xf numFmtId="166" fontId="0" fillId="0" borderId="21" xfId="0" applyNumberFormat="1" applyFill="1" applyBorder="1"/>
    <xf numFmtId="166" fontId="0" fillId="0" borderId="0" xfId="0" applyNumberFormat="1" applyFill="1"/>
    <xf numFmtId="166" fontId="0" fillId="13" borderId="0" xfId="0" applyNumberFormat="1" applyFill="1"/>
    <xf numFmtId="1" fontId="0" fillId="13" borderId="0" xfId="0" applyNumberFormat="1" applyFill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0" xfId="0" applyFill="1" applyBorder="1"/>
    <xf numFmtId="166" fontId="0" fillId="0" borderId="27" xfId="0" applyNumberFormat="1" applyFill="1" applyBorder="1"/>
    <xf numFmtId="166" fontId="0" fillId="0" borderId="28" xfId="0" applyNumberFormat="1" applyFill="1" applyBorder="1"/>
    <xf numFmtId="166" fontId="0" fillId="0" borderId="29" xfId="0" applyNumberForma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22" fontId="0" fillId="0" borderId="0" xfId="0" applyNumberFormat="1"/>
    <xf numFmtId="0" fontId="0" fillId="23" borderId="0" xfId="0" applyFill="1"/>
    <xf numFmtId="0" fontId="21" fillId="0" borderId="0" xfId="0" applyFont="1"/>
    <xf numFmtId="0" fontId="22" fillId="28" borderId="0" xfId="1" applyFont="1" applyFill="1" applyAlignment="1">
      <alignment horizontal="right"/>
    </xf>
    <xf numFmtId="0" fontId="0" fillId="28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1" fillId="0" borderId="0" xfId="130" applyAlignment="1">
      <alignment horizontal="center"/>
    </xf>
    <xf numFmtId="0" fontId="11" fillId="29" borderId="35" xfId="130" applyFill="1" applyBorder="1" applyAlignment="1">
      <alignment horizontal="center"/>
    </xf>
    <xf numFmtId="0" fontId="11" fillId="0" borderId="35" xfId="130" applyBorder="1" applyAlignment="1">
      <alignment horizontal="center"/>
    </xf>
    <xf numFmtId="0" fontId="11" fillId="0" borderId="0" xfId="130" quotePrefix="1" applyAlignment="1">
      <alignment horizontal="center"/>
    </xf>
    <xf numFmtId="0" fontId="11" fillId="30" borderId="0" xfId="130" applyFill="1" applyAlignment="1">
      <alignment horizontal="center"/>
    </xf>
    <xf numFmtId="0" fontId="11" fillId="0" borderId="0" xfId="130" applyFill="1" applyAlignment="1">
      <alignment horizontal="center"/>
    </xf>
    <xf numFmtId="20" fontId="11" fillId="0" borderId="0" xfId="130" applyNumberFormat="1" applyAlignment="1">
      <alignment horizontal="center"/>
    </xf>
    <xf numFmtId="0" fontId="11" fillId="0" borderId="0" xfId="130" applyAlignment="1">
      <alignment horizontal="left"/>
    </xf>
    <xf numFmtId="0" fontId="11" fillId="0" borderId="0" xfId="130" applyFill="1" applyBorder="1" applyAlignment="1">
      <alignment horizontal="center"/>
    </xf>
    <xf numFmtId="0" fontId="22" fillId="0" borderId="7" xfId="1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4" xfId="0" applyFill="1" applyBorder="1"/>
    <xf numFmtId="0" fontId="0" fillId="11" borderId="15" xfId="0" applyFill="1" applyBorder="1"/>
    <xf numFmtId="0" fontId="0" fillId="11" borderId="36" xfId="0" applyFill="1" applyBorder="1"/>
    <xf numFmtId="0" fontId="0" fillId="11" borderId="16" xfId="0" applyFill="1" applyBorder="1"/>
    <xf numFmtId="0" fontId="0" fillId="27" borderId="7" xfId="0" applyFill="1" applyBorder="1"/>
    <xf numFmtId="0" fontId="0" fillId="11" borderId="20" xfId="0" applyFill="1" applyBorder="1"/>
    <xf numFmtId="0" fontId="0" fillId="0" borderId="21" xfId="0" applyFill="1" applyBorder="1"/>
    <xf numFmtId="166" fontId="0" fillId="27" borderId="0" xfId="0" applyNumberFormat="1" applyFill="1" applyBorder="1"/>
    <xf numFmtId="166" fontId="0" fillId="27" borderId="9" xfId="0" applyNumberFormat="1" applyFill="1" applyBorder="1"/>
    <xf numFmtId="0" fontId="0" fillId="27" borderId="10" xfId="0" applyFill="1" applyBorder="1"/>
    <xf numFmtId="0" fontId="0" fillId="28" borderId="27" xfId="0" applyFill="1" applyBorder="1"/>
    <xf numFmtId="0" fontId="0" fillId="9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31" borderId="0" xfId="0" applyFill="1"/>
    <xf numFmtId="0" fontId="0" fillId="32" borderId="3" xfId="0" applyFill="1" applyBorder="1"/>
    <xf numFmtId="0" fontId="0" fillId="32" borderId="4" xfId="0" applyFill="1" applyBorder="1"/>
    <xf numFmtId="0" fontId="0" fillId="32" borderId="5" xfId="0" applyFill="1" applyBorder="1"/>
    <xf numFmtId="0" fontId="0" fillId="31" borderId="20" xfId="0" applyFill="1" applyBorder="1"/>
    <xf numFmtId="0" fontId="0" fillId="31" borderId="0" xfId="0" applyFill="1" applyBorder="1"/>
    <xf numFmtId="0" fontId="0" fillId="31" borderId="21" xfId="0" applyFill="1" applyBorder="1"/>
    <xf numFmtId="0" fontId="0" fillId="9" borderId="0" xfId="0" applyFill="1" applyBorder="1"/>
    <xf numFmtId="0" fontId="27" fillId="0" borderId="2" xfId="0" applyFont="1" applyBorder="1"/>
    <xf numFmtId="0" fontId="27" fillId="33" borderId="2" xfId="0" applyFont="1" applyFill="1" applyBorder="1" applyAlignment="1">
      <alignment horizontal="center" vertical="center"/>
    </xf>
    <xf numFmtId="0" fontId="27" fillId="30" borderId="2" xfId="0" applyFont="1" applyFill="1" applyBorder="1" applyAlignment="1">
      <alignment horizontal="center" vertical="center"/>
    </xf>
    <xf numFmtId="0" fontId="0" fillId="30" borderId="2" xfId="0" applyFill="1" applyBorder="1" applyAlignment="1">
      <alignment horizontal="center"/>
    </xf>
    <xf numFmtId="165" fontId="0" fillId="30" borderId="2" xfId="0" applyNumberFormat="1" applyFill="1" applyBorder="1" applyAlignment="1">
      <alignment horizontal="center"/>
    </xf>
    <xf numFmtId="2" fontId="27" fillId="30" borderId="2" xfId="0" applyNumberFormat="1" applyFont="1" applyFill="1" applyBorder="1" applyAlignment="1">
      <alignment horizontal="center" vertical="center"/>
    </xf>
    <xf numFmtId="2" fontId="27" fillId="33" borderId="2" xfId="0" applyNumberFormat="1" applyFont="1" applyFill="1" applyBorder="1" applyAlignment="1">
      <alignment horizontal="center" vertical="center"/>
    </xf>
    <xf numFmtId="2" fontId="0" fillId="30" borderId="2" xfId="0" applyNumberFormat="1" applyFill="1" applyBorder="1" applyAlignment="1">
      <alignment horizontal="center"/>
    </xf>
    <xf numFmtId="0" fontId="0" fillId="0" borderId="7" xfId="0" applyFill="1" applyBorder="1"/>
    <xf numFmtId="164" fontId="22" fillId="0" borderId="0" xfId="1" applyNumberFormat="1" applyFont="1" applyAlignment="1">
      <alignment horizontal="right"/>
    </xf>
    <xf numFmtId="164" fontId="22" fillId="0" borderId="0" xfId="1" applyNumberFormat="1" applyFont="1" applyFill="1" applyAlignment="1">
      <alignment horizontal="right"/>
    </xf>
    <xf numFmtId="0" fontId="21" fillId="0" borderId="0" xfId="0" applyFont="1" applyFill="1" applyBorder="1" applyAlignment="1">
      <alignment horizontal="right" vertical="center"/>
    </xf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Alignment="1">
      <alignment horizontal="right"/>
    </xf>
    <xf numFmtId="2" fontId="0" fillId="0" borderId="6" xfId="0" applyNumberFormat="1" applyFont="1" applyFill="1" applyBorder="1" applyAlignment="1">
      <alignment horizontal="right"/>
    </xf>
    <xf numFmtId="2" fontId="0" fillId="0" borderId="0" xfId="0" applyNumberFormat="1" applyFont="1" applyFill="1" applyAlignment="1">
      <alignment horizontal="right"/>
    </xf>
    <xf numFmtId="2" fontId="24" fillId="0" borderId="0" xfId="0" applyNumberFormat="1" applyFont="1" applyFill="1" applyAlignment="1">
      <alignment horizontal="right"/>
    </xf>
    <xf numFmtId="0" fontId="0" fillId="0" borderId="7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14" fontId="22" fillId="0" borderId="0" xfId="1" applyNumberFormat="1" applyFont="1" applyFill="1" applyAlignment="1">
      <alignment horizontal="right"/>
    </xf>
    <xf numFmtId="14" fontId="22" fillId="0" borderId="0" xfId="1" applyNumberFormat="1" applyFont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  <xf numFmtId="164" fontId="0" fillId="0" borderId="6" xfId="0" applyNumberFormat="1" applyFont="1" applyFill="1" applyBorder="1" applyAlignment="1">
      <alignment horizontal="right"/>
    </xf>
    <xf numFmtId="0" fontId="21" fillId="0" borderId="6" xfId="0" applyFont="1" applyFill="1" applyBorder="1" applyAlignment="1">
      <alignment horizontal="right" vertical="center"/>
    </xf>
    <xf numFmtId="0" fontId="22" fillId="0" borderId="0" xfId="1" applyFont="1" applyBorder="1" applyAlignment="1">
      <alignment horizontal="right"/>
    </xf>
    <xf numFmtId="0" fontId="22" fillId="0" borderId="7" xfId="1" applyFont="1" applyFill="1" applyBorder="1" applyAlignment="1">
      <alignment horizontal="right"/>
    </xf>
    <xf numFmtId="0" fontId="21" fillId="0" borderId="7" xfId="0" applyFont="1" applyFill="1" applyBorder="1" applyAlignment="1">
      <alignment horizontal="right" vertical="center"/>
    </xf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2" fontId="0" fillId="0" borderId="7" xfId="0" applyNumberFormat="1" applyFont="1" applyFill="1" applyBorder="1" applyAlignment="1">
      <alignment horizontal="right"/>
    </xf>
    <xf numFmtId="2" fontId="0" fillId="0" borderId="7" xfId="0" applyNumberFormat="1" applyFont="1" applyBorder="1" applyAlignment="1">
      <alignment horizontal="right"/>
    </xf>
    <xf numFmtId="0" fontId="21" fillId="0" borderId="0" xfId="0" applyFont="1" applyAlignment="1">
      <alignment horizontal="right" vertical="center"/>
    </xf>
    <xf numFmtId="17" fontId="22" fillId="0" borderId="0" xfId="1" applyNumberFormat="1" applyFont="1" applyAlignment="1">
      <alignment horizontal="right"/>
    </xf>
    <xf numFmtId="17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0" fillId="0" borderId="0" xfId="0" applyFont="1" applyBorder="1" applyAlignment="1">
      <alignment horizontal="right"/>
    </xf>
    <xf numFmtId="0" fontId="28" fillId="0" borderId="0" xfId="0" applyFont="1" applyBorder="1" applyAlignment="1">
      <alignment horizontal="right" vertical="center" wrapText="1"/>
    </xf>
    <xf numFmtId="0" fontId="28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wrapText="1"/>
    </xf>
    <xf numFmtId="0" fontId="0" fillId="0" borderId="7" xfId="0" applyFont="1" applyFill="1" applyBorder="1" applyAlignment="1">
      <alignment horizontal="right" wrapText="1"/>
    </xf>
    <xf numFmtId="2" fontId="22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17" fontId="22" fillId="0" borderId="0" xfId="1" applyNumberFormat="1" applyFont="1" applyAlignment="1">
      <alignment horizontal="right" wrapText="1"/>
    </xf>
    <xf numFmtId="0" fontId="22" fillId="0" borderId="0" xfId="1" applyFont="1" applyAlignment="1">
      <alignment horizontal="right" wrapText="1"/>
    </xf>
    <xf numFmtId="0" fontId="0" fillId="0" borderId="0" xfId="0" quotePrefix="1" applyFont="1" applyAlignment="1">
      <alignment horizontal="right" wrapText="1"/>
    </xf>
    <xf numFmtId="0" fontId="0" fillId="0" borderId="0" xfId="0" applyFont="1" applyBorder="1" applyAlignment="1">
      <alignment horizontal="right" wrapText="1"/>
    </xf>
    <xf numFmtId="0" fontId="0" fillId="0" borderId="6" xfId="0" applyFont="1" applyBorder="1" applyAlignment="1">
      <alignment horizontal="right" wrapText="1"/>
    </xf>
    <xf numFmtId="0" fontId="22" fillId="0" borderId="6" xfId="1" applyFont="1" applyBorder="1" applyAlignment="1">
      <alignment horizontal="right" wrapText="1"/>
    </xf>
    <xf numFmtId="0" fontId="22" fillId="0" borderId="7" xfId="1" applyFont="1" applyBorder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0" borderId="7" xfId="0" applyFont="1" applyBorder="1" applyAlignment="1">
      <alignment horizontal="right" wrapText="1"/>
    </xf>
    <xf numFmtId="0" fontId="0" fillId="0" borderId="0" xfId="130" applyFont="1" applyBorder="1" applyAlignment="1">
      <alignment horizontal="right" vertical="center" wrapText="1"/>
    </xf>
    <xf numFmtId="165" fontId="22" fillId="0" borderId="0" xfId="131" quotePrefix="1" applyNumberFormat="1" applyFont="1" applyBorder="1" applyAlignment="1">
      <alignment horizontal="right" vertical="center" wrapText="1"/>
    </xf>
    <xf numFmtId="165" fontId="22" fillId="0" borderId="7" xfId="131" quotePrefix="1" applyNumberFormat="1" applyFont="1" applyBorder="1" applyAlignment="1">
      <alignment horizontal="right" vertical="center" wrapText="1"/>
    </xf>
    <xf numFmtId="165" fontId="0" fillId="0" borderId="0" xfId="0" applyNumberFormat="1" applyFont="1" applyFill="1" applyBorder="1" applyAlignment="1">
      <alignment horizontal="right"/>
    </xf>
    <xf numFmtId="165" fontId="0" fillId="0" borderId="9" xfId="0" applyNumberFormat="1" applyFont="1" applyFill="1" applyBorder="1" applyAlignment="1">
      <alignment horizontal="right"/>
    </xf>
    <xf numFmtId="164" fontId="0" fillId="0" borderId="9" xfId="0" applyNumberFormat="1" applyFont="1" applyFill="1" applyBorder="1" applyAlignment="1">
      <alignment horizontal="right"/>
    </xf>
    <xf numFmtId="0" fontId="0" fillId="13" borderId="0" xfId="130" applyFont="1" applyFill="1" applyAlignment="1">
      <alignment horizontal="right"/>
    </xf>
    <xf numFmtId="14" fontId="0" fillId="0" borderId="0" xfId="0" applyNumberFormat="1" applyFont="1" applyBorder="1" applyAlignment="1">
      <alignment horizontal="right"/>
    </xf>
    <xf numFmtId="2" fontId="22" fillId="0" borderId="6" xfId="0" applyNumberFormat="1" applyFont="1" applyFill="1" applyBorder="1" applyAlignment="1">
      <alignment horizontal="right" vertical="center"/>
    </xf>
    <xf numFmtId="2" fontId="22" fillId="0" borderId="0" xfId="0" applyNumberFormat="1" applyFont="1" applyFill="1" applyBorder="1" applyAlignment="1">
      <alignment horizontal="right" vertical="center"/>
    </xf>
    <xf numFmtId="0" fontId="0" fillId="0" borderId="6" xfId="130" applyFont="1" applyFill="1" applyBorder="1" applyAlignment="1">
      <alignment horizontal="right"/>
    </xf>
    <xf numFmtId="0" fontId="0" fillId="0" borderId="0" xfId="130" applyFont="1" applyFill="1" applyBorder="1" applyAlignment="1">
      <alignment horizontal="right"/>
    </xf>
    <xf numFmtId="0" fontId="0" fillId="0" borderId="7" xfId="130" applyFont="1" applyFill="1" applyBorder="1" applyAlignment="1">
      <alignment horizontal="right"/>
    </xf>
    <xf numFmtId="165" fontId="0" fillId="0" borderId="0" xfId="0" applyNumberFormat="1" applyFont="1" applyAlignment="1">
      <alignment horizontal="right"/>
    </xf>
    <xf numFmtId="165" fontId="0" fillId="0" borderId="7" xfId="0" applyNumberFormat="1" applyFont="1" applyFill="1" applyBorder="1" applyAlignment="1">
      <alignment horizontal="right"/>
    </xf>
    <xf numFmtId="0" fontId="0" fillId="28" borderId="0" xfId="0" applyFont="1" applyFill="1" applyBorder="1" applyAlignment="1">
      <alignment horizontal="right"/>
    </xf>
    <xf numFmtId="0" fontId="0" fillId="13" borderId="0" xfId="0" applyFont="1" applyFill="1" applyBorder="1" applyAlignment="1">
      <alignment horizontal="right"/>
    </xf>
    <xf numFmtId="164" fontId="21" fillId="0" borderId="6" xfId="0" applyNumberFormat="1" applyFont="1" applyFill="1" applyBorder="1" applyAlignment="1">
      <alignment horizontal="right" vertical="center"/>
    </xf>
    <xf numFmtId="164" fontId="21" fillId="0" borderId="0" xfId="0" applyNumberFormat="1" applyFont="1" applyFill="1" applyBorder="1" applyAlignment="1">
      <alignment horizontal="right" vertical="center"/>
    </xf>
    <xf numFmtId="2" fontId="21" fillId="0" borderId="6" xfId="0" applyNumberFormat="1" applyFont="1" applyFill="1" applyBorder="1" applyAlignment="1">
      <alignment horizontal="right" vertical="center"/>
    </xf>
    <xf numFmtId="2" fontId="21" fillId="0" borderId="0" xfId="0" applyNumberFormat="1" applyFont="1" applyFill="1" applyBorder="1" applyAlignment="1">
      <alignment horizontal="right" vertical="center"/>
    </xf>
    <xf numFmtId="2" fontId="22" fillId="0" borderId="0" xfId="1" applyNumberFormat="1" applyFont="1" applyFill="1" applyAlignment="1">
      <alignment horizontal="right"/>
    </xf>
    <xf numFmtId="2" fontId="22" fillId="0" borderId="7" xfId="1" applyNumberFormat="1" applyFont="1" applyFill="1" applyBorder="1" applyAlignment="1">
      <alignment horizontal="right"/>
    </xf>
    <xf numFmtId="2" fontId="21" fillId="0" borderId="7" xfId="0" applyNumberFormat="1" applyFont="1" applyFill="1" applyBorder="1" applyAlignment="1">
      <alignment horizontal="right" vertical="center"/>
    </xf>
    <xf numFmtId="164" fontId="22" fillId="0" borderId="6" xfId="1" applyNumberFormat="1" applyFont="1" applyFill="1" applyBorder="1" applyAlignment="1">
      <alignment horizontal="right"/>
    </xf>
    <xf numFmtId="164" fontId="22" fillId="0" borderId="7" xfId="1" applyNumberFormat="1" applyFont="1" applyFill="1" applyBorder="1" applyAlignment="1">
      <alignment horizontal="right"/>
    </xf>
    <xf numFmtId="164" fontId="22" fillId="0" borderId="6" xfId="1" applyNumberFormat="1" applyFont="1" applyBorder="1" applyAlignment="1">
      <alignment horizontal="right"/>
    </xf>
    <xf numFmtId="164" fontId="22" fillId="0" borderId="7" xfId="1" applyNumberFormat="1" applyFont="1" applyBorder="1" applyAlignment="1">
      <alignment horizontal="right"/>
    </xf>
    <xf numFmtId="164" fontId="22" fillId="22" borderId="0" xfId="1" applyNumberFormat="1" applyFont="1" applyFill="1" applyAlignment="1">
      <alignment horizontal="right"/>
    </xf>
    <xf numFmtId="164" fontId="0" fillId="0" borderId="6" xfId="130" applyNumberFormat="1" applyFont="1" applyFill="1" applyBorder="1" applyAlignment="1">
      <alignment horizontal="right"/>
    </xf>
    <xf numFmtId="164" fontId="0" fillId="0" borderId="0" xfId="130" applyNumberFormat="1" applyFont="1" applyFill="1" applyBorder="1" applyAlignment="1">
      <alignment horizontal="right"/>
    </xf>
    <xf numFmtId="164" fontId="0" fillId="0" borderId="7" xfId="130" applyNumberFormat="1" applyFont="1" applyFill="1" applyBorder="1" applyAlignment="1">
      <alignment horizontal="right"/>
    </xf>
    <xf numFmtId="164" fontId="21" fillId="0" borderId="7" xfId="0" applyNumberFormat="1" applyFont="1" applyFill="1" applyBorder="1" applyAlignment="1">
      <alignment horizontal="right" vertical="center"/>
    </xf>
    <xf numFmtId="2" fontId="0" fillId="0" borderId="9" xfId="0" applyNumberFormat="1" applyFont="1" applyFill="1" applyBorder="1" applyAlignment="1">
      <alignment horizontal="right"/>
    </xf>
    <xf numFmtId="2" fontId="21" fillId="0" borderId="0" xfId="0" applyNumberFormat="1" applyFont="1" applyAlignment="1">
      <alignment horizontal="right" vertical="center"/>
    </xf>
    <xf numFmtId="2" fontId="21" fillId="0" borderId="0" xfId="0" applyNumberFormat="1" applyFont="1" applyBorder="1" applyAlignment="1">
      <alignment horizontal="right" vertical="center"/>
    </xf>
    <xf numFmtId="2" fontId="25" fillId="0" borderId="0" xfId="0" applyNumberFormat="1" applyFont="1" applyFill="1" applyBorder="1" applyAlignment="1">
      <alignment horizontal="right"/>
    </xf>
    <xf numFmtId="2" fontId="25" fillId="0" borderId="0" xfId="0" applyNumberFormat="1" applyFont="1" applyAlignment="1">
      <alignment horizontal="right"/>
    </xf>
    <xf numFmtId="0" fontId="27" fillId="0" borderId="0" xfId="0" applyFont="1" applyFill="1" applyBorder="1"/>
    <xf numFmtId="0" fontId="27" fillId="0" borderId="7" xfId="0" applyFont="1" applyFill="1" applyBorder="1"/>
    <xf numFmtId="2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0" fillId="34" borderId="0" xfId="0" applyFont="1" applyFill="1" applyAlignment="1">
      <alignment horizontal="right" wrapText="1"/>
    </xf>
    <xf numFmtId="0" fontId="0" fillId="34" borderId="6" xfId="0" applyFont="1" applyFill="1" applyBorder="1" applyAlignment="1">
      <alignment horizontal="right" wrapText="1"/>
    </xf>
    <xf numFmtId="0" fontId="22" fillId="34" borderId="0" xfId="1" applyFont="1" applyFill="1" applyAlignment="1">
      <alignment horizontal="right" wrapText="1"/>
    </xf>
    <xf numFmtId="0" fontId="22" fillId="34" borderId="7" xfId="1" applyFont="1" applyFill="1" applyBorder="1" applyAlignment="1">
      <alignment horizontal="right" wrapText="1"/>
    </xf>
    <xf numFmtId="0" fontId="0" fillId="34" borderId="0" xfId="0" applyFont="1" applyFill="1" applyBorder="1" applyAlignment="1">
      <alignment horizontal="right"/>
    </xf>
    <xf numFmtId="0" fontId="0" fillId="34" borderId="7" xfId="0" applyFont="1" applyFill="1" applyBorder="1" applyAlignment="1">
      <alignment horizontal="right" wrapText="1"/>
    </xf>
    <xf numFmtId="0" fontId="0" fillId="34" borderId="0" xfId="130" applyFont="1" applyFill="1" applyBorder="1" applyAlignment="1">
      <alignment horizontal="right" vertical="center" wrapText="1"/>
    </xf>
    <xf numFmtId="0" fontId="22" fillId="0" borderId="0" xfId="1" applyFont="1" applyFill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Fill="1" applyAlignment="1">
      <alignment horizontal="right"/>
    </xf>
    <xf numFmtId="17" fontId="0" fillId="0" borderId="0" xfId="0" applyNumberFormat="1"/>
    <xf numFmtId="16" fontId="0" fillId="0" borderId="0" xfId="0" applyNumberFormat="1"/>
    <xf numFmtId="0" fontId="21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2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21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1" fillId="0" borderId="28" xfId="130" applyBorder="1" applyAlignment="1">
      <alignment horizontal="center"/>
    </xf>
    <xf numFmtId="0" fontId="12" fillId="0" borderId="28" xfId="130" applyFont="1" applyBorder="1" applyAlignment="1">
      <alignment horizontal="center"/>
    </xf>
    <xf numFmtId="0" fontId="26" fillId="0" borderId="28" xfId="130" applyFont="1" applyBorder="1" applyAlignment="1">
      <alignment horizontal="center"/>
    </xf>
    <xf numFmtId="0" fontId="12" fillId="0" borderId="2" xfId="130" applyFont="1" applyBorder="1" applyAlignment="1">
      <alignment horizontal="center"/>
    </xf>
    <xf numFmtId="0" fontId="12" fillId="0" borderId="11" xfId="130" applyFont="1" applyBorder="1" applyAlignment="1">
      <alignment horizontal="center"/>
    </xf>
    <xf numFmtId="0" fontId="12" fillId="0" borderId="12" xfId="130" applyFont="1" applyBorder="1" applyAlignment="1">
      <alignment horizontal="center"/>
    </xf>
    <xf numFmtId="0" fontId="12" fillId="0" borderId="13" xfId="130" applyFont="1" applyBorder="1" applyAlignment="1">
      <alignment horizontal="center"/>
    </xf>
    <xf numFmtId="0" fontId="12" fillId="0" borderId="11" xfId="130" applyFont="1" applyBorder="1" applyAlignment="1">
      <alignment horizontal="center" wrapText="1"/>
    </xf>
    <xf numFmtId="0" fontId="12" fillId="0" borderId="12" xfId="130" applyFont="1" applyBorder="1" applyAlignment="1">
      <alignment horizontal="center" wrapText="1"/>
    </xf>
    <xf numFmtId="0" fontId="12" fillId="0" borderId="13" xfId="130" applyFont="1" applyBorder="1" applyAlignment="1">
      <alignment horizontal="center" wrapText="1"/>
    </xf>
    <xf numFmtId="0" fontId="12" fillId="23" borderId="14" xfId="130" applyFont="1" applyFill="1" applyBorder="1" applyAlignment="1">
      <alignment horizontal="center"/>
    </xf>
    <xf numFmtId="0" fontId="12" fillId="23" borderId="15" xfId="130" applyFont="1" applyFill="1" applyBorder="1" applyAlignment="1">
      <alignment horizontal="center"/>
    </xf>
    <xf numFmtId="0" fontId="12" fillId="23" borderId="16" xfId="130" applyFont="1" applyFill="1" applyBorder="1" applyAlignment="1">
      <alignment horizontal="center"/>
    </xf>
    <xf numFmtId="0" fontId="12" fillId="0" borderId="14" xfId="130" applyFont="1" applyBorder="1" applyAlignment="1">
      <alignment horizontal="center"/>
    </xf>
    <xf numFmtId="0" fontId="12" fillId="0" borderId="15" xfId="130" applyFont="1" applyBorder="1" applyAlignment="1">
      <alignment horizontal="center"/>
    </xf>
    <xf numFmtId="0" fontId="12" fillId="0" borderId="16" xfId="130" applyFont="1" applyBorder="1" applyAlignment="1">
      <alignment horizontal="center"/>
    </xf>
    <xf numFmtId="0" fontId="12" fillId="24" borderId="0" xfId="13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437">
    <cellStyle name="Bad 2" xfId="133" xr:uid="{00000000-0005-0000-0000-000000000000}"/>
    <cellStyle name="Explanatory Text 2" xfId="134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Good 2" xfId="135" xr:uid="{00000000-0005-0000-0000-0000D7000000}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Neutral 2" xfId="136" xr:uid="{00000000-0005-0000-0000-0000AD010000}"/>
    <cellStyle name="Normal" xfId="0" builtinId="0"/>
    <cellStyle name="Normal 2" xfId="1" xr:uid="{00000000-0005-0000-0000-0000AF010000}"/>
    <cellStyle name="Normal 2 2" xfId="131" xr:uid="{00000000-0005-0000-0000-0000B0010000}"/>
    <cellStyle name="Normal 3" xfId="130" xr:uid="{00000000-0005-0000-0000-0000B1010000}"/>
    <cellStyle name="Normal 3 2" xfId="137" xr:uid="{00000000-0005-0000-0000-0000B2010000}"/>
    <cellStyle name="Normal 4" xfId="132" xr:uid="{00000000-0005-0000-0000-0000B3010000}"/>
    <cellStyle name="Output 2" xfId="138" xr:uid="{00000000-0005-0000-0000-0000B4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289370078740099E-2"/>
          <c:y val="6.0185185185185203E-2"/>
          <c:w val="0.90193285214348196"/>
          <c:h val="0.82246937882764704"/>
        </c:manualLayout>
      </c:layout>
      <c:scatterChart>
        <c:scatterStyle val="lineMarker"/>
        <c:varyColors val="0"/>
        <c:ser>
          <c:idx val="0"/>
          <c:order val="0"/>
          <c:tx>
            <c:v>Sr</c:v>
          </c:tx>
          <c:spPr>
            <a:ln w="47625">
              <a:noFill/>
            </a:ln>
          </c:spPr>
          <c:xVal>
            <c:numRef>
              <c:f>cations!$G$507:$G$513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xVal>
          <c:yVal>
            <c:numRef>
              <c:f>cations!$N$507:$N$513</c:f>
              <c:numCache>
                <c:formatCode>General</c:formatCode>
                <c:ptCount val="7"/>
                <c:pt idx="0">
                  <c:v>1.06</c:v>
                </c:pt>
                <c:pt idx="1">
                  <c:v>1.06</c:v>
                </c:pt>
                <c:pt idx="2">
                  <c:v>0.42</c:v>
                </c:pt>
                <c:pt idx="3">
                  <c:v>1.18</c:v>
                </c:pt>
                <c:pt idx="4">
                  <c:v>0.61</c:v>
                </c:pt>
                <c:pt idx="5">
                  <c:v>1.1100000000000001</c:v>
                </c:pt>
                <c:pt idx="6">
                  <c:v>2.0299999999999998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9-0F44-A149-E5302E07DE83}"/>
            </c:ext>
          </c:extLst>
        </c:ser>
        <c:ser>
          <c:idx val="1"/>
          <c:order val="1"/>
          <c:tx>
            <c:v>Fe</c:v>
          </c:tx>
          <c:spPr>
            <a:ln w="47625">
              <a:noFill/>
            </a:ln>
          </c:spPr>
          <c:xVal>
            <c:numRef>
              <c:f>cations!$G$514:$G$520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xVal>
          <c:yVal>
            <c:numRef>
              <c:f>cations!$N$514:$N$520</c:f>
              <c:numCache>
                <c:formatCode>General</c:formatCode>
                <c:ptCount val="7"/>
                <c:pt idx="0">
                  <c:v>4.8099999999999996</c:v>
                </c:pt>
                <c:pt idx="1">
                  <c:v>1.75</c:v>
                </c:pt>
                <c:pt idx="2">
                  <c:v>1.72</c:v>
                </c:pt>
                <c:pt idx="3">
                  <c:v>0.52</c:v>
                </c:pt>
                <c:pt idx="4">
                  <c:v>0.6</c:v>
                </c:pt>
                <c:pt idx="5">
                  <c:v>0.75</c:v>
                </c:pt>
                <c:pt idx="6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9-0F44-A149-E5302E07DE83}"/>
            </c:ext>
          </c:extLst>
        </c:ser>
        <c:ser>
          <c:idx val="2"/>
          <c:order val="2"/>
          <c:tx>
            <c:v>Al</c:v>
          </c:tx>
          <c:spPr>
            <a:ln w="47625">
              <a:noFill/>
            </a:ln>
          </c:spPr>
          <c:xVal>
            <c:numRef>
              <c:f>cations!$G$521:$G$527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xVal>
          <c:yVal>
            <c:numRef>
              <c:f>cations!$N$521:$N$527</c:f>
              <c:numCache>
                <c:formatCode>General</c:formatCode>
                <c:ptCount val="7"/>
                <c:pt idx="0">
                  <c:v>2.63</c:v>
                </c:pt>
                <c:pt idx="1">
                  <c:v>0.66</c:v>
                </c:pt>
                <c:pt idx="2">
                  <c:v>1.31</c:v>
                </c:pt>
                <c:pt idx="3">
                  <c:v>1.76</c:v>
                </c:pt>
                <c:pt idx="4">
                  <c:v>0.79</c:v>
                </c:pt>
                <c:pt idx="5">
                  <c:v>0.66</c:v>
                </c:pt>
                <c:pt idx="6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F9-0F44-A149-E5302E07DE83}"/>
            </c:ext>
          </c:extLst>
        </c:ser>
        <c:ser>
          <c:idx val="3"/>
          <c:order val="3"/>
          <c:tx>
            <c:v>Mn</c:v>
          </c:tx>
          <c:spPr>
            <a:ln w="47625">
              <a:noFill/>
            </a:ln>
          </c:spPr>
          <c:xVal>
            <c:numRef>
              <c:f>cations!$G$528:$G$534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xVal>
          <c:yVal>
            <c:numRef>
              <c:f>cations!$N$528:$N$534</c:f>
              <c:numCache>
                <c:formatCode>General</c:formatCode>
                <c:ptCount val="7"/>
                <c:pt idx="0">
                  <c:v>0.75</c:v>
                </c:pt>
                <c:pt idx="1">
                  <c:v>0.87</c:v>
                </c:pt>
                <c:pt idx="2">
                  <c:v>1.26</c:v>
                </c:pt>
                <c:pt idx="3">
                  <c:v>1.96</c:v>
                </c:pt>
                <c:pt idx="4">
                  <c:v>0.36</c:v>
                </c:pt>
                <c:pt idx="5">
                  <c:v>1.29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F9-0F44-A149-E5302E07DE83}"/>
            </c:ext>
          </c:extLst>
        </c:ser>
        <c:ser>
          <c:idx val="4"/>
          <c:order val="4"/>
          <c:tx>
            <c:v>Li</c:v>
          </c:tx>
          <c:spPr>
            <a:ln w="47625">
              <a:noFill/>
            </a:ln>
          </c:spPr>
          <c:xVal>
            <c:numRef>
              <c:f>cations!$G$535:$G$541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xVal>
          <c:yVal>
            <c:numRef>
              <c:f>cations!$N$535:$N$541</c:f>
              <c:numCache>
                <c:formatCode>General</c:formatCode>
                <c:ptCount val="7"/>
                <c:pt idx="0">
                  <c:v>0.98</c:v>
                </c:pt>
                <c:pt idx="1">
                  <c:v>0.26</c:v>
                </c:pt>
                <c:pt idx="2">
                  <c:v>0.65</c:v>
                </c:pt>
                <c:pt idx="3">
                  <c:v>0.55000000000000004</c:v>
                </c:pt>
                <c:pt idx="4">
                  <c:v>0.66</c:v>
                </c:pt>
                <c:pt idx="5">
                  <c:v>0.75</c:v>
                </c:pt>
                <c:pt idx="6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F9-0F44-A149-E5302E07D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95640"/>
        <c:axId val="2094110072"/>
      </c:scatterChart>
      <c:valAx>
        <c:axId val="209409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10072"/>
        <c:crosses val="autoZero"/>
        <c:crossBetween val="midCat"/>
      </c:valAx>
      <c:valAx>
        <c:axId val="209411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95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ethane</a:t>
            </a:r>
          </a:p>
        </c:rich>
      </c:tx>
      <c:layout>
        <c:manualLayout>
          <c:xMode val="edge"/>
          <c:yMode val="edge"/>
          <c:x val="0.42110931863498102"/>
          <c:y val="9.493670886075949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782420054635995E-2"/>
          <c:y val="2.4896265560166001E-2"/>
          <c:w val="0.88791643901655104"/>
          <c:h val="0.8076293232333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GasesFeb!$H$24</c:f>
              <c:strCache>
                <c:ptCount val="1"/>
                <c:pt idx="0">
                  <c:v>ethane</c:v>
                </c:pt>
              </c:strCache>
            </c:strRef>
          </c:tx>
          <c:spPr>
            <a:ln w="6350" cmpd="sng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58-3141-9918-0CC6F4D673B9}"/>
              </c:ext>
            </c:extLst>
          </c:dPt>
          <c:dPt>
            <c:idx val="1"/>
            <c:invertIfNegative val="0"/>
            <c:bubble3D val="0"/>
            <c:spPr>
              <a:solidFill>
                <a:srgbClr val="6A1BB4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58-3141-9918-0CC6F4D673B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chemeClr val="accent6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58-3141-9918-0CC6F4D673B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58-3141-9918-0CC6F4D673B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58-3141-9918-0CC6F4D673B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A58-3141-9918-0CC6F4D673B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3F248C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A58-3141-9918-0CC6F4D673B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chemeClr val="accent5">
                    <a:lumMod val="40000"/>
                    <a:lumOff val="6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A58-3141-9918-0CC6F4D673B9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A58-3141-9918-0CC6F4D673B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1466C5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A58-3141-9918-0CC6F4D673B9}"/>
              </c:ext>
            </c:extLst>
          </c:dPt>
          <c:dPt>
            <c:idx val="10"/>
            <c:invertIfNegative val="0"/>
            <c:bubble3D val="0"/>
            <c:spPr>
              <a:solidFill>
                <a:srgbClr val="0F4C73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A58-3141-9918-0CC6F4D673B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chemeClr val="accent3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A58-3141-9918-0CC6F4D673B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chemeClr val="accent2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A58-3141-9918-0CC6F4D673B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chemeClr val="accent4">
                    <a:lumMod val="60000"/>
                    <a:lumOff val="4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A58-3141-9918-0CC6F4D673B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chemeClr val="accent4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A58-3141-9918-0CC6F4D673B9}"/>
              </c:ext>
            </c:extLst>
          </c:dPt>
          <c:errBars>
            <c:errBarType val="both"/>
            <c:errValType val="cust"/>
            <c:noEndCap val="1"/>
            <c:plus>
              <c:numRef>
                <c:f>GasesFeb!$T$25:$T$41</c:f>
                <c:numCache>
                  <c:formatCode>General</c:formatCode>
                  <c:ptCount val="17"/>
                  <c:pt idx="0">
                    <c:v>0.25712192785597099</c:v>
                  </c:pt>
                  <c:pt idx="1">
                    <c:v>0.1064248093843005</c:v>
                  </c:pt>
                  <c:pt idx="2">
                    <c:v>0.24273030298565773</c:v>
                  </c:pt>
                  <c:pt idx="3">
                    <c:v>4.9009917305145338E-3</c:v>
                  </c:pt>
                  <c:pt idx="4">
                    <c:v>1.8899754477691038E-3</c:v>
                  </c:pt>
                  <c:pt idx="5">
                    <c:v>4.8183852392900137E-3</c:v>
                  </c:pt>
                  <c:pt idx="6">
                    <c:v>5.3492815619766293E-3</c:v>
                  </c:pt>
                  <c:pt idx="7">
                    <c:v>0.22458402225252699</c:v>
                  </c:pt>
                  <c:pt idx="8">
                    <c:v>3.6728045729340644E-2</c:v>
                  </c:pt>
                  <c:pt idx="9">
                    <c:v>6.0204580332585141E-2</c:v>
                  </c:pt>
                  <c:pt idx="10">
                    <c:v>7.2162466790132128E-3</c:v>
                  </c:pt>
                  <c:pt idx="11">
                    <c:v>0</c:v>
                  </c:pt>
                  <c:pt idx="12">
                    <c:v>7.9328972884988747E-2</c:v>
                  </c:pt>
                  <c:pt idx="13">
                    <c:v>0</c:v>
                  </c:pt>
                  <c:pt idx="14">
                    <c:v>0</c:v>
                  </c:pt>
                  <c:pt idx="15">
                    <c:v>1.4544280402723493E-3</c:v>
                  </c:pt>
                  <c:pt idx="16">
                    <c:v>0</c:v>
                  </c:pt>
                </c:numCache>
              </c:numRef>
            </c:plus>
            <c:minus>
              <c:numRef>
                <c:f>GasesFeb!$T$25:$T$41</c:f>
                <c:numCache>
                  <c:formatCode>General</c:formatCode>
                  <c:ptCount val="17"/>
                  <c:pt idx="0">
                    <c:v>0.25712192785597099</c:v>
                  </c:pt>
                  <c:pt idx="1">
                    <c:v>0.1064248093843005</c:v>
                  </c:pt>
                  <c:pt idx="2">
                    <c:v>0.24273030298565773</c:v>
                  </c:pt>
                  <c:pt idx="3">
                    <c:v>4.9009917305145338E-3</c:v>
                  </c:pt>
                  <c:pt idx="4">
                    <c:v>1.8899754477691038E-3</c:v>
                  </c:pt>
                  <c:pt idx="5">
                    <c:v>4.8183852392900137E-3</c:v>
                  </c:pt>
                  <c:pt idx="6">
                    <c:v>5.3492815619766293E-3</c:v>
                  </c:pt>
                  <c:pt idx="7">
                    <c:v>0.22458402225252699</c:v>
                  </c:pt>
                  <c:pt idx="8">
                    <c:v>3.6728045729340644E-2</c:v>
                  </c:pt>
                  <c:pt idx="9">
                    <c:v>6.0204580332585141E-2</c:v>
                  </c:pt>
                  <c:pt idx="10">
                    <c:v>7.2162466790132128E-3</c:v>
                  </c:pt>
                  <c:pt idx="11">
                    <c:v>0</c:v>
                  </c:pt>
                  <c:pt idx="12">
                    <c:v>7.9328972884988747E-2</c:v>
                  </c:pt>
                  <c:pt idx="13">
                    <c:v>0</c:v>
                  </c:pt>
                  <c:pt idx="14">
                    <c:v>0</c:v>
                  </c:pt>
                  <c:pt idx="15">
                    <c:v>1.4544280402723493E-3</c:v>
                  </c:pt>
                  <c:pt idx="16">
                    <c:v>0</c:v>
                  </c:pt>
                </c:numCache>
              </c:numRef>
            </c:minus>
          </c:errBars>
          <c:cat>
            <c:strRef>
              <c:f>GasesFeb!$B$25:$B$40</c:f>
              <c:strCache>
                <c:ptCount val="16"/>
                <c:pt idx="0">
                  <c:v>HoleB22014</c:v>
                </c:pt>
                <c:pt idx="1">
                  <c:v>HoleB21814</c:v>
                </c:pt>
                <c:pt idx="2">
                  <c:v>DG_HoleB</c:v>
                </c:pt>
                <c:pt idx="3">
                  <c:v>HoleD22014</c:v>
                </c:pt>
                <c:pt idx="4">
                  <c:v>HoleDA</c:v>
                </c:pt>
                <c:pt idx="5">
                  <c:v>HoleD21814</c:v>
                </c:pt>
                <c:pt idx="6">
                  <c:v>DG_HoleD</c:v>
                </c:pt>
                <c:pt idx="7">
                  <c:v>DG_Hole3A</c:v>
                </c:pt>
                <c:pt idx="8">
                  <c:v>SURF6</c:v>
                </c:pt>
                <c:pt idx="9">
                  <c:v>DG_SURF6</c:v>
                </c:pt>
                <c:pt idx="10">
                  <c:v>SURF9</c:v>
                </c:pt>
                <c:pt idx="11">
                  <c:v>DG_SURF9</c:v>
                </c:pt>
                <c:pt idx="12">
                  <c:v>DG_SURF8</c:v>
                </c:pt>
                <c:pt idx="13">
                  <c:v>DG_St2</c:v>
                </c:pt>
                <c:pt idx="14">
                  <c:v>DG_St5</c:v>
                </c:pt>
                <c:pt idx="15">
                  <c:v>vialblank</c:v>
                </c:pt>
              </c:strCache>
            </c:strRef>
          </c:cat>
          <c:val>
            <c:numRef>
              <c:f>GasesFeb!$H$25:$H$40</c:f>
              <c:numCache>
                <c:formatCode>0.000</c:formatCode>
                <c:ptCount val="16"/>
                <c:pt idx="0">
                  <c:v>2.44758172794679</c:v>
                </c:pt>
                <c:pt idx="1">
                  <c:v>1.742730258549352</c:v>
                </c:pt>
                <c:pt idx="2" formatCode="General">
                  <c:v>3.7617271686073832</c:v>
                </c:pt>
                <c:pt idx="3">
                  <c:v>3.4621989112045377E-3</c:v>
                </c:pt>
                <c:pt idx="4">
                  <c:v>1.64340729611092E-2</c:v>
                </c:pt>
                <c:pt idx="5">
                  <c:v>8.1185531173914402E-2</c:v>
                </c:pt>
                <c:pt idx="6" formatCode="General">
                  <c:v>8.2155542328423481E-2</c:v>
                </c:pt>
                <c:pt idx="7" formatCode="General">
                  <c:v>4.0322479964401072</c:v>
                </c:pt>
                <c:pt idx="8">
                  <c:v>0.53223218529621874</c:v>
                </c:pt>
                <c:pt idx="9" formatCode="General">
                  <c:v>1.233669427826892</c:v>
                </c:pt>
                <c:pt idx="10">
                  <c:v>5.0977603654189267E-3</c:v>
                </c:pt>
                <c:pt idx="11" formatCode="General">
                  <c:v>0</c:v>
                </c:pt>
                <c:pt idx="12" formatCode="General">
                  <c:v>1.4000765190560698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8.3850658325062644E-4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A58-3141-9918-0CC6F4D6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84920"/>
        <c:axId val="2136487896"/>
      </c:barChart>
      <c:catAx>
        <c:axId val="213648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487896"/>
        <c:crosses val="autoZero"/>
        <c:auto val="1"/>
        <c:lblAlgn val="ctr"/>
        <c:lblOffset val="100"/>
        <c:noMultiLvlLbl val="0"/>
      </c:catAx>
      <c:valAx>
        <c:axId val="213648789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>
            <c:manualLayout>
              <c:xMode val="edge"/>
              <c:yMode val="edge"/>
              <c:x val="1.57622884361907E-4"/>
              <c:y val="0.4186372833426780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48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CH4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0079373922759"/>
          <c:y val="2.4896342071165201E-2"/>
          <c:w val="0.86890331472157101"/>
          <c:h val="0.8076293232333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GasesFeb!$I$24</c:f>
              <c:strCache>
                <c:ptCount val="1"/>
                <c:pt idx="0">
                  <c:v>CH4</c:v>
                </c:pt>
              </c:strCache>
            </c:strRef>
          </c:tx>
          <c:spPr>
            <a:ln w="6350" cmpd="sng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48-BA4B-9FCC-2B48A191E288}"/>
              </c:ext>
            </c:extLst>
          </c:dPt>
          <c:dPt>
            <c:idx val="1"/>
            <c:invertIfNegative val="0"/>
            <c:bubble3D val="0"/>
            <c:spPr>
              <a:solidFill>
                <a:srgbClr val="6A1BB4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48-BA4B-9FCC-2B48A191E28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chemeClr val="accent6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48-BA4B-9FCC-2B48A191E28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48-BA4B-9FCC-2B48A191E28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48-BA4B-9FCC-2B48A191E28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48-BA4B-9FCC-2B48A191E28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3F248C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248-BA4B-9FCC-2B48A191E28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chemeClr val="accent5">
                    <a:lumMod val="40000"/>
                    <a:lumOff val="6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248-BA4B-9FCC-2B48A191E28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248-BA4B-9FCC-2B48A191E28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1466C5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248-BA4B-9FCC-2B48A191E288}"/>
              </c:ext>
            </c:extLst>
          </c:dPt>
          <c:dPt>
            <c:idx val="10"/>
            <c:invertIfNegative val="0"/>
            <c:bubble3D val="0"/>
            <c:spPr>
              <a:solidFill>
                <a:srgbClr val="0F4C73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248-BA4B-9FCC-2B48A191E28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chemeClr val="accent3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248-BA4B-9FCC-2B48A191E28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chemeClr val="accent2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248-BA4B-9FCC-2B48A191E28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chemeClr val="accent4">
                    <a:lumMod val="60000"/>
                    <a:lumOff val="4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248-BA4B-9FCC-2B48A191E28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chemeClr val="accent4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248-BA4B-9FCC-2B48A191E288}"/>
              </c:ext>
            </c:extLst>
          </c:dPt>
          <c:errBars>
            <c:errBarType val="both"/>
            <c:errValType val="cust"/>
            <c:noEndCap val="1"/>
            <c:plus>
              <c:numRef>
                <c:f>GasesFeb!$U$25:$U$41</c:f>
                <c:numCache>
                  <c:formatCode>General</c:formatCode>
                  <c:ptCount val="17"/>
                  <c:pt idx="0">
                    <c:v>26.231304135300743</c:v>
                  </c:pt>
                  <c:pt idx="1">
                    <c:v>8.8911022197884417</c:v>
                  </c:pt>
                  <c:pt idx="2">
                    <c:v>29.0655603478594</c:v>
                  </c:pt>
                  <c:pt idx="3">
                    <c:v>0.2070288992471743</c:v>
                  </c:pt>
                  <c:pt idx="4">
                    <c:v>9.0940261905214287E-2</c:v>
                  </c:pt>
                  <c:pt idx="5">
                    <c:v>0.23893571711809394</c:v>
                  </c:pt>
                  <c:pt idx="6">
                    <c:v>0.57398994434992689</c:v>
                  </c:pt>
                  <c:pt idx="7">
                    <c:v>23.048316145292802</c:v>
                  </c:pt>
                  <c:pt idx="8">
                    <c:v>1.092460496940926</c:v>
                  </c:pt>
                  <c:pt idx="9">
                    <c:v>1.3632771408305582</c:v>
                  </c:pt>
                  <c:pt idx="10">
                    <c:v>1.6389012366786727E-2</c:v>
                  </c:pt>
                  <c:pt idx="11">
                    <c:v>0</c:v>
                  </c:pt>
                  <c:pt idx="12">
                    <c:v>3.3476896826011915</c:v>
                  </c:pt>
                  <c:pt idx="13">
                    <c:v>0.21624025541101907</c:v>
                  </c:pt>
                  <c:pt idx="14">
                    <c:v>1.7369402327489205</c:v>
                  </c:pt>
                  <c:pt idx="15">
                    <c:v>0</c:v>
                  </c:pt>
                  <c:pt idx="16">
                    <c:v>1.299162478944455E-2</c:v>
                  </c:pt>
                </c:numCache>
              </c:numRef>
            </c:plus>
            <c:minus>
              <c:numRef>
                <c:f>GasesFeb!$U$25:$U$41</c:f>
                <c:numCache>
                  <c:formatCode>General</c:formatCode>
                  <c:ptCount val="17"/>
                  <c:pt idx="0">
                    <c:v>26.231304135300743</c:v>
                  </c:pt>
                  <c:pt idx="1">
                    <c:v>8.8911022197884417</c:v>
                  </c:pt>
                  <c:pt idx="2">
                    <c:v>29.0655603478594</c:v>
                  </c:pt>
                  <c:pt idx="3">
                    <c:v>0.2070288992471743</c:v>
                  </c:pt>
                  <c:pt idx="4">
                    <c:v>9.0940261905214287E-2</c:v>
                  </c:pt>
                  <c:pt idx="5">
                    <c:v>0.23893571711809394</c:v>
                  </c:pt>
                  <c:pt idx="6">
                    <c:v>0.57398994434992689</c:v>
                  </c:pt>
                  <c:pt idx="7">
                    <c:v>23.048316145292802</c:v>
                  </c:pt>
                  <c:pt idx="8">
                    <c:v>1.092460496940926</c:v>
                  </c:pt>
                  <c:pt idx="9">
                    <c:v>1.3632771408305582</c:v>
                  </c:pt>
                  <c:pt idx="10">
                    <c:v>1.6389012366786727E-2</c:v>
                  </c:pt>
                  <c:pt idx="11">
                    <c:v>0</c:v>
                  </c:pt>
                  <c:pt idx="12">
                    <c:v>3.3476896826011915</c:v>
                  </c:pt>
                  <c:pt idx="13">
                    <c:v>0.21624025541101907</c:v>
                  </c:pt>
                  <c:pt idx="14">
                    <c:v>1.7369402327489205</c:v>
                  </c:pt>
                  <c:pt idx="15">
                    <c:v>0</c:v>
                  </c:pt>
                  <c:pt idx="16">
                    <c:v>1.299162478944455E-2</c:v>
                  </c:pt>
                </c:numCache>
              </c:numRef>
            </c:minus>
          </c:errBars>
          <c:cat>
            <c:strRef>
              <c:f>GasesFeb!$B$25:$B$40</c:f>
              <c:strCache>
                <c:ptCount val="16"/>
                <c:pt idx="0">
                  <c:v>HoleB22014</c:v>
                </c:pt>
                <c:pt idx="1">
                  <c:v>HoleB21814</c:v>
                </c:pt>
                <c:pt idx="2">
                  <c:v>DG_HoleB</c:v>
                </c:pt>
                <c:pt idx="3">
                  <c:v>HoleD22014</c:v>
                </c:pt>
                <c:pt idx="4">
                  <c:v>HoleDA</c:v>
                </c:pt>
                <c:pt idx="5">
                  <c:v>HoleD21814</c:v>
                </c:pt>
                <c:pt idx="6">
                  <c:v>DG_HoleD</c:v>
                </c:pt>
                <c:pt idx="7">
                  <c:v>DG_Hole3A</c:v>
                </c:pt>
                <c:pt idx="8">
                  <c:v>SURF6</c:v>
                </c:pt>
                <c:pt idx="9">
                  <c:v>DG_SURF6</c:v>
                </c:pt>
                <c:pt idx="10">
                  <c:v>SURF9</c:v>
                </c:pt>
                <c:pt idx="11">
                  <c:v>DG_SURF9</c:v>
                </c:pt>
                <c:pt idx="12">
                  <c:v>DG_SURF8</c:v>
                </c:pt>
                <c:pt idx="13">
                  <c:v>DG_St2</c:v>
                </c:pt>
                <c:pt idx="14">
                  <c:v>DG_St5</c:v>
                </c:pt>
                <c:pt idx="15">
                  <c:v>vialblank</c:v>
                </c:pt>
              </c:strCache>
            </c:strRef>
          </c:cat>
          <c:val>
            <c:numRef>
              <c:f>GasesFeb!$I$25:$I$40</c:f>
              <c:numCache>
                <c:formatCode>0.000</c:formatCode>
                <c:ptCount val="16"/>
                <c:pt idx="0">
                  <c:v>290.23304903425776</c:v>
                </c:pt>
                <c:pt idx="1">
                  <c:v>191.60265503170197</c:v>
                </c:pt>
                <c:pt idx="2" formatCode="General">
                  <c:v>435.86417714915939</c:v>
                </c:pt>
                <c:pt idx="3">
                  <c:v>1.2904586253800316</c:v>
                </c:pt>
                <c:pt idx="4">
                  <c:v>2.074313442361392</c:v>
                </c:pt>
                <c:pt idx="5">
                  <c:v>4.966178732042378</c:v>
                </c:pt>
                <c:pt idx="6" formatCode="General">
                  <c:v>2.9267000343110201</c:v>
                </c:pt>
                <c:pt idx="7" formatCode="General">
                  <c:v>372.54716608729711</c:v>
                </c:pt>
                <c:pt idx="8">
                  <c:v>15.341496008050147</c:v>
                </c:pt>
                <c:pt idx="9" formatCode="General">
                  <c:v>26.62943567104827</c:v>
                </c:pt>
                <c:pt idx="10">
                  <c:v>7.8081293554329537E-2</c:v>
                </c:pt>
                <c:pt idx="11" formatCode="General">
                  <c:v>0</c:v>
                </c:pt>
                <c:pt idx="12" formatCode="General">
                  <c:v>37.981575261755431</c:v>
                </c:pt>
                <c:pt idx="13" formatCode="General">
                  <c:v>0.60491743894823513</c:v>
                </c:pt>
                <c:pt idx="14" formatCode="General">
                  <c:v>3.2770847654466664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248-BA4B-9FCC-2B48A191E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41192"/>
        <c:axId val="2136544168"/>
      </c:barChart>
      <c:catAx>
        <c:axId val="213654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544168"/>
        <c:crosses val="autoZero"/>
        <c:auto val="1"/>
        <c:lblAlgn val="ctr"/>
        <c:lblOffset val="100"/>
        <c:noMultiLvlLbl val="0"/>
      </c:catAx>
      <c:valAx>
        <c:axId val="21365441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>
            <c:manualLayout>
              <c:xMode val="edge"/>
              <c:yMode val="edge"/>
              <c:x val="1.57622884361907E-4"/>
              <c:y val="0.4186372833426780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54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CO</a:t>
            </a:r>
          </a:p>
        </c:rich>
      </c:tx>
      <c:layout>
        <c:manualLayout>
          <c:xMode val="edge"/>
          <c:yMode val="edge"/>
          <c:x val="0.87795347750943897"/>
          <c:y val="2.531645569620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782408131202102E-2"/>
          <c:y val="2.4896342071165201E-2"/>
          <c:w val="0.88791643901655104"/>
          <c:h val="0.8076293232333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GasesFeb!$J$24</c:f>
              <c:strCache>
                <c:ptCount val="1"/>
                <c:pt idx="0">
                  <c:v>CO</c:v>
                </c:pt>
              </c:strCache>
            </c:strRef>
          </c:tx>
          <c:spPr>
            <a:ln w="6350" cmpd="sng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0-6040-90F7-2FE431E95F7C}"/>
              </c:ext>
            </c:extLst>
          </c:dPt>
          <c:dPt>
            <c:idx val="1"/>
            <c:invertIfNegative val="0"/>
            <c:bubble3D val="0"/>
            <c:spPr>
              <a:solidFill>
                <a:srgbClr val="6A1BB4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0-6040-90F7-2FE431E95F7C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chemeClr val="accent6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B0-6040-90F7-2FE431E95F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B0-6040-90F7-2FE431E95F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B0-6040-90F7-2FE431E95F7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B0-6040-90F7-2FE431E95F7C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3F248C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B0-6040-90F7-2FE431E95F7C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chemeClr val="accent5">
                    <a:lumMod val="40000"/>
                    <a:lumOff val="6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EB0-6040-90F7-2FE431E95F7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EB0-6040-90F7-2FE431E95F7C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1466C5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EB0-6040-90F7-2FE431E95F7C}"/>
              </c:ext>
            </c:extLst>
          </c:dPt>
          <c:dPt>
            <c:idx val="10"/>
            <c:invertIfNegative val="0"/>
            <c:bubble3D val="0"/>
            <c:spPr>
              <a:solidFill>
                <a:srgbClr val="0F4C73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EB0-6040-90F7-2FE431E95F7C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chemeClr val="accent3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EB0-6040-90F7-2FE431E95F7C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chemeClr val="accent2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EB0-6040-90F7-2FE431E95F7C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chemeClr val="accent4">
                    <a:lumMod val="60000"/>
                    <a:lumOff val="4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EB0-6040-90F7-2FE431E95F7C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chemeClr val="accent4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EB0-6040-90F7-2FE431E95F7C}"/>
              </c:ext>
            </c:extLst>
          </c:dPt>
          <c:errBars>
            <c:errBarType val="both"/>
            <c:errValType val="cust"/>
            <c:noEndCap val="1"/>
            <c:plus>
              <c:numRef>
                <c:f>GasesFeb!$V$25:$V$41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4.899640952928319E-3</c:v>
                  </c:pt>
                  <c:pt idx="4">
                    <c:v>5.9595666200397142E-2</c:v>
                  </c:pt>
                  <c:pt idx="5">
                    <c:v>7.886084507474346E-2</c:v>
                  </c:pt>
                  <c:pt idx="6">
                    <c:v>6.9844014723180442E-2</c:v>
                  </c:pt>
                  <c:pt idx="7">
                    <c:v>0</c:v>
                  </c:pt>
                  <c:pt idx="8">
                    <c:v>0</c:v>
                  </c:pt>
                  <c:pt idx="9">
                    <c:v>0.18111990000180384</c:v>
                  </c:pt>
                  <c:pt idx="10">
                    <c:v>1.0292012369474458E-2</c:v>
                  </c:pt>
                  <c:pt idx="11">
                    <c:v>7.0143046120154443E-2</c:v>
                  </c:pt>
                  <c:pt idx="12">
                    <c:v>2.2016339780475644</c:v>
                  </c:pt>
                  <c:pt idx="13">
                    <c:v>4.4319797220077922E-2</c:v>
                  </c:pt>
                  <c:pt idx="14">
                    <c:v>0.1166822762602634</c:v>
                  </c:pt>
                  <c:pt idx="15">
                    <c:v>3.4105020080904365E-3</c:v>
                  </c:pt>
                  <c:pt idx="16">
                    <c:v>3.5105397725687364E-3</c:v>
                  </c:pt>
                </c:numCache>
              </c:numRef>
            </c:plus>
            <c:minus>
              <c:numRef>
                <c:f>GasesFeb!$V$25:$V$41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4.899640952928319E-3</c:v>
                  </c:pt>
                  <c:pt idx="4">
                    <c:v>5.9595666200397142E-2</c:v>
                  </c:pt>
                  <c:pt idx="5">
                    <c:v>7.886084507474346E-2</c:v>
                  </c:pt>
                  <c:pt idx="6">
                    <c:v>6.9844014723180442E-2</c:v>
                  </c:pt>
                  <c:pt idx="7">
                    <c:v>0</c:v>
                  </c:pt>
                  <c:pt idx="8">
                    <c:v>0</c:v>
                  </c:pt>
                  <c:pt idx="9">
                    <c:v>0.18111990000180384</c:v>
                  </c:pt>
                  <c:pt idx="10">
                    <c:v>1.0292012369474458E-2</c:v>
                  </c:pt>
                  <c:pt idx="11">
                    <c:v>7.0143046120154443E-2</c:v>
                  </c:pt>
                  <c:pt idx="12">
                    <c:v>2.2016339780475644</c:v>
                  </c:pt>
                  <c:pt idx="13">
                    <c:v>4.4319797220077922E-2</c:v>
                  </c:pt>
                  <c:pt idx="14">
                    <c:v>0.1166822762602634</c:v>
                  </c:pt>
                  <c:pt idx="15">
                    <c:v>3.4105020080904365E-3</c:v>
                  </c:pt>
                  <c:pt idx="16">
                    <c:v>3.5105397725687364E-3</c:v>
                  </c:pt>
                </c:numCache>
              </c:numRef>
            </c:minus>
          </c:errBars>
          <c:cat>
            <c:strRef>
              <c:f>GasesFeb!$B$25:$B$40</c:f>
              <c:strCache>
                <c:ptCount val="16"/>
                <c:pt idx="0">
                  <c:v>HoleB22014</c:v>
                </c:pt>
                <c:pt idx="1">
                  <c:v>HoleB21814</c:v>
                </c:pt>
                <c:pt idx="2">
                  <c:v>DG_HoleB</c:v>
                </c:pt>
                <c:pt idx="3">
                  <c:v>HoleD22014</c:v>
                </c:pt>
                <c:pt idx="4">
                  <c:v>HoleDA</c:v>
                </c:pt>
                <c:pt idx="5">
                  <c:v>HoleD21814</c:v>
                </c:pt>
                <c:pt idx="6">
                  <c:v>DG_HoleD</c:v>
                </c:pt>
                <c:pt idx="7">
                  <c:v>DG_Hole3A</c:v>
                </c:pt>
                <c:pt idx="8">
                  <c:v>SURF6</c:v>
                </c:pt>
                <c:pt idx="9">
                  <c:v>DG_SURF6</c:v>
                </c:pt>
                <c:pt idx="10">
                  <c:v>SURF9</c:v>
                </c:pt>
                <c:pt idx="11">
                  <c:v>DG_SURF9</c:v>
                </c:pt>
                <c:pt idx="12">
                  <c:v>DG_SURF8</c:v>
                </c:pt>
                <c:pt idx="13">
                  <c:v>DG_St2</c:v>
                </c:pt>
                <c:pt idx="14">
                  <c:v>DG_St5</c:v>
                </c:pt>
                <c:pt idx="15">
                  <c:v>vialblank</c:v>
                </c:pt>
              </c:strCache>
            </c:strRef>
          </c:cat>
          <c:val>
            <c:numRef>
              <c:f>GasesFeb!$J$25:$J$40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6.6377584361692846E-2</c:v>
                </c:pt>
                <c:pt idx="4">
                  <c:v>0.13275294933669335</c:v>
                </c:pt>
                <c:pt idx="5">
                  <c:v>6.5815993144786436E-2</c:v>
                </c:pt>
                <c:pt idx="6" formatCode="General">
                  <c:v>0.34301332277430169</c:v>
                </c:pt>
                <c:pt idx="7" formatCode="General">
                  <c:v>0</c:v>
                </c:pt>
                <c:pt idx="8">
                  <c:v>0</c:v>
                </c:pt>
                <c:pt idx="9" formatCode="General">
                  <c:v>1.2804433151312931</c:v>
                </c:pt>
                <c:pt idx="10">
                  <c:v>5.94372215750162E-2</c:v>
                </c:pt>
                <c:pt idx="11" formatCode="General">
                  <c:v>0.46798757496160565</c:v>
                </c:pt>
                <c:pt idx="12" formatCode="General">
                  <c:v>2.367220923053388</c:v>
                </c:pt>
                <c:pt idx="13" formatCode="General">
                  <c:v>0.42810257013810077</c:v>
                </c:pt>
                <c:pt idx="14" formatCode="General">
                  <c:v>0.96613095648304781</c:v>
                </c:pt>
                <c:pt idx="15">
                  <c:v>1.6448228601541999E-2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EB0-6040-90F7-2FE431E9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97944"/>
        <c:axId val="2136600920"/>
      </c:barChart>
      <c:catAx>
        <c:axId val="213659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600920"/>
        <c:crosses val="autoZero"/>
        <c:auto val="1"/>
        <c:lblAlgn val="ctr"/>
        <c:lblOffset val="100"/>
        <c:noMultiLvlLbl val="0"/>
      </c:catAx>
      <c:valAx>
        <c:axId val="21366009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>
            <c:manualLayout>
              <c:xMode val="edge"/>
              <c:yMode val="edge"/>
              <c:x val="1.57622884361907E-4"/>
              <c:y val="0.4186372833426780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5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?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782420054635995E-2"/>
          <c:y val="2.4896265560166001E-2"/>
          <c:w val="0.88791643901655104"/>
          <c:h val="0.8076293232333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GasesFeb!$K$24</c:f>
              <c:strCache>
                <c:ptCount val="1"/>
                <c:pt idx="0">
                  <c:v>?</c:v>
                </c:pt>
              </c:strCache>
            </c:strRef>
          </c:tx>
          <c:spPr>
            <a:ln w="6350" cmpd="sng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62-1A4E-A950-C975C6819B17}"/>
              </c:ext>
            </c:extLst>
          </c:dPt>
          <c:dPt>
            <c:idx val="1"/>
            <c:invertIfNegative val="0"/>
            <c:bubble3D val="0"/>
            <c:spPr>
              <a:solidFill>
                <a:srgbClr val="6A1BB4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62-1A4E-A950-C975C6819B1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chemeClr val="accent6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62-1A4E-A950-C975C6819B1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62-1A4E-A950-C975C6819B1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62-1A4E-A950-C975C6819B1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62-1A4E-A950-C975C6819B1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3F248C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862-1A4E-A950-C975C6819B1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chemeClr val="accent5">
                    <a:lumMod val="40000"/>
                    <a:lumOff val="6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862-1A4E-A950-C975C6819B17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862-1A4E-A950-C975C6819B1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1466C5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862-1A4E-A950-C975C6819B17}"/>
              </c:ext>
            </c:extLst>
          </c:dPt>
          <c:dPt>
            <c:idx val="10"/>
            <c:invertIfNegative val="0"/>
            <c:bubble3D val="0"/>
            <c:spPr>
              <a:solidFill>
                <a:srgbClr val="0F4C73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862-1A4E-A950-C975C6819B1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chemeClr val="accent3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862-1A4E-A950-C975C6819B1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chemeClr val="accent2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862-1A4E-A950-C975C6819B1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chemeClr val="accent4">
                    <a:lumMod val="60000"/>
                    <a:lumOff val="4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862-1A4E-A950-C975C6819B1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chemeClr val="accent4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862-1A4E-A950-C975C6819B17}"/>
              </c:ext>
            </c:extLst>
          </c:dPt>
          <c:errBars>
            <c:errBarType val="both"/>
            <c:errValType val="cust"/>
            <c:noEndCap val="1"/>
            <c:plus>
              <c:numRef>
                <c:f>GasesFeb!$W$25:$W$41</c:f>
                <c:numCache>
                  <c:formatCode>General</c:formatCode>
                  <c:ptCount val="17"/>
                  <c:pt idx="0">
                    <c:v>0.24425572856816571</c:v>
                  </c:pt>
                  <c:pt idx="1">
                    <c:v>8.495213665578652E-2</c:v>
                  </c:pt>
                  <c:pt idx="2">
                    <c:v>0.11031688165754761</c:v>
                  </c:pt>
                  <c:pt idx="3">
                    <c:v>0</c:v>
                  </c:pt>
                  <c:pt idx="4">
                    <c:v>7.8081169391043136E-4</c:v>
                  </c:pt>
                  <c:pt idx="5">
                    <c:v>3.7326715654480498E-3</c:v>
                  </c:pt>
                  <c:pt idx="6">
                    <c:v>0</c:v>
                  </c:pt>
                  <c:pt idx="7">
                    <c:v>9.4224170329416046E-2</c:v>
                  </c:pt>
                  <c:pt idx="8">
                    <c:v>6.5116875675049219E-3</c:v>
                  </c:pt>
                  <c:pt idx="9">
                    <c:v>1.0775029352685378E-2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2.866363633880269E-2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GasesFeb!$W$25:$W$41</c:f>
                <c:numCache>
                  <c:formatCode>General</c:formatCode>
                  <c:ptCount val="17"/>
                  <c:pt idx="0">
                    <c:v>0.24425572856816571</c:v>
                  </c:pt>
                  <c:pt idx="1">
                    <c:v>8.495213665578652E-2</c:v>
                  </c:pt>
                  <c:pt idx="2">
                    <c:v>0.11031688165754761</c:v>
                  </c:pt>
                  <c:pt idx="3">
                    <c:v>0</c:v>
                  </c:pt>
                  <c:pt idx="4">
                    <c:v>7.8081169391043136E-4</c:v>
                  </c:pt>
                  <c:pt idx="5">
                    <c:v>3.7326715654480498E-3</c:v>
                  </c:pt>
                  <c:pt idx="6">
                    <c:v>0</c:v>
                  </c:pt>
                  <c:pt idx="7">
                    <c:v>9.4224170329416046E-2</c:v>
                  </c:pt>
                  <c:pt idx="8">
                    <c:v>6.5116875675049219E-3</c:v>
                  </c:pt>
                  <c:pt idx="9">
                    <c:v>1.0775029352685378E-2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2.866363633880269E-2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</c:errBars>
          <c:cat>
            <c:strRef>
              <c:f>GasesFeb!$B$25:$B$40</c:f>
              <c:strCache>
                <c:ptCount val="16"/>
                <c:pt idx="0">
                  <c:v>HoleB22014</c:v>
                </c:pt>
                <c:pt idx="1">
                  <c:v>HoleB21814</c:v>
                </c:pt>
                <c:pt idx="2">
                  <c:v>DG_HoleB</c:v>
                </c:pt>
                <c:pt idx="3">
                  <c:v>HoleD22014</c:v>
                </c:pt>
                <c:pt idx="4">
                  <c:v>HoleDA</c:v>
                </c:pt>
                <c:pt idx="5">
                  <c:v>HoleD21814</c:v>
                </c:pt>
                <c:pt idx="6">
                  <c:v>DG_HoleD</c:v>
                </c:pt>
                <c:pt idx="7">
                  <c:v>DG_Hole3A</c:v>
                </c:pt>
                <c:pt idx="8">
                  <c:v>SURF6</c:v>
                </c:pt>
                <c:pt idx="9">
                  <c:v>DG_SURF6</c:v>
                </c:pt>
                <c:pt idx="10">
                  <c:v>SURF9</c:v>
                </c:pt>
                <c:pt idx="11">
                  <c:v>DG_SURF9</c:v>
                </c:pt>
                <c:pt idx="12">
                  <c:v>DG_SURF8</c:v>
                </c:pt>
                <c:pt idx="13">
                  <c:v>DG_St2</c:v>
                </c:pt>
                <c:pt idx="14">
                  <c:v>DG_St5</c:v>
                </c:pt>
                <c:pt idx="15">
                  <c:v>vialblank</c:v>
                </c:pt>
              </c:strCache>
            </c:strRef>
          </c:cat>
          <c:val>
            <c:numRef>
              <c:f>GasesFeb!$K$25:$K$40</c:f>
              <c:numCache>
                <c:formatCode>0.000</c:formatCode>
                <c:ptCount val="16"/>
                <c:pt idx="0">
                  <c:v>2.2715950762879737</c:v>
                </c:pt>
                <c:pt idx="1">
                  <c:v>1.4108368323737488</c:v>
                </c:pt>
                <c:pt idx="2" formatCode="General">
                  <c:v>2.3244163052458142</c:v>
                </c:pt>
                <c:pt idx="3">
                  <c:v>0</c:v>
                </c:pt>
                <c:pt idx="4">
                  <c:v>1.4134544884812875E-2</c:v>
                </c:pt>
                <c:pt idx="5">
                  <c:v>3.0947775012547581E-2</c:v>
                </c:pt>
                <c:pt idx="6" formatCode="General">
                  <c:v>0</c:v>
                </c:pt>
                <c:pt idx="7" formatCode="General">
                  <c:v>1.9449600536901073</c:v>
                </c:pt>
                <c:pt idx="8">
                  <c:v>9.7258591206643111E-2</c:v>
                </c:pt>
                <c:pt idx="9" formatCode="General">
                  <c:v>0.14390684644637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0.21765411980663232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862-1A4E-A950-C975C6819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654712"/>
        <c:axId val="2136657688"/>
      </c:barChart>
      <c:catAx>
        <c:axId val="213665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657688"/>
        <c:crosses val="autoZero"/>
        <c:auto val="1"/>
        <c:lblAlgn val="ctr"/>
        <c:lblOffset val="100"/>
        <c:noMultiLvlLbl val="0"/>
      </c:catAx>
      <c:valAx>
        <c:axId val="2136657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>
            <c:manualLayout>
              <c:xMode val="edge"/>
              <c:yMode val="edge"/>
              <c:x val="1.57622884361907E-4"/>
              <c:y val="0.4186372833426780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65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66247165942693E-2"/>
          <c:y val="2.4896342071165201E-2"/>
          <c:w val="0.88791643901655104"/>
          <c:h val="0.8076293232333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GasesFeb!$E$24</c:f>
              <c:strCache>
                <c:ptCount val="1"/>
                <c:pt idx="0">
                  <c:v>O2</c:v>
                </c:pt>
              </c:strCache>
            </c:strRef>
          </c:tx>
          <c:spPr>
            <a:ln w="6350" cmpd="sng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9C-994C-881C-98F6194592F6}"/>
              </c:ext>
            </c:extLst>
          </c:dPt>
          <c:dPt>
            <c:idx val="1"/>
            <c:invertIfNegative val="0"/>
            <c:bubble3D val="0"/>
            <c:spPr>
              <a:solidFill>
                <a:srgbClr val="6A1BB4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9C-994C-881C-98F6194592F6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chemeClr val="accent6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9C-994C-881C-98F6194592F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9C-994C-881C-98F6194592F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9C-994C-881C-98F6194592F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9C-994C-881C-98F6194592F6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3F248C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9C-994C-881C-98F6194592F6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chemeClr val="accent5">
                    <a:lumMod val="40000"/>
                    <a:lumOff val="6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9C-994C-881C-98F6194592F6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9C-994C-881C-98F6194592F6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1466C5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9C-994C-881C-98F6194592F6}"/>
              </c:ext>
            </c:extLst>
          </c:dPt>
          <c:dPt>
            <c:idx val="10"/>
            <c:invertIfNegative val="0"/>
            <c:bubble3D val="0"/>
            <c:spPr>
              <a:solidFill>
                <a:srgbClr val="0F4C73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9C-994C-881C-98F6194592F6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chemeClr val="accent3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9C-994C-881C-98F6194592F6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chemeClr val="accent2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F9C-994C-881C-98F6194592F6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chemeClr val="accent4">
                    <a:lumMod val="60000"/>
                    <a:lumOff val="4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F9C-994C-881C-98F6194592F6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chemeClr val="accent4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F9C-994C-881C-98F6194592F6}"/>
              </c:ext>
            </c:extLst>
          </c:dPt>
          <c:errBars>
            <c:errBarType val="both"/>
            <c:errValType val="cust"/>
            <c:noEndCap val="1"/>
            <c:plus>
              <c:numRef>
                <c:f>GasesFeb!$Q$25:$Q$41</c:f>
                <c:numCache>
                  <c:formatCode>General</c:formatCode>
                  <c:ptCount val="17"/>
                  <c:pt idx="0">
                    <c:v>18.28585312489475</c:v>
                  </c:pt>
                  <c:pt idx="1">
                    <c:v>4.1818529412304635</c:v>
                  </c:pt>
                  <c:pt idx="2">
                    <c:v>2205.5893793894593</c:v>
                  </c:pt>
                  <c:pt idx="3">
                    <c:v>40.656140561085877</c:v>
                  </c:pt>
                  <c:pt idx="4">
                    <c:v>48.50998922620844</c:v>
                  </c:pt>
                  <c:pt idx="5">
                    <c:v>32.79682497646855</c:v>
                  </c:pt>
                  <c:pt idx="6">
                    <c:v>436.99530179683501</c:v>
                  </c:pt>
                  <c:pt idx="7">
                    <c:v>755.65543075424796</c:v>
                  </c:pt>
                  <c:pt idx="8">
                    <c:v>16.090269448638121</c:v>
                  </c:pt>
                  <c:pt idx="9">
                    <c:v>475.28993097053075</c:v>
                  </c:pt>
                  <c:pt idx="10">
                    <c:v>81.248498236751345</c:v>
                  </c:pt>
                  <c:pt idx="11">
                    <c:v>719.55257012879679</c:v>
                  </c:pt>
                  <c:pt idx="12">
                    <c:v>2413.4821566029736</c:v>
                  </c:pt>
                  <c:pt idx="13">
                    <c:v>675.46138901184668</c:v>
                  </c:pt>
                  <c:pt idx="14">
                    <c:v>552.83582788561455</c:v>
                  </c:pt>
                  <c:pt idx="15">
                    <c:v>15.192368428354788</c:v>
                  </c:pt>
                  <c:pt idx="16">
                    <c:v>0.25385015447438325</c:v>
                  </c:pt>
                </c:numCache>
              </c:numRef>
            </c:plus>
            <c:minus>
              <c:numRef>
                <c:f>GasesFeb!$Q$25:$Q$41</c:f>
                <c:numCache>
                  <c:formatCode>General</c:formatCode>
                  <c:ptCount val="17"/>
                  <c:pt idx="0">
                    <c:v>18.28585312489475</c:v>
                  </c:pt>
                  <c:pt idx="1">
                    <c:v>4.1818529412304635</c:v>
                  </c:pt>
                  <c:pt idx="2">
                    <c:v>2205.5893793894593</c:v>
                  </c:pt>
                  <c:pt idx="3">
                    <c:v>40.656140561085877</c:v>
                  </c:pt>
                  <c:pt idx="4">
                    <c:v>48.50998922620844</c:v>
                  </c:pt>
                  <c:pt idx="5">
                    <c:v>32.79682497646855</c:v>
                  </c:pt>
                  <c:pt idx="6">
                    <c:v>436.99530179683501</c:v>
                  </c:pt>
                  <c:pt idx="7">
                    <c:v>755.65543075424796</c:v>
                  </c:pt>
                  <c:pt idx="8">
                    <c:v>16.090269448638121</c:v>
                  </c:pt>
                  <c:pt idx="9">
                    <c:v>475.28993097053075</c:v>
                  </c:pt>
                  <c:pt idx="10">
                    <c:v>81.248498236751345</c:v>
                  </c:pt>
                  <c:pt idx="11">
                    <c:v>719.55257012879679</c:v>
                  </c:pt>
                  <c:pt idx="12">
                    <c:v>2413.4821566029736</c:v>
                  </c:pt>
                  <c:pt idx="13">
                    <c:v>675.46138901184668</c:v>
                  </c:pt>
                  <c:pt idx="14">
                    <c:v>552.83582788561455</c:v>
                  </c:pt>
                  <c:pt idx="15">
                    <c:v>15.192368428354788</c:v>
                  </c:pt>
                  <c:pt idx="16">
                    <c:v>0.25385015447438325</c:v>
                  </c:pt>
                </c:numCache>
              </c:numRef>
            </c:minus>
          </c:errBars>
          <c:cat>
            <c:strRef>
              <c:f>GasesFeb!$B$25:$B$40</c:f>
              <c:strCache>
                <c:ptCount val="16"/>
                <c:pt idx="0">
                  <c:v>HoleB22014</c:v>
                </c:pt>
                <c:pt idx="1">
                  <c:v>HoleB21814</c:v>
                </c:pt>
                <c:pt idx="2">
                  <c:v>DG_HoleB</c:v>
                </c:pt>
                <c:pt idx="3">
                  <c:v>HoleD22014</c:v>
                </c:pt>
                <c:pt idx="4">
                  <c:v>HoleDA</c:v>
                </c:pt>
                <c:pt idx="5">
                  <c:v>HoleD21814</c:v>
                </c:pt>
                <c:pt idx="6">
                  <c:v>DG_HoleD</c:v>
                </c:pt>
                <c:pt idx="7">
                  <c:v>DG_Hole3A</c:v>
                </c:pt>
                <c:pt idx="8">
                  <c:v>SURF6</c:v>
                </c:pt>
                <c:pt idx="9">
                  <c:v>DG_SURF6</c:v>
                </c:pt>
                <c:pt idx="10">
                  <c:v>SURF9</c:v>
                </c:pt>
                <c:pt idx="11">
                  <c:v>DG_SURF9</c:v>
                </c:pt>
                <c:pt idx="12">
                  <c:v>DG_SURF8</c:v>
                </c:pt>
                <c:pt idx="13">
                  <c:v>DG_St2</c:v>
                </c:pt>
                <c:pt idx="14">
                  <c:v>DG_St5</c:v>
                </c:pt>
                <c:pt idx="15">
                  <c:v>vialblank</c:v>
                </c:pt>
              </c:strCache>
            </c:strRef>
          </c:cat>
          <c:val>
            <c:numRef>
              <c:f>GasesFeb!$E$25:$E$40</c:f>
              <c:numCache>
                <c:formatCode>0.000</c:formatCode>
                <c:ptCount val="16"/>
                <c:pt idx="0">
                  <c:v>18.166884497060458</c:v>
                </c:pt>
                <c:pt idx="1">
                  <c:v>3.7651771249730301</c:v>
                </c:pt>
                <c:pt idx="2" formatCode="General">
                  <c:v>2248.5908707092385</c:v>
                </c:pt>
                <c:pt idx="3">
                  <c:v>40.111119136609688</c:v>
                </c:pt>
                <c:pt idx="4">
                  <c:v>47.269722541268315</c:v>
                </c:pt>
                <c:pt idx="5">
                  <c:v>31.819231560492106</c:v>
                </c:pt>
                <c:pt idx="6" formatCode="General">
                  <c:v>392.25841742768358</c:v>
                </c:pt>
                <c:pt idx="7" formatCode="General">
                  <c:v>793.67227898110718</c:v>
                </c:pt>
                <c:pt idx="8">
                  <c:v>15.99283348345006</c:v>
                </c:pt>
                <c:pt idx="9" formatCode="General">
                  <c:v>505.48864405623021</c:v>
                </c:pt>
                <c:pt idx="10">
                  <c:v>79.578660737483872</c:v>
                </c:pt>
                <c:pt idx="11" formatCode="General">
                  <c:v>759.5555676550855</c:v>
                </c:pt>
                <c:pt idx="12" formatCode="General">
                  <c:v>1996.1918993271165</c:v>
                </c:pt>
                <c:pt idx="13" formatCode="General">
                  <c:v>686.10982019324751</c:v>
                </c:pt>
                <c:pt idx="14" formatCode="General">
                  <c:v>543.72355048517818</c:v>
                </c:pt>
                <c:pt idx="15">
                  <c:v>12.27462036753181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F9C-994C-881C-98F619459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711528"/>
        <c:axId val="2136714504"/>
      </c:barChart>
      <c:catAx>
        <c:axId val="213671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714504"/>
        <c:crosses val="autoZero"/>
        <c:auto val="1"/>
        <c:lblAlgn val="ctr"/>
        <c:lblOffset val="100"/>
        <c:noMultiLvlLbl val="0"/>
      </c:catAx>
      <c:valAx>
        <c:axId val="213671450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>
            <c:manualLayout>
              <c:xMode val="edge"/>
              <c:yMode val="edge"/>
              <c:x val="1.57622884361907E-4"/>
              <c:y val="0.4186372833426780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71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66247165942693E-2"/>
          <c:y val="2.4896342071165201E-2"/>
          <c:w val="0.88791643901655104"/>
          <c:h val="0.8076293232333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GasesFeb!$F$24</c:f>
              <c:strCache>
                <c:ptCount val="1"/>
                <c:pt idx="0">
                  <c:v>N2</c:v>
                </c:pt>
              </c:strCache>
            </c:strRef>
          </c:tx>
          <c:spPr>
            <a:ln w="6350" cmpd="sng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D3-254B-BF14-B2F7FE6FEF02}"/>
              </c:ext>
            </c:extLst>
          </c:dPt>
          <c:dPt>
            <c:idx val="1"/>
            <c:invertIfNegative val="0"/>
            <c:bubble3D val="0"/>
            <c:spPr>
              <a:solidFill>
                <a:srgbClr val="6A1BB4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D3-254B-BF14-B2F7FE6FEF0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chemeClr val="accent6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D3-254B-BF14-B2F7FE6FEF0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D3-254B-BF14-B2F7FE6FEF0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D3-254B-BF14-B2F7FE6FEF0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D3-254B-BF14-B2F7FE6FEF0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3F248C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8D3-254B-BF14-B2F7FE6FEF02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chemeClr val="accent5">
                    <a:lumMod val="40000"/>
                    <a:lumOff val="6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8D3-254B-BF14-B2F7FE6FEF02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8D3-254B-BF14-B2F7FE6FEF02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1466C5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8D3-254B-BF14-B2F7FE6FEF02}"/>
              </c:ext>
            </c:extLst>
          </c:dPt>
          <c:dPt>
            <c:idx val="10"/>
            <c:invertIfNegative val="0"/>
            <c:bubble3D val="0"/>
            <c:spPr>
              <a:solidFill>
                <a:srgbClr val="0F4C73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8D3-254B-BF14-B2F7FE6FEF02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chemeClr val="accent3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8D3-254B-BF14-B2F7FE6FEF02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chemeClr val="accent2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8D3-254B-BF14-B2F7FE6FEF02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chemeClr val="accent4">
                    <a:lumMod val="60000"/>
                    <a:lumOff val="4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8D3-254B-BF14-B2F7FE6FEF0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chemeClr val="accent4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8D3-254B-BF14-B2F7FE6FEF02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8D3-254B-BF14-B2F7FE6FEF02}"/>
              </c:ext>
            </c:extLst>
          </c:dPt>
          <c:errBars>
            <c:errBarType val="both"/>
            <c:errValType val="cust"/>
            <c:noEndCap val="1"/>
            <c:plus>
              <c:numRef>
                <c:f>GasesFeb!$R$25:$R$41</c:f>
                <c:numCache>
                  <c:formatCode>General</c:formatCode>
                  <c:ptCount val="17"/>
                  <c:pt idx="0">
                    <c:v>80.83429834087741</c:v>
                  </c:pt>
                  <c:pt idx="1">
                    <c:v>44.902585729905255</c:v>
                  </c:pt>
                  <c:pt idx="2">
                    <c:v>3232.0025771864757</c:v>
                  </c:pt>
                  <c:pt idx="3">
                    <c:v>47.998449707483871</c:v>
                  </c:pt>
                  <c:pt idx="4">
                    <c:v>48.457696229995406</c:v>
                  </c:pt>
                  <c:pt idx="5">
                    <c:v>86.558236864095988</c:v>
                  </c:pt>
                  <c:pt idx="6">
                    <c:v>5717.8301284070576</c:v>
                  </c:pt>
                  <c:pt idx="7">
                    <c:v>1653.6220184737067</c:v>
                  </c:pt>
                  <c:pt idx="8">
                    <c:v>27.099667817611952</c:v>
                  </c:pt>
                  <c:pt idx="9">
                    <c:v>927.32671112455591</c:v>
                  </c:pt>
                  <c:pt idx="10">
                    <c:v>94.513549769117276</c:v>
                  </c:pt>
                  <c:pt idx="11">
                    <c:v>1321.6522634959338</c:v>
                  </c:pt>
                  <c:pt idx="12">
                    <c:v>3590.4983416369241</c:v>
                  </c:pt>
                  <c:pt idx="13">
                    <c:v>2406.8099224146868</c:v>
                  </c:pt>
                  <c:pt idx="14">
                    <c:v>7988.6626567632566</c:v>
                  </c:pt>
                  <c:pt idx="15">
                    <c:v>14.690950757740998</c:v>
                  </c:pt>
                  <c:pt idx="16">
                    <c:v>0.88825555393227151</c:v>
                  </c:pt>
                </c:numCache>
              </c:numRef>
            </c:plus>
            <c:minus>
              <c:numRef>
                <c:f>GasesFeb!$R$25:$R$41</c:f>
                <c:numCache>
                  <c:formatCode>General</c:formatCode>
                  <c:ptCount val="17"/>
                  <c:pt idx="0">
                    <c:v>80.83429834087741</c:v>
                  </c:pt>
                  <c:pt idx="1">
                    <c:v>44.902585729905255</c:v>
                  </c:pt>
                  <c:pt idx="2">
                    <c:v>3232.0025771864757</c:v>
                  </c:pt>
                  <c:pt idx="3">
                    <c:v>47.998449707483871</c:v>
                  </c:pt>
                  <c:pt idx="4">
                    <c:v>48.457696229995406</c:v>
                  </c:pt>
                  <c:pt idx="5">
                    <c:v>86.558236864095988</c:v>
                  </c:pt>
                  <c:pt idx="6">
                    <c:v>5717.8301284070576</c:v>
                  </c:pt>
                  <c:pt idx="7">
                    <c:v>1653.6220184737067</c:v>
                  </c:pt>
                  <c:pt idx="8">
                    <c:v>27.099667817611952</c:v>
                  </c:pt>
                  <c:pt idx="9">
                    <c:v>927.32671112455591</c:v>
                  </c:pt>
                  <c:pt idx="10">
                    <c:v>94.513549769117276</c:v>
                  </c:pt>
                  <c:pt idx="11">
                    <c:v>1321.6522634959338</c:v>
                  </c:pt>
                  <c:pt idx="12">
                    <c:v>3590.4983416369241</c:v>
                  </c:pt>
                  <c:pt idx="13">
                    <c:v>2406.8099224146868</c:v>
                  </c:pt>
                  <c:pt idx="14">
                    <c:v>7988.6626567632566</c:v>
                  </c:pt>
                  <c:pt idx="15">
                    <c:v>14.690950757740998</c:v>
                  </c:pt>
                  <c:pt idx="16">
                    <c:v>0.88825555393227151</c:v>
                  </c:pt>
                </c:numCache>
              </c:numRef>
            </c:minus>
          </c:errBars>
          <c:cat>
            <c:strRef>
              <c:f>GasesFeb!$B$25:$B$40</c:f>
              <c:strCache>
                <c:ptCount val="16"/>
                <c:pt idx="0">
                  <c:v>HoleB22014</c:v>
                </c:pt>
                <c:pt idx="1">
                  <c:v>HoleB21814</c:v>
                </c:pt>
                <c:pt idx="2">
                  <c:v>DG_HoleB</c:v>
                </c:pt>
                <c:pt idx="3">
                  <c:v>HoleD22014</c:v>
                </c:pt>
                <c:pt idx="4">
                  <c:v>HoleDA</c:v>
                </c:pt>
                <c:pt idx="5">
                  <c:v>HoleD21814</c:v>
                </c:pt>
                <c:pt idx="6">
                  <c:v>DG_HoleD</c:v>
                </c:pt>
                <c:pt idx="7">
                  <c:v>DG_Hole3A</c:v>
                </c:pt>
                <c:pt idx="8">
                  <c:v>SURF6</c:v>
                </c:pt>
                <c:pt idx="9">
                  <c:v>DG_SURF6</c:v>
                </c:pt>
                <c:pt idx="10">
                  <c:v>SURF9</c:v>
                </c:pt>
                <c:pt idx="11">
                  <c:v>DG_SURF9</c:v>
                </c:pt>
                <c:pt idx="12">
                  <c:v>DG_SURF8</c:v>
                </c:pt>
                <c:pt idx="13">
                  <c:v>DG_St2</c:v>
                </c:pt>
                <c:pt idx="14">
                  <c:v>DG_St5</c:v>
                </c:pt>
                <c:pt idx="15">
                  <c:v>vialblank</c:v>
                </c:pt>
              </c:strCache>
            </c:strRef>
          </c:cat>
          <c:val>
            <c:numRef>
              <c:f>GasesFeb!$F$25:$F$40</c:f>
              <c:numCache>
                <c:formatCode>0.000</c:formatCode>
                <c:ptCount val="16"/>
                <c:pt idx="0">
                  <c:v>733.24273414311426</c:v>
                </c:pt>
                <c:pt idx="1">
                  <c:v>490.08885105394751</c:v>
                </c:pt>
                <c:pt idx="2" formatCode="General">
                  <c:v>33026.635114627148</c:v>
                </c:pt>
                <c:pt idx="3">
                  <c:v>390.66023541132427</c:v>
                </c:pt>
                <c:pt idx="4">
                  <c:v>742.34871379704964</c:v>
                </c:pt>
                <c:pt idx="5">
                  <c:v>789.03015237088789</c:v>
                </c:pt>
                <c:pt idx="6" formatCode="General">
                  <c:v>11215.589650079686</c:v>
                </c:pt>
                <c:pt idx="7" formatCode="General">
                  <c:v>19910.001027489547</c:v>
                </c:pt>
                <c:pt idx="8">
                  <c:v>310.80771321425902</c:v>
                </c:pt>
                <c:pt idx="9" formatCode="General">
                  <c:v>14462.392574542015</c:v>
                </c:pt>
                <c:pt idx="10">
                  <c:v>655.58718616182887</c:v>
                </c:pt>
                <c:pt idx="11" formatCode="General">
                  <c:v>17687.275433089017</c:v>
                </c:pt>
                <c:pt idx="12" formatCode="General">
                  <c:v>40780.259555933335</c:v>
                </c:pt>
                <c:pt idx="13" formatCode="General">
                  <c:v>34521.462352098009</c:v>
                </c:pt>
                <c:pt idx="14" formatCode="General">
                  <c:v>26235.119025363812</c:v>
                </c:pt>
                <c:pt idx="15">
                  <c:v>163.22621861578097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8D3-254B-BF14-B2F7FE6F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769336"/>
        <c:axId val="2136772312"/>
      </c:barChart>
      <c:catAx>
        <c:axId val="213676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772312"/>
        <c:crosses val="autoZero"/>
        <c:auto val="1"/>
        <c:lblAlgn val="ctr"/>
        <c:lblOffset val="100"/>
        <c:noMultiLvlLbl val="0"/>
      </c:catAx>
      <c:valAx>
        <c:axId val="2136772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>
            <c:manualLayout>
              <c:xMode val="edge"/>
              <c:yMode val="edge"/>
              <c:x val="1.57622884361907E-4"/>
              <c:y val="0.4186372833426780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76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782408131202102E-2"/>
          <c:y val="1.87043221764462E-2"/>
          <c:w val="0.88791643901655104"/>
          <c:h val="0.886956032905050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GasesFeb!$C$24</c:f>
              <c:strCache>
                <c:ptCount val="1"/>
                <c:pt idx="0">
                  <c:v>He</c:v>
                </c:pt>
              </c:strCache>
            </c:strRef>
          </c:tx>
          <c:spPr>
            <a:ln w="6350" cmpd="sng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89-734C-AB8B-7FC70280D604}"/>
              </c:ext>
            </c:extLst>
          </c:dPt>
          <c:dPt>
            <c:idx val="1"/>
            <c:invertIfNegative val="0"/>
            <c:bubble3D val="0"/>
            <c:spPr>
              <a:solidFill>
                <a:srgbClr val="6A1BB4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89-734C-AB8B-7FC70280D604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chemeClr val="accent6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89-734C-AB8B-7FC70280D6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89-734C-AB8B-7FC70280D60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89-734C-AB8B-7FC70280D60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89-734C-AB8B-7FC70280D60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3F248C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89-734C-AB8B-7FC70280D604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chemeClr val="accent5">
                    <a:lumMod val="40000"/>
                    <a:lumOff val="6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89-734C-AB8B-7FC70280D604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89-734C-AB8B-7FC70280D60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1466C5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E89-734C-AB8B-7FC70280D604}"/>
              </c:ext>
            </c:extLst>
          </c:dPt>
          <c:dPt>
            <c:idx val="10"/>
            <c:invertIfNegative val="0"/>
            <c:bubble3D val="0"/>
            <c:spPr>
              <a:solidFill>
                <a:srgbClr val="0F4C73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E89-734C-AB8B-7FC70280D604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chemeClr val="accent3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E89-734C-AB8B-7FC70280D604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chemeClr val="accent2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E89-734C-AB8B-7FC70280D604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chemeClr val="accent4">
                    <a:lumMod val="60000"/>
                    <a:lumOff val="4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E89-734C-AB8B-7FC70280D604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chemeClr val="accent4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E89-734C-AB8B-7FC70280D604}"/>
              </c:ext>
            </c:extLst>
          </c:dPt>
          <c:errBars>
            <c:errBarType val="both"/>
            <c:errValType val="cust"/>
            <c:noEndCap val="1"/>
            <c:plus>
              <c:numRef>
                <c:f>GasesFeb!$O$25:$O$41</c:f>
                <c:numCache>
                  <c:formatCode>General</c:formatCode>
                  <c:ptCount val="17"/>
                  <c:pt idx="0">
                    <c:v>0.20858485112504041</c:v>
                  </c:pt>
                  <c:pt idx="1">
                    <c:v>6.7648141638719864E-2</c:v>
                  </c:pt>
                  <c:pt idx="2">
                    <c:v>0.72925432171687077</c:v>
                  </c:pt>
                  <c:pt idx="3">
                    <c:v>4.0087674824425802E-2</c:v>
                  </c:pt>
                  <c:pt idx="4">
                    <c:v>2.8461536303942915E-2</c:v>
                  </c:pt>
                  <c:pt idx="5">
                    <c:v>8.5395474575259978E-3</c:v>
                  </c:pt>
                  <c:pt idx="6">
                    <c:v>0.45726393804704724</c:v>
                  </c:pt>
                  <c:pt idx="7">
                    <c:v>0.17897859004003028</c:v>
                  </c:pt>
                  <c:pt idx="8">
                    <c:v>2.3671467386095898E-3</c:v>
                  </c:pt>
                  <c:pt idx="9">
                    <c:v>0.15109446259772891</c:v>
                  </c:pt>
                  <c:pt idx="10">
                    <c:v>0</c:v>
                  </c:pt>
                  <c:pt idx="11">
                    <c:v>0</c:v>
                  </c:pt>
                  <c:pt idx="12">
                    <c:v>6.0920537522990204E-2</c:v>
                  </c:pt>
                  <c:pt idx="13">
                    <c:v>0</c:v>
                  </c:pt>
                  <c:pt idx="14">
                    <c:v>0.10557222669065712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GasesFeb!$O$25:$O$41</c:f>
                <c:numCache>
                  <c:formatCode>General</c:formatCode>
                  <c:ptCount val="17"/>
                  <c:pt idx="0">
                    <c:v>0.20858485112504041</c:v>
                  </c:pt>
                  <c:pt idx="1">
                    <c:v>6.7648141638719864E-2</c:v>
                  </c:pt>
                  <c:pt idx="2">
                    <c:v>0.72925432171687077</c:v>
                  </c:pt>
                  <c:pt idx="3">
                    <c:v>4.0087674824425802E-2</c:v>
                  </c:pt>
                  <c:pt idx="4">
                    <c:v>2.8461536303942915E-2</c:v>
                  </c:pt>
                  <c:pt idx="5">
                    <c:v>8.5395474575259978E-3</c:v>
                  </c:pt>
                  <c:pt idx="6">
                    <c:v>0.45726393804704724</c:v>
                  </c:pt>
                  <c:pt idx="7">
                    <c:v>0.17897859004003028</c:v>
                  </c:pt>
                  <c:pt idx="8">
                    <c:v>2.3671467386095898E-3</c:v>
                  </c:pt>
                  <c:pt idx="9">
                    <c:v>0.15109446259772891</c:v>
                  </c:pt>
                  <c:pt idx="10">
                    <c:v>0</c:v>
                  </c:pt>
                  <c:pt idx="11">
                    <c:v>0</c:v>
                  </c:pt>
                  <c:pt idx="12">
                    <c:v>6.0920537522990204E-2</c:v>
                  </c:pt>
                  <c:pt idx="13">
                    <c:v>0</c:v>
                  </c:pt>
                  <c:pt idx="14">
                    <c:v>0.10557222669065712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</c:errBars>
          <c:cat>
            <c:strRef>
              <c:f>GasesFeb!$B$25:$B$40</c:f>
              <c:strCache>
                <c:ptCount val="16"/>
                <c:pt idx="0">
                  <c:v>HoleB22014</c:v>
                </c:pt>
                <c:pt idx="1">
                  <c:v>HoleB21814</c:v>
                </c:pt>
                <c:pt idx="2">
                  <c:v>DG_HoleB</c:v>
                </c:pt>
                <c:pt idx="3">
                  <c:v>HoleD22014</c:v>
                </c:pt>
                <c:pt idx="4">
                  <c:v>HoleDA</c:v>
                </c:pt>
                <c:pt idx="5">
                  <c:v>HoleD21814</c:v>
                </c:pt>
                <c:pt idx="6">
                  <c:v>DG_HoleD</c:v>
                </c:pt>
                <c:pt idx="7">
                  <c:v>DG_Hole3A</c:v>
                </c:pt>
                <c:pt idx="8">
                  <c:v>SURF6</c:v>
                </c:pt>
                <c:pt idx="9">
                  <c:v>DG_SURF6</c:v>
                </c:pt>
                <c:pt idx="10">
                  <c:v>SURF9</c:v>
                </c:pt>
                <c:pt idx="11">
                  <c:v>DG_SURF9</c:v>
                </c:pt>
                <c:pt idx="12">
                  <c:v>DG_SURF8</c:v>
                </c:pt>
                <c:pt idx="13">
                  <c:v>DG_St2</c:v>
                </c:pt>
                <c:pt idx="14">
                  <c:v>DG_St5</c:v>
                </c:pt>
                <c:pt idx="15">
                  <c:v>vialblank</c:v>
                </c:pt>
              </c:strCache>
            </c:strRef>
          </c:cat>
          <c:val>
            <c:numRef>
              <c:f>GasesFeb!$C$25:$C$40</c:f>
              <c:numCache>
                <c:formatCode>0.000</c:formatCode>
                <c:ptCount val="16"/>
                <c:pt idx="0">
                  <c:v>8.6053645648981369</c:v>
                </c:pt>
                <c:pt idx="1">
                  <c:v>4.8491897833935962</c:v>
                </c:pt>
                <c:pt idx="2" formatCode="General">
                  <c:v>27.787701792752834</c:v>
                </c:pt>
                <c:pt idx="3">
                  <c:v>0.37688661505087268</c:v>
                </c:pt>
                <c:pt idx="4">
                  <c:v>0.78132685243813504</c:v>
                </c:pt>
                <c:pt idx="5">
                  <c:v>1.6172803506785998</c:v>
                </c:pt>
                <c:pt idx="6" formatCode="General">
                  <c:v>0.96614477449421765</c:v>
                </c:pt>
                <c:pt idx="7" formatCode="General">
                  <c:v>8.4833357640097695</c:v>
                </c:pt>
                <c:pt idx="8">
                  <c:v>0.26447563838937244</c:v>
                </c:pt>
                <c:pt idx="9" formatCode="General">
                  <c:v>1.2636918823536722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2.8672414740374563</c:v>
                </c:pt>
                <c:pt idx="13" formatCode="General">
                  <c:v>0</c:v>
                </c:pt>
                <c:pt idx="14" formatCode="General">
                  <c:v>0.4755721176648337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E89-734C-AB8B-7FC70280D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824728"/>
        <c:axId val="2136827704"/>
      </c:barChart>
      <c:catAx>
        <c:axId val="21368247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36827704"/>
        <c:crosses val="autoZero"/>
        <c:auto val="1"/>
        <c:lblAlgn val="ctr"/>
        <c:lblOffset val="100"/>
        <c:noMultiLvlLbl val="0"/>
      </c:catAx>
      <c:valAx>
        <c:axId val="2136827704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213682472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  <a:ln w="12700" cmpd="sng">
      <a:solidFill>
        <a:srgbClr val="000000"/>
      </a:solidFill>
    </a:ln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782408131202102E-2"/>
          <c:y val="1.87043221764462E-2"/>
          <c:w val="0.88791643901655104"/>
          <c:h val="0.886956032905050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GasesFeb!$D$24</c:f>
              <c:strCache>
                <c:ptCount val="1"/>
                <c:pt idx="0">
                  <c:v>H2</c:v>
                </c:pt>
              </c:strCache>
            </c:strRef>
          </c:tx>
          <c:spPr>
            <a:ln w="6350" cmpd="sng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E1-7742-9C31-415D4D931EDE}"/>
              </c:ext>
            </c:extLst>
          </c:dPt>
          <c:dPt>
            <c:idx val="1"/>
            <c:invertIfNegative val="0"/>
            <c:bubble3D val="0"/>
            <c:spPr>
              <a:solidFill>
                <a:srgbClr val="6A1BB4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E1-7742-9C31-415D4D931EDE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chemeClr val="accent6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E1-7742-9C31-415D4D931ED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E1-7742-9C31-415D4D931ED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E1-7742-9C31-415D4D931ED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E1-7742-9C31-415D4D931EDE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3F248C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E1-7742-9C31-415D4D931EDE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chemeClr val="accent5">
                    <a:lumMod val="40000"/>
                    <a:lumOff val="6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E1-7742-9C31-415D4D931ED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E1-7742-9C31-415D4D931EDE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1466C5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E1-7742-9C31-415D4D931EDE}"/>
              </c:ext>
            </c:extLst>
          </c:dPt>
          <c:dPt>
            <c:idx val="10"/>
            <c:invertIfNegative val="0"/>
            <c:bubble3D val="0"/>
            <c:spPr>
              <a:solidFill>
                <a:srgbClr val="0F4C73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E1-7742-9C31-415D4D931EDE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chemeClr val="accent3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3E1-7742-9C31-415D4D931EDE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chemeClr val="accent2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3E1-7742-9C31-415D4D931EDE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chemeClr val="accent4">
                    <a:lumMod val="60000"/>
                    <a:lumOff val="4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3E1-7742-9C31-415D4D931EDE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chemeClr val="accent4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3E1-7742-9C31-415D4D931EDE}"/>
              </c:ext>
            </c:extLst>
          </c:dPt>
          <c:errBars>
            <c:errBarType val="both"/>
            <c:errValType val="cust"/>
            <c:noEndCap val="1"/>
            <c:plus>
              <c:numRef>
                <c:f>GasesFeb!$P$25:$P$41</c:f>
                <c:numCache>
                  <c:formatCode>General</c:formatCode>
                  <c:ptCount val="17"/>
                  <c:pt idx="0">
                    <c:v>4.017671782797471E-2</c:v>
                  </c:pt>
                  <c:pt idx="1">
                    <c:v>2.7217259780672801E-2</c:v>
                  </c:pt>
                  <c:pt idx="2">
                    <c:v>5.1386345826500687E-2</c:v>
                  </c:pt>
                  <c:pt idx="3">
                    <c:v>2.9558403086100845E-3</c:v>
                  </c:pt>
                  <c:pt idx="4">
                    <c:v>7.5012063361207092E-3</c:v>
                  </c:pt>
                  <c:pt idx="5">
                    <c:v>5.7300777486303653E-3</c:v>
                  </c:pt>
                  <c:pt idx="6">
                    <c:v>0</c:v>
                  </c:pt>
                  <c:pt idx="7">
                    <c:v>0</c:v>
                  </c:pt>
                  <c:pt idx="8">
                    <c:v>6.9155075359100696E-4</c:v>
                  </c:pt>
                  <c:pt idx="9">
                    <c:v>6.9223961045006849E-3</c:v>
                  </c:pt>
                  <c:pt idx="10">
                    <c:v>4.9817121539483613E-4</c:v>
                  </c:pt>
                  <c:pt idx="11">
                    <c:v>8.3067281579969864E-3</c:v>
                  </c:pt>
                  <c:pt idx="12">
                    <c:v>0.11977789795728273</c:v>
                  </c:pt>
                  <c:pt idx="13">
                    <c:v>0</c:v>
                  </c:pt>
                  <c:pt idx="14">
                    <c:v>0</c:v>
                  </c:pt>
                  <c:pt idx="15">
                    <c:v>2.285649298583929E-4</c:v>
                  </c:pt>
                  <c:pt idx="16">
                    <c:v>1.759875649452402E-3</c:v>
                  </c:pt>
                </c:numCache>
              </c:numRef>
            </c:plus>
            <c:minus>
              <c:numRef>
                <c:f>GasesFeb!$P$25:$P$41</c:f>
                <c:numCache>
                  <c:formatCode>General</c:formatCode>
                  <c:ptCount val="17"/>
                  <c:pt idx="0">
                    <c:v>4.017671782797471E-2</c:v>
                  </c:pt>
                  <c:pt idx="1">
                    <c:v>2.7217259780672801E-2</c:v>
                  </c:pt>
                  <c:pt idx="2">
                    <c:v>5.1386345826500687E-2</c:v>
                  </c:pt>
                  <c:pt idx="3">
                    <c:v>2.9558403086100845E-3</c:v>
                  </c:pt>
                  <c:pt idx="4">
                    <c:v>7.5012063361207092E-3</c:v>
                  </c:pt>
                  <c:pt idx="5">
                    <c:v>5.7300777486303653E-3</c:v>
                  </c:pt>
                  <c:pt idx="6">
                    <c:v>0</c:v>
                  </c:pt>
                  <c:pt idx="7">
                    <c:v>0</c:v>
                  </c:pt>
                  <c:pt idx="8">
                    <c:v>6.9155075359100696E-4</c:v>
                  </c:pt>
                  <c:pt idx="9">
                    <c:v>6.9223961045006849E-3</c:v>
                  </c:pt>
                  <c:pt idx="10">
                    <c:v>4.9817121539483613E-4</c:v>
                  </c:pt>
                  <c:pt idx="11">
                    <c:v>8.3067281579969864E-3</c:v>
                  </c:pt>
                  <c:pt idx="12">
                    <c:v>0.11977789795728273</c:v>
                  </c:pt>
                  <c:pt idx="13">
                    <c:v>0</c:v>
                  </c:pt>
                  <c:pt idx="14">
                    <c:v>0</c:v>
                  </c:pt>
                  <c:pt idx="15">
                    <c:v>2.285649298583929E-4</c:v>
                  </c:pt>
                  <c:pt idx="16">
                    <c:v>1.759875649452402E-3</c:v>
                  </c:pt>
                </c:numCache>
              </c:numRef>
            </c:minus>
          </c:errBars>
          <c:cat>
            <c:strRef>
              <c:f>GasesFeb!$B$25:$B$40</c:f>
              <c:strCache>
                <c:ptCount val="16"/>
                <c:pt idx="0">
                  <c:v>HoleB22014</c:v>
                </c:pt>
                <c:pt idx="1">
                  <c:v>HoleB21814</c:v>
                </c:pt>
                <c:pt idx="2">
                  <c:v>DG_HoleB</c:v>
                </c:pt>
                <c:pt idx="3">
                  <c:v>HoleD22014</c:v>
                </c:pt>
                <c:pt idx="4">
                  <c:v>HoleDA</c:v>
                </c:pt>
                <c:pt idx="5">
                  <c:v>HoleD21814</c:v>
                </c:pt>
                <c:pt idx="6">
                  <c:v>DG_HoleD</c:v>
                </c:pt>
                <c:pt idx="7">
                  <c:v>DG_Hole3A</c:v>
                </c:pt>
                <c:pt idx="8">
                  <c:v>SURF6</c:v>
                </c:pt>
                <c:pt idx="9">
                  <c:v>DG_SURF6</c:v>
                </c:pt>
                <c:pt idx="10">
                  <c:v>SURF9</c:v>
                </c:pt>
                <c:pt idx="11">
                  <c:v>DG_SURF9</c:v>
                </c:pt>
                <c:pt idx="12">
                  <c:v>DG_SURF8</c:v>
                </c:pt>
                <c:pt idx="13">
                  <c:v>DG_St2</c:v>
                </c:pt>
                <c:pt idx="14">
                  <c:v>DG_St5</c:v>
                </c:pt>
                <c:pt idx="15">
                  <c:v>vialblank</c:v>
                </c:pt>
              </c:strCache>
            </c:strRef>
          </c:cat>
          <c:val>
            <c:numRef>
              <c:f>GasesFeb!$D$25:$D$40</c:f>
              <c:numCache>
                <c:formatCode>0.000</c:formatCode>
                <c:ptCount val="16"/>
                <c:pt idx="0">
                  <c:v>0.53655820309422875</c:v>
                </c:pt>
                <c:pt idx="1">
                  <c:v>6.110689477497664E-2</c:v>
                </c:pt>
                <c:pt idx="2" formatCode="General">
                  <c:v>0.52493117913211107</c:v>
                </c:pt>
                <c:pt idx="3">
                  <c:v>2.7433434186698347E-2</c:v>
                </c:pt>
                <c:pt idx="4">
                  <c:v>6.4000443323916037E-2</c:v>
                </c:pt>
                <c:pt idx="5">
                  <c:v>0.10292541481791734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1.044604773660983E-2</c:v>
                </c:pt>
                <c:pt idx="9" formatCode="General">
                  <c:v>3.4388864225473451E-2</c:v>
                </c:pt>
                <c:pt idx="10">
                  <c:v>8.8649814101209225E-3</c:v>
                </c:pt>
                <c:pt idx="11" formatCode="General">
                  <c:v>4.5212809208149705E-2</c:v>
                </c:pt>
                <c:pt idx="12" formatCode="General">
                  <c:v>1.2310319115645798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2.2442345755839524E-3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3E1-7742-9C31-415D4D931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876456"/>
        <c:axId val="2136879432"/>
      </c:barChart>
      <c:catAx>
        <c:axId val="21368764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36879432"/>
        <c:crosses val="autoZero"/>
        <c:auto val="1"/>
        <c:lblAlgn val="ctr"/>
        <c:lblOffset val="100"/>
        <c:noMultiLvlLbl val="0"/>
      </c:catAx>
      <c:valAx>
        <c:axId val="2136879432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out"/>
        <c:minorTickMark val="none"/>
        <c:tickLblPos val="nextTo"/>
        <c:crossAx val="213687645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  <a:ln w="12700" cmpd="sng">
      <a:solidFill>
        <a:schemeClr val="tx1"/>
      </a:solidFill>
    </a:ln>
  </c:sp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126564442603"/>
          <c:y val="6.4356435643564303E-2"/>
          <c:w val="0.71239983423124698"/>
          <c:h val="0.7609100411121170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Pt>
            <c:idx val="0"/>
            <c:marker>
              <c:spPr>
                <a:solidFill>
                  <a:schemeClr val="accent6">
                    <a:lumMod val="75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DC8-B847-84E4-AFBCA9FF0970}"/>
              </c:ext>
            </c:extLst>
          </c:dPt>
          <c:dPt>
            <c:idx val="1"/>
            <c:marker>
              <c:spPr>
                <a:solidFill>
                  <a:schemeClr val="accent6">
                    <a:lumMod val="75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DC8-B847-84E4-AFBCA9FF0970}"/>
              </c:ext>
            </c:extLst>
          </c:dPt>
          <c:dPt>
            <c:idx val="2"/>
            <c:marker>
              <c:spPr>
                <a:pattFill prst="dkUpDiag">
                  <a:fgClr>
                    <a:schemeClr val="accent6">
                      <a:lumMod val="75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DC8-B847-84E4-AFBCA9FF0970}"/>
              </c:ext>
            </c:extLst>
          </c:dPt>
          <c:dPt>
            <c:idx val="3"/>
            <c:marker>
              <c:spPr>
                <a:solidFill>
                  <a:schemeClr val="accent5">
                    <a:lumMod val="75000"/>
                  </a:schemeClr>
                </a:solid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DC8-B847-84E4-AFBCA9FF0970}"/>
              </c:ext>
            </c:extLst>
          </c:dPt>
          <c:dPt>
            <c:idx val="4"/>
            <c:marker>
              <c:spPr>
                <a:solidFill>
                  <a:schemeClr val="accent5">
                    <a:lumMod val="75000"/>
                  </a:schemeClr>
                </a:solid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DC8-B847-84E4-AFBCA9FF0970}"/>
              </c:ext>
            </c:extLst>
          </c:dPt>
          <c:dPt>
            <c:idx val="5"/>
            <c:marker>
              <c:spPr>
                <a:solidFill>
                  <a:schemeClr val="accent5">
                    <a:lumMod val="75000"/>
                  </a:schemeClr>
                </a:solid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DC8-B847-84E4-AFBCA9FF0970}"/>
              </c:ext>
            </c:extLst>
          </c:dPt>
          <c:dPt>
            <c:idx val="6"/>
            <c:marker>
              <c:spPr>
                <a:pattFill prst="dkUpDiag">
                  <a:fgClr>
                    <a:schemeClr val="accent5">
                      <a:lumMod val="75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DC8-B847-84E4-AFBCA9FF0970}"/>
              </c:ext>
            </c:extLst>
          </c:dPt>
          <c:dPt>
            <c:idx val="7"/>
            <c:marker>
              <c:spPr>
                <a:pattFill prst="dkUpDiag">
                  <a:fgClr>
                    <a:schemeClr val="accent5">
                      <a:lumMod val="40000"/>
                      <a:lumOff val="6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5">
                      <a:lumMod val="20000"/>
                      <a:lumOff val="8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DC8-B847-84E4-AFBCA9FF0970}"/>
              </c:ext>
            </c:extLst>
          </c:dPt>
          <c:dPt>
            <c:idx val="8"/>
            <c:marker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DC8-B847-84E4-AFBCA9FF0970}"/>
              </c:ext>
            </c:extLst>
          </c:dPt>
          <c:dPt>
            <c:idx val="9"/>
            <c:marker>
              <c:spPr>
                <a:pattFill prst="dkUpDiag">
                  <a:fgClr>
                    <a:schemeClr val="bg2">
                      <a:lumMod val="5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DC8-B847-84E4-AFBCA9FF0970}"/>
              </c:ext>
            </c:extLst>
          </c:dPt>
          <c:dPt>
            <c:idx val="10"/>
            <c:marker>
              <c:spPr>
                <a:solidFill>
                  <a:schemeClr val="accent3">
                    <a:lumMod val="50000"/>
                  </a:schemeClr>
                </a:solidFill>
                <a:ln>
                  <a:solidFill>
                    <a:schemeClr val="accent3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DC8-B847-84E4-AFBCA9FF0970}"/>
              </c:ext>
            </c:extLst>
          </c:dPt>
          <c:dPt>
            <c:idx val="11"/>
            <c:marker>
              <c:spPr>
                <a:pattFill prst="dkUpDiag">
                  <a:fgClr>
                    <a:schemeClr val="accent3">
                      <a:lumMod val="5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3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DC8-B847-84E4-AFBCA9FF0970}"/>
              </c:ext>
            </c:extLst>
          </c:dPt>
          <c:dPt>
            <c:idx val="12"/>
            <c:marker>
              <c:spPr>
                <a:pattFill prst="dkUpDiag">
                  <a:fgClr>
                    <a:schemeClr val="accent2">
                      <a:lumMod val="75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2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DC8-B847-84E4-AFBCA9FF0970}"/>
              </c:ext>
            </c:extLst>
          </c:dPt>
          <c:dPt>
            <c:idx val="13"/>
            <c:marker>
              <c:spPr>
                <a:pattFill prst="dkUpDiag">
                  <a:fgClr>
                    <a:schemeClr val="accent4">
                      <a:lumMod val="60000"/>
                      <a:lumOff val="4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DC8-B847-84E4-AFBCA9FF0970}"/>
              </c:ext>
            </c:extLst>
          </c:dPt>
          <c:dPt>
            <c:idx val="14"/>
            <c:marker>
              <c:spPr>
                <a:pattFill prst="dkUpDiag">
                  <a:fgClr>
                    <a:schemeClr val="accent4">
                      <a:lumMod val="5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4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DC8-B847-84E4-AFBCA9FF0970}"/>
              </c:ext>
            </c:extLst>
          </c:dPt>
          <c:dPt>
            <c:idx val="15"/>
            <c:marker>
              <c:spPr>
                <a:solidFill>
                  <a:schemeClr val="bg1">
                    <a:lumMod val="50000"/>
                  </a:schemeClr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DC8-B847-84E4-AFBCA9FF0970}"/>
              </c:ext>
            </c:extLst>
          </c:dPt>
          <c:errBars>
            <c:errDir val="x"/>
            <c:errBarType val="both"/>
            <c:errValType val="cust"/>
            <c:noEndCap val="1"/>
            <c:plus>
              <c:numRef>
                <c:f>GasesFeb!$Q$25:$Q$41</c:f>
                <c:numCache>
                  <c:formatCode>General</c:formatCode>
                  <c:ptCount val="17"/>
                  <c:pt idx="0">
                    <c:v>18.28585312489475</c:v>
                  </c:pt>
                  <c:pt idx="1">
                    <c:v>4.1818529412304635</c:v>
                  </c:pt>
                  <c:pt idx="2">
                    <c:v>2205.5893793894593</c:v>
                  </c:pt>
                  <c:pt idx="3">
                    <c:v>40.656140561085877</c:v>
                  </c:pt>
                  <c:pt idx="4">
                    <c:v>48.50998922620844</c:v>
                  </c:pt>
                  <c:pt idx="5">
                    <c:v>32.79682497646855</c:v>
                  </c:pt>
                  <c:pt idx="6">
                    <c:v>436.99530179683501</c:v>
                  </c:pt>
                  <c:pt idx="7">
                    <c:v>755.65543075424796</c:v>
                  </c:pt>
                  <c:pt idx="8">
                    <c:v>16.090269448638121</c:v>
                  </c:pt>
                  <c:pt idx="9">
                    <c:v>475.28993097053075</c:v>
                  </c:pt>
                  <c:pt idx="10">
                    <c:v>81.248498236751345</c:v>
                  </c:pt>
                  <c:pt idx="11">
                    <c:v>719.55257012879679</c:v>
                  </c:pt>
                  <c:pt idx="12">
                    <c:v>2413.4821566029736</c:v>
                  </c:pt>
                  <c:pt idx="13">
                    <c:v>675.46138901184668</c:v>
                  </c:pt>
                  <c:pt idx="14">
                    <c:v>552.83582788561455</c:v>
                  </c:pt>
                  <c:pt idx="15">
                    <c:v>15.192368428354788</c:v>
                  </c:pt>
                  <c:pt idx="16">
                    <c:v>0.25385015447438325</c:v>
                  </c:pt>
                </c:numCache>
              </c:numRef>
            </c:plus>
            <c:minus>
              <c:numRef>
                <c:f>GasesFeb!$Q$25:$Q$41</c:f>
                <c:numCache>
                  <c:formatCode>General</c:formatCode>
                  <c:ptCount val="17"/>
                  <c:pt idx="0">
                    <c:v>18.28585312489475</c:v>
                  </c:pt>
                  <c:pt idx="1">
                    <c:v>4.1818529412304635</c:v>
                  </c:pt>
                  <c:pt idx="2">
                    <c:v>2205.5893793894593</c:v>
                  </c:pt>
                  <c:pt idx="3">
                    <c:v>40.656140561085877</c:v>
                  </c:pt>
                  <c:pt idx="4">
                    <c:v>48.50998922620844</c:v>
                  </c:pt>
                  <c:pt idx="5">
                    <c:v>32.79682497646855</c:v>
                  </c:pt>
                  <c:pt idx="6">
                    <c:v>436.99530179683501</c:v>
                  </c:pt>
                  <c:pt idx="7">
                    <c:v>755.65543075424796</c:v>
                  </c:pt>
                  <c:pt idx="8">
                    <c:v>16.090269448638121</c:v>
                  </c:pt>
                  <c:pt idx="9">
                    <c:v>475.28993097053075</c:v>
                  </c:pt>
                  <c:pt idx="10">
                    <c:v>81.248498236751345</c:v>
                  </c:pt>
                  <c:pt idx="11">
                    <c:v>719.55257012879679</c:v>
                  </c:pt>
                  <c:pt idx="12">
                    <c:v>2413.4821566029736</c:v>
                  </c:pt>
                  <c:pt idx="13">
                    <c:v>675.46138901184668</c:v>
                  </c:pt>
                  <c:pt idx="14">
                    <c:v>552.83582788561455</c:v>
                  </c:pt>
                  <c:pt idx="15">
                    <c:v>15.192368428354788</c:v>
                  </c:pt>
                  <c:pt idx="16">
                    <c:v>0.25385015447438325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1"/>
            <c:plus>
              <c:numRef>
                <c:f>GasesFeb!$R$25:$R$41</c:f>
                <c:numCache>
                  <c:formatCode>General</c:formatCode>
                  <c:ptCount val="17"/>
                  <c:pt idx="0">
                    <c:v>80.83429834087741</c:v>
                  </c:pt>
                  <c:pt idx="1">
                    <c:v>44.902585729905255</c:v>
                  </c:pt>
                  <c:pt idx="2">
                    <c:v>3232.0025771864757</c:v>
                  </c:pt>
                  <c:pt idx="3">
                    <c:v>47.998449707483871</c:v>
                  </c:pt>
                  <c:pt idx="4">
                    <c:v>48.457696229995406</c:v>
                  </c:pt>
                  <c:pt idx="5">
                    <c:v>86.558236864095988</c:v>
                  </c:pt>
                  <c:pt idx="6">
                    <c:v>5717.8301284070576</c:v>
                  </c:pt>
                  <c:pt idx="7">
                    <c:v>1653.6220184737067</c:v>
                  </c:pt>
                  <c:pt idx="8">
                    <c:v>27.099667817611952</c:v>
                  </c:pt>
                  <c:pt idx="9">
                    <c:v>927.32671112455591</c:v>
                  </c:pt>
                  <c:pt idx="10">
                    <c:v>94.513549769117276</c:v>
                  </c:pt>
                  <c:pt idx="11">
                    <c:v>1321.6522634959338</c:v>
                  </c:pt>
                  <c:pt idx="12">
                    <c:v>3590.4983416369241</c:v>
                  </c:pt>
                  <c:pt idx="13">
                    <c:v>2406.8099224146868</c:v>
                  </c:pt>
                  <c:pt idx="14">
                    <c:v>7988.6626567632566</c:v>
                  </c:pt>
                  <c:pt idx="15">
                    <c:v>14.690950757740998</c:v>
                  </c:pt>
                  <c:pt idx="16">
                    <c:v>0.88825555393227151</c:v>
                  </c:pt>
                </c:numCache>
              </c:numRef>
            </c:plus>
            <c:minus>
              <c:numRef>
                <c:f>GasesFeb!$R$25:$R$41</c:f>
                <c:numCache>
                  <c:formatCode>General</c:formatCode>
                  <c:ptCount val="17"/>
                  <c:pt idx="0">
                    <c:v>80.83429834087741</c:v>
                  </c:pt>
                  <c:pt idx="1">
                    <c:v>44.902585729905255</c:v>
                  </c:pt>
                  <c:pt idx="2">
                    <c:v>3232.0025771864757</c:v>
                  </c:pt>
                  <c:pt idx="3">
                    <c:v>47.998449707483871</c:v>
                  </c:pt>
                  <c:pt idx="4">
                    <c:v>48.457696229995406</c:v>
                  </c:pt>
                  <c:pt idx="5">
                    <c:v>86.558236864095988</c:v>
                  </c:pt>
                  <c:pt idx="6">
                    <c:v>5717.8301284070576</c:v>
                  </c:pt>
                  <c:pt idx="7">
                    <c:v>1653.6220184737067</c:v>
                  </c:pt>
                  <c:pt idx="8">
                    <c:v>27.099667817611952</c:v>
                  </c:pt>
                  <c:pt idx="9">
                    <c:v>927.32671112455591</c:v>
                  </c:pt>
                  <c:pt idx="10">
                    <c:v>94.513549769117276</c:v>
                  </c:pt>
                  <c:pt idx="11">
                    <c:v>1321.6522634959338</c:v>
                  </c:pt>
                  <c:pt idx="12">
                    <c:v>3590.4983416369241</c:v>
                  </c:pt>
                  <c:pt idx="13">
                    <c:v>2406.8099224146868</c:v>
                  </c:pt>
                  <c:pt idx="14">
                    <c:v>7988.6626567632566</c:v>
                  </c:pt>
                  <c:pt idx="15">
                    <c:v>14.690950757740998</c:v>
                  </c:pt>
                  <c:pt idx="16">
                    <c:v>0.88825555393227151</c:v>
                  </c:pt>
                </c:numCache>
              </c:numRef>
            </c:minus>
          </c:errBars>
          <c:xVal>
            <c:numRef>
              <c:f>GasesFeb!$E$25:$E$40</c:f>
              <c:numCache>
                <c:formatCode>0.000</c:formatCode>
                <c:ptCount val="16"/>
                <c:pt idx="0">
                  <c:v>18.166884497060458</c:v>
                </c:pt>
                <c:pt idx="1">
                  <c:v>3.7651771249730301</c:v>
                </c:pt>
                <c:pt idx="2" formatCode="General">
                  <c:v>2248.5908707092385</c:v>
                </c:pt>
                <c:pt idx="3">
                  <c:v>40.111119136609688</c:v>
                </c:pt>
                <c:pt idx="4">
                  <c:v>47.269722541268315</c:v>
                </c:pt>
                <c:pt idx="5">
                  <c:v>31.819231560492106</c:v>
                </c:pt>
                <c:pt idx="6" formatCode="General">
                  <c:v>392.25841742768358</c:v>
                </c:pt>
                <c:pt idx="7" formatCode="General">
                  <c:v>793.67227898110718</c:v>
                </c:pt>
                <c:pt idx="8">
                  <c:v>15.99283348345006</c:v>
                </c:pt>
                <c:pt idx="9" formatCode="General">
                  <c:v>505.48864405623021</c:v>
                </c:pt>
                <c:pt idx="10">
                  <c:v>79.578660737483872</c:v>
                </c:pt>
                <c:pt idx="11" formatCode="General">
                  <c:v>759.5555676550855</c:v>
                </c:pt>
                <c:pt idx="12" formatCode="General">
                  <c:v>1996.1918993271165</c:v>
                </c:pt>
                <c:pt idx="13" formatCode="General">
                  <c:v>686.10982019324751</c:v>
                </c:pt>
                <c:pt idx="14" formatCode="General">
                  <c:v>543.72355048517818</c:v>
                </c:pt>
                <c:pt idx="15">
                  <c:v>12.27462036753181</c:v>
                </c:pt>
              </c:numCache>
            </c:numRef>
          </c:xVal>
          <c:yVal>
            <c:numRef>
              <c:f>GasesFeb!$F$25:$F$40</c:f>
              <c:numCache>
                <c:formatCode>0.000</c:formatCode>
                <c:ptCount val="16"/>
                <c:pt idx="0">
                  <c:v>733.24273414311426</c:v>
                </c:pt>
                <c:pt idx="1">
                  <c:v>490.08885105394751</c:v>
                </c:pt>
                <c:pt idx="2" formatCode="General">
                  <c:v>33026.635114627148</c:v>
                </c:pt>
                <c:pt idx="3">
                  <c:v>390.66023541132427</c:v>
                </c:pt>
                <c:pt idx="4">
                  <c:v>742.34871379704964</c:v>
                </c:pt>
                <c:pt idx="5">
                  <c:v>789.03015237088789</c:v>
                </c:pt>
                <c:pt idx="6" formatCode="General">
                  <c:v>11215.589650079686</c:v>
                </c:pt>
                <c:pt idx="7" formatCode="General">
                  <c:v>19910.001027489547</c:v>
                </c:pt>
                <c:pt idx="8">
                  <c:v>310.80771321425902</c:v>
                </c:pt>
                <c:pt idx="9" formatCode="General">
                  <c:v>14462.392574542015</c:v>
                </c:pt>
                <c:pt idx="10">
                  <c:v>655.58718616182887</c:v>
                </c:pt>
                <c:pt idx="11" formatCode="General">
                  <c:v>17687.275433089017</c:v>
                </c:pt>
                <c:pt idx="12" formatCode="General">
                  <c:v>40780.259555933335</c:v>
                </c:pt>
                <c:pt idx="13" formatCode="General">
                  <c:v>34521.462352098009</c:v>
                </c:pt>
                <c:pt idx="14" formatCode="General">
                  <c:v>26235.119025363812</c:v>
                </c:pt>
                <c:pt idx="15">
                  <c:v>163.22621861578097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C8-B847-84E4-AFBCA9FF0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33784"/>
        <c:axId val="2136939224"/>
      </c:scatterChart>
      <c:valAx>
        <c:axId val="213693378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O2</a:t>
                </a:r>
              </a:p>
            </c:rich>
          </c:tx>
          <c:layout>
            <c:manualLayout>
              <c:xMode val="edge"/>
              <c:yMode val="edge"/>
              <c:x val="0.56386871114794901"/>
              <c:y val="0.9069921956658070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939224"/>
        <c:crosses val="autoZero"/>
        <c:crossBetween val="midCat"/>
      </c:valAx>
      <c:valAx>
        <c:axId val="2136939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N2</a:t>
                </a:r>
              </a:p>
            </c:rich>
          </c:tx>
          <c:layout>
            <c:manualLayout>
              <c:xMode val="edge"/>
              <c:yMode val="edge"/>
              <c:x val="1.07418151678408E-4"/>
              <c:y val="0.3737575778691379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933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17919602155"/>
          <c:y val="6.4356435643564303E-2"/>
          <c:w val="0.77134720265229995"/>
          <c:h val="0.7874587136784889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Pt>
            <c:idx val="0"/>
            <c:marker>
              <c:spPr>
                <a:solidFill>
                  <a:schemeClr val="accent6">
                    <a:lumMod val="75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5B8-4D4A-BA13-1452A0A5BD1A}"/>
              </c:ext>
            </c:extLst>
          </c:dPt>
          <c:dPt>
            <c:idx val="1"/>
            <c:marker>
              <c:spPr>
                <a:solidFill>
                  <a:schemeClr val="accent6">
                    <a:lumMod val="75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5B8-4D4A-BA13-1452A0A5BD1A}"/>
              </c:ext>
            </c:extLst>
          </c:dPt>
          <c:dPt>
            <c:idx val="2"/>
            <c:marker>
              <c:spPr>
                <a:pattFill prst="dkUpDiag">
                  <a:fgClr>
                    <a:schemeClr val="accent6">
                      <a:lumMod val="75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5B8-4D4A-BA13-1452A0A5BD1A}"/>
              </c:ext>
            </c:extLst>
          </c:dPt>
          <c:dPt>
            <c:idx val="3"/>
            <c:marker>
              <c:spPr>
                <a:solidFill>
                  <a:schemeClr val="accent5">
                    <a:lumMod val="75000"/>
                  </a:schemeClr>
                </a:solid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5B8-4D4A-BA13-1452A0A5BD1A}"/>
              </c:ext>
            </c:extLst>
          </c:dPt>
          <c:dPt>
            <c:idx val="4"/>
            <c:marker>
              <c:spPr>
                <a:solidFill>
                  <a:schemeClr val="accent5">
                    <a:lumMod val="75000"/>
                  </a:schemeClr>
                </a:solid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5B8-4D4A-BA13-1452A0A5BD1A}"/>
              </c:ext>
            </c:extLst>
          </c:dPt>
          <c:dPt>
            <c:idx val="5"/>
            <c:marker>
              <c:spPr>
                <a:solidFill>
                  <a:schemeClr val="accent5">
                    <a:lumMod val="75000"/>
                  </a:schemeClr>
                </a:solid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5B8-4D4A-BA13-1452A0A5BD1A}"/>
              </c:ext>
            </c:extLst>
          </c:dPt>
          <c:dPt>
            <c:idx val="6"/>
            <c:marker>
              <c:spPr>
                <a:pattFill prst="dkUpDiag">
                  <a:fgClr>
                    <a:schemeClr val="accent5">
                      <a:lumMod val="75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5B8-4D4A-BA13-1452A0A5BD1A}"/>
              </c:ext>
            </c:extLst>
          </c:dPt>
          <c:dPt>
            <c:idx val="7"/>
            <c:marker>
              <c:spPr>
                <a:pattFill prst="dkUpDiag">
                  <a:fgClr>
                    <a:schemeClr val="accent5">
                      <a:lumMod val="40000"/>
                      <a:lumOff val="6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5">
                      <a:lumMod val="20000"/>
                      <a:lumOff val="8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5B8-4D4A-BA13-1452A0A5BD1A}"/>
              </c:ext>
            </c:extLst>
          </c:dPt>
          <c:dPt>
            <c:idx val="8"/>
            <c:marker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B8-4D4A-BA13-1452A0A5BD1A}"/>
              </c:ext>
            </c:extLst>
          </c:dPt>
          <c:dPt>
            <c:idx val="9"/>
            <c:marker>
              <c:spPr>
                <a:pattFill prst="dkUpDiag">
                  <a:fgClr>
                    <a:schemeClr val="bg2">
                      <a:lumMod val="5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5B8-4D4A-BA13-1452A0A5BD1A}"/>
              </c:ext>
            </c:extLst>
          </c:dPt>
          <c:dPt>
            <c:idx val="10"/>
            <c:marker>
              <c:spPr>
                <a:solidFill>
                  <a:schemeClr val="accent3">
                    <a:lumMod val="50000"/>
                  </a:schemeClr>
                </a:solidFill>
                <a:ln>
                  <a:solidFill>
                    <a:schemeClr val="accent3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5B8-4D4A-BA13-1452A0A5BD1A}"/>
              </c:ext>
            </c:extLst>
          </c:dPt>
          <c:dPt>
            <c:idx val="11"/>
            <c:marker>
              <c:spPr>
                <a:pattFill prst="dkUpDiag">
                  <a:fgClr>
                    <a:schemeClr val="accent3">
                      <a:lumMod val="5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3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5B8-4D4A-BA13-1452A0A5BD1A}"/>
              </c:ext>
            </c:extLst>
          </c:dPt>
          <c:dPt>
            <c:idx val="12"/>
            <c:marker>
              <c:spPr>
                <a:pattFill prst="dkUpDiag">
                  <a:fgClr>
                    <a:schemeClr val="accent2">
                      <a:lumMod val="75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2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5B8-4D4A-BA13-1452A0A5BD1A}"/>
              </c:ext>
            </c:extLst>
          </c:dPt>
          <c:dPt>
            <c:idx val="13"/>
            <c:marker>
              <c:spPr>
                <a:pattFill prst="dkUpDiag">
                  <a:fgClr>
                    <a:schemeClr val="accent4">
                      <a:lumMod val="60000"/>
                      <a:lumOff val="4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5B8-4D4A-BA13-1452A0A5BD1A}"/>
              </c:ext>
            </c:extLst>
          </c:dPt>
          <c:dPt>
            <c:idx val="14"/>
            <c:marker>
              <c:spPr>
                <a:pattFill prst="dkUpDiag">
                  <a:fgClr>
                    <a:schemeClr val="accent4">
                      <a:lumMod val="5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4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5B8-4D4A-BA13-1452A0A5BD1A}"/>
              </c:ext>
            </c:extLst>
          </c:dPt>
          <c:dPt>
            <c:idx val="15"/>
            <c:marker>
              <c:spPr>
                <a:solidFill>
                  <a:schemeClr val="bg1">
                    <a:lumMod val="50000"/>
                  </a:schemeClr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5B8-4D4A-BA13-1452A0A5BD1A}"/>
              </c:ext>
            </c:extLst>
          </c:dPt>
          <c:errBars>
            <c:errDir val="x"/>
            <c:errBarType val="both"/>
            <c:errValType val="cust"/>
            <c:noEndCap val="1"/>
            <c:plus>
              <c:numRef>
                <c:f>GasesFeb!$S$25:$S$41</c:f>
                <c:numCache>
                  <c:formatCode>General</c:formatCode>
                  <c:ptCount val="17"/>
                  <c:pt idx="0">
                    <c:v>1.2021305197043399</c:v>
                  </c:pt>
                  <c:pt idx="1">
                    <c:v>0.6999696598960331</c:v>
                  </c:pt>
                  <c:pt idx="2">
                    <c:v>16.209641859571999</c:v>
                  </c:pt>
                  <c:pt idx="3">
                    <c:v>15.619906349849915</c:v>
                  </c:pt>
                  <c:pt idx="4">
                    <c:v>30.234070357261501</c:v>
                  </c:pt>
                  <c:pt idx="5">
                    <c:v>12.405073770613532</c:v>
                  </c:pt>
                  <c:pt idx="6">
                    <c:v>302.58264880894114</c:v>
                  </c:pt>
                  <c:pt idx="7">
                    <c:v>12.470864998894321</c:v>
                  </c:pt>
                  <c:pt idx="8">
                    <c:v>2.5190550583263671</c:v>
                  </c:pt>
                  <c:pt idx="9">
                    <c:v>12.253014931784282</c:v>
                  </c:pt>
                  <c:pt idx="10">
                    <c:v>12.904101810574138</c:v>
                  </c:pt>
                  <c:pt idx="11">
                    <c:v>8.1911636246326278</c:v>
                  </c:pt>
                  <c:pt idx="12">
                    <c:v>20.819043709154482</c:v>
                  </c:pt>
                  <c:pt idx="13">
                    <c:v>47.52827967335805</c:v>
                  </c:pt>
                  <c:pt idx="14">
                    <c:v>181.56002019771552</c:v>
                  </c:pt>
                  <c:pt idx="15">
                    <c:v>1.3666740131174502</c:v>
                  </c:pt>
                  <c:pt idx="16">
                    <c:v>0.99593103412173889</c:v>
                  </c:pt>
                </c:numCache>
              </c:numRef>
            </c:plus>
            <c:minus>
              <c:numRef>
                <c:f>GasesFeb!$S$25:$S$41</c:f>
                <c:numCache>
                  <c:formatCode>General</c:formatCode>
                  <c:ptCount val="17"/>
                  <c:pt idx="0">
                    <c:v>1.2021305197043399</c:v>
                  </c:pt>
                  <c:pt idx="1">
                    <c:v>0.6999696598960331</c:v>
                  </c:pt>
                  <c:pt idx="2">
                    <c:v>16.209641859571999</c:v>
                  </c:pt>
                  <c:pt idx="3">
                    <c:v>15.619906349849915</c:v>
                  </c:pt>
                  <c:pt idx="4">
                    <c:v>30.234070357261501</c:v>
                  </c:pt>
                  <c:pt idx="5">
                    <c:v>12.405073770613532</c:v>
                  </c:pt>
                  <c:pt idx="6">
                    <c:v>302.58264880894114</c:v>
                  </c:pt>
                  <c:pt idx="7">
                    <c:v>12.470864998894321</c:v>
                  </c:pt>
                  <c:pt idx="8">
                    <c:v>2.5190550583263671</c:v>
                  </c:pt>
                  <c:pt idx="9">
                    <c:v>12.253014931784282</c:v>
                  </c:pt>
                  <c:pt idx="10">
                    <c:v>12.904101810574138</c:v>
                  </c:pt>
                  <c:pt idx="11">
                    <c:v>8.1911636246326278</c:v>
                  </c:pt>
                  <c:pt idx="12">
                    <c:v>20.819043709154482</c:v>
                  </c:pt>
                  <c:pt idx="13">
                    <c:v>47.52827967335805</c:v>
                  </c:pt>
                  <c:pt idx="14">
                    <c:v>181.56002019771552</c:v>
                  </c:pt>
                  <c:pt idx="15">
                    <c:v>1.3666740131174502</c:v>
                  </c:pt>
                  <c:pt idx="16">
                    <c:v>0.99593103412173889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1"/>
            <c:plus>
              <c:numRef>
                <c:f>GasesFeb!$V$25:$V$41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4.899640952928319E-3</c:v>
                  </c:pt>
                  <c:pt idx="4">
                    <c:v>5.9595666200397142E-2</c:v>
                  </c:pt>
                  <c:pt idx="5">
                    <c:v>7.886084507474346E-2</c:v>
                  </c:pt>
                  <c:pt idx="6">
                    <c:v>6.9844014723180442E-2</c:v>
                  </c:pt>
                  <c:pt idx="7">
                    <c:v>0</c:v>
                  </c:pt>
                  <c:pt idx="8">
                    <c:v>0</c:v>
                  </c:pt>
                  <c:pt idx="9">
                    <c:v>0.18111990000180384</c:v>
                  </c:pt>
                  <c:pt idx="10">
                    <c:v>1.0292012369474458E-2</c:v>
                  </c:pt>
                  <c:pt idx="11">
                    <c:v>7.0143046120154443E-2</c:v>
                  </c:pt>
                  <c:pt idx="12">
                    <c:v>2.2016339780475644</c:v>
                  </c:pt>
                  <c:pt idx="13">
                    <c:v>4.4319797220077922E-2</c:v>
                  </c:pt>
                  <c:pt idx="14">
                    <c:v>0.1166822762602634</c:v>
                  </c:pt>
                  <c:pt idx="15">
                    <c:v>3.4105020080904365E-3</c:v>
                  </c:pt>
                  <c:pt idx="16">
                    <c:v>3.5105397725687364E-3</c:v>
                  </c:pt>
                </c:numCache>
              </c:numRef>
            </c:plus>
            <c:minus>
              <c:numRef>
                <c:f>GasesFeb!$V$25:$V$41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4.899640952928319E-3</c:v>
                  </c:pt>
                  <c:pt idx="4">
                    <c:v>5.9595666200397142E-2</c:v>
                  </c:pt>
                  <c:pt idx="5">
                    <c:v>7.886084507474346E-2</c:v>
                  </c:pt>
                  <c:pt idx="6">
                    <c:v>6.9844014723180442E-2</c:v>
                  </c:pt>
                  <c:pt idx="7">
                    <c:v>0</c:v>
                  </c:pt>
                  <c:pt idx="8">
                    <c:v>0</c:v>
                  </c:pt>
                  <c:pt idx="9">
                    <c:v>0.18111990000180384</c:v>
                  </c:pt>
                  <c:pt idx="10">
                    <c:v>1.0292012369474458E-2</c:v>
                  </c:pt>
                  <c:pt idx="11">
                    <c:v>7.0143046120154443E-2</c:v>
                  </c:pt>
                  <c:pt idx="12">
                    <c:v>2.2016339780475644</c:v>
                  </c:pt>
                  <c:pt idx="13">
                    <c:v>4.4319797220077922E-2</c:v>
                  </c:pt>
                  <c:pt idx="14">
                    <c:v>0.1166822762602634</c:v>
                  </c:pt>
                  <c:pt idx="15">
                    <c:v>3.4105020080904365E-3</c:v>
                  </c:pt>
                  <c:pt idx="16">
                    <c:v>3.5105397725687364E-3</c:v>
                  </c:pt>
                </c:numCache>
              </c:numRef>
            </c:minus>
          </c:errBars>
          <c:xVal>
            <c:numRef>
              <c:f>GasesFeb!$G$25:$G$40</c:f>
              <c:numCache>
                <c:formatCode>0.000</c:formatCode>
                <c:ptCount val="16"/>
                <c:pt idx="0">
                  <c:v>64.482691338363054</c:v>
                </c:pt>
                <c:pt idx="1">
                  <c:v>11.758484823408596</c:v>
                </c:pt>
                <c:pt idx="2" formatCode="General">
                  <c:v>449.43312173146455</c:v>
                </c:pt>
                <c:pt idx="3">
                  <c:v>146.30602092327706</c:v>
                </c:pt>
                <c:pt idx="4">
                  <c:v>430.02152880036806</c:v>
                </c:pt>
                <c:pt idx="5">
                  <c:v>187.29382794615975</c:v>
                </c:pt>
                <c:pt idx="6" formatCode="General">
                  <c:v>781.00418899603346</c:v>
                </c:pt>
                <c:pt idx="7" formatCode="General">
                  <c:v>417.78661164111321</c:v>
                </c:pt>
                <c:pt idx="8">
                  <c:v>131.09157110159236</c:v>
                </c:pt>
                <c:pt idx="9" formatCode="General">
                  <c:v>453.34224579515978</c:v>
                </c:pt>
                <c:pt idx="10">
                  <c:v>124.93318128288482</c:v>
                </c:pt>
                <c:pt idx="11" formatCode="General">
                  <c:v>637.31293113003937</c:v>
                </c:pt>
                <c:pt idx="12" formatCode="General">
                  <c:v>975.91776840456009</c:v>
                </c:pt>
                <c:pt idx="13" formatCode="General">
                  <c:v>1095.006810495687</c:v>
                </c:pt>
                <c:pt idx="14" formatCode="General">
                  <c:v>761.0207329034638</c:v>
                </c:pt>
                <c:pt idx="15">
                  <c:v>6.1761039529974981</c:v>
                </c:pt>
              </c:numCache>
            </c:numRef>
          </c:xVal>
          <c:yVal>
            <c:numRef>
              <c:f>GasesFeb!$J$25:$J$40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6.6377584361692846E-2</c:v>
                </c:pt>
                <c:pt idx="4">
                  <c:v>0.13275294933669335</c:v>
                </c:pt>
                <c:pt idx="5">
                  <c:v>6.5815993144786436E-2</c:v>
                </c:pt>
                <c:pt idx="6" formatCode="General">
                  <c:v>0.34301332277430169</c:v>
                </c:pt>
                <c:pt idx="7" formatCode="General">
                  <c:v>0</c:v>
                </c:pt>
                <c:pt idx="8">
                  <c:v>0</c:v>
                </c:pt>
                <c:pt idx="9" formatCode="General">
                  <c:v>1.2804433151312931</c:v>
                </c:pt>
                <c:pt idx="10">
                  <c:v>5.94372215750162E-2</c:v>
                </c:pt>
                <c:pt idx="11" formatCode="General">
                  <c:v>0.46798757496160565</c:v>
                </c:pt>
                <c:pt idx="12" formatCode="General">
                  <c:v>2.367220923053388</c:v>
                </c:pt>
                <c:pt idx="13" formatCode="General">
                  <c:v>0.42810257013810077</c:v>
                </c:pt>
                <c:pt idx="14" formatCode="General">
                  <c:v>0.96613095648304781</c:v>
                </c:pt>
                <c:pt idx="15">
                  <c:v>1.6448228601541999E-2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5B8-4D4A-BA13-1452A0A5B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34680"/>
        <c:axId val="2136229224"/>
      </c:scatterChart>
      <c:valAx>
        <c:axId val="2136234680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</a:t>
                </a:r>
              </a:p>
            </c:rich>
          </c:tx>
          <c:layout>
            <c:manualLayout>
              <c:xMode val="edge"/>
              <c:yMode val="edge"/>
              <c:x val="0.56386871114794901"/>
              <c:y val="0.9069921956658070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229224"/>
        <c:crosses val="autoZero"/>
        <c:crossBetween val="midCat"/>
      </c:valAx>
      <c:valAx>
        <c:axId val="21362292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</a:t>
                </a:r>
              </a:p>
            </c:rich>
          </c:tx>
          <c:layout>
            <c:manualLayout>
              <c:xMode val="edge"/>
              <c:yMode val="edge"/>
              <c:x val="1.07418151678408E-4"/>
              <c:y val="0.3737575778691379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13623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68110236220502E-2"/>
          <c:y val="6.0185185185185203E-2"/>
          <c:w val="0.89228477690288699"/>
          <c:h val="0.82246937882764704"/>
        </c:manualLayout>
      </c:layout>
      <c:scatterChart>
        <c:scatterStyle val="lineMarker"/>
        <c:varyColors val="0"/>
        <c:ser>
          <c:idx val="0"/>
          <c:order val="0"/>
          <c:tx>
            <c:v>Si</c:v>
          </c:tx>
          <c:spPr>
            <a:ln w="47625">
              <a:noFill/>
            </a:ln>
          </c:spPr>
          <c:xVal>
            <c:numRef>
              <c:f>cations!$G$542:$G$546</c:f>
              <c:numCache>
                <c:formatCode>General</c:formatCode>
                <c:ptCount val="5"/>
                <c:pt idx="0">
                  <c:v>0.5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cations!$N$542:$N$546</c:f>
              <c:numCache>
                <c:formatCode>General</c:formatCode>
                <c:ptCount val="5"/>
                <c:pt idx="0">
                  <c:v>0.25</c:v>
                </c:pt>
                <c:pt idx="1">
                  <c:v>0.48</c:v>
                </c:pt>
                <c:pt idx="2">
                  <c:v>0.34</c:v>
                </c:pt>
                <c:pt idx="3">
                  <c:v>0.47</c:v>
                </c:pt>
                <c:pt idx="4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4-3345-B893-3995AC74867A}"/>
            </c:ext>
          </c:extLst>
        </c:ser>
        <c:ser>
          <c:idx val="1"/>
          <c:order val="1"/>
          <c:tx>
            <c:v>Mg</c:v>
          </c:tx>
          <c:spPr>
            <a:ln w="47625">
              <a:noFill/>
            </a:ln>
          </c:spPr>
          <c:xVal>
            <c:numRef>
              <c:f>cations!$G$547:$G$551</c:f>
              <c:numCache>
                <c:formatCode>General</c:formatCode>
                <c:ptCount val="5"/>
                <c:pt idx="0">
                  <c:v>0.5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cations!$N$547:$N$551</c:f>
              <c:numCache>
                <c:formatCode>General</c:formatCode>
                <c:ptCount val="5"/>
                <c:pt idx="0">
                  <c:v>9.68</c:v>
                </c:pt>
                <c:pt idx="1">
                  <c:v>0.73</c:v>
                </c:pt>
                <c:pt idx="2">
                  <c:v>1.3</c:v>
                </c:pt>
                <c:pt idx="3">
                  <c:v>0.72</c:v>
                </c:pt>
                <c:pt idx="4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4-3345-B893-3995AC74867A}"/>
            </c:ext>
          </c:extLst>
        </c:ser>
        <c:ser>
          <c:idx val="2"/>
          <c:order val="2"/>
          <c:tx>
            <c:v>Na</c:v>
          </c:tx>
          <c:spPr>
            <a:ln w="47625">
              <a:noFill/>
            </a:ln>
          </c:spPr>
          <c:xVal>
            <c:numRef>
              <c:f>cations!$G$552:$G$556</c:f>
              <c:numCache>
                <c:formatCode>General</c:formatCode>
                <c:ptCount val="5"/>
                <c:pt idx="0">
                  <c:v>0.5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cations!$N$552:$N$556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0.11</c:v>
                </c:pt>
                <c:pt idx="2">
                  <c:v>0.69</c:v>
                </c:pt>
                <c:pt idx="3">
                  <c:v>0.35</c:v>
                </c:pt>
                <c:pt idx="4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4-3345-B893-3995AC74867A}"/>
            </c:ext>
          </c:extLst>
        </c:ser>
        <c:ser>
          <c:idx val="3"/>
          <c:order val="3"/>
          <c:tx>
            <c:v>K</c:v>
          </c:tx>
          <c:spPr>
            <a:ln w="47625">
              <a:noFill/>
            </a:ln>
          </c:spPr>
          <c:xVal>
            <c:numRef>
              <c:f>cations!$G$557:$G$561</c:f>
              <c:numCache>
                <c:formatCode>General</c:formatCode>
                <c:ptCount val="5"/>
                <c:pt idx="0">
                  <c:v>0.5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cations!$N$557:$N$561</c:f>
              <c:numCache>
                <c:formatCode>General</c:formatCode>
                <c:ptCount val="5"/>
                <c:pt idx="0">
                  <c:v>0.46</c:v>
                </c:pt>
                <c:pt idx="1">
                  <c:v>0.46</c:v>
                </c:pt>
                <c:pt idx="2">
                  <c:v>0.56999999999999995</c:v>
                </c:pt>
                <c:pt idx="3">
                  <c:v>0.53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4-3345-B893-3995AC748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30856"/>
        <c:axId val="2094179592"/>
      </c:scatterChart>
      <c:valAx>
        <c:axId val="212833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79592"/>
        <c:crosses val="autoZero"/>
        <c:crossBetween val="midCat"/>
      </c:valAx>
      <c:valAx>
        <c:axId val="209417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30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17919602155"/>
          <c:y val="6.4356435643564303E-2"/>
          <c:w val="0.77134720265229995"/>
          <c:h val="0.7874587136784889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Pt>
            <c:idx val="0"/>
            <c:marker>
              <c:spPr>
                <a:solidFill>
                  <a:schemeClr val="accent6">
                    <a:lumMod val="75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14A-E34B-ABA9-B0308D1564E9}"/>
              </c:ext>
            </c:extLst>
          </c:dPt>
          <c:dPt>
            <c:idx val="1"/>
            <c:marker>
              <c:spPr>
                <a:solidFill>
                  <a:schemeClr val="accent6">
                    <a:lumMod val="75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14A-E34B-ABA9-B0308D1564E9}"/>
              </c:ext>
            </c:extLst>
          </c:dPt>
          <c:dPt>
            <c:idx val="2"/>
            <c:marker>
              <c:spPr>
                <a:pattFill prst="dkUpDiag">
                  <a:fgClr>
                    <a:schemeClr val="accent6">
                      <a:lumMod val="75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14A-E34B-ABA9-B0308D1564E9}"/>
              </c:ext>
            </c:extLst>
          </c:dPt>
          <c:dPt>
            <c:idx val="3"/>
            <c:marker>
              <c:spPr>
                <a:solidFill>
                  <a:schemeClr val="accent5">
                    <a:lumMod val="75000"/>
                  </a:schemeClr>
                </a:solid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14A-E34B-ABA9-B0308D1564E9}"/>
              </c:ext>
            </c:extLst>
          </c:dPt>
          <c:dPt>
            <c:idx val="4"/>
            <c:marker>
              <c:spPr>
                <a:solidFill>
                  <a:schemeClr val="accent5">
                    <a:lumMod val="75000"/>
                  </a:schemeClr>
                </a:solid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14A-E34B-ABA9-B0308D1564E9}"/>
              </c:ext>
            </c:extLst>
          </c:dPt>
          <c:dPt>
            <c:idx val="5"/>
            <c:marker>
              <c:spPr>
                <a:solidFill>
                  <a:schemeClr val="accent5">
                    <a:lumMod val="75000"/>
                  </a:schemeClr>
                </a:solid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14A-E34B-ABA9-B0308D1564E9}"/>
              </c:ext>
            </c:extLst>
          </c:dPt>
          <c:dPt>
            <c:idx val="6"/>
            <c:marker>
              <c:spPr>
                <a:pattFill prst="dkUpDiag">
                  <a:fgClr>
                    <a:schemeClr val="accent5">
                      <a:lumMod val="75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14A-E34B-ABA9-B0308D1564E9}"/>
              </c:ext>
            </c:extLst>
          </c:dPt>
          <c:dPt>
            <c:idx val="7"/>
            <c:marker>
              <c:spPr>
                <a:pattFill prst="dkUpDiag">
                  <a:fgClr>
                    <a:schemeClr val="accent5">
                      <a:lumMod val="40000"/>
                      <a:lumOff val="6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5">
                      <a:lumMod val="20000"/>
                      <a:lumOff val="8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14A-E34B-ABA9-B0308D1564E9}"/>
              </c:ext>
            </c:extLst>
          </c:dPt>
          <c:dPt>
            <c:idx val="8"/>
            <c:marker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14A-E34B-ABA9-B0308D1564E9}"/>
              </c:ext>
            </c:extLst>
          </c:dPt>
          <c:dPt>
            <c:idx val="9"/>
            <c:marker>
              <c:spPr>
                <a:pattFill prst="dkUpDiag">
                  <a:fgClr>
                    <a:schemeClr val="bg2">
                      <a:lumMod val="5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14A-E34B-ABA9-B0308D1564E9}"/>
              </c:ext>
            </c:extLst>
          </c:dPt>
          <c:dPt>
            <c:idx val="10"/>
            <c:marker>
              <c:spPr>
                <a:solidFill>
                  <a:schemeClr val="accent3">
                    <a:lumMod val="50000"/>
                  </a:schemeClr>
                </a:solidFill>
                <a:ln>
                  <a:solidFill>
                    <a:schemeClr val="accent3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14A-E34B-ABA9-B0308D1564E9}"/>
              </c:ext>
            </c:extLst>
          </c:dPt>
          <c:dPt>
            <c:idx val="11"/>
            <c:marker>
              <c:spPr>
                <a:pattFill prst="dkUpDiag">
                  <a:fgClr>
                    <a:schemeClr val="accent3">
                      <a:lumMod val="5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3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14A-E34B-ABA9-B0308D1564E9}"/>
              </c:ext>
            </c:extLst>
          </c:dPt>
          <c:dPt>
            <c:idx val="12"/>
            <c:marker>
              <c:spPr>
                <a:pattFill prst="dkUpDiag">
                  <a:fgClr>
                    <a:schemeClr val="accent2">
                      <a:lumMod val="75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2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14A-E34B-ABA9-B0308D1564E9}"/>
              </c:ext>
            </c:extLst>
          </c:dPt>
          <c:dPt>
            <c:idx val="13"/>
            <c:marker>
              <c:spPr>
                <a:pattFill prst="dkUpDiag">
                  <a:fgClr>
                    <a:schemeClr val="accent4">
                      <a:lumMod val="60000"/>
                      <a:lumOff val="4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14A-E34B-ABA9-B0308D1564E9}"/>
              </c:ext>
            </c:extLst>
          </c:dPt>
          <c:dPt>
            <c:idx val="14"/>
            <c:marker>
              <c:spPr>
                <a:pattFill prst="dkUpDiag">
                  <a:fgClr>
                    <a:schemeClr val="accent4">
                      <a:lumMod val="5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4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14A-E34B-ABA9-B0308D1564E9}"/>
              </c:ext>
            </c:extLst>
          </c:dPt>
          <c:dPt>
            <c:idx val="15"/>
            <c:marker>
              <c:spPr>
                <a:solidFill>
                  <a:schemeClr val="bg1">
                    <a:lumMod val="50000"/>
                  </a:schemeClr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14A-E34B-ABA9-B0308D1564E9}"/>
              </c:ext>
            </c:extLst>
          </c:dPt>
          <c:errBars>
            <c:errDir val="x"/>
            <c:errBarType val="both"/>
            <c:errValType val="cust"/>
            <c:noEndCap val="1"/>
            <c:plus>
              <c:numRef>
                <c:f>GasesFeb!$U$25:$U$41</c:f>
                <c:numCache>
                  <c:formatCode>General</c:formatCode>
                  <c:ptCount val="17"/>
                  <c:pt idx="0">
                    <c:v>26.231304135300743</c:v>
                  </c:pt>
                  <c:pt idx="1">
                    <c:v>8.8911022197884417</c:v>
                  </c:pt>
                  <c:pt idx="2">
                    <c:v>29.0655603478594</c:v>
                  </c:pt>
                  <c:pt idx="3">
                    <c:v>0.2070288992471743</c:v>
                  </c:pt>
                  <c:pt idx="4">
                    <c:v>9.0940261905214287E-2</c:v>
                  </c:pt>
                  <c:pt idx="5">
                    <c:v>0.23893571711809394</c:v>
                  </c:pt>
                  <c:pt idx="6">
                    <c:v>0.57398994434992689</c:v>
                  </c:pt>
                  <c:pt idx="7">
                    <c:v>23.048316145292802</c:v>
                  </c:pt>
                  <c:pt idx="8">
                    <c:v>1.092460496940926</c:v>
                  </c:pt>
                  <c:pt idx="9">
                    <c:v>1.3632771408305582</c:v>
                  </c:pt>
                  <c:pt idx="10">
                    <c:v>1.6389012366786727E-2</c:v>
                  </c:pt>
                  <c:pt idx="11">
                    <c:v>0</c:v>
                  </c:pt>
                  <c:pt idx="12">
                    <c:v>3.3476896826011915</c:v>
                  </c:pt>
                  <c:pt idx="13">
                    <c:v>0.21624025541101907</c:v>
                  </c:pt>
                  <c:pt idx="14">
                    <c:v>1.7369402327489205</c:v>
                  </c:pt>
                  <c:pt idx="15">
                    <c:v>0</c:v>
                  </c:pt>
                  <c:pt idx="16">
                    <c:v>1.299162478944455E-2</c:v>
                  </c:pt>
                </c:numCache>
              </c:numRef>
            </c:plus>
            <c:minus>
              <c:numRef>
                <c:f>GasesFeb!$U$25:$U$41</c:f>
                <c:numCache>
                  <c:formatCode>General</c:formatCode>
                  <c:ptCount val="17"/>
                  <c:pt idx="0">
                    <c:v>26.231304135300743</c:v>
                  </c:pt>
                  <c:pt idx="1">
                    <c:v>8.8911022197884417</c:v>
                  </c:pt>
                  <c:pt idx="2">
                    <c:v>29.0655603478594</c:v>
                  </c:pt>
                  <c:pt idx="3">
                    <c:v>0.2070288992471743</c:v>
                  </c:pt>
                  <c:pt idx="4">
                    <c:v>9.0940261905214287E-2</c:v>
                  </c:pt>
                  <c:pt idx="5">
                    <c:v>0.23893571711809394</c:v>
                  </c:pt>
                  <c:pt idx="6">
                    <c:v>0.57398994434992689</c:v>
                  </c:pt>
                  <c:pt idx="7">
                    <c:v>23.048316145292802</c:v>
                  </c:pt>
                  <c:pt idx="8">
                    <c:v>1.092460496940926</c:v>
                  </c:pt>
                  <c:pt idx="9">
                    <c:v>1.3632771408305582</c:v>
                  </c:pt>
                  <c:pt idx="10">
                    <c:v>1.6389012366786727E-2</c:v>
                  </c:pt>
                  <c:pt idx="11">
                    <c:v>0</c:v>
                  </c:pt>
                  <c:pt idx="12">
                    <c:v>3.3476896826011915</c:v>
                  </c:pt>
                  <c:pt idx="13">
                    <c:v>0.21624025541101907</c:v>
                  </c:pt>
                  <c:pt idx="14">
                    <c:v>1.7369402327489205</c:v>
                  </c:pt>
                  <c:pt idx="15">
                    <c:v>0</c:v>
                  </c:pt>
                  <c:pt idx="16">
                    <c:v>1.299162478944455E-2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1"/>
            <c:plus>
              <c:numRef>
                <c:f>GasesFeb!$T$25:$T$41</c:f>
                <c:numCache>
                  <c:formatCode>General</c:formatCode>
                  <c:ptCount val="17"/>
                  <c:pt idx="0">
                    <c:v>0.25712192785597099</c:v>
                  </c:pt>
                  <c:pt idx="1">
                    <c:v>0.1064248093843005</c:v>
                  </c:pt>
                  <c:pt idx="2">
                    <c:v>0.24273030298565773</c:v>
                  </c:pt>
                  <c:pt idx="3">
                    <c:v>4.9009917305145338E-3</c:v>
                  </c:pt>
                  <c:pt idx="4">
                    <c:v>1.8899754477691038E-3</c:v>
                  </c:pt>
                  <c:pt idx="5">
                    <c:v>4.8183852392900137E-3</c:v>
                  </c:pt>
                  <c:pt idx="6">
                    <c:v>5.3492815619766293E-3</c:v>
                  </c:pt>
                  <c:pt idx="7">
                    <c:v>0.22458402225252699</c:v>
                  </c:pt>
                  <c:pt idx="8">
                    <c:v>3.6728045729340644E-2</c:v>
                  </c:pt>
                  <c:pt idx="9">
                    <c:v>6.0204580332585141E-2</c:v>
                  </c:pt>
                  <c:pt idx="10">
                    <c:v>7.2162466790132128E-3</c:v>
                  </c:pt>
                  <c:pt idx="11">
                    <c:v>0</c:v>
                  </c:pt>
                  <c:pt idx="12">
                    <c:v>7.9328972884988747E-2</c:v>
                  </c:pt>
                  <c:pt idx="13">
                    <c:v>0</c:v>
                  </c:pt>
                  <c:pt idx="14">
                    <c:v>0</c:v>
                  </c:pt>
                  <c:pt idx="15">
                    <c:v>1.4544280402723493E-3</c:v>
                  </c:pt>
                  <c:pt idx="16">
                    <c:v>0</c:v>
                  </c:pt>
                </c:numCache>
              </c:numRef>
            </c:plus>
            <c:minus>
              <c:numRef>
                <c:f>GasesFeb!$T$25:$T$41</c:f>
                <c:numCache>
                  <c:formatCode>General</c:formatCode>
                  <c:ptCount val="17"/>
                  <c:pt idx="0">
                    <c:v>0.25712192785597099</c:v>
                  </c:pt>
                  <c:pt idx="1">
                    <c:v>0.1064248093843005</c:v>
                  </c:pt>
                  <c:pt idx="2">
                    <c:v>0.24273030298565773</c:v>
                  </c:pt>
                  <c:pt idx="3">
                    <c:v>4.9009917305145338E-3</c:v>
                  </c:pt>
                  <c:pt idx="4">
                    <c:v>1.8899754477691038E-3</c:v>
                  </c:pt>
                  <c:pt idx="5">
                    <c:v>4.8183852392900137E-3</c:v>
                  </c:pt>
                  <c:pt idx="6">
                    <c:v>5.3492815619766293E-3</c:v>
                  </c:pt>
                  <c:pt idx="7">
                    <c:v>0.22458402225252699</c:v>
                  </c:pt>
                  <c:pt idx="8">
                    <c:v>3.6728045729340644E-2</c:v>
                  </c:pt>
                  <c:pt idx="9">
                    <c:v>6.0204580332585141E-2</c:v>
                  </c:pt>
                  <c:pt idx="10">
                    <c:v>7.2162466790132128E-3</c:v>
                  </c:pt>
                  <c:pt idx="11">
                    <c:v>0</c:v>
                  </c:pt>
                  <c:pt idx="12">
                    <c:v>7.9328972884988747E-2</c:v>
                  </c:pt>
                  <c:pt idx="13">
                    <c:v>0</c:v>
                  </c:pt>
                  <c:pt idx="14">
                    <c:v>0</c:v>
                  </c:pt>
                  <c:pt idx="15">
                    <c:v>1.4544280402723493E-3</c:v>
                  </c:pt>
                  <c:pt idx="16">
                    <c:v>0</c:v>
                  </c:pt>
                </c:numCache>
              </c:numRef>
            </c:minus>
          </c:errBars>
          <c:xVal>
            <c:numRef>
              <c:f>GasesFeb!$I$25:$I$40</c:f>
              <c:numCache>
                <c:formatCode>0.000</c:formatCode>
                <c:ptCount val="16"/>
                <c:pt idx="0">
                  <c:v>290.23304903425776</c:v>
                </c:pt>
                <c:pt idx="1">
                  <c:v>191.60265503170197</c:v>
                </c:pt>
                <c:pt idx="2" formatCode="General">
                  <c:v>435.86417714915939</c:v>
                </c:pt>
                <c:pt idx="3">
                  <c:v>1.2904586253800316</c:v>
                </c:pt>
                <c:pt idx="4">
                  <c:v>2.074313442361392</c:v>
                </c:pt>
                <c:pt idx="5">
                  <c:v>4.966178732042378</c:v>
                </c:pt>
                <c:pt idx="6" formatCode="General">
                  <c:v>2.9267000343110201</c:v>
                </c:pt>
                <c:pt idx="7" formatCode="General">
                  <c:v>372.54716608729711</c:v>
                </c:pt>
                <c:pt idx="8">
                  <c:v>15.341496008050147</c:v>
                </c:pt>
                <c:pt idx="9" formatCode="General">
                  <c:v>26.62943567104827</c:v>
                </c:pt>
                <c:pt idx="10">
                  <c:v>7.8081293554329537E-2</c:v>
                </c:pt>
                <c:pt idx="11" formatCode="General">
                  <c:v>0</c:v>
                </c:pt>
                <c:pt idx="12" formatCode="General">
                  <c:v>37.981575261755431</c:v>
                </c:pt>
                <c:pt idx="13" formatCode="General">
                  <c:v>0.60491743894823513</c:v>
                </c:pt>
                <c:pt idx="14" formatCode="General">
                  <c:v>3.2770847654466664</c:v>
                </c:pt>
                <c:pt idx="15">
                  <c:v>0</c:v>
                </c:pt>
              </c:numCache>
            </c:numRef>
          </c:xVal>
          <c:yVal>
            <c:numRef>
              <c:f>GasesFeb!$H$25:$H$40</c:f>
              <c:numCache>
                <c:formatCode>0.000</c:formatCode>
                <c:ptCount val="16"/>
                <c:pt idx="0">
                  <c:v>2.44758172794679</c:v>
                </c:pt>
                <c:pt idx="1">
                  <c:v>1.742730258549352</c:v>
                </c:pt>
                <c:pt idx="2" formatCode="General">
                  <c:v>3.7617271686073832</c:v>
                </c:pt>
                <c:pt idx="3">
                  <c:v>3.4621989112045377E-3</c:v>
                </c:pt>
                <c:pt idx="4">
                  <c:v>1.64340729611092E-2</c:v>
                </c:pt>
                <c:pt idx="5">
                  <c:v>8.1185531173914402E-2</c:v>
                </c:pt>
                <c:pt idx="6" formatCode="General">
                  <c:v>8.2155542328423481E-2</c:v>
                </c:pt>
                <c:pt idx="7" formatCode="General">
                  <c:v>4.0322479964401072</c:v>
                </c:pt>
                <c:pt idx="8">
                  <c:v>0.53223218529621874</c:v>
                </c:pt>
                <c:pt idx="9" formatCode="General">
                  <c:v>1.233669427826892</c:v>
                </c:pt>
                <c:pt idx="10">
                  <c:v>5.0977603654189267E-3</c:v>
                </c:pt>
                <c:pt idx="11" formatCode="General">
                  <c:v>0</c:v>
                </c:pt>
                <c:pt idx="12" formatCode="General">
                  <c:v>1.4000765190560698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8.3850658325062644E-4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14A-E34B-ABA9-B0308D156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75752"/>
        <c:axId val="2136170312"/>
      </c:scatterChart>
      <c:valAx>
        <c:axId val="213617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CH4</a:t>
                </a:r>
              </a:p>
            </c:rich>
          </c:tx>
          <c:layout>
            <c:manualLayout>
              <c:xMode val="edge"/>
              <c:yMode val="edge"/>
              <c:x val="0.51334239535847503"/>
              <c:y val="0.9114169744268689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170312"/>
        <c:crosses val="autoZero"/>
        <c:crossBetween val="midCat"/>
      </c:valAx>
      <c:valAx>
        <c:axId val="21361703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C2H6</a:t>
                </a:r>
              </a:p>
            </c:rich>
          </c:tx>
          <c:layout>
            <c:manualLayout>
              <c:xMode val="edge"/>
              <c:yMode val="edge"/>
              <c:x val="1.07418151678408E-4"/>
              <c:y val="0.3737575778691379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175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35735917625701"/>
          <c:y val="5.8439174393141703E-2"/>
          <c:w val="0.758553603876438"/>
          <c:h val="0.8023300563760890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Pt>
            <c:idx val="0"/>
            <c:marker>
              <c:spPr>
                <a:solidFill>
                  <a:schemeClr val="accent6">
                    <a:lumMod val="75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F52-8E47-8F74-FDE248DA141C}"/>
              </c:ext>
            </c:extLst>
          </c:dPt>
          <c:dPt>
            <c:idx val="1"/>
            <c:marker>
              <c:spPr>
                <a:solidFill>
                  <a:schemeClr val="accent6">
                    <a:lumMod val="75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F52-8E47-8F74-FDE248DA141C}"/>
              </c:ext>
            </c:extLst>
          </c:dPt>
          <c:dPt>
            <c:idx val="2"/>
            <c:marker>
              <c:spPr>
                <a:pattFill prst="dkUpDiag">
                  <a:fgClr>
                    <a:schemeClr val="accent6">
                      <a:lumMod val="75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F52-8E47-8F74-FDE248DA141C}"/>
              </c:ext>
            </c:extLst>
          </c:dPt>
          <c:dPt>
            <c:idx val="3"/>
            <c:marker>
              <c:spPr>
                <a:solidFill>
                  <a:schemeClr val="accent5">
                    <a:lumMod val="75000"/>
                  </a:schemeClr>
                </a:solid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F52-8E47-8F74-FDE248DA141C}"/>
              </c:ext>
            </c:extLst>
          </c:dPt>
          <c:dPt>
            <c:idx val="4"/>
            <c:marker>
              <c:spPr>
                <a:solidFill>
                  <a:schemeClr val="accent5">
                    <a:lumMod val="75000"/>
                  </a:schemeClr>
                </a:solid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F52-8E47-8F74-FDE248DA141C}"/>
              </c:ext>
            </c:extLst>
          </c:dPt>
          <c:dPt>
            <c:idx val="5"/>
            <c:marker>
              <c:spPr>
                <a:solidFill>
                  <a:schemeClr val="accent5">
                    <a:lumMod val="75000"/>
                  </a:schemeClr>
                </a:solid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F52-8E47-8F74-FDE248DA141C}"/>
              </c:ext>
            </c:extLst>
          </c:dPt>
          <c:dPt>
            <c:idx val="6"/>
            <c:marker>
              <c:spPr>
                <a:pattFill prst="dkUpDiag">
                  <a:fgClr>
                    <a:schemeClr val="accent5">
                      <a:lumMod val="75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F52-8E47-8F74-FDE248DA141C}"/>
              </c:ext>
            </c:extLst>
          </c:dPt>
          <c:dPt>
            <c:idx val="7"/>
            <c:marker>
              <c:spPr>
                <a:pattFill prst="dkUpDiag">
                  <a:fgClr>
                    <a:schemeClr val="accent5">
                      <a:lumMod val="40000"/>
                      <a:lumOff val="6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5">
                      <a:lumMod val="20000"/>
                      <a:lumOff val="8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F52-8E47-8F74-FDE248DA141C}"/>
              </c:ext>
            </c:extLst>
          </c:dPt>
          <c:dPt>
            <c:idx val="8"/>
            <c:marker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52-8E47-8F74-FDE248DA141C}"/>
              </c:ext>
            </c:extLst>
          </c:dPt>
          <c:dPt>
            <c:idx val="9"/>
            <c:marker>
              <c:spPr>
                <a:pattFill prst="dkUpDiag">
                  <a:fgClr>
                    <a:schemeClr val="bg2">
                      <a:lumMod val="5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F52-8E47-8F74-FDE248DA141C}"/>
              </c:ext>
            </c:extLst>
          </c:dPt>
          <c:dPt>
            <c:idx val="10"/>
            <c:marker>
              <c:spPr>
                <a:solidFill>
                  <a:schemeClr val="accent3">
                    <a:lumMod val="50000"/>
                  </a:schemeClr>
                </a:solidFill>
                <a:ln>
                  <a:solidFill>
                    <a:schemeClr val="accent3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52-8E47-8F74-FDE248DA141C}"/>
              </c:ext>
            </c:extLst>
          </c:dPt>
          <c:dPt>
            <c:idx val="11"/>
            <c:marker>
              <c:spPr>
                <a:pattFill prst="dkUpDiag">
                  <a:fgClr>
                    <a:schemeClr val="accent3">
                      <a:lumMod val="5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3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F52-8E47-8F74-FDE248DA141C}"/>
              </c:ext>
            </c:extLst>
          </c:dPt>
          <c:dPt>
            <c:idx val="12"/>
            <c:marker>
              <c:spPr>
                <a:pattFill prst="dkUpDiag">
                  <a:fgClr>
                    <a:schemeClr val="accent2">
                      <a:lumMod val="75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2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F52-8E47-8F74-FDE248DA141C}"/>
              </c:ext>
            </c:extLst>
          </c:dPt>
          <c:dPt>
            <c:idx val="13"/>
            <c:marker>
              <c:spPr>
                <a:pattFill prst="dkUpDiag">
                  <a:fgClr>
                    <a:schemeClr val="accent4">
                      <a:lumMod val="60000"/>
                      <a:lumOff val="4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F52-8E47-8F74-FDE248DA141C}"/>
              </c:ext>
            </c:extLst>
          </c:dPt>
          <c:dPt>
            <c:idx val="14"/>
            <c:marker>
              <c:spPr>
                <a:pattFill prst="dkUpDiag">
                  <a:fgClr>
                    <a:schemeClr val="accent4">
                      <a:lumMod val="5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4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F52-8E47-8F74-FDE248DA141C}"/>
              </c:ext>
            </c:extLst>
          </c:dPt>
          <c:dPt>
            <c:idx val="15"/>
            <c:marker>
              <c:spPr>
                <a:solidFill>
                  <a:schemeClr val="bg1">
                    <a:lumMod val="50000"/>
                  </a:schemeClr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F52-8E47-8F74-FDE248DA141C}"/>
              </c:ext>
            </c:extLst>
          </c:dPt>
          <c:errBars>
            <c:errDir val="x"/>
            <c:errBarType val="both"/>
            <c:errValType val="cust"/>
            <c:noEndCap val="1"/>
            <c:plus>
              <c:numRef>
                <c:f>GasesFeb!$Q$25:$Q$41</c:f>
                <c:numCache>
                  <c:formatCode>General</c:formatCode>
                  <c:ptCount val="17"/>
                  <c:pt idx="0">
                    <c:v>18.28585312489475</c:v>
                  </c:pt>
                  <c:pt idx="1">
                    <c:v>4.1818529412304635</c:v>
                  </c:pt>
                  <c:pt idx="2">
                    <c:v>2205.5893793894593</c:v>
                  </c:pt>
                  <c:pt idx="3">
                    <c:v>40.656140561085877</c:v>
                  </c:pt>
                  <c:pt idx="4">
                    <c:v>48.50998922620844</c:v>
                  </c:pt>
                  <c:pt idx="5">
                    <c:v>32.79682497646855</c:v>
                  </c:pt>
                  <c:pt idx="6">
                    <c:v>436.99530179683501</c:v>
                  </c:pt>
                  <c:pt idx="7">
                    <c:v>755.65543075424796</c:v>
                  </c:pt>
                  <c:pt idx="8">
                    <c:v>16.090269448638121</c:v>
                  </c:pt>
                  <c:pt idx="9">
                    <c:v>475.28993097053075</c:v>
                  </c:pt>
                  <c:pt idx="10">
                    <c:v>81.248498236751345</c:v>
                  </c:pt>
                  <c:pt idx="11">
                    <c:v>719.55257012879679</c:v>
                  </c:pt>
                  <c:pt idx="12">
                    <c:v>2413.4821566029736</c:v>
                  </c:pt>
                  <c:pt idx="13">
                    <c:v>675.46138901184668</c:v>
                  </c:pt>
                  <c:pt idx="14">
                    <c:v>552.83582788561455</c:v>
                  </c:pt>
                  <c:pt idx="15">
                    <c:v>15.192368428354788</c:v>
                  </c:pt>
                  <c:pt idx="16">
                    <c:v>0.25385015447438325</c:v>
                  </c:pt>
                </c:numCache>
              </c:numRef>
            </c:plus>
            <c:minus>
              <c:numRef>
                <c:f>GasesFeb!$Q$25:$Q$41</c:f>
                <c:numCache>
                  <c:formatCode>General</c:formatCode>
                  <c:ptCount val="17"/>
                  <c:pt idx="0">
                    <c:v>18.28585312489475</c:v>
                  </c:pt>
                  <c:pt idx="1">
                    <c:v>4.1818529412304635</c:v>
                  </c:pt>
                  <c:pt idx="2">
                    <c:v>2205.5893793894593</c:v>
                  </c:pt>
                  <c:pt idx="3">
                    <c:v>40.656140561085877</c:v>
                  </c:pt>
                  <c:pt idx="4">
                    <c:v>48.50998922620844</c:v>
                  </c:pt>
                  <c:pt idx="5">
                    <c:v>32.79682497646855</c:v>
                  </c:pt>
                  <c:pt idx="6">
                    <c:v>436.99530179683501</c:v>
                  </c:pt>
                  <c:pt idx="7">
                    <c:v>755.65543075424796</c:v>
                  </c:pt>
                  <c:pt idx="8">
                    <c:v>16.090269448638121</c:v>
                  </c:pt>
                  <c:pt idx="9">
                    <c:v>475.28993097053075</c:v>
                  </c:pt>
                  <c:pt idx="10">
                    <c:v>81.248498236751345</c:v>
                  </c:pt>
                  <c:pt idx="11">
                    <c:v>719.55257012879679</c:v>
                  </c:pt>
                  <c:pt idx="12">
                    <c:v>2413.4821566029736</c:v>
                  </c:pt>
                  <c:pt idx="13">
                    <c:v>675.46138901184668</c:v>
                  </c:pt>
                  <c:pt idx="14">
                    <c:v>552.83582788561455</c:v>
                  </c:pt>
                  <c:pt idx="15">
                    <c:v>15.192368428354788</c:v>
                  </c:pt>
                  <c:pt idx="16">
                    <c:v>0.25385015447438325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1"/>
            <c:plus>
              <c:numRef>
                <c:f>GasesFeb!$R$25:$R$41</c:f>
                <c:numCache>
                  <c:formatCode>General</c:formatCode>
                  <c:ptCount val="17"/>
                  <c:pt idx="0">
                    <c:v>80.83429834087741</c:v>
                  </c:pt>
                  <c:pt idx="1">
                    <c:v>44.902585729905255</c:v>
                  </c:pt>
                  <c:pt idx="2">
                    <c:v>3232.0025771864757</c:v>
                  </c:pt>
                  <c:pt idx="3">
                    <c:v>47.998449707483871</c:v>
                  </c:pt>
                  <c:pt idx="4">
                    <c:v>48.457696229995406</c:v>
                  </c:pt>
                  <c:pt idx="5">
                    <c:v>86.558236864095988</c:v>
                  </c:pt>
                  <c:pt idx="6">
                    <c:v>5717.8301284070576</c:v>
                  </c:pt>
                  <c:pt idx="7">
                    <c:v>1653.6220184737067</c:v>
                  </c:pt>
                  <c:pt idx="8">
                    <c:v>27.099667817611952</c:v>
                  </c:pt>
                  <c:pt idx="9">
                    <c:v>927.32671112455591</c:v>
                  </c:pt>
                  <c:pt idx="10">
                    <c:v>94.513549769117276</c:v>
                  </c:pt>
                  <c:pt idx="11">
                    <c:v>1321.6522634959338</c:v>
                  </c:pt>
                  <c:pt idx="12">
                    <c:v>3590.4983416369241</c:v>
                  </c:pt>
                  <c:pt idx="13">
                    <c:v>2406.8099224146868</c:v>
                  </c:pt>
                  <c:pt idx="14">
                    <c:v>7988.6626567632566</c:v>
                  </c:pt>
                  <c:pt idx="15">
                    <c:v>14.690950757740998</c:v>
                  </c:pt>
                  <c:pt idx="16">
                    <c:v>0.88825555393227151</c:v>
                  </c:pt>
                </c:numCache>
              </c:numRef>
            </c:plus>
            <c:minus>
              <c:numRef>
                <c:f>GasesFeb!$R$25:$R$41</c:f>
                <c:numCache>
                  <c:formatCode>General</c:formatCode>
                  <c:ptCount val="17"/>
                  <c:pt idx="0">
                    <c:v>80.83429834087741</c:v>
                  </c:pt>
                  <c:pt idx="1">
                    <c:v>44.902585729905255</c:v>
                  </c:pt>
                  <c:pt idx="2">
                    <c:v>3232.0025771864757</c:v>
                  </c:pt>
                  <c:pt idx="3">
                    <c:v>47.998449707483871</c:v>
                  </c:pt>
                  <c:pt idx="4">
                    <c:v>48.457696229995406</c:v>
                  </c:pt>
                  <c:pt idx="5">
                    <c:v>86.558236864095988</c:v>
                  </c:pt>
                  <c:pt idx="6">
                    <c:v>5717.8301284070576</c:v>
                  </c:pt>
                  <c:pt idx="7">
                    <c:v>1653.6220184737067</c:v>
                  </c:pt>
                  <c:pt idx="8">
                    <c:v>27.099667817611952</c:v>
                  </c:pt>
                  <c:pt idx="9">
                    <c:v>927.32671112455591</c:v>
                  </c:pt>
                  <c:pt idx="10">
                    <c:v>94.513549769117276</c:v>
                  </c:pt>
                  <c:pt idx="11">
                    <c:v>1321.6522634959338</c:v>
                  </c:pt>
                  <c:pt idx="12">
                    <c:v>3590.4983416369241</c:v>
                  </c:pt>
                  <c:pt idx="13">
                    <c:v>2406.8099224146868</c:v>
                  </c:pt>
                  <c:pt idx="14">
                    <c:v>7988.6626567632566</c:v>
                  </c:pt>
                  <c:pt idx="15">
                    <c:v>14.690950757740998</c:v>
                  </c:pt>
                  <c:pt idx="16">
                    <c:v>0.88825555393227151</c:v>
                  </c:pt>
                </c:numCache>
              </c:numRef>
            </c:minus>
          </c:errBars>
          <c:xVal>
            <c:numRef>
              <c:f>GasesFeb!$E$25:$E$40</c:f>
              <c:numCache>
                <c:formatCode>0.000</c:formatCode>
                <c:ptCount val="16"/>
                <c:pt idx="0">
                  <c:v>18.166884497060458</c:v>
                </c:pt>
                <c:pt idx="1">
                  <c:v>3.7651771249730301</c:v>
                </c:pt>
                <c:pt idx="2" formatCode="General">
                  <c:v>2248.5908707092385</c:v>
                </c:pt>
                <c:pt idx="3">
                  <c:v>40.111119136609688</c:v>
                </c:pt>
                <c:pt idx="4">
                  <c:v>47.269722541268315</c:v>
                </c:pt>
                <c:pt idx="5">
                  <c:v>31.819231560492106</c:v>
                </c:pt>
                <c:pt idx="6" formatCode="General">
                  <c:v>392.25841742768358</c:v>
                </c:pt>
                <c:pt idx="7" formatCode="General">
                  <c:v>793.67227898110718</c:v>
                </c:pt>
                <c:pt idx="8">
                  <c:v>15.99283348345006</c:v>
                </c:pt>
                <c:pt idx="9" formatCode="General">
                  <c:v>505.48864405623021</c:v>
                </c:pt>
                <c:pt idx="10">
                  <c:v>79.578660737483872</c:v>
                </c:pt>
                <c:pt idx="11" formatCode="General">
                  <c:v>759.5555676550855</c:v>
                </c:pt>
                <c:pt idx="12" formatCode="General">
                  <c:v>1996.1918993271165</c:v>
                </c:pt>
                <c:pt idx="13" formatCode="General">
                  <c:v>686.10982019324751</c:v>
                </c:pt>
                <c:pt idx="14" formatCode="General">
                  <c:v>543.72355048517818</c:v>
                </c:pt>
                <c:pt idx="15">
                  <c:v>12.27462036753181</c:v>
                </c:pt>
              </c:numCache>
            </c:numRef>
          </c:xVal>
          <c:yVal>
            <c:numRef>
              <c:f>GasesFeb!$F$25:$F$40</c:f>
              <c:numCache>
                <c:formatCode>0.000</c:formatCode>
                <c:ptCount val="16"/>
                <c:pt idx="0">
                  <c:v>733.24273414311426</c:v>
                </c:pt>
                <c:pt idx="1">
                  <c:v>490.08885105394751</c:v>
                </c:pt>
                <c:pt idx="2" formatCode="General">
                  <c:v>33026.635114627148</c:v>
                </c:pt>
                <c:pt idx="3">
                  <c:v>390.66023541132427</c:v>
                </c:pt>
                <c:pt idx="4">
                  <c:v>742.34871379704964</c:v>
                </c:pt>
                <c:pt idx="5">
                  <c:v>789.03015237088789</c:v>
                </c:pt>
                <c:pt idx="6" formatCode="General">
                  <c:v>11215.589650079686</c:v>
                </c:pt>
                <c:pt idx="7" formatCode="General">
                  <c:v>19910.001027489547</c:v>
                </c:pt>
                <c:pt idx="8">
                  <c:v>310.80771321425902</c:v>
                </c:pt>
                <c:pt idx="9" formatCode="General">
                  <c:v>14462.392574542015</c:v>
                </c:pt>
                <c:pt idx="10">
                  <c:v>655.58718616182887</c:v>
                </c:pt>
                <c:pt idx="11" formatCode="General">
                  <c:v>17687.275433089017</c:v>
                </c:pt>
                <c:pt idx="12" formatCode="General">
                  <c:v>40780.259555933335</c:v>
                </c:pt>
                <c:pt idx="13" formatCode="General">
                  <c:v>34521.462352098009</c:v>
                </c:pt>
                <c:pt idx="14" formatCode="General">
                  <c:v>26235.119025363812</c:v>
                </c:pt>
                <c:pt idx="15">
                  <c:v>163.22621861578097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52-8E47-8F74-FDE248DA1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16792"/>
        <c:axId val="2136111384"/>
      </c:scatterChart>
      <c:valAx>
        <c:axId val="213611679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O2</a:t>
                </a:r>
              </a:p>
            </c:rich>
          </c:tx>
          <c:layout>
            <c:manualLayout>
              <c:xMode val="edge"/>
              <c:yMode val="edge"/>
              <c:x val="0.56386871114794901"/>
              <c:y val="0.9069921956658070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111384"/>
        <c:crosses val="autoZero"/>
        <c:crossBetween val="midCat"/>
      </c:valAx>
      <c:valAx>
        <c:axId val="2136111384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N2</a:t>
                </a:r>
              </a:p>
            </c:rich>
          </c:tx>
          <c:layout>
            <c:manualLayout>
              <c:xMode val="edge"/>
              <c:yMode val="edge"/>
              <c:x val="1.07418151678408E-4"/>
              <c:y val="0.3737575778691379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116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17919602155"/>
          <c:y val="6.4356435643564303E-2"/>
          <c:w val="0.77134720265229995"/>
          <c:h val="0.7874587136784889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Pt>
            <c:idx val="0"/>
            <c:marker>
              <c:spPr>
                <a:solidFill>
                  <a:schemeClr val="accent6">
                    <a:lumMod val="75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B1C-B241-AA03-DC289C10A74A}"/>
              </c:ext>
            </c:extLst>
          </c:dPt>
          <c:dPt>
            <c:idx val="1"/>
            <c:marker>
              <c:spPr>
                <a:solidFill>
                  <a:schemeClr val="accent6">
                    <a:lumMod val="75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B1C-B241-AA03-DC289C10A74A}"/>
              </c:ext>
            </c:extLst>
          </c:dPt>
          <c:dPt>
            <c:idx val="2"/>
            <c:marker>
              <c:spPr>
                <a:pattFill prst="dkUpDiag">
                  <a:fgClr>
                    <a:schemeClr val="accent6">
                      <a:lumMod val="75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B1C-B241-AA03-DC289C10A74A}"/>
              </c:ext>
            </c:extLst>
          </c:dPt>
          <c:dPt>
            <c:idx val="3"/>
            <c:marker>
              <c:spPr>
                <a:solidFill>
                  <a:schemeClr val="accent5">
                    <a:lumMod val="75000"/>
                  </a:schemeClr>
                </a:solid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B1C-B241-AA03-DC289C10A74A}"/>
              </c:ext>
            </c:extLst>
          </c:dPt>
          <c:dPt>
            <c:idx val="4"/>
            <c:marker>
              <c:spPr>
                <a:solidFill>
                  <a:schemeClr val="accent5">
                    <a:lumMod val="75000"/>
                  </a:schemeClr>
                </a:solid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B1C-B241-AA03-DC289C10A74A}"/>
              </c:ext>
            </c:extLst>
          </c:dPt>
          <c:dPt>
            <c:idx val="5"/>
            <c:marker>
              <c:spPr>
                <a:solidFill>
                  <a:schemeClr val="accent5">
                    <a:lumMod val="75000"/>
                  </a:schemeClr>
                </a:solid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B1C-B241-AA03-DC289C10A74A}"/>
              </c:ext>
            </c:extLst>
          </c:dPt>
          <c:dPt>
            <c:idx val="6"/>
            <c:marker>
              <c:spPr>
                <a:pattFill prst="dkUpDiag">
                  <a:fgClr>
                    <a:schemeClr val="accent5">
                      <a:lumMod val="75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5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B1C-B241-AA03-DC289C10A74A}"/>
              </c:ext>
            </c:extLst>
          </c:dPt>
          <c:dPt>
            <c:idx val="7"/>
            <c:marker>
              <c:spPr>
                <a:pattFill prst="dkUpDiag">
                  <a:fgClr>
                    <a:schemeClr val="accent5">
                      <a:lumMod val="40000"/>
                      <a:lumOff val="6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5">
                      <a:lumMod val="20000"/>
                      <a:lumOff val="8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B1C-B241-AA03-DC289C10A74A}"/>
              </c:ext>
            </c:extLst>
          </c:dPt>
          <c:dPt>
            <c:idx val="8"/>
            <c:marker>
              <c:spPr>
                <a:solidFill>
                  <a:schemeClr val="bg2">
                    <a:lumMod val="50000"/>
                  </a:schemeClr>
                </a:solid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B1C-B241-AA03-DC289C10A74A}"/>
              </c:ext>
            </c:extLst>
          </c:dPt>
          <c:dPt>
            <c:idx val="9"/>
            <c:marker>
              <c:spPr>
                <a:pattFill prst="dkUpDiag">
                  <a:fgClr>
                    <a:schemeClr val="bg2">
                      <a:lumMod val="5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bg2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B1C-B241-AA03-DC289C10A74A}"/>
              </c:ext>
            </c:extLst>
          </c:dPt>
          <c:dPt>
            <c:idx val="10"/>
            <c:marker>
              <c:spPr>
                <a:solidFill>
                  <a:schemeClr val="accent3">
                    <a:lumMod val="50000"/>
                  </a:schemeClr>
                </a:solidFill>
                <a:ln>
                  <a:solidFill>
                    <a:schemeClr val="accent3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B1C-B241-AA03-DC289C10A74A}"/>
              </c:ext>
            </c:extLst>
          </c:dPt>
          <c:dPt>
            <c:idx val="11"/>
            <c:marker>
              <c:spPr>
                <a:pattFill prst="dkUpDiag">
                  <a:fgClr>
                    <a:schemeClr val="accent3">
                      <a:lumMod val="5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3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B1C-B241-AA03-DC289C10A74A}"/>
              </c:ext>
            </c:extLst>
          </c:dPt>
          <c:dPt>
            <c:idx val="12"/>
            <c:marker>
              <c:spPr>
                <a:pattFill prst="dkUpDiag">
                  <a:fgClr>
                    <a:schemeClr val="accent2">
                      <a:lumMod val="75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2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B1C-B241-AA03-DC289C10A74A}"/>
              </c:ext>
            </c:extLst>
          </c:dPt>
          <c:dPt>
            <c:idx val="13"/>
            <c:marker>
              <c:spPr>
                <a:pattFill prst="dkUpDiag">
                  <a:fgClr>
                    <a:schemeClr val="accent4">
                      <a:lumMod val="60000"/>
                      <a:lumOff val="4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B1C-B241-AA03-DC289C10A74A}"/>
              </c:ext>
            </c:extLst>
          </c:dPt>
          <c:dPt>
            <c:idx val="14"/>
            <c:marker>
              <c:spPr>
                <a:pattFill prst="dkUpDiag">
                  <a:fgClr>
                    <a:schemeClr val="accent4">
                      <a:lumMod val="50000"/>
                    </a:schemeClr>
                  </a:fgClr>
                  <a:bgClr>
                    <a:prstClr val="white"/>
                  </a:bgClr>
                </a:pattFill>
                <a:ln>
                  <a:solidFill>
                    <a:schemeClr val="accent4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B1C-B241-AA03-DC289C10A74A}"/>
              </c:ext>
            </c:extLst>
          </c:dPt>
          <c:dPt>
            <c:idx val="15"/>
            <c:marker>
              <c:spPr>
                <a:solidFill>
                  <a:schemeClr val="bg1">
                    <a:lumMod val="50000"/>
                  </a:schemeClr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B1C-B241-AA03-DC289C10A74A}"/>
              </c:ext>
            </c:extLst>
          </c:dPt>
          <c:errBars>
            <c:errDir val="x"/>
            <c:errBarType val="both"/>
            <c:errValType val="cust"/>
            <c:noEndCap val="1"/>
            <c:plus>
              <c:numRef>
                <c:f>GasesFeb!$U$25:$U$41</c:f>
                <c:numCache>
                  <c:formatCode>General</c:formatCode>
                  <c:ptCount val="17"/>
                  <c:pt idx="0">
                    <c:v>26.231304135300743</c:v>
                  </c:pt>
                  <c:pt idx="1">
                    <c:v>8.8911022197884417</c:v>
                  </c:pt>
                  <c:pt idx="2">
                    <c:v>29.0655603478594</c:v>
                  </c:pt>
                  <c:pt idx="3">
                    <c:v>0.2070288992471743</c:v>
                  </c:pt>
                  <c:pt idx="4">
                    <c:v>9.0940261905214287E-2</c:v>
                  </c:pt>
                  <c:pt idx="5">
                    <c:v>0.23893571711809394</c:v>
                  </c:pt>
                  <c:pt idx="6">
                    <c:v>0.57398994434992689</c:v>
                  </c:pt>
                  <c:pt idx="7">
                    <c:v>23.048316145292802</c:v>
                  </c:pt>
                  <c:pt idx="8">
                    <c:v>1.092460496940926</c:v>
                  </c:pt>
                  <c:pt idx="9">
                    <c:v>1.3632771408305582</c:v>
                  </c:pt>
                  <c:pt idx="10">
                    <c:v>1.6389012366786727E-2</c:v>
                  </c:pt>
                  <c:pt idx="11">
                    <c:v>0</c:v>
                  </c:pt>
                  <c:pt idx="12">
                    <c:v>3.3476896826011915</c:v>
                  </c:pt>
                  <c:pt idx="13">
                    <c:v>0.21624025541101907</c:v>
                  </c:pt>
                  <c:pt idx="14">
                    <c:v>1.7369402327489205</c:v>
                  </c:pt>
                  <c:pt idx="15">
                    <c:v>0</c:v>
                  </c:pt>
                  <c:pt idx="16">
                    <c:v>1.299162478944455E-2</c:v>
                  </c:pt>
                </c:numCache>
              </c:numRef>
            </c:plus>
            <c:minus>
              <c:numRef>
                <c:f>GasesFeb!$U$25:$U$41</c:f>
                <c:numCache>
                  <c:formatCode>General</c:formatCode>
                  <c:ptCount val="17"/>
                  <c:pt idx="0">
                    <c:v>26.231304135300743</c:v>
                  </c:pt>
                  <c:pt idx="1">
                    <c:v>8.8911022197884417</c:v>
                  </c:pt>
                  <c:pt idx="2">
                    <c:v>29.0655603478594</c:v>
                  </c:pt>
                  <c:pt idx="3">
                    <c:v>0.2070288992471743</c:v>
                  </c:pt>
                  <c:pt idx="4">
                    <c:v>9.0940261905214287E-2</c:v>
                  </c:pt>
                  <c:pt idx="5">
                    <c:v>0.23893571711809394</c:v>
                  </c:pt>
                  <c:pt idx="6">
                    <c:v>0.57398994434992689</c:v>
                  </c:pt>
                  <c:pt idx="7">
                    <c:v>23.048316145292802</c:v>
                  </c:pt>
                  <c:pt idx="8">
                    <c:v>1.092460496940926</c:v>
                  </c:pt>
                  <c:pt idx="9">
                    <c:v>1.3632771408305582</c:v>
                  </c:pt>
                  <c:pt idx="10">
                    <c:v>1.6389012366786727E-2</c:v>
                  </c:pt>
                  <c:pt idx="11">
                    <c:v>0</c:v>
                  </c:pt>
                  <c:pt idx="12">
                    <c:v>3.3476896826011915</c:v>
                  </c:pt>
                  <c:pt idx="13">
                    <c:v>0.21624025541101907</c:v>
                  </c:pt>
                  <c:pt idx="14">
                    <c:v>1.7369402327489205</c:v>
                  </c:pt>
                  <c:pt idx="15">
                    <c:v>0</c:v>
                  </c:pt>
                  <c:pt idx="16">
                    <c:v>1.299162478944455E-2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1"/>
            <c:plus>
              <c:numRef>
                <c:f>GasesFeb!$W$25:$W$41</c:f>
                <c:numCache>
                  <c:formatCode>General</c:formatCode>
                  <c:ptCount val="17"/>
                  <c:pt idx="0">
                    <c:v>0.24425572856816571</c:v>
                  </c:pt>
                  <c:pt idx="1">
                    <c:v>8.495213665578652E-2</c:v>
                  </c:pt>
                  <c:pt idx="2">
                    <c:v>0.11031688165754761</c:v>
                  </c:pt>
                  <c:pt idx="3">
                    <c:v>0</c:v>
                  </c:pt>
                  <c:pt idx="4">
                    <c:v>7.8081169391043136E-4</c:v>
                  </c:pt>
                  <c:pt idx="5">
                    <c:v>3.7326715654480498E-3</c:v>
                  </c:pt>
                  <c:pt idx="6">
                    <c:v>0</c:v>
                  </c:pt>
                  <c:pt idx="7">
                    <c:v>9.4224170329416046E-2</c:v>
                  </c:pt>
                  <c:pt idx="8">
                    <c:v>6.5116875675049219E-3</c:v>
                  </c:pt>
                  <c:pt idx="9">
                    <c:v>1.0775029352685378E-2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2.866363633880269E-2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GasesFeb!$W$25:$W$41</c:f>
                <c:numCache>
                  <c:formatCode>General</c:formatCode>
                  <c:ptCount val="17"/>
                  <c:pt idx="0">
                    <c:v>0.24425572856816571</c:v>
                  </c:pt>
                  <c:pt idx="1">
                    <c:v>8.495213665578652E-2</c:v>
                  </c:pt>
                  <c:pt idx="2">
                    <c:v>0.11031688165754761</c:v>
                  </c:pt>
                  <c:pt idx="3">
                    <c:v>0</c:v>
                  </c:pt>
                  <c:pt idx="4">
                    <c:v>7.8081169391043136E-4</c:v>
                  </c:pt>
                  <c:pt idx="5">
                    <c:v>3.7326715654480498E-3</c:v>
                  </c:pt>
                  <c:pt idx="6">
                    <c:v>0</c:v>
                  </c:pt>
                  <c:pt idx="7">
                    <c:v>9.4224170329416046E-2</c:v>
                  </c:pt>
                  <c:pt idx="8">
                    <c:v>6.5116875675049219E-3</c:v>
                  </c:pt>
                  <c:pt idx="9">
                    <c:v>1.0775029352685378E-2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2.866363633880269E-2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</c:errBars>
          <c:xVal>
            <c:numRef>
              <c:f>GasesFeb!$I$25:$I$40</c:f>
              <c:numCache>
                <c:formatCode>0.000</c:formatCode>
                <c:ptCount val="16"/>
                <c:pt idx="0">
                  <c:v>290.23304903425776</c:v>
                </c:pt>
                <c:pt idx="1">
                  <c:v>191.60265503170197</c:v>
                </c:pt>
                <c:pt idx="2" formatCode="General">
                  <c:v>435.86417714915939</c:v>
                </c:pt>
                <c:pt idx="3">
                  <c:v>1.2904586253800316</c:v>
                </c:pt>
                <c:pt idx="4">
                  <c:v>2.074313442361392</c:v>
                </c:pt>
                <c:pt idx="5">
                  <c:v>4.966178732042378</c:v>
                </c:pt>
                <c:pt idx="6" formatCode="General">
                  <c:v>2.9267000343110201</c:v>
                </c:pt>
                <c:pt idx="7" formatCode="General">
                  <c:v>372.54716608729711</c:v>
                </c:pt>
                <c:pt idx="8">
                  <c:v>15.341496008050147</c:v>
                </c:pt>
                <c:pt idx="9" formatCode="General">
                  <c:v>26.62943567104827</c:v>
                </c:pt>
                <c:pt idx="10">
                  <c:v>7.8081293554329537E-2</c:v>
                </c:pt>
                <c:pt idx="11" formatCode="General">
                  <c:v>0</c:v>
                </c:pt>
                <c:pt idx="12" formatCode="General">
                  <c:v>37.981575261755431</c:v>
                </c:pt>
                <c:pt idx="13" formatCode="General">
                  <c:v>0.60491743894823513</c:v>
                </c:pt>
                <c:pt idx="14" formatCode="General">
                  <c:v>3.2770847654466664</c:v>
                </c:pt>
                <c:pt idx="15">
                  <c:v>0</c:v>
                </c:pt>
              </c:numCache>
            </c:numRef>
          </c:xVal>
          <c:yVal>
            <c:numRef>
              <c:f>GasesFeb!$K$25:$K$40</c:f>
              <c:numCache>
                <c:formatCode>0.000</c:formatCode>
                <c:ptCount val="16"/>
                <c:pt idx="0">
                  <c:v>2.2715950762879737</c:v>
                </c:pt>
                <c:pt idx="1">
                  <c:v>1.4108368323737488</c:v>
                </c:pt>
                <c:pt idx="2" formatCode="General">
                  <c:v>2.3244163052458142</c:v>
                </c:pt>
                <c:pt idx="3">
                  <c:v>0</c:v>
                </c:pt>
                <c:pt idx="4">
                  <c:v>1.4134544884812875E-2</c:v>
                </c:pt>
                <c:pt idx="5">
                  <c:v>3.0947775012547581E-2</c:v>
                </c:pt>
                <c:pt idx="6" formatCode="General">
                  <c:v>0</c:v>
                </c:pt>
                <c:pt idx="7" formatCode="General">
                  <c:v>1.9449600536901073</c:v>
                </c:pt>
                <c:pt idx="8">
                  <c:v>9.7258591206643111E-2</c:v>
                </c:pt>
                <c:pt idx="9" formatCode="General">
                  <c:v>0.14390684644637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0.21765411980663232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B1C-B241-AA03-DC289C10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57752"/>
        <c:axId val="2136052296"/>
      </c:scatterChart>
      <c:valAx>
        <c:axId val="213605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CH4</a:t>
                </a:r>
              </a:p>
            </c:rich>
          </c:tx>
          <c:layout>
            <c:manualLayout>
              <c:xMode val="edge"/>
              <c:yMode val="edge"/>
              <c:x val="0.51334239535847503"/>
              <c:y val="0.9114169744268689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052296"/>
        <c:crosses val="autoZero"/>
        <c:crossBetween val="midCat"/>
      </c:valAx>
      <c:valAx>
        <c:axId val="2136052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?</a:t>
                </a:r>
              </a:p>
            </c:rich>
          </c:tx>
          <c:layout>
            <c:manualLayout>
              <c:xMode val="edge"/>
              <c:yMode val="edge"/>
              <c:x val="1.07418151678408E-4"/>
              <c:y val="0.3737575778691379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057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83989501312299"/>
          <c:y val="0.115740740740741"/>
          <c:w val="0.83736351706036705"/>
          <c:h val="0.79006197142023904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St 2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Sheet1!$J$2:$J$5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Sheet1!$K$2:$K$5</c:f>
              <c:numCache>
                <c:formatCode>General</c:formatCode>
                <c:ptCount val="4"/>
                <c:pt idx="0">
                  <c:v>-14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B-2F4B-ADFF-7F237B1278AF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St5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Sheet1!$J$2:$J$5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Sheet1!$L$2:$L$5</c:f>
              <c:numCache>
                <c:formatCode>General</c:formatCode>
                <c:ptCount val="4"/>
                <c:pt idx="0">
                  <c:v>-44</c:v>
                </c:pt>
                <c:pt idx="1">
                  <c:v>-127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B-2F4B-ADFF-7F237B1278AF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St6</c:v>
                </c:pt>
              </c:strCache>
            </c:strRef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Sheet1!$J$2:$J$5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Sheet1!$M$2:$M$5</c:f>
              <c:numCache>
                <c:formatCode>General</c:formatCode>
                <c:ptCount val="4"/>
                <c:pt idx="0">
                  <c:v>-144</c:v>
                </c:pt>
                <c:pt idx="2">
                  <c:v>-292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B-2F4B-ADFF-7F237B1278AF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St8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Sheet1!$J$2:$J$5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Sheet1!$N$2:$N$5</c:f>
              <c:numCache>
                <c:formatCode>General</c:formatCode>
                <c:ptCount val="4"/>
                <c:pt idx="0">
                  <c:v>-127</c:v>
                </c:pt>
                <c:pt idx="1">
                  <c:v>-138</c:v>
                </c:pt>
                <c:pt idx="2">
                  <c:v>-264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2B-2F4B-ADFF-7F237B1278AF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St 9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50000"/>
                </a:schemeClr>
              </a:solidFill>
            </c:spPr>
          </c:marker>
          <c:cat>
            <c:numRef>
              <c:f>Sheet1!$J$2:$J$5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Sheet1!$O$2:$O$5</c:f>
              <c:numCache>
                <c:formatCode>General</c:formatCode>
                <c:ptCount val="4"/>
                <c:pt idx="0">
                  <c:v>55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2B-2F4B-ADFF-7F237B1278AF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Man D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Sheet1!$J$2:$J$5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Sheet1!$P$2:$P$5</c:f>
              <c:numCache>
                <c:formatCode>General</c:formatCode>
                <c:ptCount val="4"/>
                <c:pt idx="0">
                  <c:v>-164</c:v>
                </c:pt>
                <c:pt idx="1">
                  <c:v>-193</c:v>
                </c:pt>
                <c:pt idx="2">
                  <c:v>-258</c:v>
                </c:pt>
                <c:pt idx="3">
                  <c:v>-235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2B-2F4B-ADFF-7F237B1278AF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Man B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ln>
                <a:solidFill>
                  <a:schemeClr val="accent1"/>
                </a:solidFill>
              </a:ln>
            </c:spPr>
          </c:marker>
          <c:cat>
            <c:numRef>
              <c:f>Sheet1!$J$2:$J$5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Sheet1!$Q$2:$Q$5</c:f>
              <c:numCache>
                <c:formatCode>General</c:formatCode>
                <c:ptCount val="4"/>
                <c:pt idx="1">
                  <c:v>-275</c:v>
                </c:pt>
                <c:pt idx="2">
                  <c:v>-328</c:v>
                </c:pt>
                <c:pt idx="3">
                  <c:v>-276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2B-2F4B-ADFF-7F237B12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96664"/>
        <c:axId val="2137301320"/>
      </c:lineChart>
      <c:dateAx>
        <c:axId val="2137296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2137301320"/>
        <c:crosses val="autoZero"/>
        <c:auto val="1"/>
        <c:lblOffset val="100"/>
        <c:baseTimeUnit val="days"/>
      </c:dateAx>
      <c:valAx>
        <c:axId val="2137301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2966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5"/>
          <c:y val="4.6296296296296302E-3"/>
          <c:w val="0.9"/>
          <c:h val="9.2976450860309104E-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83989501312299"/>
          <c:y val="0.115740740740741"/>
          <c:w val="0.83736351706036705"/>
          <c:h val="0.79006197142023904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St 2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Sheet1!$J$7:$J$10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Sheet1!$K$7:$K$10</c:f>
              <c:numCache>
                <c:formatCode>General</c:formatCode>
                <c:ptCount val="4"/>
                <c:pt idx="0">
                  <c:v>12.6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5-2848-8145-4A81B955B254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St5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Sheet1!$J$7:$J$10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Sheet1!$L$7:$L$10</c:f>
              <c:numCache>
                <c:formatCode>General</c:formatCode>
                <c:ptCount val="4"/>
                <c:pt idx="0">
                  <c:v>13</c:v>
                </c:pt>
                <c:pt idx="1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5-2848-8145-4A81B955B254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St6</c:v>
                </c:pt>
              </c:strCache>
            </c:strRef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Sheet1!$J$7:$J$10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Sheet1!$M$7:$M$10</c:f>
              <c:numCache>
                <c:formatCode>General</c:formatCode>
                <c:ptCount val="4"/>
                <c:pt idx="0">
                  <c:v>23.2</c:v>
                </c:pt>
                <c:pt idx="2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5-2848-8145-4A81B955B254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St8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Sheet1!$J$7:$J$10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Sheet1!$N$7:$N$10</c:f>
              <c:numCache>
                <c:formatCode>General</c:formatCode>
                <c:ptCount val="4"/>
                <c:pt idx="0">
                  <c:v>32.200000000000003</c:v>
                </c:pt>
                <c:pt idx="1">
                  <c:v>30.9</c:v>
                </c:pt>
                <c:pt idx="2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5-2848-8145-4A81B955B254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St 9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50000"/>
                </a:schemeClr>
              </a:solidFill>
            </c:spPr>
          </c:marker>
          <c:cat>
            <c:numRef>
              <c:f>Sheet1!$J$7:$J$10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Sheet1!$O$7:$O$10</c:f>
              <c:numCache>
                <c:formatCode>General</c:formatCode>
                <c:ptCount val="4"/>
                <c:pt idx="0">
                  <c:v>27.3</c:v>
                </c:pt>
                <c:pt idx="2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5-2848-8145-4A81B955B254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Man D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Sheet1!$J$7:$J$10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Sheet1!$P$7:$P$10</c:f>
              <c:numCache>
                <c:formatCode>General</c:formatCode>
                <c:ptCount val="4"/>
                <c:pt idx="0">
                  <c:v>21.2</c:v>
                </c:pt>
                <c:pt idx="1">
                  <c:v>20.399999999999999</c:v>
                </c:pt>
                <c:pt idx="2">
                  <c:v>16.7</c:v>
                </c:pt>
                <c:pt idx="3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5-2848-8145-4A81B955B254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Man B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ln>
                <a:solidFill>
                  <a:schemeClr val="accent1"/>
                </a:solidFill>
              </a:ln>
            </c:spPr>
          </c:marker>
          <c:cat>
            <c:numRef>
              <c:f>Sheet1!$J$7:$J$10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Sheet1!$Q$7:$Q$10</c:f>
              <c:numCache>
                <c:formatCode>General</c:formatCode>
                <c:ptCount val="4"/>
                <c:pt idx="0">
                  <c:v>22.4</c:v>
                </c:pt>
                <c:pt idx="1">
                  <c:v>21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5-2848-8145-4A81B955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88712"/>
        <c:axId val="2133793352"/>
      </c:lineChart>
      <c:dateAx>
        <c:axId val="21337887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2133793352"/>
        <c:crosses val="autoZero"/>
        <c:auto val="1"/>
        <c:lblOffset val="100"/>
        <c:baseTimeUnit val="days"/>
      </c:dateAx>
      <c:valAx>
        <c:axId val="2133793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7887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5"/>
          <c:y val="4.6296296296296302E-3"/>
          <c:w val="0.9"/>
          <c:h val="9.2976450860309104E-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83989501312299"/>
          <c:y val="0.115740740740741"/>
          <c:w val="0.83736351706036705"/>
          <c:h val="0.79006197142023904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St 2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Sheet1!$J$7:$J$10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Sheet1!$K$7:$K$10</c:f>
              <c:numCache>
                <c:formatCode>General</c:formatCode>
                <c:ptCount val="4"/>
                <c:pt idx="0">
                  <c:v>12.6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0-3E46-B75A-C09E8427FC36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St5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Sheet1!$J$7:$J$10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Sheet1!$L$7:$L$10</c:f>
              <c:numCache>
                <c:formatCode>General</c:formatCode>
                <c:ptCount val="4"/>
                <c:pt idx="0">
                  <c:v>13</c:v>
                </c:pt>
                <c:pt idx="1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0-3E46-B75A-C09E8427FC36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St6</c:v>
                </c:pt>
              </c:strCache>
            </c:strRef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Sheet1!$J$7:$J$10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Sheet1!$M$7:$M$10</c:f>
              <c:numCache>
                <c:formatCode>General</c:formatCode>
                <c:ptCount val="4"/>
                <c:pt idx="0">
                  <c:v>23.2</c:v>
                </c:pt>
                <c:pt idx="2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0-3E46-B75A-C09E8427FC36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St8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Sheet1!$J$7:$J$10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Sheet1!$N$7:$N$10</c:f>
              <c:numCache>
                <c:formatCode>General</c:formatCode>
                <c:ptCount val="4"/>
                <c:pt idx="0">
                  <c:v>32.200000000000003</c:v>
                </c:pt>
                <c:pt idx="1">
                  <c:v>30.9</c:v>
                </c:pt>
                <c:pt idx="2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0-3E46-B75A-C09E8427FC36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St 9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50000"/>
                </a:schemeClr>
              </a:solidFill>
            </c:spPr>
          </c:marker>
          <c:cat>
            <c:numRef>
              <c:f>Sheet1!$J$7:$J$10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Sheet1!$O$7:$O$10</c:f>
              <c:numCache>
                <c:formatCode>General</c:formatCode>
                <c:ptCount val="4"/>
                <c:pt idx="0">
                  <c:v>27.3</c:v>
                </c:pt>
                <c:pt idx="2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70-3E46-B75A-C09E8427FC36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Man D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Sheet1!$J$7:$J$10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Sheet1!$P$7:$P$10</c:f>
              <c:numCache>
                <c:formatCode>General</c:formatCode>
                <c:ptCount val="4"/>
                <c:pt idx="0">
                  <c:v>21.2</c:v>
                </c:pt>
                <c:pt idx="1">
                  <c:v>20.399999999999999</c:v>
                </c:pt>
                <c:pt idx="2">
                  <c:v>16.7</c:v>
                </c:pt>
                <c:pt idx="3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70-3E46-B75A-C09E8427FC36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Man B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ln>
                <a:solidFill>
                  <a:schemeClr val="accent1"/>
                </a:solidFill>
              </a:ln>
            </c:spPr>
          </c:marker>
          <c:cat>
            <c:numRef>
              <c:f>Sheet1!$J$7:$J$10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Sheet1!$Q$7:$Q$10</c:f>
              <c:numCache>
                <c:formatCode>General</c:formatCode>
                <c:ptCount val="4"/>
                <c:pt idx="0">
                  <c:v>22.4</c:v>
                </c:pt>
                <c:pt idx="1">
                  <c:v>21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70-3E46-B75A-C09E8427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65032"/>
        <c:axId val="2133060424"/>
      </c:lineChart>
      <c:dateAx>
        <c:axId val="21330650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2133060424"/>
        <c:crosses val="autoZero"/>
        <c:auto val="1"/>
        <c:lblOffset val="100"/>
        <c:baseTimeUnit val="days"/>
      </c:dateAx>
      <c:valAx>
        <c:axId val="2133060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0650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5"/>
          <c:y val="4.6296296296296302E-3"/>
          <c:w val="0.9"/>
          <c:h val="9.2976450860309104E-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83989501312299"/>
          <c:y val="0.115740740740741"/>
          <c:w val="0.83736351706036705"/>
          <c:h val="0.79006197142023904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St 2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Sheet1!$J$17:$J$20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Sheet1!$K$17:$K$20</c:f>
              <c:numCache>
                <c:formatCode>General</c:formatCode>
                <c:ptCount val="4"/>
                <c:pt idx="0">
                  <c:v>978.5</c:v>
                </c:pt>
                <c:pt idx="1">
                  <c:v>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F-F445-9FAB-4BA53ACE201F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St5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Sheet1!$J$17:$J$20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Sheet1!$L$17:$L$20</c:f>
              <c:numCache>
                <c:formatCode>General</c:formatCode>
                <c:ptCount val="4"/>
                <c:pt idx="0">
                  <c:v>659.6</c:v>
                </c:pt>
                <c:pt idx="1">
                  <c:v>608.5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F-F445-9FAB-4BA53ACE201F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St6</c:v>
                </c:pt>
              </c:strCache>
            </c:strRef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Sheet1!$J$17:$J$20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Sheet1!$M$17:$M$20</c:f>
              <c:numCache>
                <c:formatCode>General</c:formatCode>
                <c:ptCount val="4"/>
                <c:pt idx="0">
                  <c:v>4629</c:v>
                </c:pt>
                <c:pt idx="2">
                  <c:v>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F-F445-9FAB-4BA53ACE201F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St8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Sheet1!$J$17:$J$20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Sheet1!$N$17:$N$20</c:f>
              <c:numCache>
                <c:formatCode>General</c:formatCode>
                <c:ptCount val="4"/>
                <c:pt idx="0">
                  <c:v>1564</c:v>
                </c:pt>
                <c:pt idx="1">
                  <c:v>1669</c:v>
                </c:pt>
                <c:pt idx="2">
                  <c:v>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F-F445-9FAB-4BA53ACE201F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St 9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50000"/>
                </a:schemeClr>
              </a:solidFill>
            </c:spPr>
          </c:marker>
          <c:cat>
            <c:numRef>
              <c:f>Sheet1!$J$17:$J$20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Sheet1!$O$17:$O$20</c:f>
              <c:numCache>
                <c:formatCode>General</c:formatCode>
                <c:ptCount val="4"/>
                <c:pt idx="0">
                  <c:v>1916</c:v>
                </c:pt>
                <c:pt idx="2">
                  <c:v>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6F-F445-9FAB-4BA53ACE201F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Man D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Sheet1!$J$17:$J$20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Sheet1!$P$17:$P$20</c:f>
              <c:numCache>
                <c:formatCode>General</c:formatCode>
                <c:ptCount val="4"/>
                <c:pt idx="0">
                  <c:v>3124</c:v>
                </c:pt>
                <c:pt idx="1">
                  <c:v>3206</c:v>
                </c:pt>
                <c:pt idx="2">
                  <c:v>2502</c:v>
                </c:pt>
                <c:pt idx="3">
                  <c:v>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6F-F445-9FAB-4BA53ACE201F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Man B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ln>
                <a:solidFill>
                  <a:schemeClr val="accent1"/>
                </a:solidFill>
              </a:ln>
            </c:spPr>
          </c:marker>
          <c:cat>
            <c:numRef>
              <c:f>Sheet1!$J$17:$J$20</c:f>
              <c:numCache>
                <c:formatCode>d\-mmm</c:formatCode>
                <c:ptCount val="4"/>
                <c:pt idx="0" formatCode="mmm\-yy">
                  <c:v>41518</c:v>
                </c:pt>
                <c:pt idx="1">
                  <c:v>41548</c:v>
                </c:pt>
                <c:pt idx="2" formatCode="mmm\-yy">
                  <c:v>41688</c:v>
                </c:pt>
                <c:pt idx="3" formatCode="mmm\-yy">
                  <c:v>41690</c:v>
                </c:pt>
              </c:numCache>
            </c:numRef>
          </c:cat>
          <c:val>
            <c:numRef>
              <c:f>Sheet1!$Q$17:$Q$20</c:f>
              <c:numCache>
                <c:formatCode>General</c:formatCode>
                <c:ptCount val="4"/>
                <c:pt idx="1">
                  <c:v>7975</c:v>
                </c:pt>
                <c:pt idx="2">
                  <c:v>7853</c:v>
                </c:pt>
                <c:pt idx="3">
                  <c:v>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6F-F445-9FAB-4BA53ACE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06232"/>
        <c:axId val="2133001560"/>
      </c:lineChart>
      <c:dateAx>
        <c:axId val="21330062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2133001560"/>
        <c:crosses val="autoZero"/>
        <c:auto val="1"/>
        <c:lblOffset val="100"/>
        <c:baseTimeUnit val="days"/>
      </c:dateAx>
      <c:valAx>
        <c:axId val="2133001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Conductivity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0062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5"/>
          <c:y val="4.6296296296296302E-3"/>
          <c:w val="0.9"/>
          <c:h val="9.2976450860309104E-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cations!$G$562:$G$567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cations!$N$562:$N$567</c:f>
              <c:numCache>
                <c:formatCode>General</c:formatCode>
                <c:ptCount val="6"/>
                <c:pt idx="0">
                  <c:v>0.89</c:v>
                </c:pt>
                <c:pt idx="1">
                  <c:v>0.83</c:v>
                </c:pt>
                <c:pt idx="2">
                  <c:v>1.34</c:v>
                </c:pt>
                <c:pt idx="3">
                  <c:v>0.68</c:v>
                </c:pt>
                <c:pt idx="4">
                  <c:v>0.79</c:v>
                </c:pt>
                <c:pt idx="5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2-4241-B35A-A78D406F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69624"/>
        <c:axId val="2094261480"/>
      </c:scatterChart>
      <c:valAx>
        <c:axId val="209416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261480"/>
        <c:crosses val="autoZero"/>
        <c:crossBetween val="midCat"/>
      </c:valAx>
      <c:valAx>
        <c:axId val="209426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69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439129483814499"/>
          <c:y val="6.5289442986293397E-2"/>
          <c:w val="0.83942213473315797"/>
          <c:h val="0.83261956838728501"/>
        </c:manualLayout>
      </c:layout>
      <c:scatterChart>
        <c:scatterStyle val="lineMarker"/>
        <c:varyColors val="0"/>
        <c:ser>
          <c:idx val="0"/>
          <c:order val="0"/>
          <c:tx>
            <c:v>area vs umol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6034776902887101E-2"/>
                  <c:y val="0.33570173519976698"/>
                </c:manualLayout>
              </c:layout>
              <c:numFmt formatCode="General" sourceLinked="0"/>
            </c:trendlineLbl>
          </c:trendline>
          <c:xVal>
            <c:numRef>
              <c:f>('DIC area calcs'!$I$19,'DIC area calcs'!$I$28:$I$29,'DIC area calcs'!$I$38)</c:f>
              <c:numCache>
                <c:formatCode>0.000</c:formatCode>
                <c:ptCount val="4"/>
                <c:pt idx="0">
                  <c:v>1.5684187054026457</c:v>
                </c:pt>
                <c:pt idx="1">
                  <c:v>3.1434858137954533</c:v>
                </c:pt>
                <c:pt idx="2">
                  <c:v>5.7961986068637419</c:v>
                </c:pt>
                <c:pt idx="3">
                  <c:v>12.066247026843357</c:v>
                </c:pt>
              </c:numCache>
            </c:numRef>
          </c:xVal>
          <c:yVal>
            <c:numRef>
              <c:f>('DIC area calcs'!$K$19,'DIC area calcs'!$K$28:$K$29,'DIC area calcs'!$K$38)</c:f>
              <c:numCache>
                <c:formatCode>0.000</c:formatCode>
                <c:ptCount val="4"/>
                <c:pt idx="0">
                  <c:v>1.0893999999999999</c:v>
                </c:pt>
                <c:pt idx="1">
                  <c:v>2.2439000000000004</c:v>
                </c:pt>
                <c:pt idx="2">
                  <c:v>4.2198000000000002</c:v>
                </c:pt>
                <c:pt idx="3">
                  <c:v>7.5547000000000013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7-0447-93CE-67EBFE3E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85640"/>
        <c:axId val="2094167576"/>
      </c:scatterChart>
      <c:valAx>
        <c:axId val="209428564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094167576"/>
        <c:crosses val="autoZero"/>
        <c:crossBetween val="midCat"/>
      </c:valAx>
      <c:valAx>
        <c:axId val="2094167576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2094285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linearity corr d 13C</a:t>
            </a:r>
          </a:p>
        </c:rich>
      </c:tx>
      <c:layout>
        <c:manualLayout>
          <c:xMode val="edge"/>
          <c:yMode val="edge"/>
          <c:x val="0.35831255468066497"/>
          <c:y val="0.2453703703703699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39129483814499"/>
          <c:y val="6.5289442986293397E-2"/>
          <c:w val="0.83942213473315797"/>
          <c:h val="0.83261956838728501"/>
        </c:manualLayout>
      </c:layout>
      <c:scatterChart>
        <c:scatterStyle val="lineMarker"/>
        <c:varyColors val="0"/>
        <c:ser>
          <c:idx val="0"/>
          <c:order val="0"/>
          <c:tx>
            <c:v>linearity corr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8642169728783901E-2"/>
                  <c:y val="-0.15084572761738099"/>
                </c:manualLayout>
              </c:layout>
              <c:numFmt formatCode="General" sourceLinked="0"/>
            </c:trendlineLbl>
          </c:trendline>
          <c:xVal>
            <c:numRef>
              <c:f>('DIC area calcs'!$L$19,'DIC area calcs'!$L$28:$L$29,'DIC area calcs'!$L$38)</c:f>
              <c:numCache>
                <c:formatCode>0.000</c:formatCode>
                <c:ptCount val="4"/>
                <c:pt idx="0">
                  <c:v>0.91793647879566742</c:v>
                </c:pt>
                <c:pt idx="1">
                  <c:v>0.4456526583181068</c:v>
                </c:pt>
                <c:pt idx="2">
                  <c:v>0.23697805583202994</c:v>
                </c:pt>
                <c:pt idx="3">
                  <c:v>0.1323679298979443</c:v>
                </c:pt>
              </c:numCache>
            </c:numRef>
          </c:xVal>
          <c:yVal>
            <c:numRef>
              <c:f>('DIC area calcs'!$M$19,'DIC area calcs'!$M$28:$M$29,'DIC area calcs'!$M$38)</c:f>
              <c:numCache>
                <c:formatCode>0.000</c:formatCode>
                <c:ptCount val="4"/>
                <c:pt idx="0">
                  <c:v>-1.4571000000000001</c:v>
                </c:pt>
                <c:pt idx="1">
                  <c:v>-1.1903000000000001</c:v>
                </c:pt>
                <c:pt idx="2">
                  <c:v>-1.2889999999999999</c:v>
                </c:pt>
                <c:pt idx="3">
                  <c:v>-1.6888000000000001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B-554D-81DE-0F46F173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85688"/>
        <c:axId val="2127593752"/>
      </c:scatterChart>
      <c:valAx>
        <c:axId val="212338568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27593752"/>
        <c:crosses val="autoZero"/>
        <c:crossBetween val="midCat"/>
      </c:valAx>
      <c:valAx>
        <c:axId val="2127593752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2123385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linearity corr d18O</a:t>
            </a:r>
          </a:p>
        </c:rich>
      </c:tx>
      <c:layout>
        <c:manualLayout>
          <c:xMode val="edge"/>
          <c:yMode val="edge"/>
          <c:x val="0.35831255468066497"/>
          <c:y val="0.2453703703703699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39129483814499"/>
          <c:y val="6.5289442986293397E-2"/>
          <c:w val="0.83942213473315797"/>
          <c:h val="0.83261956838728501"/>
        </c:manualLayout>
      </c:layout>
      <c:scatterChart>
        <c:scatterStyle val="lineMarker"/>
        <c:varyColors val="0"/>
        <c:ser>
          <c:idx val="0"/>
          <c:order val="0"/>
          <c:tx>
            <c:v>linearity corr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8642169728783901E-2"/>
                  <c:y val="-0.15084572761738099"/>
                </c:manualLayout>
              </c:layout>
              <c:numFmt formatCode="General" sourceLinked="0"/>
            </c:trendlineLbl>
          </c:trendline>
          <c:xVal>
            <c:numRef>
              <c:f>('DIC area calcs'!$L$19,'DIC area calcs'!$L$28:$L$29,'DIC area calcs'!$L$38)</c:f>
              <c:numCache>
                <c:formatCode>0.000</c:formatCode>
                <c:ptCount val="4"/>
                <c:pt idx="0">
                  <c:v>0.91793647879566742</c:v>
                </c:pt>
                <c:pt idx="1">
                  <c:v>0.4456526583181068</c:v>
                </c:pt>
                <c:pt idx="2">
                  <c:v>0.23697805583202994</c:v>
                </c:pt>
                <c:pt idx="3">
                  <c:v>0.1323679298979443</c:v>
                </c:pt>
              </c:numCache>
            </c:numRef>
          </c:xVal>
          <c:yVal>
            <c:numRef>
              <c:f>('DIC area calcs'!$O$19,'DIC area calcs'!$O$28:$O$29,'DIC area calcs'!$O$38)</c:f>
              <c:numCache>
                <c:formatCode>0.000</c:formatCode>
                <c:ptCount val="4"/>
                <c:pt idx="0">
                  <c:v>-5.4234999999999989</c:v>
                </c:pt>
                <c:pt idx="1">
                  <c:v>-8.4153000000000002</c:v>
                </c:pt>
                <c:pt idx="2">
                  <c:v>-8.2958999999999996</c:v>
                </c:pt>
                <c:pt idx="3">
                  <c:v>-8.2093999999999987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9-3941-986D-EFE4E93C0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22408"/>
        <c:axId val="2127625000"/>
      </c:scatterChart>
      <c:valAx>
        <c:axId val="212762240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27625000"/>
        <c:crosses val="autoZero"/>
        <c:crossBetween val="midCat"/>
      </c:valAx>
      <c:valAx>
        <c:axId val="2127625000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2127622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He</a:t>
            </a:r>
          </a:p>
        </c:rich>
      </c:tx>
      <c:layout>
        <c:manualLayout>
          <c:xMode val="edge"/>
          <c:yMode val="edge"/>
          <c:x val="0.102153730783652"/>
          <c:y val="3.1645569620253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782420054635995E-2"/>
          <c:y val="2.4896265560166001E-2"/>
          <c:w val="0.88791643901655104"/>
          <c:h val="0.8076293232333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GasesFeb!$C$24</c:f>
              <c:strCache>
                <c:ptCount val="1"/>
                <c:pt idx="0">
                  <c:v>He</c:v>
                </c:pt>
              </c:strCache>
            </c:strRef>
          </c:tx>
          <c:spPr>
            <a:ln w="6350" cmpd="sng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A6-3949-941D-BAFA36A8EC60}"/>
              </c:ext>
            </c:extLst>
          </c:dPt>
          <c:dPt>
            <c:idx val="1"/>
            <c:invertIfNegative val="0"/>
            <c:bubble3D val="0"/>
            <c:spPr>
              <a:solidFill>
                <a:srgbClr val="6A1BB4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A6-3949-941D-BAFA36A8EC60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chemeClr val="accent6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A6-3949-941D-BAFA36A8EC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A6-3949-941D-BAFA36A8EC6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A6-3949-941D-BAFA36A8EC6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A6-3949-941D-BAFA36A8EC60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3F248C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A6-3949-941D-BAFA36A8EC60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chemeClr val="accent5">
                    <a:lumMod val="40000"/>
                    <a:lumOff val="6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3A6-3949-941D-BAFA36A8EC60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3A6-3949-941D-BAFA36A8EC6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1466C5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3A6-3949-941D-BAFA36A8EC60}"/>
              </c:ext>
            </c:extLst>
          </c:dPt>
          <c:dPt>
            <c:idx val="10"/>
            <c:invertIfNegative val="0"/>
            <c:bubble3D val="0"/>
            <c:spPr>
              <a:solidFill>
                <a:srgbClr val="0F4C73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3A6-3949-941D-BAFA36A8EC60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chemeClr val="accent3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3A6-3949-941D-BAFA36A8EC6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chemeClr val="accent2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3A6-3949-941D-BAFA36A8EC6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chemeClr val="accent4">
                    <a:lumMod val="60000"/>
                    <a:lumOff val="4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3A6-3949-941D-BAFA36A8EC60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chemeClr val="accent4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3A6-3949-941D-BAFA36A8EC60}"/>
              </c:ext>
            </c:extLst>
          </c:dPt>
          <c:errBars>
            <c:errBarType val="both"/>
            <c:errValType val="cust"/>
            <c:noEndCap val="1"/>
            <c:plus>
              <c:numRef>
                <c:f>GasesFeb!$O$25:$O$39</c:f>
                <c:numCache>
                  <c:formatCode>General</c:formatCode>
                  <c:ptCount val="15"/>
                  <c:pt idx="0">
                    <c:v>0.20858485112504041</c:v>
                  </c:pt>
                  <c:pt idx="1">
                    <c:v>6.7648141638719864E-2</c:v>
                  </c:pt>
                  <c:pt idx="2">
                    <c:v>0.72925432171687077</c:v>
                  </c:pt>
                  <c:pt idx="3">
                    <c:v>4.0087674824425802E-2</c:v>
                  </c:pt>
                  <c:pt idx="4">
                    <c:v>2.8461536303942915E-2</c:v>
                  </c:pt>
                  <c:pt idx="5">
                    <c:v>8.5395474575259978E-3</c:v>
                  </c:pt>
                  <c:pt idx="6">
                    <c:v>0.45726393804704724</c:v>
                  </c:pt>
                  <c:pt idx="7">
                    <c:v>0.17897859004003028</c:v>
                  </c:pt>
                  <c:pt idx="8">
                    <c:v>2.3671467386095898E-3</c:v>
                  </c:pt>
                  <c:pt idx="9">
                    <c:v>0.15109446259772891</c:v>
                  </c:pt>
                  <c:pt idx="10">
                    <c:v>0</c:v>
                  </c:pt>
                  <c:pt idx="11">
                    <c:v>0</c:v>
                  </c:pt>
                  <c:pt idx="12">
                    <c:v>6.0920537522990204E-2</c:v>
                  </c:pt>
                  <c:pt idx="13">
                    <c:v>0</c:v>
                  </c:pt>
                  <c:pt idx="14">
                    <c:v>0.10557222669065712</c:v>
                  </c:pt>
                </c:numCache>
              </c:numRef>
            </c:plus>
            <c:minus>
              <c:numRef>
                <c:f>GasesFeb!$O$25:$O$39</c:f>
                <c:numCache>
                  <c:formatCode>General</c:formatCode>
                  <c:ptCount val="15"/>
                  <c:pt idx="0">
                    <c:v>0.20858485112504041</c:v>
                  </c:pt>
                  <c:pt idx="1">
                    <c:v>6.7648141638719864E-2</c:v>
                  </c:pt>
                  <c:pt idx="2">
                    <c:v>0.72925432171687077</c:v>
                  </c:pt>
                  <c:pt idx="3">
                    <c:v>4.0087674824425802E-2</c:v>
                  </c:pt>
                  <c:pt idx="4">
                    <c:v>2.8461536303942915E-2</c:v>
                  </c:pt>
                  <c:pt idx="5">
                    <c:v>8.5395474575259978E-3</c:v>
                  </c:pt>
                  <c:pt idx="6">
                    <c:v>0.45726393804704724</c:v>
                  </c:pt>
                  <c:pt idx="7">
                    <c:v>0.17897859004003028</c:v>
                  </c:pt>
                  <c:pt idx="8">
                    <c:v>2.3671467386095898E-3</c:v>
                  </c:pt>
                  <c:pt idx="9">
                    <c:v>0.15109446259772891</c:v>
                  </c:pt>
                  <c:pt idx="10">
                    <c:v>0</c:v>
                  </c:pt>
                  <c:pt idx="11">
                    <c:v>0</c:v>
                  </c:pt>
                  <c:pt idx="12">
                    <c:v>6.0920537522990204E-2</c:v>
                  </c:pt>
                  <c:pt idx="13">
                    <c:v>0</c:v>
                  </c:pt>
                  <c:pt idx="14">
                    <c:v>0.10557222669065712</c:v>
                  </c:pt>
                </c:numCache>
              </c:numRef>
            </c:minus>
          </c:errBars>
          <c:cat>
            <c:strRef>
              <c:f>GasesFeb!$B$25:$B$40</c:f>
              <c:strCache>
                <c:ptCount val="16"/>
                <c:pt idx="0">
                  <c:v>HoleB22014</c:v>
                </c:pt>
                <c:pt idx="1">
                  <c:v>HoleB21814</c:v>
                </c:pt>
                <c:pt idx="2">
                  <c:v>DG_HoleB</c:v>
                </c:pt>
                <c:pt idx="3">
                  <c:v>HoleD22014</c:v>
                </c:pt>
                <c:pt idx="4">
                  <c:v>HoleDA</c:v>
                </c:pt>
                <c:pt idx="5">
                  <c:v>HoleD21814</c:v>
                </c:pt>
                <c:pt idx="6">
                  <c:v>DG_HoleD</c:v>
                </c:pt>
                <c:pt idx="7">
                  <c:v>DG_Hole3A</c:v>
                </c:pt>
                <c:pt idx="8">
                  <c:v>SURF6</c:v>
                </c:pt>
                <c:pt idx="9">
                  <c:v>DG_SURF6</c:v>
                </c:pt>
                <c:pt idx="10">
                  <c:v>SURF9</c:v>
                </c:pt>
                <c:pt idx="11">
                  <c:v>DG_SURF9</c:v>
                </c:pt>
                <c:pt idx="12">
                  <c:v>DG_SURF8</c:v>
                </c:pt>
                <c:pt idx="13">
                  <c:v>DG_St2</c:v>
                </c:pt>
                <c:pt idx="14">
                  <c:v>DG_St5</c:v>
                </c:pt>
                <c:pt idx="15">
                  <c:v>vialblank</c:v>
                </c:pt>
              </c:strCache>
            </c:strRef>
          </c:cat>
          <c:val>
            <c:numRef>
              <c:f>GasesFeb!$C$25:$C$40</c:f>
              <c:numCache>
                <c:formatCode>0.000</c:formatCode>
                <c:ptCount val="16"/>
                <c:pt idx="0">
                  <c:v>8.6053645648981369</c:v>
                </c:pt>
                <c:pt idx="1">
                  <c:v>4.8491897833935962</c:v>
                </c:pt>
                <c:pt idx="2" formatCode="General">
                  <c:v>27.787701792752834</c:v>
                </c:pt>
                <c:pt idx="3">
                  <c:v>0.37688661505087268</c:v>
                </c:pt>
                <c:pt idx="4">
                  <c:v>0.78132685243813504</c:v>
                </c:pt>
                <c:pt idx="5">
                  <c:v>1.6172803506785998</c:v>
                </c:pt>
                <c:pt idx="6" formatCode="General">
                  <c:v>0.96614477449421765</c:v>
                </c:pt>
                <c:pt idx="7" formatCode="General">
                  <c:v>8.4833357640097695</c:v>
                </c:pt>
                <c:pt idx="8">
                  <c:v>0.26447563838937244</c:v>
                </c:pt>
                <c:pt idx="9" formatCode="General">
                  <c:v>1.2636918823536722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2.8672414740374563</c:v>
                </c:pt>
                <c:pt idx="13" formatCode="General">
                  <c:v>0</c:v>
                </c:pt>
                <c:pt idx="14" formatCode="General">
                  <c:v>0.4755721176648337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3A6-3949-941D-BAFA36A8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313864"/>
        <c:axId val="2136316840"/>
      </c:barChart>
      <c:catAx>
        <c:axId val="213631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16840"/>
        <c:crosses val="autoZero"/>
        <c:auto val="1"/>
        <c:lblAlgn val="ctr"/>
        <c:lblOffset val="100"/>
        <c:noMultiLvlLbl val="0"/>
      </c:catAx>
      <c:valAx>
        <c:axId val="2136316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>
            <c:manualLayout>
              <c:xMode val="edge"/>
              <c:yMode val="edge"/>
              <c:x val="1.57622884361907E-4"/>
              <c:y val="0.4186372833426780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31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H2</a:t>
            </a:r>
          </a:p>
        </c:rich>
      </c:tx>
      <c:layout>
        <c:manualLayout>
          <c:xMode val="edge"/>
          <c:yMode val="edge"/>
          <c:x val="0.86298400865578495"/>
          <c:y val="1.265822784810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705517910692"/>
          <c:y val="1.7083743438320202E-2"/>
          <c:w val="0.88791643901655104"/>
          <c:h val="0.8076293232333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GasesFeb!$D$24</c:f>
              <c:strCache>
                <c:ptCount val="1"/>
                <c:pt idx="0">
                  <c:v>H2</c:v>
                </c:pt>
              </c:strCache>
            </c:strRef>
          </c:tx>
          <c:spPr>
            <a:ln w="6350" cmpd="sng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E6-CC43-AB53-6D04CA9C6BDC}"/>
              </c:ext>
            </c:extLst>
          </c:dPt>
          <c:dPt>
            <c:idx val="1"/>
            <c:invertIfNegative val="0"/>
            <c:bubble3D val="0"/>
            <c:spPr>
              <a:solidFill>
                <a:srgbClr val="6A1BB4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E6-CC43-AB53-6D04CA9C6BDC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chemeClr val="accent6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E6-CC43-AB53-6D04CA9C6BD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E6-CC43-AB53-6D04CA9C6BD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E6-CC43-AB53-6D04CA9C6BD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E6-CC43-AB53-6D04CA9C6BDC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3F248C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E6-CC43-AB53-6D04CA9C6BDC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chemeClr val="accent5">
                    <a:lumMod val="40000"/>
                    <a:lumOff val="6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0E6-CC43-AB53-6D04CA9C6BD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0E6-CC43-AB53-6D04CA9C6BDC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1466C5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0E6-CC43-AB53-6D04CA9C6BDC}"/>
              </c:ext>
            </c:extLst>
          </c:dPt>
          <c:dPt>
            <c:idx val="10"/>
            <c:invertIfNegative val="0"/>
            <c:bubble3D val="0"/>
            <c:spPr>
              <a:solidFill>
                <a:srgbClr val="0F4C73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0E6-CC43-AB53-6D04CA9C6BDC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chemeClr val="accent3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0E6-CC43-AB53-6D04CA9C6BDC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chemeClr val="accent2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0E6-CC43-AB53-6D04CA9C6BDC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chemeClr val="accent4">
                    <a:lumMod val="60000"/>
                    <a:lumOff val="4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0E6-CC43-AB53-6D04CA9C6BDC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chemeClr val="accent4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0E6-CC43-AB53-6D04CA9C6BDC}"/>
              </c:ext>
            </c:extLst>
          </c:dPt>
          <c:errBars>
            <c:errBarType val="both"/>
            <c:errValType val="cust"/>
            <c:noEndCap val="1"/>
            <c:plus>
              <c:numRef>
                <c:f>GasesFeb!$P$25:$P$41</c:f>
                <c:numCache>
                  <c:formatCode>General</c:formatCode>
                  <c:ptCount val="17"/>
                  <c:pt idx="0">
                    <c:v>4.017671782797471E-2</c:v>
                  </c:pt>
                  <c:pt idx="1">
                    <c:v>2.7217259780672801E-2</c:v>
                  </c:pt>
                  <c:pt idx="2">
                    <c:v>5.1386345826500687E-2</c:v>
                  </c:pt>
                  <c:pt idx="3">
                    <c:v>2.9558403086100845E-3</c:v>
                  </c:pt>
                  <c:pt idx="4">
                    <c:v>7.5012063361207092E-3</c:v>
                  </c:pt>
                  <c:pt idx="5">
                    <c:v>5.7300777486303653E-3</c:v>
                  </c:pt>
                  <c:pt idx="6">
                    <c:v>0</c:v>
                  </c:pt>
                  <c:pt idx="7">
                    <c:v>0</c:v>
                  </c:pt>
                  <c:pt idx="8">
                    <c:v>6.9155075359100696E-4</c:v>
                  </c:pt>
                  <c:pt idx="9">
                    <c:v>6.9223961045006849E-3</c:v>
                  </c:pt>
                  <c:pt idx="10">
                    <c:v>4.9817121539483613E-4</c:v>
                  </c:pt>
                  <c:pt idx="11">
                    <c:v>8.3067281579969864E-3</c:v>
                  </c:pt>
                  <c:pt idx="12">
                    <c:v>0.11977789795728273</c:v>
                  </c:pt>
                  <c:pt idx="13">
                    <c:v>0</c:v>
                  </c:pt>
                  <c:pt idx="14">
                    <c:v>0</c:v>
                  </c:pt>
                  <c:pt idx="15">
                    <c:v>2.285649298583929E-4</c:v>
                  </c:pt>
                  <c:pt idx="16">
                    <c:v>1.759875649452402E-3</c:v>
                  </c:pt>
                </c:numCache>
              </c:numRef>
            </c:plus>
            <c:minus>
              <c:numRef>
                <c:f>GasesFeb!$P$25:$P$41</c:f>
                <c:numCache>
                  <c:formatCode>General</c:formatCode>
                  <c:ptCount val="17"/>
                  <c:pt idx="0">
                    <c:v>4.017671782797471E-2</c:v>
                  </c:pt>
                  <c:pt idx="1">
                    <c:v>2.7217259780672801E-2</c:v>
                  </c:pt>
                  <c:pt idx="2">
                    <c:v>5.1386345826500687E-2</c:v>
                  </c:pt>
                  <c:pt idx="3">
                    <c:v>2.9558403086100845E-3</c:v>
                  </c:pt>
                  <c:pt idx="4">
                    <c:v>7.5012063361207092E-3</c:v>
                  </c:pt>
                  <c:pt idx="5">
                    <c:v>5.7300777486303653E-3</c:v>
                  </c:pt>
                  <c:pt idx="6">
                    <c:v>0</c:v>
                  </c:pt>
                  <c:pt idx="7">
                    <c:v>0</c:v>
                  </c:pt>
                  <c:pt idx="8">
                    <c:v>6.9155075359100696E-4</c:v>
                  </c:pt>
                  <c:pt idx="9">
                    <c:v>6.9223961045006849E-3</c:v>
                  </c:pt>
                  <c:pt idx="10">
                    <c:v>4.9817121539483613E-4</c:v>
                  </c:pt>
                  <c:pt idx="11">
                    <c:v>8.3067281579969864E-3</c:v>
                  </c:pt>
                  <c:pt idx="12">
                    <c:v>0.11977789795728273</c:v>
                  </c:pt>
                  <c:pt idx="13">
                    <c:v>0</c:v>
                  </c:pt>
                  <c:pt idx="14">
                    <c:v>0</c:v>
                  </c:pt>
                  <c:pt idx="15">
                    <c:v>2.285649298583929E-4</c:v>
                  </c:pt>
                  <c:pt idx="16">
                    <c:v>1.759875649452402E-3</c:v>
                  </c:pt>
                </c:numCache>
              </c:numRef>
            </c:minus>
          </c:errBars>
          <c:cat>
            <c:strRef>
              <c:f>GasesFeb!$B$25:$B$40</c:f>
              <c:strCache>
                <c:ptCount val="16"/>
                <c:pt idx="0">
                  <c:v>HoleB22014</c:v>
                </c:pt>
                <c:pt idx="1">
                  <c:v>HoleB21814</c:v>
                </c:pt>
                <c:pt idx="2">
                  <c:v>DG_HoleB</c:v>
                </c:pt>
                <c:pt idx="3">
                  <c:v>HoleD22014</c:v>
                </c:pt>
                <c:pt idx="4">
                  <c:v>HoleDA</c:v>
                </c:pt>
                <c:pt idx="5">
                  <c:v>HoleD21814</c:v>
                </c:pt>
                <c:pt idx="6">
                  <c:v>DG_HoleD</c:v>
                </c:pt>
                <c:pt idx="7">
                  <c:v>DG_Hole3A</c:v>
                </c:pt>
                <c:pt idx="8">
                  <c:v>SURF6</c:v>
                </c:pt>
                <c:pt idx="9">
                  <c:v>DG_SURF6</c:v>
                </c:pt>
                <c:pt idx="10">
                  <c:v>SURF9</c:v>
                </c:pt>
                <c:pt idx="11">
                  <c:v>DG_SURF9</c:v>
                </c:pt>
                <c:pt idx="12">
                  <c:v>DG_SURF8</c:v>
                </c:pt>
                <c:pt idx="13">
                  <c:v>DG_St2</c:v>
                </c:pt>
                <c:pt idx="14">
                  <c:v>DG_St5</c:v>
                </c:pt>
                <c:pt idx="15">
                  <c:v>vialblank</c:v>
                </c:pt>
              </c:strCache>
            </c:strRef>
          </c:cat>
          <c:val>
            <c:numRef>
              <c:f>GasesFeb!$D$25:$D$40</c:f>
              <c:numCache>
                <c:formatCode>0.000</c:formatCode>
                <c:ptCount val="16"/>
                <c:pt idx="0">
                  <c:v>0.53655820309422875</c:v>
                </c:pt>
                <c:pt idx="1">
                  <c:v>6.110689477497664E-2</c:v>
                </c:pt>
                <c:pt idx="2" formatCode="General">
                  <c:v>0.52493117913211107</c:v>
                </c:pt>
                <c:pt idx="3">
                  <c:v>2.7433434186698347E-2</c:v>
                </c:pt>
                <c:pt idx="4">
                  <c:v>6.4000443323916037E-2</c:v>
                </c:pt>
                <c:pt idx="5">
                  <c:v>0.10292541481791734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1.044604773660983E-2</c:v>
                </c:pt>
                <c:pt idx="9" formatCode="General">
                  <c:v>3.4388864225473451E-2</c:v>
                </c:pt>
                <c:pt idx="10">
                  <c:v>8.8649814101209225E-3</c:v>
                </c:pt>
                <c:pt idx="11" formatCode="General">
                  <c:v>4.5212809208149705E-2</c:v>
                </c:pt>
                <c:pt idx="12" formatCode="General">
                  <c:v>1.2310319115645798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2.2442345755839524E-3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0E6-CC43-AB53-6D04CA9C6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372200"/>
        <c:axId val="2136375176"/>
      </c:barChart>
      <c:catAx>
        <c:axId val="213637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5176"/>
        <c:crosses val="autoZero"/>
        <c:auto val="1"/>
        <c:lblAlgn val="ctr"/>
        <c:lblOffset val="100"/>
        <c:noMultiLvlLbl val="0"/>
      </c:catAx>
      <c:valAx>
        <c:axId val="21363751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>
            <c:manualLayout>
              <c:xMode val="edge"/>
              <c:yMode val="edge"/>
              <c:x val="1.57622884361907E-4"/>
              <c:y val="0.4186372833426780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3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  <c:txPr>
        <a:bodyPr/>
        <a:lstStyle/>
        <a:p>
          <a:pPr>
            <a:defRPr sz="2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66247165942693E-2"/>
          <c:y val="2.4896342071165201E-2"/>
          <c:w val="0.88791643901655104"/>
          <c:h val="0.8076293232333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GasesFeb!$G$24</c:f>
              <c:strCache>
                <c:ptCount val="1"/>
                <c:pt idx="0">
                  <c:v>CO2</c:v>
                </c:pt>
              </c:strCache>
            </c:strRef>
          </c:tx>
          <c:spPr>
            <a:ln w="6350" cmpd="sng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B8-5E49-B910-BF7EC55D6106}"/>
              </c:ext>
            </c:extLst>
          </c:dPt>
          <c:dPt>
            <c:idx val="1"/>
            <c:invertIfNegative val="0"/>
            <c:bubble3D val="0"/>
            <c:spPr>
              <a:solidFill>
                <a:srgbClr val="6A1BB4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B8-5E49-B910-BF7EC55D6106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chemeClr val="accent6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B8-5E49-B910-BF7EC55D610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B8-5E49-B910-BF7EC55D610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B8-5E49-B910-BF7EC55D610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B8-5E49-B910-BF7EC55D6106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3F248C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B8-5E49-B910-BF7EC55D6106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chemeClr val="accent5">
                    <a:lumMod val="40000"/>
                    <a:lumOff val="6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7B8-5E49-B910-BF7EC55D6106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7B8-5E49-B910-BF7EC55D6106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1466C5"/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7B8-5E49-B910-BF7EC55D6106}"/>
              </c:ext>
            </c:extLst>
          </c:dPt>
          <c:dPt>
            <c:idx val="10"/>
            <c:invertIfNegative val="0"/>
            <c:bubble3D val="0"/>
            <c:spPr>
              <a:solidFill>
                <a:srgbClr val="0F4C73"/>
              </a:solid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7B8-5E49-B910-BF7EC55D6106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chemeClr val="accent3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7B8-5E49-B910-BF7EC55D6106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chemeClr val="accent2">
                    <a:lumMod val="75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7B8-5E49-B910-BF7EC55D6106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chemeClr val="accent4">
                    <a:lumMod val="60000"/>
                    <a:lumOff val="4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7B8-5E49-B910-BF7EC55D6106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chemeClr val="accent4">
                    <a:lumMod val="50000"/>
                  </a:schemeClr>
                </a:fgClr>
                <a:bgClr>
                  <a:prstClr val="white"/>
                </a:bgClr>
              </a:pattFill>
              <a:ln w="635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7B8-5E49-B910-BF7EC55D6106}"/>
              </c:ext>
            </c:extLst>
          </c:dPt>
          <c:errBars>
            <c:errBarType val="both"/>
            <c:errValType val="cust"/>
            <c:noEndCap val="1"/>
            <c:plus>
              <c:numRef>
                <c:f>GasesFeb!$S$25:$S$41</c:f>
                <c:numCache>
                  <c:formatCode>General</c:formatCode>
                  <c:ptCount val="17"/>
                  <c:pt idx="0">
                    <c:v>1.2021305197043399</c:v>
                  </c:pt>
                  <c:pt idx="1">
                    <c:v>0.6999696598960331</c:v>
                  </c:pt>
                  <c:pt idx="2">
                    <c:v>16.209641859571999</c:v>
                  </c:pt>
                  <c:pt idx="3">
                    <c:v>15.619906349849915</c:v>
                  </c:pt>
                  <c:pt idx="4">
                    <c:v>30.234070357261501</c:v>
                  </c:pt>
                  <c:pt idx="5">
                    <c:v>12.405073770613532</c:v>
                  </c:pt>
                  <c:pt idx="6">
                    <c:v>302.58264880894114</c:v>
                  </c:pt>
                  <c:pt idx="7">
                    <c:v>12.470864998894321</c:v>
                  </c:pt>
                  <c:pt idx="8">
                    <c:v>2.5190550583263671</c:v>
                  </c:pt>
                  <c:pt idx="9">
                    <c:v>12.253014931784282</c:v>
                  </c:pt>
                  <c:pt idx="10">
                    <c:v>12.904101810574138</c:v>
                  </c:pt>
                  <c:pt idx="11">
                    <c:v>8.1911636246326278</c:v>
                  </c:pt>
                  <c:pt idx="12">
                    <c:v>20.819043709154482</c:v>
                  </c:pt>
                  <c:pt idx="13">
                    <c:v>47.52827967335805</c:v>
                  </c:pt>
                  <c:pt idx="14">
                    <c:v>181.56002019771552</c:v>
                  </c:pt>
                  <c:pt idx="15">
                    <c:v>1.3666740131174502</c:v>
                  </c:pt>
                  <c:pt idx="16">
                    <c:v>0.99593103412173889</c:v>
                  </c:pt>
                </c:numCache>
              </c:numRef>
            </c:plus>
            <c:minus>
              <c:numRef>
                <c:f>GasesFeb!$S$25:$S$41</c:f>
                <c:numCache>
                  <c:formatCode>General</c:formatCode>
                  <c:ptCount val="17"/>
                  <c:pt idx="0">
                    <c:v>1.2021305197043399</c:v>
                  </c:pt>
                  <c:pt idx="1">
                    <c:v>0.6999696598960331</c:v>
                  </c:pt>
                  <c:pt idx="2">
                    <c:v>16.209641859571999</c:v>
                  </c:pt>
                  <c:pt idx="3">
                    <c:v>15.619906349849915</c:v>
                  </c:pt>
                  <c:pt idx="4">
                    <c:v>30.234070357261501</c:v>
                  </c:pt>
                  <c:pt idx="5">
                    <c:v>12.405073770613532</c:v>
                  </c:pt>
                  <c:pt idx="6">
                    <c:v>302.58264880894114</c:v>
                  </c:pt>
                  <c:pt idx="7">
                    <c:v>12.470864998894321</c:v>
                  </c:pt>
                  <c:pt idx="8">
                    <c:v>2.5190550583263671</c:v>
                  </c:pt>
                  <c:pt idx="9">
                    <c:v>12.253014931784282</c:v>
                  </c:pt>
                  <c:pt idx="10">
                    <c:v>12.904101810574138</c:v>
                  </c:pt>
                  <c:pt idx="11">
                    <c:v>8.1911636246326278</c:v>
                  </c:pt>
                  <c:pt idx="12">
                    <c:v>20.819043709154482</c:v>
                  </c:pt>
                  <c:pt idx="13">
                    <c:v>47.52827967335805</c:v>
                  </c:pt>
                  <c:pt idx="14">
                    <c:v>181.56002019771552</c:v>
                  </c:pt>
                  <c:pt idx="15">
                    <c:v>1.3666740131174502</c:v>
                  </c:pt>
                  <c:pt idx="16">
                    <c:v>0.99593103412173889</c:v>
                  </c:pt>
                </c:numCache>
              </c:numRef>
            </c:minus>
          </c:errBars>
          <c:cat>
            <c:strRef>
              <c:f>GasesFeb!$B$25:$B$40</c:f>
              <c:strCache>
                <c:ptCount val="16"/>
                <c:pt idx="0">
                  <c:v>HoleB22014</c:v>
                </c:pt>
                <c:pt idx="1">
                  <c:v>HoleB21814</c:v>
                </c:pt>
                <c:pt idx="2">
                  <c:v>DG_HoleB</c:v>
                </c:pt>
                <c:pt idx="3">
                  <c:v>HoleD22014</c:v>
                </c:pt>
                <c:pt idx="4">
                  <c:v>HoleDA</c:v>
                </c:pt>
                <c:pt idx="5">
                  <c:v>HoleD21814</c:v>
                </c:pt>
                <c:pt idx="6">
                  <c:v>DG_HoleD</c:v>
                </c:pt>
                <c:pt idx="7">
                  <c:v>DG_Hole3A</c:v>
                </c:pt>
                <c:pt idx="8">
                  <c:v>SURF6</c:v>
                </c:pt>
                <c:pt idx="9">
                  <c:v>DG_SURF6</c:v>
                </c:pt>
                <c:pt idx="10">
                  <c:v>SURF9</c:v>
                </c:pt>
                <c:pt idx="11">
                  <c:v>DG_SURF9</c:v>
                </c:pt>
                <c:pt idx="12">
                  <c:v>DG_SURF8</c:v>
                </c:pt>
                <c:pt idx="13">
                  <c:v>DG_St2</c:v>
                </c:pt>
                <c:pt idx="14">
                  <c:v>DG_St5</c:v>
                </c:pt>
                <c:pt idx="15">
                  <c:v>vialblank</c:v>
                </c:pt>
              </c:strCache>
            </c:strRef>
          </c:cat>
          <c:val>
            <c:numRef>
              <c:f>GasesFeb!$G$25:$G$40</c:f>
              <c:numCache>
                <c:formatCode>0.000</c:formatCode>
                <c:ptCount val="16"/>
                <c:pt idx="0">
                  <c:v>64.482691338363054</c:v>
                </c:pt>
                <c:pt idx="1">
                  <c:v>11.758484823408596</c:v>
                </c:pt>
                <c:pt idx="2" formatCode="General">
                  <c:v>449.43312173146455</c:v>
                </c:pt>
                <c:pt idx="3">
                  <c:v>146.30602092327706</c:v>
                </c:pt>
                <c:pt idx="4">
                  <c:v>430.02152880036806</c:v>
                </c:pt>
                <c:pt idx="5">
                  <c:v>187.29382794615975</c:v>
                </c:pt>
                <c:pt idx="6" formatCode="General">
                  <c:v>781.00418899603346</c:v>
                </c:pt>
                <c:pt idx="7" formatCode="General">
                  <c:v>417.78661164111321</c:v>
                </c:pt>
                <c:pt idx="8">
                  <c:v>131.09157110159236</c:v>
                </c:pt>
                <c:pt idx="9" formatCode="General">
                  <c:v>453.34224579515978</c:v>
                </c:pt>
                <c:pt idx="10">
                  <c:v>124.93318128288482</c:v>
                </c:pt>
                <c:pt idx="11" formatCode="General">
                  <c:v>637.31293113003937</c:v>
                </c:pt>
                <c:pt idx="12" formatCode="General">
                  <c:v>975.91776840456009</c:v>
                </c:pt>
                <c:pt idx="13" formatCode="General">
                  <c:v>1095.006810495687</c:v>
                </c:pt>
                <c:pt idx="14" formatCode="General">
                  <c:v>761.0207329034638</c:v>
                </c:pt>
                <c:pt idx="15">
                  <c:v>6.1761039529974981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7B8-5E49-B910-BF7EC55D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28392"/>
        <c:axId val="2136431368"/>
      </c:barChart>
      <c:catAx>
        <c:axId val="213642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431368"/>
        <c:crosses val="autoZero"/>
        <c:auto val="1"/>
        <c:lblAlgn val="ctr"/>
        <c:lblOffset val="100"/>
        <c:noMultiLvlLbl val="0"/>
      </c:catAx>
      <c:valAx>
        <c:axId val="2136431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</a:t>
                </a:r>
              </a:p>
            </c:rich>
          </c:tx>
          <c:layout>
            <c:manualLayout>
              <c:xMode val="edge"/>
              <c:yMode val="edge"/>
              <c:x val="1.57622884361907E-4"/>
              <c:y val="0.4186372833426780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642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793750</xdr:colOff>
      <xdr:row>495</xdr:row>
      <xdr:rowOff>82550</xdr:rowOff>
    </xdr:from>
    <xdr:to>
      <xdr:col>20</xdr:col>
      <xdr:colOff>412750</xdr:colOff>
      <xdr:row>512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819150</xdr:colOff>
      <xdr:row>512</xdr:row>
      <xdr:rowOff>31750</xdr:rowOff>
    </xdr:from>
    <xdr:to>
      <xdr:col>20</xdr:col>
      <xdr:colOff>438150</xdr:colOff>
      <xdr:row>528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82550</xdr:colOff>
      <xdr:row>528</xdr:row>
      <xdr:rowOff>146050</xdr:rowOff>
    </xdr:from>
    <xdr:to>
      <xdr:col>20</xdr:col>
      <xdr:colOff>527050</xdr:colOff>
      <xdr:row>545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163285</xdr:colOff>
      <xdr:row>39</xdr:row>
      <xdr:rowOff>179614</xdr:rowOff>
    </xdr:from>
    <xdr:to>
      <xdr:col>10</xdr:col>
      <xdr:colOff>163285</xdr:colOff>
      <xdr:row>54</xdr:row>
      <xdr:rowOff>65314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653143</xdr:colOff>
      <xdr:row>40</xdr:row>
      <xdr:rowOff>0</xdr:rowOff>
    </xdr:from>
    <xdr:to>
      <xdr:col>16</xdr:col>
      <xdr:colOff>285750</xdr:colOff>
      <xdr:row>54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40</xdr:row>
      <xdr:rowOff>0</xdr:rowOff>
    </xdr:from>
    <xdr:to>
      <xdr:col>22</xdr:col>
      <xdr:colOff>149679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41</xdr:row>
      <xdr:rowOff>76200</xdr:rowOff>
    </xdr:from>
    <xdr:to>
      <xdr:col>7</xdr:col>
      <xdr:colOff>139700</xdr:colOff>
      <xdr:row>65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173567</xdr:colOff>
      <xdr:row>41</xdr:row>
      <xdr:rowOff>114300</xdr:rowOff>
    </xdr:from>
    <xdr:to>
      <xdr:col>13</xdr:col>
      <xdr:colOff>774700</xdr:colOff>
      <xdr:row>66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104</xdr:row>
      <xdr:rowOff>165100</xdr:rowOff>
    </xdr:from>
    <xdr:to>
      <xdr:col>5</xdr:col>
      <xdr:colOff>675217</xdr:colOff>
      <xdr:row>125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25400</xdr:colOff>
      <xdr:row>66</xdr:row>
      <xdr:rowOff>76200</xdr:rowOff>
    </xdr:from>
    <xdr:to>
      <xdr:col>11</xdr:col>
      <xdr:colOff>637117</xdr:colOff>
      <xdr:row>87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139700</xdr:colOff>
      <xdr:row>66</xdr:row>
      <xdr:rowOff>63500</xdr:rowOff>
    </xdr:from>
    <xdr:to>
      <xdr:col>5</xdr:col>
      <xdr:colOff>726017</xdr:colOff>
      <xdr:row>87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711200</xdr:colOff>
      <xdr:row>104</xdr:row>
      <xdr:rowOff>165100</xdr:rowOff>
    </xdr:from>
    <xdr:to>
      <xdr:col>11</xdr:col>
      <xdr:colOff>510117</xdr:colOff>
      <xdr:row>125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215901</xdr:colOff>
      <xdr:row>87</xdr:row>
      <xdr:rowOff>152400</xdr:rowOff>
    </xdr:from>
    <xdr:to>
      <xdr:col>5</xdr:col>
      <xdr:colOff>203201</xdr:colOff>
      <xdr:row>104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126</xdr:row>
      <xdr:rowOff>139700</xdr:rowOff>
    </xdr:from>
    <xdr:to>
      <xdr:col>5</xdr:col>
      <xdr:colOff>662517</xdr:colOff>
      <xdr:row>147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711200</xdr:colOff>
      <xdr:row>126</xdr:row>
      <xdr:rowOff>127000</xdr:rowOff>
    </xdr:from>
    <xdr:to>
      <xdr:col>11</xdr:col>
      <xdr:colOff>510117</xdr:colOff>
      <xdr:row>147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186267</xdr:colOff>
      <xdr:row>42</xdr:row>
      <xdr:rowOff>25401</xdr:rowOff>
    </xdr:from>
    <xdr:to>
      <xdr:col>7</xdr:col>
      <xdr:colOff>38101</xdr:colOff>
      <xdr:row>52</xdr:row>
      <xdr:rowOff>110537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673101</xdr:colOff>
      <xdr:row>42</xdr:row>
      <xdr:rowOff>4233</xdr:rowOff>
    </xdr:from>
    <xdr:to>
      <xdr:col>11</xdr:col>
      <xdr:colOff>600830</xdr:colOff>
      <xdr:row>52</xdr:row>
      <xdr:rowOff>100795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571500</xdr:colOff>
      <xdr:row>126</xdr:row>
      <xdr:rowOff>101600</xdr:rowOff>
    </xdr:from>
    <xdr:to>
      <xdr:col>15</xdr:col>
      <xdr:colOff>558800</xdr:colOff>
      <xdr:row>139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533400</xdr:colOff>
      <xdr:row>107</xdr:row>
      <xdr:rowOff>88900</xdr:rowOff>
    </xdr:from>
    <xdr:to>
      <xdr:col>15</xdr:col>
      <xdr:colOff>247650</xdr:colOff>
      <xdr:row>122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292100</xdr:colOff>
      <xdr:row>88</xdr:row>
      <xdr:rowOff>177800</xdr:rowOff>
    </xdr:from>
    <xdr:to>
      <xdr:col>9</xdr:col>
      <xdr:colOff>127000</xdr:colOff>
      <xdr:row>103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546100</xdr:colOff>
      <xdr:row>139</xdr:row>
      <xdr:rowOff>101600</xdr:rowOff>
    </xdr:from>
    <xdr:to>
      <xdr:col>15</xdr:col>
      <xdr:colOff>546100</xdr:colOff>
      <xdr:row>150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177800</xdr:colOff>
      <xdr:row>89</xdr:row>
      <xdr:rowOff>0</xdr:rowOff>
    </xdr:from>
    <xdr:to>
      <xdr:col>12</xdr:col>
      <xdr:colOff>812800</xdr:colOff>
      <xdr:row>104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273050</xdr:colOff>
      <xdr:row>1</xdr:row>
      <xdr:rowOff>38100</xdr:rowOff>
    </xdr:from>
    <xdr:to>
      <xdr:col>22</xdr:col>
      <xdr:colOff>717550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323850</xdr:colOff>
      <xdr:row>16</xdr:row>
      <xdr:rowOff>76200</xdr:rowOff>
    </xdr:from>
    <xdr:to>
      <xdr:col>22</xdr:col>
      <xdr:colOff>768350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635000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292100</xdr:colOff>
      <xdr:row>31</xdr:row>
      <xdr:rowOff>38100</xdr:rowOff>
    </xdr:from>
    <xdr:to>
      <xdr:col>22</xdr:col>
      <xdr:colOff>736600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G72"/>
  <sheetViews>
    <sheetView tabSelected="1" zoomScale="125" zoomScaleNormal="125" zoomScalePageLayoutView="125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A66" sqref="A66"/>
    </sheetView>
  </sheetViews>
  <sheetFormatPr baseColWidth="10" defaultRowHeight="16"/>
  <cols>
    <col min="1" max="1" width="10.83203125" style="323"/>
    <col min="2" max="3" width="10.83203125" style="126"/>
    <col min="4" max="4" width="7.1640625" style="126" customWidth="1"/>
    <col min="5" max="5" width="7" style="126" customWidth="1"/>
    <col min="6" max="6" width="5" style="126" customWidth="1"/>
    <col min="7" max="7" width="6" style="126" customWidth="1"/>
    <col min="8" max="10" width="6.1640625" style="126" customWidth="1"/>
    <col min="11" max="11" width="6.1640625" style="249" customWidth="1"/>
    <col min="12" max="12" width="7.33203125" style="131" customWidth="1"/>
    <col min="13" max="17" width="7.33203125" style="126" customWidth="1"/>
    <col min="18" max="18" width="7.33203125" style="131" customWidth="1"/>
    <col min="19" max="26" width="7.33203125" style="126" customWidth="1"/>
    <col min="27" max="27" width="7.33203125" style="242" customWidth="1"/>
    <col min="28" max="28" width="7.33203125" style="127" customWidth="1"/>
    <col min="29" max="30" width="7.33203125" style="126" customWidth="1"/>
    <col min="31" max="31" width="9.1640625" style="126" customWidth="1"/>
    <col min="32" max="35" width="7.33203125" style="126" customWidth="1"/>
    <col min="36" max="36" width="7.33203125" style="242" customWidth="1"/>
    <col min="37" max="37" width="7.33203125" style="249" customWidth="1"/>
    <col min="38" max="49" width="7.33203125" style="126" customWidth="1"/>
    <col min="50" max="50" width="7.33203125" style="242" customWidth="1"/>
    <col min="51" max="51" width="8.6640625" style="249" customWidth="1"/>
    <col min="52" max="52" width="8.6640625" style="126" customWidth="1"/>
    <col min="53" max="53" width="8.6640625" style="242" customWidth="1"/>
    <col min="54" max="54" width="10.83203125" style="126"/>
    <col min="55" max="55" width="10.83203125" style="242"/>
    <col min="56" max="59" width="8.1640625" style="126" customWidth="1"/>
    <col min="60" max="16384" width="10.83203125" style="126"/>
  </cols>
  <sheetData>
    <row r="1" spans="1:59">
      <c r="E1" s="327" t="s">
        <v>305</v>
      </c>
      <c r="F1" s="327"/>
      <c r="G1" s="327"/>
      <c r="H1" s="327"/>
      <c r="I1" s="327"/>
      <c r="J1" s="127"/>
      <c r="K1" s="231"/>
      <c r="L1" s="325" t="s">
        <v>306</v>
      </c>
      <c r="M1" s="325"/>
      <c r="N1" s="325"/>
      <c r="O1" s="325"/>
      <c r="P1" s="325"/>
      <c r="Q1" s="325"/>
      <c r="R1" s="325" t="s">
        <v>209</v>
      </c>
      <c r="S1" s="325"/>
      <c r="T1" s="325"/>
      <c r="U1" s="325"/>
      <c r="V1" s="325"/>
      <c r="W1" s="325"/>
      <c r="X1" s="325"/>
      <c r="Y1" s="325"/>
      <c r="Z1" s="325"/>
      <c r="AA1" s="325"/>
      <c r="AB1" s="329" t="s">
        <v>570</v>
      </c>
      <c r="AC1" s="330"/>
      <c r="AD1" s="330"/>
      <c r="AE1" s="330"/>
      <c r="AF1" s="330"/>
      <c r="AG1" s="330"/>
      <c r="AH1" s="330"/>
      <c r="AI1" s="330"/>
      <c r="AJ1" s="331"/>
      <c r="AK1" s="328" t="s">
        <v>321</v>
      </c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6" t="s">
        <v>210</v>
      </c>
      <c r="AZ1" s="326"/>
      <c r="BA1" s="326"/>
      <c r="BB1" s="325" t="s">
        <v>371</v>
      </c>
      <c r="BC1" s="325"/>
      <c r="BD1" s="325" t="s">
        <v>372</v>
      </c>
      <c r="BE1" s="325"/>
      <c r="BF1" s="325"/>
      <c r="BG1" s="325"/>
    </row>
    <row r="2" spans="1:59" s="248" customFormat="1" ht="35" customHeight="1">
      <c r="A2" s="248" t="s">
        <v>590</v>
      </c>
      <c r="B2" s="256">
        <v>41518</v>
      </c>
      <c r="C2" s="257" t="s">
        <v>494</v>
      </c>
      <c r="D2" s="257" t="s">
        <v>213</v>
      </c>
      <c r="E2" s="258" t="s">
        <v>301</v>
      </c>
      <c r="F2" s="248" t="s">
        <v>215</v>
      </c>
      <c r="G2" s="248" t="s">
        <v>302</v>
      </c>
      <c r="H2" s="248" t="s">
        <v>303</v>
      </c>
      <c r="I2" s="248" t="s">
        <v>304</v>
      </c>
      <c r="J2" s="248" t="s">
        <v>370</v>
      </c>
      <c r="K2" s="259" t="s">
        <v>335</v>
      </c>
      <c r="L2" s="260" t="s">
        <v>296</v>
      </c>
      <c r="M2" s="248" t="s">
        <v>297</v>
      </c>
      <c r="N2" s="248" t="s">
        <v>298</v>
      </c>
      <c r="O2" s="248" t="s">
        <v>299</v>
      </c>
      <c r="P2" s="248" t="s">
        <v>527</v>
      </c>
      <c r="Q2" s="248" t="s">
        <v>300</v>
      </c>
      <c r="R2" s="261" t="s">
        <v>140</v>
      </c>
      <c r="S2" s="257" t="s">
        <v>141</v>
      </c>
      <c r="T2" s="257" t="s">
        <v>142</v>
      </c>
      <c r="U2" s="257" t="s">
        <v>143</v>
      </c>
      <c r="V2" s="257" t="s">
        <v>144</v>
      </c>
      <c r="W2" s="257" t="s">
        <v>145</v>
      </c>
      <c r="X2" s="257" t="s">
        <v>146</v>
      </c>
      <c r="Y2" s="257" t="s">
        <v>147</v>
      </c>
      <c r="Z2" s="257" t="s">
        <v>148</v>
      </c>
      <c r="AA2" s="262" t="s">
        <v>149</v>
      </c>
      <c r="AB2" s="231" t="s">
        <v>561</v>
      </c>
      <c r="AC2" s="263" t="s">
        <v>562</v>
      </c>
      <c r="AD2" s="231" t="s">
        <v>563</v>
      </c>
      <c r="AE2" s="231" t="s">
        <v>564</v>
      </c>
      <c r="AF2" s="231" t="s">
        <v>565</v>
      </c>
      <c r="AG2" s="231" t="s">
        <v>566</v>
      </c>
      <c r="AH2" s="231" t="s">
        <v>567</v>
      </c>
      <c r="AI2" s="231" t="s">
        <v>568</v>
      </c>
      <c r="AJ2" s="227" t="s">
        <v>569</v>
      </c>
      <c r="AK2" s="259" t="s">
        <v>336</v>
      </c>
      <c r="AL2" s="248" t="s">
        <v>337</v>
      </c>
      <c r="AM2" s="248" t="s">
        <v>338</v>
      </c>
      <c r="AN2" s="248" t="s">
        <v>577</v>
      </c>
      <c r="AO2" s="248" t="s">
        <v>312</v>
      </c>
      <c r="AP2" s="248" t="s">
        <v>313</v>
      </c>
      <c r="AQ2" s="248" t="s">
        <v>314</v>
      </c>
      <c r="AR2" s="248" t="s">
        <v>315</v>
      </c>
      <c r="AS2" s="248" t="s">
        <v>316</v>
      </c>
      <c r="AT2" s="248" t="s">
        <v>493</v>
      </c>
      <c r="AU2" s="248" t="s">
        <v>317</v>
      </c>
      <c r="AV2" s="248" t="s">
        <v>318</v>
      </c>
      <c r="AW2" s="248" t="s">
        <v>319</v>
      </c>
      <c r="AX2" s="264" t="s">
        <v>320</v>
      </c>
      <c r="AY2" s="265" t="s">
        <v>170</v>
      </c>
      <c r="AZ2" s="266" t="s">
        <v>176</v>
      </c>
      <c r="BA2" s="267" t="s">
        <v>177</v>
      </c>
      <c r="BB2" s="248" t="s">
        <v>307</v>
      </c>
      <c r="BC2" s="264" t="s">
        <v>309</v>
      </c>
      <c r="BD2" s="248" t="s">
        <v>322</v>
      </c>
      <c r="BE2" s="248" t="s">
        <v>323</v>
      </c>
      <c r="BF2" s="248" t="s">
        <v>324</v>
      </c>
      <c r="BG2" s="248" t="s">
        <v>325</v>
      </c>
    </row>
    <row r="3" spans="1:59" s="127" customFormat="1">
      <c r="A3" s="324"/>
      <c r="B3" s="125" t="s">
        <v>114</v>
      </c>
      <c r="C3" s="229">
        <v>41526</v>
      </c>
      <c r="D3" s="125">
        <v>300</v>
      </c>
      <c r="E3" s="125">
        <v>11.4</v>
      </c>
      <c r="F3" s="125">
        <v>5.54</v>
      </c>
      <c r="G3" s="125">
        <v>330</v>
      </c>
      <c r="H3" s="125">
        <v>799.5</v>
      </c>
      <c r="I3" s="125">
        <v>561.9</v>
      </c>
      <c r="J3" s="221" t="s">
        <v>98</v>
      </c>
      <c r="K3" s="233">
        <v>807</v>
      </c>
      <c r="L3" s="235">
        <v>0.114785</v>
      </c>
      <c r="M3" s="223">
        <v>50.83</v>
      </c>
      <c r="N3" s="223">
        <v>29.415849999999999</v>
      </c>
      <c r="O3" s="223">
        <v>0</v>
      </c>
      <c r="P3" s="223">
        <v>0</v>
      </c>
      <c r="Q3" s="223">
        <v>92.005549999999999</v>
      </c>
      <c r="R3" s="134">
        <v>5.8999999999999995</v>
      </c>
      <c r="S3" s="125">
        <v>0.3</v>
      </c>
      <c r="T3" s="125" t="s">
        <v>139</v>
      </c>
      <c r="U3" s="125">
        <v>25.9</v>
      </c>
      <c r="V3" s="125">
        <v>0.2</v>
      </c>
      <c r="W3" s="125">
        <v>1.3149999999999999</v>
      </c>
      <c r="X3" s="125">
        <v>12.6</v>
      </c>
      <c r="Y3" s="125">
        <v>104.25</v>
      </c>
      <c r="Z3" s="125">
        <v>0.01</v>
      </c>
      <c r="AA3" s="238">
        <v>3.1</v>
      </c>
      <c r="AB3" s="221" t="s">
        <v>98</v>
      </c>
      <c r="AC3" s="221" t="s">
        <v>98</v>
      </c>
      <c r="AD3" s="221" t="s">
        <v>98</v>
      </c>
      <c r="AE3" s="221" t="s">
        <v>98</v>
      </c>
      <c r="AF3" s="221" t="s">
        <v>98</v>
      </c>
      <c r="AG3" s="221" t="s">
        <v>98</v>
      </c>
      <c r="AH3" s="221" t="s">
        <v>98</v>
      </c>
      <c r="AI3" s="221" t="s">
        <v>98</v>
      </c>
      <c r="AJ3" s="221" t="s">
        <v>98</v>
      </c>
      <c r="AK3" s="240" t="s">
        <v>342</v>
      </c>
      <c r="AL3" s="225">
        <v>2.0354865965127887E-2</v>
      </c>
      <c r="AM3" s="225">
        <v>2.0354865965127887E-2</v>
      </c>
      <c r="AN3" s="226">
        <v>4.4391408114558475</v>
      </c>
      <c r="AO3" s="127" t="s">
        <v>98</v>
      </c>
      <c r="AP3" s="127" t="s">
        <v>98</v>
      </c>
      <c r="AQ3" s="127" t="s">
        <v>98</v>
      </c>
      <c r="AR3" s="127" t="s">
        <v>98</v>
      </c>
      <c r="AS3" s="127" t="s">
        <v>98</v>
      </c>
      <c r="AT3" s="127" t="s">
        <v>98</v>
      </c>
      <c r="AU3" s="127" t="s">
        <v>98</v>
      </c>
      <c r="AV3" s="127" t="s">
        <v>98</v>
      </c>
      <c r="AW3" s="127" t="s">
        <v>98</v>
      </c>
      <c r="AX3" s="227" t="s">
        <v>98</v>
      </c>
      <c r="AY3" s="240">
        <v>6.3334768321480936</v>
      </c>
      <c r="AZ3" s="225">
        <v>-11.520800000000001</v>
      </c>
      <c r="BA3" s="243">
        <v>-16.446700000000003</v>
      </c>
      <c r="BB3" s="225">
        <v>-125.03965912483766</v>
      </c>
      <c r="BC3" s="243">
        <v>-17.457076951227847</v>
      </c>
      <c r="BD3" s="126" t="s">
        <v>139</v>
      </c>
      <c r="BE3" s="126" t="s">
        <v>139</v>
      </c>
      <c r="BF3" s="126" t="s">
        <v>139</v>
      </c>
      <c r="BG3" s="126" t="s">
        <v>139</v>
      </c>
    </row>
    <row r="4" spans="1:59" s="127" customFormat="1">
      <c r="A4" s="324">
        <v>1</v>
      </c>
      <c r="B4" s="125" t="s">
        <v>115</v>
      </c>
      <c r="C4" s="229">
        <v>41526</v>
      </c>
      <c r="D4" s="125">
        <v>800</v>
      </c>
      <c r="E4" s="122">
        <v>12.6</v>
      </c>
      <c r="F4" s="122">
        <v>6.19</v>
      </c>
      <c r="G4" s="122">
        <v>-14</v>
      </c>
      <c r="H4" s="122">
        <v>978.5</v>
      </c>
      <c r="I4" s="122">
        <v>691.2</v>
      </c>
      <c r="J4" s="221">
        <v>3000</v>
      </c>
      <c r="K4" s="233">
        <v>98</v>
      </c>
      <c r="L4" s="235">
        <v>0.37288499999999997</v>
      </c>
      <c r="M4" s="223">
        <v>13.138565</v>
      </c>
      <c r="N4" s="223">
        <v>24.099249999999998</v>
      </c>
      <c r="O4" s="223">
        <v>0</v>
      </c>
      <c r="P4" s="223">
        <v>0</v>
      </c>
      <c r="Q4" s="223">
        <v>313.77840000000003</v>
      </c>
      <c r="R4" s="134">
        <v>7.4</v>
      </c>
      <c r="S4" s="125">
        <v>3.3000000000000003</v>
      </c>
      <c r="T4" s="125">
        <v>4.4000000000000004</v>
      </c>
      <c r="U4" s="125">
        <v>35</v>
      </c>
      <c r="V4" s="125">
        <v>0.2</v>
      </c>
      <c r="W4" s="125">
        <v>0.2</v>
      </c>
      <c r="X4" s="125">
        <v>27.5</v>
      </c>
      <c r="Y4" s="125">
        <v>115.80000000000001</v>
      </c>
      <c r="Z4" s="125">
        <v>0.05</v>
      </c>
      <c r="AA4" s="238">
        <v>5.3000000000000007</v>
      </c>
      <c r="AB4" s="268">
        <v>0</v>
      </c>
      <c r="AC4" s="268">
        <v>0</v>
      </c>
      <c r="AD4" s="240">
        <v>769.6764987589122</v>
      </c>
      <c r="AE4" s="240">
        <v>39425.865075165093</v>
      </c>
      <c r="AF4" s="240">
        <v>675.320320422637</v>
      </c>
      <c r="AG4" s="268">
        <v>0</v>
      </c>
      <c r="AH4" s="268">
        <v>0.67036948372008753</v>
      </c>
      <c r="AI4" s="268">
        <v>0.48497064089722158</v>
      </c>
      <c r="AJ4" s="221">
        <v>0</v>
      </c>
      <c r="AK4" s="240">
        <v>0.110722789768799</v>
      </c>
      <c r="AL4" s="225">
        <f>AM4-AK4</f>
        <v>9.5245410553810306E-3</v>
      </c>
      <c r="AM4" s="225">
        <v>0.12024733082418003</v>
      </c>
      <c r="AN4" s="225">
        <v>0.1217183770883055</v>
      </c>
      <c r="AO4" s="127" t="s">
        <v>98</v>
      </c>
      <c r="AP4" s="127" t="s">
        <v>98</v>
      </c>
      <c r="AQ4" s="127" t="s">
        <v>98</v>
      </c>
      <c r="AR4" s="127" t="s">
        <v>98</v>
      </c>
      <c r="AS4" s="127" t="s">
        <v>98</v>
      </c>
      <c r="AT4" s="127" t="s">
        <v>98</v>
      </c>
      <c r="AU4" s="127" t="s">
        <v>98</v>
      </c>
      <c r="AV4" s="127" t="s">
        <v>98</v>
      </c>
      <c r="AW4" s="127" t="s">
        <v>98</v>
      </c>
      <c r="AX4" s="227" t="s">
        <v>98</v>
      </c>
      <c r="AY4" s="240">
        <v>4.8259906243247768</v>
      </c>
      <c r="AZ4" s="225">
        <v>-11.398899999999999</v>
      </c>
      <c r="BA4" s="243">
        <v>-16.384599999999999</v>
      </c>
      <c r="BB4" s="225">
        <v>-125.34146092630418</v>
      </c>
      <c r="BC4" s="243">
        <v>-17.123392477803648</v>
      </c>
      <c r="BD4" s="126" t="s">
        <v>139</v>
      </c>
      <c r="BE4" s="126" t="s">
        <v>139</v>
      </c>
      <c r="BF4" s="126" t="s">
        <v>139</v>
      </c>
      <c r="BG4" s="126" t="s">
        <v>139</v>
      </c>
    </row>
    <row r="5" spans="1:59" s="127" customFormat="1">
      <c r="A5" s="324"/>
      <c r="B5" s="125" t="s">
        <v>116</v>
      </c>
      <c r="C5" s="229">
        <v>41526</v>
      </c>
      <c r="D5" s="125">
        <v>800</v>
      </c>
      <c r="E5" s="221">
        <v>12.6</v>
      </c>
      <c r="F5" s="221">
        <v>7.04</v>
      </c>
      <c r="G5" s="221">
        <v>35</v>
      </c>
      <c r="H5" s="221">
        <v>649.79999999999995</v>
      </c>
      <c r="I5" s="221">
        <v>445.9</v>
      </c>
      <c r="J5" s="221">
        <v>300</v>
      </c>
      <c r="K5" s="233">
        <v>189</v>
      </c>
      <c r="L5" s="235">
        <v>0.37974999999999998</v>
      </c>
      <c r="M5" s="223">
        <v>16.178550000000001</v>
      </c>
      <c r="N5" s="223">
        <v>37.013099999999994</v>
      </c>
      <c r="O5" s="223">
        <v>0</v>
      </c>
      <c r="P5" s="223">
        <v>0</v>
      </c>
      <c r="Q5" s="223">
        <v>43.094350000000006</v>
      </c>
      <c r="R5" s="134">
        <v>5.8</v>
      </c>
      <c r="S5" s="125">
        <v>1.5</v>
      </c>
      <c r="T5" s="125">
        <v>0.3</v>
      </c>
      <c r="U5" s="125">
        <v>26</v>
      </c>
      <c r="V5" s="125">
        <v>0.2</v>
      </c>
      <c r="W5" s="125">
        <v>0.1</v>
      </c>
      <c r="X5" s="125">
        <v>15.1</v>
      </c>
      <c r="Y5" s="125">
        <v>73.55</v>
      </c>
      <c r="Z5" s="125">
        <v>0.03</v>
      </c>
      <c r="AA5" s="238">
        <v>3</v>
      </c>
      <c r="AB5" s="268">
        <v>0</v>
      </c>
      <c r="AC5" s="268">
        <v>0</v>
      </c>
      <c r="AD5" s="222">
        <v>856.7555789289089</v>
      </c>
      <c r="AE5" s="222">
        <v>27373.133460816036</v>
      </c>
      <c r="AF5" s="222">
        <v>317.82203914365647</v>
      </c>
      <c r="AG5" s="268">
        <v>0</v>
      </c>
      <c r="AH5" s="268">
        <v>0</v>
      </c>
      <c r="AI5" s="268">
        <v>0</v>
      </c>
      <c r="AJ5" s="221">
        <v>0</v>
      </c>
      <c r="AK5" s="240">
        <v>1.1828865504263E-2</v>
      </c>
      <c r="AL5" s="225">
        <f>AM5-AK5</f>
        <v>1.662954143943467E-2</v>
      </c>
      <c r="AM5" s="225">
        <v>2.8458406943697671E-2</v>
      </c>
      <c r="AN5" s="225">
        <v>0.12529832935560858</v>
      </c>
      <c r="AO5" s="127" t="s">
        <v>98</v>
      </c>
      <c r="AP5" s="127" t="s">
        <v>98</v>
      </c>
      <c r="AQ5" s="127" t="s">
        <v>98</v>
      </c>
      <c r="AR5" s="127" t="s">
        <v>98</v>
      </c>
      <c r="AS5" s="127" t="s">
        <v>98</v>
      </c>
      <c r="AT5" s="127" t="s">
        <v>98</v>
      </c>
      <c r="AU5" s="127" t="s">
        <v>98</v>
      </c>
      <c r="AV5" s="127" t="s">
        <v>98</v>
      </c>
      <c r="AW5" s="127" t="s">
        <v>98</v>
      </c>
      <c r="AX5" s="227" t="s">
        <v>98</v>
      </c>
      <c r="AY5" s="240">
        <v>7.1329549502797693</v>
      </c>
      <c r="AZ5" s="225">
        <v>-12.637599999999999</v>
      </c>
      <c r="BA5" s="243">
        <v>-16.845299999999998</v>
      </c>
      <c r="BB5" s="225">
        <v>-129.04890296138225</v>
      </c>
      <c r="BC5" s="243">
        <v>-17.530172996738269</v>
      </c>
      <c r="BD5" s="126" t="s">
        <v>139</v>
      </c>
      <c r="BE5" s="126" t="s">
        <v>139</v>
      </c>
      <c r="BF5" s="126" t="s">
        <v>139</v>
      </c>
      <c r="BG5" s="126" t="s">
        <v>139</v>
      </c>
    </row>
    <row r="6" spans="1:59" s="127" customFormat="1">
      <c r="A6" s="324"/>
      <c r="B6" s="125" t="s">
        <v>117</v>
      </c>
      <c r="C6" s="229">
        <v>41526</v>
      </c>
      <c r="D6" s="125">
        <v>800</v>
      </c>
      <c r="E6" s="122" t="s">
        <v>98</v>
      </c>
      <c r="F6" s="122" t="s">
        <v>98</v>
      </c>
      <c r="G6" s="122" t="s">
        <v>98</v>
      </c>
      <c r="H6" s="122" t="s">
        <v>98</v>
      </c>
      <c r="I6" s="122" t="s">
        <v>98</v>
      </c>
      <c r="J6" s="221">
        <v>0</v>
      </c>
      <c r="K6" s="233">
        <v>8276</v>
      </c>
      <c r="L6" s="235">
        <v>0.99245000000000005</v>
      </c>
      <c r="M6" s="223">
        <v>10.78715</v>
      </c>
      <c r="N6" s="223">
        <v>24.484200000000001</v>
      </c>
      <c r="O6" s="223">
        <v>0</v>
      </c>
      <c r="P6" s="223">
        <v>0</v>
      </c>
      <c r="Q6" s="223">
        <v>143.07724999999999</v>
      </c>
      <c r="R6" s="134">
        <v>2.6</v>
      </c>
      <c r="S6" s="125">
        <v>1.7000000000000002</v>
      </c>
      <c r="T6" s="125" t="s">
        <v>139</v>
      </c>
      <c r="U6" s="125">
        <v>21.8</v>
      </c>
      <c r="V6" s="125">
        <v>0.2</v>
      </c>
      <c r="W6" s="125" t="s">
        <v>139</v>
      </c>
      <c r="X6" s="125">
        <v>24.2</v>
      </c>
      <c r="Y6" s="125">
        <v>43.8</v>
      </c>
      <c r="Z6" s="125">
        <v>0.03</v>
      </c>
      <c r="AA6" s="238">
        <v>3.3000000000000003</v>
      </c>
      <c r="AB6" s="221" t="s">
        <v>98</v>
      </c>
      <c r="AC6" s="221" t="s">
        <v>98</v>
      </c>
      <c r="AD6" s="221" t="s">
        <v>98</v>
      </c>
      <c r="AE6" s="221" t="s">
        <v>98</v>
      </c>
      <c r="AF6" s="221" t="s">
        <v>98</v>
      </c>
      <c r="AG6" s="221" t="s">
        <v>98</v>
      </c>
      <c r="AH6" s="221" t="s">
        <v>98</v>
      </c>
      <c r="AI6" s="221" t="s">
        <v>98</v>
      </c>
      <c r="AJ6" s="221" t="s">
        <v>98</v>
      </c>
      <c r="AK6" s="240" t="s">
        <v>342</v>
      </c>
      <c r="AL6" s="225">
        <v>2.1775866041938704E-2</v>
      </c>
      <c r="AM6" s="225">
        <v>2.1775866041938704E-2</v>
      </c>
      <c r="AN6" s="225">
        <v>0.1217183770883055</v>
      </c>
      <c r="AO6" s="127" t="s">
        <v>98</v>
      </c>
      <c r="AP6" s="127" t="s">
        <v>98</v>
      </c>
      <c r="AQ6" s="127" t="s">
        <v>98</v>
      </c>
      <c r="AR6" s="127" t="s">
        <v>98</v>
      </c>
      <c r="AS6" s="127" t="s">
        <v>98</v>
      </c>
      <c r="AT6" s="127" t="s">
        <v>98</v>
      </c>
      <c r="AU6" s="127" t="s">
        <v>98</v>
      </c>
      <c r="AV6" s="127" t="s">
        <v>98</v>
      </c>
      <c r="AW6" s="127" t="s">
        <v>98</v>
      </c>
      <c r="AX6" s="227" t="s">
        <v>98</v>
      </c>
      <c r="AY6" s="240">
        <v>5.5195394421201955</v>
      </c>
      <c r="AZ6" s="225">
        <v>-9.4118999999999993</v>
      </c>
      <c r="BA6" s="243">
        <v>-17.368400000000001</v>
      </c>
      <c r="BB6" s="225">
        <v>-126.6553178801416</v>
      </c>
      <c r="BC6" s="243">
        <v>-17.322577492370268</v>
      </c>
      <c r="BD6" s="126" t="s">
        <v>139</v>
      </c>
      <c r="BE6" s="127">
        <v>8.8999999999999996E-2</v>
      </c>
      <c r="BF6" s="126" t="s">
        <v>139</v>
      </c>
      <c r="BG6" s="126" t="s">
        <v>139</v>
      </c>
    </row>
    <row r="7" spans="1:59" s="127" customFormat="1">
      <c r="A7" s="324">
        <v>2</v>
      </c>
      <c r="B7" s="125" t="s">
        <v>118</v>
      </c>
      <c r="C7" s="229">
        <v>41526</v>
      </c>
      <c r="D7" s="125">
        <v>800</v>
      </c>
      <c r="E7" s="122">
        <v>13</v>
      </c>
      <c r="F7" s="122">
        <v>7.09</v>
      </c>
      <c r="G7" s="122">
        <v>-44</v>
      </c>
      <c r="H7" s="122">
        <v>659.6</v>
      </c>
      <c r="I7" s="122">
        <v>456.5</v>
      </c>
      <c r="J7" s="221">
        <v>175</v>
      </c>
      <c r="K7" s="233">
        <v>6551</v>
      </c>
      <c r="L7" s="235">
        <v>0.62454999999999994</v>
      </c>
      <c r="M7" s="223">
        <v>9.2895500000000002</v>
      </c>
      <c r="N7" s="223">
        <v>19.994949999999999</v>
      </c>
      <c r="O7" s="223">
        <v>0</v>
      </c>
      <c r="P7" s="223">
        <v>0</v>
      </c>
      <c r="Q7" s="223">
        <v>59.1464</v>
      </c>
      <c r="R7" s="134">
        <v>4.4000000000000004</v>
      </c>
      <c r="S7" s="125">
        <v>1.1499999999999999</v>
      </c>
      <c r="T7" s="125">
        <v>0.1</v>
      </c>
      <c r="U7" s="125">
        <v>29.3</v>
      </c>
      <c r="V7" s="125">
        <v>0.1</v>
      </c>
      <c r="W7" s="125" t="s">
        <v>139</v>
      </c>
      <c r="X7" s="125">
        <v>39.700000000000003</v>
      </c>
      <c r="Y7" s="125">
        <v>48.3</v>
      </c>
      <c r="Z7" s="125">
        <v>0.04</v>
      </c>
      <c r="AA7" s="238">
        <v>3.9000000000000004</v>
      </c>
      <c r="AB7" s="268">
        <v>0.58391013310648221</v>
      </c>
      <c r="AC7" s="268">
        <v>0</v>
      </c>
      <c r="AD7" s="222">
        <v>650.889794003671</v>
      </c>
      <c r="AE7" s="222">
        <v>31626.637734790191</v>
      </c>
      <c r="AF7" s="222">
        <v>478.99862170412229</v>
      </c>
      <c r="AG7" s="268">
        <v>0</v>
      </c>
      <c r="AH7" s="268">
        <v>3.7051002600808491</v>
      </c>
      <c r="AI7" s="268">
        <v>1.1832165600035516</v>
      </c>
      <c r="AJ7" s="221">
        <v>0</v>
      </c>
      <c r="AK7" s="240">
        <v>5.5303786773177599E-3</v>
      </c>
      <c r="AL7" s="225">
        <f>AM7-AK7</f>
        <v>3.0993163837468321E-2</v>
      </c>
      <c r="AM7" s="225">
        <v>3.6523542514786081E-2</v>
      </c>
      <c r="AN7" s="225">
        <v>0.12410501193317422</v>
      </c>
      <c r="AO7" s="127" t="s">
        <v>98</v>
      </c>
      <c r="AP7" s="127" t="s">
        <v>98</v>
      </c>
      <c r="AQ7" s="127" t="s">
        <v>98</v>
      </c>
      <c r="AR7" s="127" t="s">
        <v>98</v>
      </c>
      <c r="AS7" s="127" t="s">
        <v>98</v>
      </c>
      <c r="AT7" s="127" t="s">
        <v>98</v>
      </c>
      <c r="AU7" s="127" t="s">
        <v>98</v>
      </c>
      <c r="AV7" s="127" t="s">
        <v>98</v>
      </c>
      <c r="AW7" s="127" t="s">
        <v>98</v>
      </c>
      <c r="AX7" s="227" t="s">
        <v>98</v>
      </c>
      <c r="AY7" s="240">
        <v>6.1566205843985475</v>
      </c>
      <c r="AZ7" s="225">
        <v>-9.8638000000000012</v>
      </c>
      <c r="BA7" s="243">
        <v>-16.142299999999999</v>
      </c>
      <c r="BB7" s="225">
        <v>-128.4350724253662</v>
      </c>
      <c r="BC7" s="243">
        <v>-17.447175821770525</v>
      </c>
      <c r="BD7" s="126" t="s">
        <v>139</v>
      </c>
      <c r="BE7" s="126" t="s">
        <v>139</v>
      </c>
      <c r="BF7" s="126" t="s">
        <v>139</v>
      </c>
      <c r="BG7" s="126" t="s">
        <v>139</v>
      </c>
    </row>
    <row r="8" spans="1:59" s="127" customFormat="1">
      <c r="A8" s="324"/>
      <c r="B8" s="125" t="s">
        <v>119</v>
      </c>
      <c r="C8" s="229">
        <v>41527</v>
      </c>
      <c r="D8" s="125">
        <v>4850</v>
      </c>
      <c r="E8" s="221">
        <v>23.2</v>
      </c>
      <c r="F8" s="221">
        <v>6.79</v>
      </c>
      <c r="G8" s="221">
        <v>-144</v>
      </c>
      <c r="H8" s="221">
        <v>4629</v>
      </c>
      <c r="I8" s="221">
        <v>3556</v>
      </c>
      <c r="J8" s="221">
        <v>0</v>
      </c>
      <c r="K8" s="233">
        <v>106819</v>
      </c>
      <c r="L8" s="235">
        <v>12.847</v>
      </c>
      <c r="M8" s="223">
        <v>79.258700000000005</v>
      </c>
      <c r="N8" s="223">
        <v>41.967950000000002</v>
      </c>
      <c r="O8" s="223">
        <v>0</v>
      </c>
      <c r="P8" s="223">
        <v>0</v>
      </c>
      <c r="Q8" s="223">
        <v>1828.7489999999998</v>
      </c>
      <c r="R8" s="134">
        <v>6</v>
      </c>
      <c r="S8" s="125">
        <v>5</v>
      </c>
      <c r="T8" s="125" t="s">
        <v>139</v>
      </c>
      <c r="U8" s="125">
        <v>50.9</v>
      </c>
      <c r="V8" s="125">
        <v>0.3</v>
      </c>
      <c r="W8" s="125">
        <v>0.21999999999999997</v>
      </c>
      <c r="X8" s="125">
        <v>916</v>
      </c>
      <c r="Y8" s="125">
        <v>65.900000000000006</v>
      </c>
      <c r="Z8" s="125">
        <v>1.44</v>
      </c>
      <c r="AA8" s="238">
        <v>21.7</v>
      </c>
      <c r="AB8" s="268">
        <v>0.48140486248066289</v>
      </c>
      <c r="AC8" s="268">
        <v>0</v>
      </c>
      <c r="AD8" s="222">
        <v>1013.444881181288</v>
      </c>
      <c r="AE8" s="222">
        <v>34410.854784185918</v>
      </c>
      <c r="AF8" s="222">
        <v>408.36222879120442</v>
      </c>
      <c r="AG8" s="268">
        <v>0.32264863701757707</v>
      </c>
      <c r="AH8" s="268">
        <v>21.334710215093654</v>
      </c>
      <c r="AI8" s="268">
        <v>0.72263588426680936</v>
      </c>
      <c r="AJ8" s="221">
        <v>0</v>
      </c>
      <c r="AK8" s="240">
        <v>3.9173515631000799E-3</v>
      </c>
      <c r="AL8" s="225">
        <f>AM8-AK8</f>
        <v>2.2697595821491671E-2</v>
      </c>
      <c r="AM8" s="225">
        <v>2.6614947384591751E-2</v>
      </c>
      <c r="AN8" s="226">
        <v>1.5477326968973746</v>
      </c>
      <c r="AO8" s="127" t="s">
        <v>98</v>
      </c>
      <c r="AP8" s="127" t="s">
        <v>98</v>
      </c>
      <c r="AQ8" s="127" t="s">
        <v>98</v>
      </c>
      <c r="AR8" s="127" t="s">
        <v>98</v>
      </c>
      <c r="AS8" s="127" t="s">
        <v>98</v>
      </c>
      <c r="AT8" s="127" t="s">
        <v>98</v>
      </c>
      <c r="AU8" s="127" t="s">
        <v>98</v>
      </c>
      <c r="AV8" s="127" t="s">
        <v>98</v>
      </c>
      <c r="AW8" s="127" t="s">
        <v>98</v>
      </c>
      <c r="AX8" s="227" t="s">
        <v>98</v>
      </c>
      <c r="AY8" s="240">
        <v>8.7546325079065621</v>
      </c>
      <c r="AZ8" s="225">
        <v>-10.619200000000001</v>
      </c>
      <c r="BA8" s="243">
        <v>-14.459800000000001</v>
      </c>
      <c r="BB8" s="225">
        <v>-117.15580223166775</v>
      </c>
      <c r="BC8" s="243">
        <v>-15.265436157584697</v>
      </c>
      <c r="BD8" s="127">
        <v>7.5425000000000004</v>
      </c>
      <c r="BE8" s="126" t="s">
        <v>139</v>
      </c>
      <c r="BF8" s="126" t="s">
        <v>139</v>
      </c>
      <c r="BG8" s="127">
        <v>0.5786</v>
      </c>
    </row>
    <row r="9" spans="1:59" s="127" customFormat="1">
      <c r="A9" s="324" t="s">
        <v>476</v>
      </c>
      <c r="B9" s="125" t="s">
        <v>120</v>
      </c>
      <c r="C9" s="229">
        <v>41527</v>
      </c>
      <c r="D9" s="125">
        <v>4850</v>
      </c>
      <c r="E9" s="221">
        <v>21.2</v>
      </c>
      <c r="F9" s="221">
        <v>7.35</v>
      </c>
      <c r="G9" s="221">
        <v>-164</v>
      </c>
      <c r="H9" s="221">
        <v>3124</v>
      </c>
      <c r="I9" s="221">
        <v>2325</v>
      </c>
      <c r="J9" s="221" t="s">
        <v>98</v>
      </c>
      <c r="K9" s="233">
        <v>13266</v>
      </c>
      <c r="L9" s="235">
        <v>10.238799999999999</v>
      </c>
      <c r="M9" s="223">
        <v>73.460000000000008</v>
      </c>
      <c r="N9" s="223">
        <v>46.118400000000001</v>
      </c>
      <c r="O9" s="223">
        <v>0</v>
      </c>
      <c r="P9" s="223">
        <v>0</v>
      </c>
      <c r="Q9" s="223">
        <v>1045.8905</v>
      </c>
      <c r="R9" s="134">
        <v>7.1</v>
      </c>
      <c r="S9" s="125">
        <v>4.4000000000000004</v>
      </c>
      <c r="T9" s="125" t="s">
        <v>139</v>
      </c>
      <c r="U9" s="125">
        <v>15.8</v>
      </c>
      <c r="V9" s="125">
        <v>0.2</v>
      </c>
      <c r="W9" s="125">
        <v>0.45999999999999996</v>
      </c>
      <c r="X9" s="125">
        <v>520</v>
      </c>
      <c r="Y9" s="125">
        <v>246.6</v>
      </c>
      <c r="Z9" s="125">
        <v>0.68</v>
      </c>
      <c r="AA9" s="238">
        <v>25.099999999999998</v>
      </c>
      <c r="AB9" s="268">
        <v>1.6218394923777741</v>
      </c>
      <c r="AC9" s="268">
        <v>0</v>
      </c>
      <c r="AD9" s="222">
        <v>1752.6999276138597</v>
      </c>
      <c r="AE9" s="222">
        <v>39687.125489759681</v>
      </c>
      <c r="AF9" s="222">
        <v>993.33361393654002</v>
      </c>
      <c r="AG9" s="268">
        <v>0</v>
      </c>
      <c r="AH9" s="268">
        <v>20.389514883333028</v>
      </c>
      <c r="AI9" s="268">
        <v>0.35146201820206746</v>
      </c>
      <c r="AJ9" s="221">
        <v>0</v>
      </c>
      <c r="AK9" s="240">
        <v>2.9188109685843802E-3</v>
      </c>
      <c r="AL9" s="225">
        <f>AM9-AK9</f>
        <v>2.073892003994162E-2</v>
      </c>
      <c r="AM9" s="225">
        <v>2.3657731008526001E-2</v>
      </c>
      <c r="AN9" s="225">
        <v>0.14140811455847255</v>
      </c>
      <c r="AO9" s="127" t="s">
        <v>139</v>
      </c>
      <c r="AP9" s="127" t="s">
        <v>98</v>
      </c>
      <c r="AQ9" s="127" t="s">
        <v>98</v>
      </c>
      <c r="AR9" s="127" t="s">
        <v>98</v>
      </c>
      <c r="AS9" s="127" t="s">
        <v>98</v>
      </c>
      <c r="AT9" s="127" t="s">
        <v>98</v>
      </c>
      <c r="AU9" s="127" t="s">
        <v>98</v>
      </c>
      <c r="AV9" s="127" t="s">
        <v>98</v>
      </c>
      <c r="AW9" s="127" t="s">
        <v>98</v>
      </c>
      <c r="AX9" s="227" t="s">
        <v>98</v>
      </c>
      <c r="AY9" s="240">
        <v>13.498913016310322</v>
      </c>
      <c r="AZ9" s="225">
        <v>-10.425700000000001</v>
      </c>
      <c r="BA9" s="243">
        <v>-16.132300000000001</v>
      </c>
      <c r="BB9" s="225">
        <v>-126.28995533197991</v>
      </c>
      <c r="BC9" s="243">
        <v>-16.717022226664508</v>
      </c>
      <c r="BD9" s="127">
        <v>4.437E-2</v>
      </c>
      <c r="BE9" s="126" t="s">
        <v>139</v>
      </c>
      <c r="BF9" s="126" t="s">
        <v>139</v>
      </c>
      <c r="BG9" s="126" t="s">
        <v>139</v>
      </c>
    </row>
    <row r="10" spans="1:59" s="127" customFormat="1">
      <c r="A10" s="324">
        <v>5</v>
      </c>
      <c r="B10" s="125" t="s">
        <v>121</v>
      </c>
      <c r="C10" s="229">
        <v>41527</v>
      </c>
      <c r="D10" s="125">
        <v>4850</v>
      </c>
      <c r="E10" s="221">
        <v>32.200000000000003</v>
      </c>
      <c r="F10" s="221">
        <v>8.18</v>
      </c>
      <c r="G10" s="221">
        <v>-127</v>
      </c>
      <c r="H10" s="221">
        <v>1564</v>
      </c>
      <c r="I10" s="221">
        <v>1088</v>
      </c>
      <c r="J10" s="221">
        <v>2400</v>
      </c>
      <c r="K10" s="233">
        <v>35626</v>
      </c>
      <c r="L10" s="235">
        <v>6.2491500000000002</v>
      </c>
      <c r="M10" s="223">
        <v>20.390450000000001</v>
      </c>
      <c r="N10" s="223">
        <v>52.443649999999998</v>
      </c>
      <c r="O10" s="223">
        <v>0</v>
      </c>
      <c r="P10" s="223">
        <v>0</v>
      </c>
      <c r="Q10" s="223">
        <v>183.45799999999997</v>
      </c>
      <c r="R10" s="134">
        <v>6.8000000000000007</v>
      </c>
      <c r="S10" s="125">
        <v>1.1000000000000001</v>
      </c>
      <c r="T10" s="125" t="s">
        <v>139</v>
      </c>
      <c r="U10" s="125">
        <v>5.8999999999999995</v>
      </c>
      <c r="V10" s="125">
        <v>0.3</v>
      </c>
      <c r="W10" s="125">
        <v>0.02</v>
      </c>
      <c r="X10" s="125">
        <v>358</v>
      </c>
      <c r="Y10" s="125">
        <v>6.2</v>
      </c>
      <c r="Z10" s="125">
        <v>0.31</v>
      </c>
      <c r="AA10" s="238">
        <v>12.7</v>
      </c>
      <c r="AB10" s="268">
        <v>0.49793929005112353</v>
      </c>
      <c r="AC10" s="268">
        <v>0.23594908393026237</v>
      </c>
      <c r="AD10" s="222">
        <v>497.65242413561555</v>
      </c>
      <c r="AE10" s="222">
        <v>24783.581024516312</v>
      </c>
      <c r="AF10" s="222">
        <v>585.61519435648245</v>
      </c>
      <c r="AG10" s="268">
        <v>0.19064965741360781</v>
      </c>
      <c r="AH10" s="268">
        <v>24.774306807626754</v>
      </c>
      <c r="AI10" s="268">
        <v>1.1819956947031627</v>
      </c>
      <c r="AJ10" s="221">
        <v>0</v>
      </c>
      <c r="AK10" s="240">
        <v>2.4579460788078998E-3</v>
      </c>
      <c r="AL10" s="225">
        <f>AM10-AK10</f>
        <v>2.4925109455411317E-2</v>
      </c>
      <c r="AM10" s="225">
        <v>2.7383055534219217E-2</v>
      </c>
      <c r="AN10" s="226">
        <v>0.40513126491646778</v>
      </c>
      <c r="AO10" s="125">
        <v>6</v>
      </c>
      <c r="AP10" s="127" t="s">
        <v>98</v>
      </c>
      <c r="AQ10" s="127" t="s">
        <v>98</v>
      </c>
      <c r="AR10" s="127" t="s">
        <v>98</v>
      </c>
      <c r="AS10" s="127" t="s">
        <v>98</v>
      </c>
      <c r="AT10" s="127" t="s">
        <v>98</v>
      </c>
      <c r="AU10" s="127" t="s">
        <v>98</v>
      </c>
      <c r="AV10" s="127" t="s">
        <v>98</v>
      </c>
      <c r="AW10" s="127" t="s">
        <v>98</v>
      </c>
      <c r="AX10" s="227" t="s">
        <v>98</v>
      </c>
      <c r="AY10" s="240">
        <v>15.014289526626211</v>
      </c>
      <c r="AZ10" s="225">
        <v>-9.6968999999999994</v>
      </c>
      <c r="BA10" s="243">
        <v>-16.7988</v>
      </c>
      <c r="BB10" s="225">
        <v>-127.16273109848414</v>
      </c>
      <c r="BC10" s="243">
        <v>-17.088109447417139</v>
      </c>
      <c r="BD10" s="127">
        <v>0.19724999999999998</v>
      </c>
      <c r="BE10" s="126" t="s">
        <v>139</v>
      </c>
      <c r="BF10" s="127">
        <v>1.4829999999999999E-2</v>
      </c>
      <c r="BG10" s="126" t="s">
        <v>139</v>
      </c>
    </row>
    <row r="11" spans="1:59" s="127" customFormat="1">
      <c r="A11" s="324"/>
      <c r="B11" s="125" t="s">
        <v>122</v>
      </c>
      <c r="C11" s="229">
        <v>41527</v>
      </c>
      <c r="D11" s="125">
        <v>4700</v>
      </c>
      <c r="E11" s="221">
        <v>27.3</v>
      </c>
      <c r="F11" s="221">
        <v>8</v>
      </c>
      <c r="G11" s="221">
        <v>55</v>
      </c>
      <c r="H11" s="221">
        <v>1916</v>
      </c>
      <c r="I11" s="221">
        <v>1368</v>
      </c>
      <c r="J11" s="221">
        <v>0</v>
      </c>
      <c r="K11" s="233">
        <v>1830</v>
      </c>
      <c r="L11" s="235">
        <v>4.1546500000000002</v>
      </c>
      <c r="M11" s="223">
        <v>12.480250000000002</v>
      </c>
      <c r="N11" s="223">
        <v>51.765000000000001</v>
      </c>
      <c r="O11" s="223">
        <v>0</v>
      </c>
      <c r="P11" s="223">
        <v>0</v>
      </c>
      <c r="Q11" s="223">
        <v>417.37700000000001</v>
      </c>
      <c r="R11" s="134">
        <v>3.7</v>
      </c>
      <c r="S11" s="125">
        <v>0.70000000000000007</v>
      </c>
      <c r="T11" s="125" t="s">
        <v>139</v>
      </c>
      <c r="U11" s="125">
        <v>70.3</v>
      </c>
      <c r="V11" s="125">
        <v>0.2</v>
      </c>
      <c r="W11" s="125">
        <v>0.03</v>
      </c>
      <c r="X11" s="125">
        <v>298</v>
      </c>
      <c r="Y11" s="125">
        <v>47.699999999999996</v>
      </c>
      <c r="Z11" s="125">
        <v>0.24</v>
      </c>
      <c r="AA11" s="238">
        <v>15.3</v>
      </c>
      <c r="AB11" s="268">
        <v>0</v>
      </c>
      <c r="AC11" s="268">
        <v>0</v>
      </c>
      <c r="AD11" s="222">
        <v>344.10701407042018</v>
      </c>
      <c r="AE11" s="222">
        <v>11070.161919533655</v>
      </c>
      <c r="AF11" s="222">
        <v>161.11794806629928</v>
      </c>
      <c r="AG11" s="268">
        <v>0</v>
      </c>
      <c r="AH11" s="268">
        <v>0.62154171572784012</v>
      </c>
      <c r="AI11" s="268">
        <v>0.10494884280616683</v>
      </c>
      <c r="AJ11" s="221">
        <v>0</v>
      </c>
      <c r="AK11" s="240" t="s">
        <v>342</v>
      </c>
      <c r="AL11" s="225">
        <v>1.4978108917735617E-2</v>
      </c>
      <c r="AM11" s="225">
        <v>1.4978108917735617E-2</v>
      </c>
      <c r="AN11" s="225">
        <v>0.13245823389021477</v>
      </c>
      <c r="AO11" s="127" t="s">
        <v>98</v>
      </c>
      <c r="AP11" s="127" t="s">
        <v>98</v>
      </c>
      <c r="AQ11" s="127" t="s">
        <v>98</v>
      </c>
      <c r="AR11" s="127" t="s">
        <v>98</v>
      </c>
      <c r="AS11" s="127" t="s">
        <v>98</v>
      </c>
      <c r="AT11" s="127" t="s">
        <v>98</v>
      </c>
      <c r="AU11" s="127" t="s">
        <v>98</v>
      </c>
      <c r="AV11" s="127" t="s">
        <v>98</v>
      </c>
      <c r="AW11" s="127" t="s">
        <v>98</v>
      </c>
      <c r="AX11" s="227" t="s">
        <v>98</v>
      </c>
      <c r="AY11" s="240">
        <v>13.354458557600866</v>
      </c>
      <c r="AZ11" s="225">
        <v>-6.0661999999999994</v>
      </c>
      <c r="BA11" s="243">
        <v>-15.648500000000002</v>
      </c>
      <c r="BB11" s="225">
        <v>-122.96927731167217</v>
      </c>
      <c r="BC11" s="243">
        <v>-16.408747005356044</v>
      </c>
      <c r="BD11" s="126" t="s">
        <v>139</v>
      </c>
      <c r="BE11" s="126" t="s">
        <v>139</v>
      </c>
      <c r="BF11" s="126" t="s">
        <v>139</v>
      </c>
      <c r="BG11" s="126" t="s">
        <v>139</v>
      </c>
    </row>
    <row r="12" spans="1:59">
      <c r="B12" s="123" t="s">
        <v>123</v>
      </c>
      <c r="C12" s="229">
        <v>41527</v>
      </c>
      <c r="D12" s="125" t="s">
        <v>571</v>
      </c>
      <c r="E12" s="122" t="s">
        <v>98</v>
      </c>
      <c r="F12" s="122" t="s">
        <v>98</v>
      </c>
      <c r="G12" s="122" t="s">
        <v>98</v>
      </c>
      <c r="H12" s="122" t="s">
        <v>98</v>
      </c>
      <c r="I12" s="122" t="s">
        <v>98</v>
      </c>
      <c r="J12" s="122" t="s">
        <v>98</v>
      </c>
      <c r="K12" s="234">
        <v>178</v>
      </c>
      <c r="L12" s="130">
        <v>0.1047</v>
      </c>
      <c r="M12" s="128">
        <v>0.29635</v>
      </c>
      <c r="N12" s="128">
        <v>3.3717350000000001</v>
      </c>
      <c r="O12" s="223">
        <v>0</v>
      </c>
      <c r="P12" s="223">
        <v>0</v>
      </c>
      <c r="Q12" s="128">
        <v>1.03975</v>
      </c>
      <c r="R12" s="132" t="s">
        <v>139</v>
      </c>
      <c r="S12" s="123" t="s">
        <v>139</v>
      </c>
      <c r="T12" s="123" t="s">
        <v>139</v>
      </c>
      <c r="U12" s="123" t="s">
        <v>139</v>
      </c>
      <c r="V12" s="123" t="s">
        <v>139</v>
      </c>
      <c r="W12" s="123" t="s">
        <v>139</v>
      </c>
      <c r="X12" s="123" t="s">
        <v>139</v>
      </c>
      <c r="Y12" s="123" t="s">
        <v>139</v>
      </c>
      <c r="Z12" s="123" t="s">
        <v>139</v>
      </c>
      <c r="AA12" s="184" t="s">
        <v>139</v>
      </c>
      <c r="AB12" s="268">
        <v>0</v>
      </c>
      <c r="AC12" s="268">
        <v>0</v>
      </c>
      <c r="AD12" s="222">
        <v>765.60973788161414</v>
      </c>
      <c r="AE12" s="222">
        <v>23342.482858495296</v>
      </c>
      <c r="AF12" s="222">
        <v>11.281700888696642</v>
      </c>
      <c r="AG12" s="268">
        <v>0</v>
      </c>
      <c r="AH12" s="268">
        <v>0.51986938799889704</v>
      </c>
      <c r="AI12" s="268">
        <v>0.60271432120334245</v>
      </c>
      <c r="AJ12" s="221">
        <v>0</v>
      </c>
      <c r="AK12" s="241">
        <v>2.4579460788078998E-3</v>
      </c>
      <c r="AL12" s="129">
        <f>AM12-AK12</f>
        <v>1.8434595591059217E-2</v>
      </c>
      <c r="AM12" s="129">
        <v>2.0892541669867117E-2</v>
      </c>
      <c r="AN12" s="129">
        <v>0.12887828162291171</v>
      </c>
      <c r="AO12" s="127" t="s">
        <v>98</v>
      </c>
      <c r="AP12" s="127" t="s">
        <v>98</v>
      </c>
      <c r="AQ12" s="127" t="s">
        <v>98</v>
      </c>
      <c r="AR12" s="127" t="s">
        <v>98</v>
      </c>
      <c r="AS12" s="127" t="s">
        <v>98</v>
      </c>
      <c r="AT12" s="127" t="s">
        <v>98</v>
      </c>
      <c r="AU12" s="127" t="s">
        <v>98</v>
      </c>
      <c r="AV12" s="127" t="s">
        <v>98</v>
      </c>
      <c r="AW12" s="127" t="s">
        <v>98</v>
      </c>
      <c r="AX12" s="227" t="s">
        <v>98</v>
      </c>
      <c r="AY12" s="241">
        <v>6.6703035841580161E-2</v>
      </c>
      <c r="AZ12" s="129">
        <v>-15.960900000000001</v>
      </c>
      <c r="BA12" s="244">
        <v>-40.436799999999998</v>
      </c>
      <c r="BB12" s="129">
        <v>-107.02071930644819</v>
      </c>
      <c r="BC12" s="244">
        <v>-14.134979377949483</v>
      </c>
      <c r="BD12" s="126" t="s">
        <v>139</v>
      </c>
      <c r="BE12" s="126" t="s">
        <v>139</v>
      </c>
      <c r="BF12" s="126" t="s">
        <v>139</v>
      </c>
      <c r="BG12" s="126" t="s">
        <v>139</v>
      </c>
    </row>
    <row r="13" spans="1:59">
      <c r="B13" s="123" t="s">
        <v>124</v>
      </c>
      <c r="C13" s="230">
        <v>41528</v>
      </c>
      <c r="D13" s="123">
        <v>1700</v>
      </c>
      <c r="E13" s="122">
        <v>13.5</v>
      </c>
      <c r="F13" s="122">
        <v>6.15</v>
      </c>
      <c r="G13" s="122">
        <v>330</v>
      </c>
      <c r="H13" s="122">
        <v>1540</v>
      </c>
      <c r="I13" s="122">
        <v>1104</v>
      </c>
      <c r="J13" s="122">
        <v>1000</v>
      </c>
      <c r="K13" s="234">
        <v>289</v>
      </c>
      <c r="L13" s="130">
        <v>0.15856999999999999</v>
      </c>
      <c r="M13" s="128">
        <v>41.3611</v>
      </c>
      <c r="N13" s="128">
        <v>14.774800000000001</v>
      </c>
      <c r="O13" s="223">
        <v>0</v>
      </c>
      <c r="P13" s="223">
        <v>0</v>
      </c>
      <c r="Q13" s="128">
        <v>365.94659999999999</v>
      </c>
      <c r="R13" s="132">
        <v>4.6000000000000005</v>
      </c>
      <c r="S13" s="123">
        <v>0.89999999999999991</v>
      </c>
      <c r="T13" s="123" t="s">
        <v>139</v>
      </c>
      <c r="U13" s="123">
        <v>58.649999999999991</v>
      </c>
      <c r="V13" s="123">
        <v>0.2</v>
      </c>
      <c r="W13" s="124">
        <v>0.03</v>
      </c>
      <c r="X13" s="123">
        <v>22</v>
      </c>
      <c r="Y13" s="123">
        <v>131.30000000000001</v>
      </c>
      <c r="Z13" s="123">
        <v>0.02</v>
      </c>
      <c r="AA13" s="184">
        <v>5.2</v>
      </c>
      <c r="AB13" s="268">
        <v>0</v>
      </c>
      <c r="AC13" s="268">
        <v>0</v>
      </c>
      <c r="AD13" s="222">
        <v>635.28958476183345</v>
      </c>
      <c r="AE13" s="222">
        <v>27076.385184821924</v>
      </c>
      <c r="AF13" s="222">
        <v>230.71953224096677</v>
      </c>
      <c r="AG13" s="268">
        <v>0</v>
      </c>
      <c r="AH13" s="268">
        <v>2.315112171775354</v>
      </c>
      <c r="AI13" s="268">
        <v>0.55010648542776985</v>
      </c>
      <c r="AJ13" s="221">
        <v>0</v>
      </c>
      <c r="AK13" s="241" t="s">
        <v>342</v>
      </c>
      <c r="AL13" s="129">
        <v>2.0546893002534757E-2</v>
      </c>
      <c r="AM13" s="129">
        <v>2.0546893002534757E-2</v>
      </c>
      <c r="AN13" s="129">
        <v>0.12947494033412887</v>
      </c>
      <c r="AO13" s="122">
        <v>9</v>
      </c>
      <c r="AP13" s="127" t="s">
        <v>98</v>
      </c>
      <c r="AQ13" s="127" t="s">
        <v>98</v>
      </c>
      <c r="AR13" s="127" t="s">
        <v>98</v>
      </c>
      <c r="AS13" s="127" t="s">
        <v>98</v>
      </c>
      <c r="AT13" s="127" t="s">
        <v>98</v>
      </c>
      <c r="AU13" s="127" t="s">
        <v>98</v>
      </c>
      <c r="AV13" s="127" t="s">
        <v>98</v>
      </c>
      <c r="AW13" s="127" t="s">
        <v>98</v>
      </c>
      <c r="AX13" s="227" t="s">
        <v>98</v>
      </c>
      <c r="AY13" s="241">
        <v>4.6231358796280668</v>
      </c>
      <c r="AZ13" s="129">
        <v>-3.5298000000000003</v>
      </c>
      <c r="BA13" s="244">
        <v>-17.981999999999999</v>
      </c>
      <c r="BB13" s="129">
        <v>-123.61273514796567</v>
      </c>
      <c r="BC13" s="244">
        <v>-16.858812936021327</v>
      </c>
      <c r="BD13" s="126" t="s">
        <v>139</v>
      </c>
      <c r="BE13" s="126" t="s">
        <v>139</v>
      </c>
      <c r="BF13" s="126" t="s">
        <v>139</v>
      </c>
      <c r="BG13" s="126" t="s">
        <v>139</v>
      </c>
    </row>
    <row r="14" spans="1:59">
      <c r="B14" s="123" t="s">
        <v>125</v>
      </c>
      <c r="C14" s="230">
        <v>41528</v>
      </c>
      <c r="D14" s="123">
        <v>2000</v>
      </c>
      <c r="E14" s="122">
        <v>16</v>
      </c>
      <c r="F14" s="122">
        <v>5.99</v>
      </c>
      <c r="G14" s="122">
        <v>224</v>
      </c>
      <c r="H14" s="122">
        <v>3610</v>
      </c>
      <c r="I14" s="122">
        <v>2740</v>
      </c>
      <c r="J14" s="122">
        <v>2400</v>
      </c>
      <c r="K14" s="234">
        <v>3257</v>
      </c>
      <c r="L14" s="130">
        <v>0.97209999999999996</v>
      </c>
      <c r="M14" s="128">
        <v>26.435949999999998</v>
      </c>
      <c r="N14" s="128">
        <v>19.445050000000002</v>
      </c>
      <c r="O14" s="128">
        <v>12.659799999999999</v>
      </c>
      <c r="P14" s="223">
        <v>0</v>
      </c>
      <c r="Q14" s="128">
        <v>2110.7460000000001</v>
      </c>
      <c r="R14" s="132">
        <v>3.9000000000000004</v>
      </c>
      <c r="S14" s="123">
        <v>2.8000000000000003</v>
      </c>
      <c r="T14" s="123" t="s">
        <v>139</v>
      </c>
      <c r="U14" s="123">
        <v>404</v>
      </c>
      <c r="V14" s="123">
        <v>0.2</v>
      </c>
      <c r="W14" s="123">
        <v>0.33</v>
      </c>
      <c r="X14" s="123">
        <v>44.699999999999996</v>
      </c>
      <c r="Y14" s="123">
        <v>243</v>
      </c>
      <c r="Z14" s="123">
        <v>0.06</v>
      </c>
      <c r="AA14" s="184">
        <v>29.2</v>
      </c>
      <c r="AB14" s="268">
        <v>0</v>
      </c>
      <c r="AC14" s="268">
        <v>0</v>
      </c>
      <c r="AD14" s="222">
        <v>1120.6940394973622</v>
      </c>
      <c r="AE14" s="222">
        <v>26432.68163952091</v>
      </c>
      <c r="AF14" s="222">
        <v>258.11414310208949</v>
      </c>
      <c r="AG14" s="268">
        <v>0</v>
      </c>
      <c r="AH14" s="268">
        <v>0.69678835318196541</v>
      </c>
      <c r="AI14" s="268">
        <v>0.35368152402745601</v>
      </c>
      <c r="AJ14" s="221">
        <v>0</v>
      </c>
      <c r="AK14" s="241" t="s">
        <v>342</v>
      </c>
      <c r="AL14" s="129">
        <v>2.8381596128734927E-2</v>
      </c>
      <c r="AM14" s="129">
        <v>2.8381596128734927E-2</v>
      </c>
      <c r="AN14" s="129">
        <v>0.12947494033412887</v>
      </c>
      <c r="AO14" s="122">
        <v>8</v>
      </c>
      <c r="AP14" s="127" t="s">
        <v>98</v>
      </c>
      <c r="AQ14" s="127" t="s">
        <v>98</v>
      </c>
      <c r="AR14" s="127" t="s">
        <v>98</v>
      </c>
      <c r="AS14" s="127" t="s">
        <v>98</v>
      </c>
      <c r="AT14" s="127" t="s">
        <v>98</v>
      </c>
      <c r="AU14" s="127" t="s">
        <v>98</v>
      </c>
      <c r="AV14" s="127" t="s">
        <v>98</v>
      </c>
      <c r="AW14" s="127" t="s">
        <v>98</v>
      </c>
      <c r="AX14" s="227" t="s">
        <v>98</v>
      </c>
      <c r="AY14" s="241">
        <v>5.6359141468934242</v>
      </c>
      <c r="AZ14" s="129">
        <v>-2.9739999999999998</v>
      </c>
      <c r="BA14" s="244">
        <v>-17.378599999999999</v>
      </c>
      <c r="BB14" s="129">
        <v>-123.12024931702869</v>
      </c>
      <c r="BC14" s="244">
        <v>-16.735414855305411</v>
      </c>
      <c r="BD14" s="126" t="s">
        <v>139</v>
      </c>
      <c r="BE14" s="126">
        <v>4.2729999999999997</v>
      </c>
      <c r="BF14" s="126" t="s">
        <v>139</v>
      </c>
      <c r="BG14" s="126" t="s">
        <v>139</v>
      </c>
    </row>
    <row r="15" spans="1:59">
      <c r="B15" s="123" t="s">
        <v>126</v>
      </c>
      <c r="C15" s="230">
        <v>41528</v>
      </c>
      <c r="D15" s="123">
        <v>1700</v>
      </c>
      <c r="E15" s="122">
        <v>16.3</v>
      </c>
      <c r="F15" s="122">
        <v>6.96</v>
      </c>
      <c r="G15" s="122">
        <v>-14</v>
      </c>
      <c r="H15" s="122">
        <v>2473</v>
      </c>
      <c r="I15" s="122">
        <v>1830</v>
      </c>
      <c r="J15" s="122">
        <v>294</v>
      </c>
      <c r="K15" s="234">
        <v>420</v>
      </c>
      <c r="L15" s="130">
        <v>1.2688999999999999</v>
      </c>
      <c r="M15" s="128">
        <v>63.059700000000007</v>
      </c>
      <c r="N15" s="128">
        <v>31.518050000000002</v>
      </c>
      <c r="O15" s="223">
        <v>0</v>
      </c>
      <c r="P15" s="223">
        <v>0</v>
      </c>
      <c r="Q15" s="128">
        <v>1007.433</v>
      </c>
      <c r="R15" s="132">
        <v>3.5</v>
      </c>
      <c r="S15" s="123">
        <v>2.2000000000000002</v>
      </c>
      <c r="T15" s="123">
        <v>0.89999999999999991</v>
      </c>
      <c r="U15" s="123">
        <v>161</v>
      </c>
      <c r="V15" s="123">
        <v>0.2</v>
      </c>
      <c r="W15" s="123">
        <v>0.2</v>
      </c>
      <c r="X15" s="123">
        <v>75.150000000000006</v>
      </c>
      <c r="Y15" s="123">
        <v>264.20000000000005</v>
      </c>
      <c r="Z15" s="123">
        <v>0.1</v>
      </c>
      <c r="AA15" s="184">
        <v>10.199999999999999</v>
      </c>
      <c r="AB15" s="268">
        <v>0</v>
      </c>
      <c r="AC15" s="268">
        <v>0</v>
      </c>
      <c r="AD15" s="222">
        <v>1705.5507072858975</v>
      </c>
      <c r="AE15" s="222">
        <v>65819.974595493666</v>
      </c>
      <c r="AF15" s="222">
        <v>1615.1330736199093</v>
      </c>
      <c r="AG15" s="268">
        <v>0</v>
      </c>
      <c r="AH15" s="268">
        <v>4.3945786040529669</v>
      </c>
      <c r="AI15" s="268">
        <v>0.7934581217651564</v>
      </c>
      <c r="AJ15" s="221">
        <v>0</v>
      </c>
      <c r="AK15" s="241">
        <v>2.3427298563637799E-2</v>
      </c>
      <c r="AL15" s="129">
        <f>AM15-AK15</f>
        <v>7.0281895690912852E-3</v>
      </c>
      <c r="AM15" s="129">
        <v>3.0455488132729084E-2</v>
      </c>
      <c r="AN15" s="129">
        <v>0.12350835322195702</v>
      </c>
      <c r="AO15" s="122">
        <v>0</v>
      </c>
      <c r="AP15" s="127" t="s">
        <v>98</v>
      </c>
      <c r="AQ15" s="127" t="s">
        <v>98</v>
      </c>
      <c r="AR15" s="127" t="s">
        <v>98</v>
      </c>
      <c r="AS15" s="127" t="s">
        <v>98</v>
      </c>
      <c r="AT15" s="127" t="s">
        <v>98</v>
      </c>
      <c r="AU15" s="127" t="s">
        <v>98</v>
      </c>
      <c r="AV15" s="127" t="s">
        <v>98</v>
      </c>
      <c r="AW15" s="127" t="s">
        <v>98</v>
      </c>
      <c r="AX15" s="227" t="s">
        <v>98</v>
      </c>
      <c r="AY15" s="241">
        <v>9.9825424917927297</v>
      </c>
      <c r="AZ15" s="129">
        <v>-5.8114999999999997</v>
      </c>
      <c r="BA15" s="244">
        <v>-17.599399999999999</v>
      </c>
      <c r="BB15" s="129">
        <v>-126.95771776692305</v>
      </c>
      <c r="BC15" s="244">
        <v>-17.10556839887774</v>
      </c>
      <c r="BD15" s="126" t="s">
        <v>139</v>
      </c>
      <c r="BE15" s="126" t="s">
        <v>139</v>
      </c>
      <c r="BF15" s="126" t="s">
        <v>139</v>
      </c>
      <c r="BG15" s="126" t="s">
        <v>139</v>
      </c>
    </row>
    <row r="16" spans="1:59">
      <c r="B16" s="123" t="s">
        <v>127</v>
      </c>
      <c r="C16" s="230">
        <v>41528</v>
      </c>
      <c r="D16" s="123">
        <v>1700</v>
      </c>
      <c r="E16" s="122">
        <v>15.8</v>
      </c>
      <c r="F16" s="122">
        <v>7.4</v>
      </c>
      <c r="G16" s="122">
        <v>-71</v>
      </c>
      <c r="H16" s="122">
        <v>1299</v>
      </c>
      <c r="I16" s="122">
        <v>925.6</v>
      </c>
      <c r="J16" s="122">
        <v>100</v>
      </c>
      <c r="K16" s="234">
        <v>975</v>
      </c>
      <c r="L16" s="130">
        <v>0.21525</v>
      </c>
      <c r="M16" s="128">
        <v>34.1</v>
      </c>
      <c r="N16" s="128">
        <v>27.664449999999999</v>
      </c>
      <c r="O16" s="223">
        <v>0</v>
      </c>
      <c r="P16" s="223">
        <v>0</v>
      </c>
      <c r="Q16" s="128">
        <v>468.42399999999998</v>
      </c>
      <c r="R16" s="132">
        <v>5.8999999999999995</v>
      </c>
      <c r="S16" s="123">
        <v>3.5999999999999996</v>
      </c>
      <c r="T16" s="123">
        <v>0.2</v>
      </c>
      <c r="U16" s="123">
        <v>88.55</v>
      </c>
      <c r="V16" s="123">
        <v>0.2</v>
      </c>
      <c r="W16" s="123">
        <v>0.1</v>
      </c>
      <c r="X16" s="123">
        <v>34.200000000000003</v>
      </c>
      <c r="Y16" s="123">
        <v>102</v>
      </c>
      <c r="Z16" s="123">
        <v>0.03</v>
      </c>
      <c r="AA16" s="184">
        <v>6.1</v>
      </c>
      <c r="AB16" s="268">
        <v>0</v>
      </c>
      <c r="AC16" s="268">
        <v>0</v>
      </c>
      <c r="AD16" s="222">
        <v>1272.5224058841222</v>
      </c>
      <c r="AE16" s="222">
        <v>42138.658553153073</v>
      </c>
      <c r="AF16" s="222">
        <v>517.06445744993664</v>
      </c>
      <c r="AG16" s="268">
        <v>0</v>
      </c>
      <c r="AH16" s="268">
        <v>0.23363868566436696</v>
      </c>
      <c r="AI16" s="268">
        <v>0.48886158229428761</v>
      </c>
      <c r="AJ16" s="221">
        <v>0</v>
      </c>
      <c r="AK16" s="241">
        <v>1.01006221676012E-2</v>
      </c>
      <c r="AL16" s="129">
        <f>AM16-AK16</f>
        <v>3.0839542207542821E-2</v>
      </c>
      <c r="AM16" s="129">
        <v>4.0940164375144021E-2</v>
      </c>
      <c r="AN16" s="129">
        <v>0.14379474940334128</v>
      </c>
      <c r="AO16" s="122">
        <v>1</v>
      </c>
      <c r="AP16" s="127" t="s">
        <v>98</v>
      </c>
      <c r="AQ16" s="127" t="s">
        <v>98</v>
      </c>
      <c r="AR16" s="127" t="s">
        <v>98</v>
      </c>
      <c r="AS16" s="127" t="s">
        <v>98</v>
      </c>
      <c r="AT16" s="127" t="s">
        <v>98</v>
      </c>
      <c r="AU16" s="127" t="s">
        <v>98</v>
      </c>
      <c r="AV16" s="127" t="s">
        <v>98</v>
      </c>
      <c r="AW16" s="127" t="s">
        <v>98</v>
      </c>
      <c r="AX16" s="227" t="s">
        <v>98</v>
      </c>
      <c r="AY16" s="241">
        <v>1.6299595540927285</v>
      </c>
      <c r="AZ16" s="129">
        <v>-9.5605000000000011</v>
      </c>
      <c r="BA16" s="244">
        <v>-16.4895</v>
      </c>
      <c r="BB16" s="129">
        <v>-125.93005400071392</v>
      </c>
      <c r="BC16" s="244">
        <v>-16.86910967560615</v>
      </c>
      <c r="BD16" s="126" t="s">
        <v>139</v>
      </c>
      <c r="BE16" s="126" t="s">
        <v>139</v>
      </c>
      <c r="BF16" s="126" t="s">
        <v>139</v>
      </c>
      <c r="BG16" s="126" t="s">
        <v>139</v>
      </c>
    </row>
    <row r="17" spans="1:59">
      <c r="B17" s="123" t="s">
        <v>128</v>
      </c>
      <c r="C17" s="230">
        <v>41528</v>
      </c>
      <c r="D17" s="123">
        <v>1700</v>
      </c>
      <c r="E17" s="122">
        <v>15.5</v>
      </c>
      <c r="F17" s="122">
        <v>7.56</v>
      </c>
      <c r="G17" s="122">
        <v>24</v>
      </c>
      <c r="H17" s="122">
        <v>485</v>
      </c>
      <c r="I17" s="122">
        <v>331.8</v>
      </c>
      <c r="J17" s="122" t="s">
        <v>98</v>
      </c>
      <c r="K17" s="234">
        <v>12109</v>
      </c>
      <c r="L17" s="130" t="s">
        <v>139</v>
      </c>
      <c r="M17" s="128">
        <v>3.3521999999999998</v>
      </c>
      <c r="N17" s="128">
        <v>27.829699999999999</v>
      </c>
      <c r="O17" s="128">
        <v>4.3656499999999996</v>
      </c>
      <c r="P17" s="223">
        <v>0</v>
      </c>
      <c r="Q17" s="128">
        <v>12.8444</v>
      </c>
      <c r="R17" s="132">
        <v>4.2</v>
      </c>
      <c r="S17" s="123">
        <v>0.1</v>
      </c>
      <c r="T17" s="123" t="s">
        <v>139</v>
      </c>
      <c r="U17" s="123">
        <v>22.799999999999997</v>
      </c>
      <c r="V17" s="123">
        <v>0.1</v>
      </c>
      <c r="W17" s="123" t="s">
        <v>139</v>
      </c>
      <c r="X17" s="124">
        <v>1.4000000000000001</v>
      </c>
      <c r="Y17" s="123">
        <v>56</v>
      </c>
      <c r="Z17" s="123" t="s">
        <v>139</v>
      </c>
      <c r="AA17" s="184" t="s">
        <v>139</v>
      </c>
      <c r="AB17" s="268">
        <v>0</v>
      </c>
      <c r="AC17" s="268">
        <v>0</v>
      </c>
      <c r="AD17" s="222">
        <v>1898.8575059289635</v>
      </c>
      <c r="AE17" s="222">
        <v>56643.128218000871</v>
      </c>
      <c r="AF17" s="222">
        <v>728.284708319949</v>
      </c>
      <c r="AG17" s="268">
        <v>0</v>
      </c>
      <c r="AH17" s="268">
        <v>1.8839651052708624</v>
      </c>
      <c r="AI17" s="268">
        <v>1.3859454328944587</v>
      </c>
      <c r="AJ17" s="221">
        <v>0</v>
      </c>
      <c r="AK17" s="241" t="s">
        <v>342</v>
      </c>
      <c r="AL17" s="129">
        <v>1.6975190106767034E-2</v>
      </c>
      <c r="AM17" s="129">
        <v>1.6975190106767034E-2</v>
      </c>
      <c r="AN17" s="129">
        <v>0.13007159904534607</v>
      </c>
      <c r="AO17" s="122">
        <v>8</v>
      </c>
      <c r="AP17" s="127" t="s">
        <v>98</v>
      </c>
      <c r="AQ17" s="127" t="s">
        <v>98</v>
      </c>
      <c r="AR17" s="127" t="s">
        <v>98</v>
      </c>
      <c r="AS17" s="127" t="s">
        <v>98</v>
      </c>
      <c r="AT17" s="127" t="s">
        <v>98</v>
      </c>
      <c r="AU17" s="127" t="s">
        <v>98</v>
      </c>
      <c r="AV17" s="127" t="s">
        <v>98</v>
      </c>
      <c r="AW17" s="127" t="s">
        <v>98</v>
      </c>
      <c r="AX17" s="227" t="s">
        <v>98</v>
      </c>
      <c r="AY17" s="241">
        <v>6.0909454289357976</v>
      </c>
      <c r="AZ17" s="129">
        <v>-10.9496</v>
      </c>
      <c r="BA17" s="244">
        <v>-20.160999999999994</v>
      </c>
      <c r="BB17" s="129">
        <v>-131.92266130181912</v>
      </c>
      <c r="BC17" s="244">
        <v>-17.603108483558469</v>
      </c>
      <c r="BD17" s="126" t="s">
        <v>139</v>
      </c>
      <c r="BE17" s="126" t="s">
        <v>139</v>
      </c>
      <c r="BF17" s="126" t="s">
        <v>139</v>
      </c>
      <c r="BG17" s="126" t="s">
        <v>139</v>
      </c>
    </row>
    <row r="18" spans="1:59">
      <c r="B18" s="123" t="s">
        <v>129</v>
      </c>
      <c r="C18" s="230">
        <v>41529</v>
      </c>
      <c r="D18" s="123" t="s">
        <v>366</v>
      </c>
      <c r="E18" s="122" t="s">
        <v>98</v>
      </c>
      <c r="F18" s="122" t="s">
        <v>98</v>
      </c>
      <c r="G18" s="122" t="s">
        <v>98</v>
      </c>
      <c r="H18" s="122" t="s">
        <v>98</v>
      </c>
      <c r="I18" s="122" t="s">
        <v>98</v>
      </c>
      <c r="J18" s="122" t="s">
        <v>98</v>
      </c>
      <c r="K18" s="122" t="s">
        <v>98</v>
      </c>
      <c r="L18" s="130">
        <v>0.135685</v>
      </c>
      <c r="M18" s="128">
        <v>12.753499999999999</v>
      </c>
      <c r="N18" s="128">
        <v>28.079000000000001</v>
      </c>
      <c r="O18" s="128">
        <v>2.4454000000000002</v>
      </c>
      <c r="P18" s="223">
        <v>0</v>
      </c>
      <c r="Q18" s="128">
        <v>43.875550000000004</v>
      </c>
      <c r="R18" s="132">
        <v>4.4000000000000004</v>
      </c>
      <c r="S18" s="123">
        <v>0.2</v>
      </c>
      <c r="T18" s="123" t="s">
        <v>139</v>
      </c>
      <c r="U18" s="123">
        <v>20.8</v>
      </c>
      <c r="V18" s="123">
        <v>0.3</v>
      </c>
      <c r="W18" s="124">
        <v>0.02</v>
      </c>
      <c r="X18" s="123">
        <v>6.2</v>
      </c>
      <c r="Y18" s="123">
        <v>56.4</v>
      </c>
      <c r="Z18" s="123">
        <v>0.01</v>
      </c>
      <c r="AA18" s="184" t="s">
        <v>139</v>
      </c>
      <c r="AB18" s="245" t="s">
        <v>98</v>
      </c>
      <c r="AC18" s="245" t="s">
        <v>98</v>
      </c>
      <c r="AD18" s="245" t="s">
        <v>98</v>
      </c>
      <c r="AE18" s="245" t="s">
        <v>98</v>
      </c>
      <c r="AF18" s="245" t="s">
        <v>98</v>
      </c>
      <c r="AG18" s="245" t="s">
        <v>98</v>
      </c>
      <c r="AH18" s="245" t="s">
        <v>98</v>
      </c>
      <c r="AI18" s="245" t="s">
        <v>98</v>
      </c>
      <c r="AJ18" s="245" t="s">
        <v>98</v>
      </c>
      <c r="AK18" s="245" t="s">
        <v>98</v>
      </c>
      <c r="AL18" s="245" t="s">
        <v>98</v>
      </c>
      <c r="AM18" s="245" t="s">
        <v>98</v>
      </c>
      <c r="AN18" s="245" t="s">
        <v>98</v>
      </c>
      <c r="AO18" s="245" t="s">
        <v>98</v>
      </c>
      <c r="AP18" s="245" t="s">
        <v>98</v>
      </c>
      <c r="AQ18" s="245" t="s">
        <v>98</v>
      </c>
      <c r="AR18" s="245" t="s">
        <v>98</v>
      </c>
      <c r="AS18" s="245" t="s">
        <v>98</v>
      </c>
      <c r="AT18" s="245" t="s">
        <v>98</v>
      </c>
      <c r="AU18" s="245" t="s">
        <v>98</v>
      </c>
      <c r="AV18" s="245" t="s">
        <v>98</v>
      </c>
      <c r="AW18" s="245" t="s">
        <v>98</v>
      </c>
      <c r="AX18" s="245" t="s">
        <v>98</v>
      </c>
      <c r="AY18" s="241">
        <v>4.7532973231219682</v>
      </c>
      <c r="AZ18" s="129">
        <v>-9.5213999999999999</v>
      </c>
      <c r="BA18" s="244">
        <v>-17.7651</v>
      </c>
      <c r="BB18" s="129">
        <v>-127.85682312610049</v>
      </c>
      <c r="BC18" s="244">
        <v>-17.186762056868563</v>
      </c>
      <c r="BD18" s="126" t="s">
        <v>139</v>
      </c>
      <c r="BE18" s="126" t="s">
        <v>139</v>
      </c>
      <c r="BF18" s="126" t="s">
        <v>139</v>
      </c>
      <c r="BG18" s="126" t="s">
        <v>139</v>
      </c>
    </row>
    <row r="19" spans="1:59" ht="17" customHeight="1">
      <c r="B19" s="246">
        <v>41548</v>
      </c>
      <c r="C19" s="230"/>
      <c r="D19" s="123"/>
      <c r="E19" s="122"/>
      <c r="F19" s="122"/>
      <c r="G19" s="122"/>
      <c r="H19" s="122"/>
      <c r="I19" s="122"/>
      <c r="J19" s="122"/>
      <c r="K19" s="122"/>
      <c r="L19" s="130"/>
      <c r="M19" s="128"/>
      <c r="N19" s="128"/>
      <c r="O19" s="128"/>
      <c r="P19" s="223"/>
      <c r="Q19" s="128"/>
      <c r="R19" s="132"/>
      <c r="S19" s="123"/>
      <c r="T19" s="123"/>
      <c r="U19" s="123"/>
      <c r="V19" s="123"/>
      <c r="W19" s="124"/>
      <c r="X19" s="123"/>
      <c r="Y19" s="123"/>
      <c r="Z19" s="123"/>
      <c r="AA19" s="184"/>
      <c r="AB19" s="245"/>
      <c r="AC19" s="245"/>
      <c r="AD19" s="245"/>
      <c r="AE19" s="245"/>
      <c r="AF19" s="245"/>
      <c r="AG19" s="245"/>
      <c r="AH19" s="245"/>
      <c r="AI19" s="245"/>
      <c r="AJ19" s="245"/>
      <c r="AK19" s="237"/>
      <c r="AL19" s="123"/>
      <c r="AM19" s="123"/>
      <c r="AN19" s="123"/>
      <c r="AY19" s="241"/>
      <c r="AZ19" s="129"/>
      <c r="BA19" s="244"/>
      <c r="BB19" s="129"/>
      <c r="BC19" s="244"/>
    </row>
    <row r="20" spans="1:59">
      <c r="B20" s="135" t="s">
        <v>573</v>
      </c>
      <c r="C20" s="230">
        <v>41564</v>
      </c>
      <c r="D20" s="123">
        <v>800</v>
      </c>
      <c r="E20" s="127">
        <v>10</v>
      </c>
      <c r="F20" s="127">
        <v>6.55</v>
      </c>
      <c r="G20" s="127">
        <v>0</v>
      </c>
      <c r="H20" s="127">
        <v>1008</v>
      </c>
      <c r="I20" s="127">
        <v>715.7</v>
      </c>
      <c r="J20" s="221">
        <v>3000</v>
      </c>
      <c r="K20" s="122" t="s">
        <v>98</v>
      </c>
      <c r="L20" s="130">
        <v>0.66476999999999997</v>
      </c>
      <c r="M20" s="128">
        <v>12.541550000000001</v>
      </c>
      <c r="N20" s="223">
        <v>0</v>
      </c>
      <c r="O20" s="223">
        <v>0</v>
      </c>
      <c r="P20" s="223">
        <v>0</v>
      </c>
      <c r="Q20" s="128">
        <v>304.36644999999999</v>
      </c>
      <c r="R20" s="132">
        <v>7.1</v>
      </c>
      <c r="S20" s="123">
        <v>3.2</v>
      </c>
      <c r="T20" s="123">
        <v>4.2</v>
      </c>
      <c r="U20" s="123">
        <v>34</v>
      </c>
      <c r="V20" s="123">
        <v>0.2</v>
      </c>
      <c r="W20" s="123">
        <v>0.19</v>
      </c>
      <c r="X20" s="123">
        <v>26.6</v>
      </c>
      <c r="Y20" s="123">
        <v>113</v>
      </c>
      <c r="Z20" s="123">
        <v>0.05</v>
      </c>
      <c r="AA20" s="184">
        <v>5.2</v>
      </c>
      <c r="AB20" s="268">
        <v>0</v>
      </c>
      <c r="AC20" s="268">
        <v>0</v>
      </c>
      <c r="AD20" s="222">
        <v>897.64263968177045</v>
      </c>
      <c r="AE20" s="222">
        <v>27027.644855215549</v>
      </c>
      <c r="AF20" s="222">
        <v>655.23211041506693</v>
      </c>
      <c r="AG20" s="268">
        <v>0</v>
      </c>
      <c r="AH20" s="268">
        <v>0.35819610465961027</v>
      </c>
      <c r="AI20" s="268">
        <v>0.28835757548035984</v>
      </c>
      <c r="AJ20" s="221">
        <v>0</v>
      </c>
      <c r="AK20" s="127" t="s">
        <v>98</v>
      </c>
      <c r="AL20" s="127" t="s">
        <v>98</v>
      </c>
      <c r="AM20" s="127" t="s">
        <v>98</v>
      </c>
      <c r="AN20" s="127" t="s">
        <v>98</v>
      </c>
      <c r="AO20" s="127">
        <v>1.2</v>
      </c>
      <c r="AP20" s="127">
        <v>7</v>
      </c>
      <c r="AQ20" s="127">
        <v>2.5</v>
      </c>
      <c r="AR20" s="127">
        <v>1.4</v>
      </c>
      <c r="AS20" s="127">
        <v>0.08</v>
      </c>
      <c r="AT20" s="127" t="s">
        <v>98</v>
      </c>
      <c r="AU20" s="127">
        <v>0.63</v>
      </c>
      <c r="AV20" s="127">
        <v>0</v>
      </c>
      <c r="AW20" s="127">
        <v>0.3</v>
      </c>
      <c r="AX20" s="227" t="s">
        <v>139</v>
      </c>
      <c r="AY20" s="129" t="s">
        <v>574</v>
      </c>
      <c r="AZ20" s="129" t="s">
        <v>574</v>
      </c>
      <c r="BA20" s="244" t="s">
        <v>574</v>
      </c>
      <c r="BB20" s="129" t="s">
        <v>574</v>
      </c>
      <c r="BC20" s="244" t="s">
        <v>574</v>
      </c>
      <c r="BD20" s="126" t="s">
        <v>139</v>
      </c>
      <c r="BE20" s="126" t="s">
        <v>139</v>
      </c>
      <c r="BF20" s="126" t="s">
        <v>139</v>
      </c>
      <c r="BG20" s="126" t="s">
        <v>139</v>
      </c>
    </row>
    <row r="21" spans="1:59">
      <c r="B21" s="135" t="s">
        <v>572</v>
      </c>
      <c r="C21" s="230">
        <v>41564</v>
      </c>
      <c r="D21" s="123">
        <v>800</v>
      </c>
      <c r="E21" s="127">
        <v>12.4</v>
      </c>
      <c r="F21" s="127">
        <v>7.7</v>
      </c>
      <c r="G21" s="127">
        <v>-127</v>
      </c>
      <c r="H21" s="127">
        <v>608.5</v>
      </c>
      <c r="I21" s="127">
        <v>422.1</v>
      </c>
      <c r="J21" s="123">
        <v>200</v>
      </c>
      <c r="K21" s="122" t="s">
        <v>98</v>
      </c>
      <c r="L21" s="130">
        <v>0.76458499999999996</v>
      </c>
      <c r="M21" s="128">
        <v>18.848385</v>
      </c>
      <c r="N21" s="223">
        <v>0</v>
      </c>
      <c r="O21" s="223">
        <v>0</v>
      </c>
      <c r="P21" s="223">
        <v>0</v>
      </c>
      <c r="Q21" s="128">
        <v>96.388049999999993</v>
      </c>
      <c r="R21" s="132">
        <v>4.6000000000000005</v>
      </c>
      <c r="S21" s="123">
        <v>1.4000000000000001</v>
      </c>
      <c r="T21" s="123">
        <v>0.2</v>
      </c>
      <c r="U21" s="123">
        <v>27.3</v>
      </c>
      <c r="V21" s="123">
        <v>0.2</v>
      </c>
      <c r="W21" s="124">
        <v>0.05</v>
      </c>
      <c r="X21" s="123">
        <v>34</v>
      </c>
      <c r="Y21" s="123">
        <v>45.8</v>
      </c>
      <c r="Z21" s="123">
        <v>0.04</v>
      </c>
      <c r="AA21" s="184">
        <v>4</v>
      </c>
      <c r="AB21" s="269">
        <v>0</v>
      </c>
      <c r="AC21" s="269">
        <v>0</v>
      </c>
      <c r="AD21" s="270">
        <v>1408.2404022567891</v>
      </c>
      <c r="AE21" s="270">
        <v>26358.9878895328</v>
      </c>
      <c r="AF21" s="270">
        <v>517.81781481396388</v>
      </c>
      <c r="AG21" s="269">
        <v>0</v>
      </c>
      <c r="AH21" s="269">
        <v>0</v>
      </c>
      <c r="AI21" s="269">
        <v>0.330848232347904</v>
      </c>
      <c r="AJ21" s="221">
        <v>0</v>
      </c>
      <c r="AK21" s="127" t="s">
        <v>98</v>
      </c>
      <c r="AL21" s="127" t="s">
        <v>98</v>
      </c>
      <c r="AM21" s="127" t="s">
        <v>98</v>
      </c>
      <c r="AN21" s="127" t="s">
        <v>98</v>
      </c>
      <c r="AO21" s="127">
        <v>6.1</v>
      </c>
      <c r="AP21" s="127">
        <v>32</v>
      </c>
      <c r="AQ21" s="127">
        <v>0.31</v>
      </c>
      <c r="AR21" s="127">
        <v>2.2000000000000002</v>
      </c>
      <c r="AS21" s="127">
        <v>0.03</v>
      </c>
      <c r="AT21" s="127" t="s">
        <v>98</v>
      </c>
      <c r="AU21" s="127">
        <v>0.01</v>
      </c>
      <c r="AV21" s="127">
        <v>9.9</v>
      </c>
      <c r="AW21" s="127">
        <v>-0.3</v>
      </c>
      <c r="AX21" s="227">
        <v>0.04</v>
      </c>
      <c r="AY21" s="129" t="s">
        <v>574</v>
      </c>
      <c r="AZ21" s="129" t="s">
        <v>574</v>
      </c>
      <c r="BA21" s="244" t="s">
        <v>574</v>
      </c>
      <c r="BB21" s="129" t="s">
        <v>574</v>
      </c>
      <c r="BC21" s="244" t="s">
        <v>574</v>
      </c>
      <c r="BD21" s="126" t="s">
        <v>139</v>
      </c>
      <c r="BE21" s="126" t="s">
        <v>139</v>
      </c>
      <c r="BF21" s="126" t="s">
        <v>139</v>
      </c>
      <c r="BG21" s="126" t="s">
        <v>139</v>
      </c>
    </row>
    <row r="22" spans="1:59" s="127" customFormat="1">
      <c r="A22" s="324"/>
      <c r="B22" s="135" t="s">
        <v>133</v>
      </c>
      <c r="C22" s="229">
        <v>41565</v>
      </c>
      <c r="D22" s="125">
        <v>4850</v>
      </c>
      <c r="E22" s="127">
        <v>20.399999999999999</v>
      </c>
      <c r="F22" s="127">
        <v>7.15</v>
      </c>
      <c r="G22" s="127">
        <v>-193</v>
      </c>
      <c r="H22" s="127">
        <v>3206</v>
      </c>
      <c r="I22" s="127">
        <v>2393</v>
      </c>
      <c r="K22" s="122" t="s">
        <v>98</v>
      </c>
      <c r="L22" s="235">
        <v>10.1227</v>
      </c>
      <c r="M22" s="223">
        <v>73.680999999999997</v>
      </c>
      <c r="N22" s="223">
        <v>0</v>
      </c>
      <c r="O22" s="223">
        <v>0</v>
      </c>
      <c r="P22" s="223">
        <v>0</v>
      </c>
      <c r="Q22" s="223">
        <v>1057.2920000000001</v>
      </c>
      <c r="R22" s="134">
        <v>7.4</v>
      </c>
      <c r="S22" s="125">
        <v>4.6000000000000005</v>
      </c>
      <c r="T22" s="125">
        <v>10</v>
      </c>
      <c r="U22" s="125">
        <v>16.200000000000003</v>
      </c>
      <c r="V22" s="125">
        <v>0.2</v>
      </c>
      <c r="W22" s="125">
        <v>0.52</v>
      </c>
      <c r="X22" s="125">
        <v>527</v>
      </c>
      <c r="Y22" s="125">
        <v>257.7</v>
      </c>
      <c r="Z22" s="125">
        <v>0.69000000000000006</v>
      </c>
      <c r="AA22" s="238">
        <v>24.700000000000003</v>
      </c>
      <c r="AB22" s="268">
        <v>1.775378488135777</v>
      </c>
      <c r="AC22" s="268">
        <v>0</v>
      </c>
      <c r="AD22" s="222">
        <v>1193.673657020056</v>
      </c>
      <c r="AE22" s="222">
        <v>30567.439510474465</v>
      </c>
      <c r="AF22" s="222">
        <v>1212.5226702233826</v>
      </c>
      <c r="AG22" s="268">
        <v>0.15049602661050737</v>
      </c>
      <c r="AH22" s="268">
        <v>22.092273485353537</v>
      </c>
      <c r="AI22" s="268">
        <v>0.22107761641471146</v>
      </c>
      <c r="AJ22" s="221">
        <v>0</v>
      </c>
      <c r="AK22" s="127" t="s">
        <v>98</v>
      </c>
      <c r="AL22" s="127" t="s">
        <v>98</v>
      </c>
      <c r="AM22" s="127" t="s">
        <v>98</v>
      </c>
      <c r="AN22" s="127" t="s">
        <v>98</v>
      </c>
      <c r="AO22" s="127">
        <v>0.623</v>
      </c>
      <c r="AP22" s="127">
        <v>28</v>
      </c>
      <c r="AQ22" s="127">
        <v>7.06</v>
      </c>
      <c r="AR22" s="127" t="s">
        <v>139</v>
      </c>
      <c r="AS22" s="127">
        <v>0.04</v>
      </c>
      <c r="AT22" s="127" t="s">
        <v>98</v>
      </c>
      <c r="AU22" s="127">
        <v>0.06</v>
      </c>
      <c r="AV22" s="127">
        <v>12.9</v>
      </c>
      <c r="AW22" s="127">
        <v>3.7</v>
      </c>
      <c r="AX22" s="227">
        <v>0.04</v>
      </c>
      <c r="AY22" s="129" t="s">
        <v>574</v>
      </c>
      <c r="AZ22" s="129" t="s">
        <v>574</v>
      </c>
      <c r="BA22" s="244" t="s">
        <v>574</v>
      </c>
      <c r="BB22" s="129" t="s">
        <v>574</v>
      </c>
      <c r="BC22" s="244" t="s">
        <v>574</v>
      </c>
      <c r="BD22" s="126" t="s">
        <v>139</v>
      </c>
      <c r="BE22" s="126" t="s">
        <v>139</v>
      </c>
      <c r="BF22" s="126" t="s">
        <v>139</v>
      </c>
      <c r="BG22" s="126" t="s">
        <v>139</v>
      </c>
    </row>
    <row r="23" spans="1:59" s="127" customFormat="1">
      <c r="A23" s="324"/>
      <c r="B23" s="135" t="s">
        <v>132</v>
      </c>
      <c r="C23" s="229">
        <v>41565</v>
      </c>
      <c r="D23" s="125">
        <v>4850</v>
      </c>
      <c r="E23" s="127">
        <v>22.4</v>
      </c>
      <c r="F23" s="127">
        <v>7.88</v>
      </c>
      <c r="G23" s="127">
        <v>-275</v>
      </c>
      <c r="H23" s="127">
        <v>7975</v>
      </c>
      <c r="I23" s="127">
        <v>6471</v>
      </c>
      <c r="K23" s="122" t="s">
        <v>98</v>
      </c>
      <c r="L23" s="235">
        <v>2.9678</v>
      </c>
      <c r="M23" s="223">
        <v>216.3937</v>
      </c>
      <c r="N23" s="223">
        <v>0</v>
      </c>
      <c r="O23" s="223">
        <v>0</v>
      </c>
      <c r="P23" s="223">
        <v>0</v>
      </c>
      <c r="Q23" s="223">
        <v>4069.201</v>
      </c>
      <c r="R23" s="134" t="s">
        <v>139</v>
      </c>
      <c r="S23" s="125">
        <v>12</v>
      </c>
      <c r="T23" s="125">
        <v>1</v>
      </c>
      <c r="U23" s="125">
        <v>90</v>
      </c>
      <c r="V23" s="125" t="s">
        <v>139</v>
      </c>
      <c r="W23" s="125">
        <v>0.5</v>
      </c>
      <c r="X23" s="125">
        <v>1388</v>
      </c>
      <c r="Y23" s="125">
        <v>346</v>
      </c>
      <c r="Z23" s="125">
        <v>2.4</v>
      </c>
      <c r="AA23" s="238">
        <v>17</v>
      </c>
      <c r="AB23" s="268">
        <v>4.1226669690075157</v>
      </c>
      <c r="AC23" s="268">
        <v>0</v>
      </c>
      <c r="AD23" s="222">
        <v>1087.7667355950359</v>
      </c>
      <c r="AE23" s="222">
        <v>23921.994650906934</v>
      </c>
      <c r="AF23" s="222">
        <v>177.89359812953614</v>
      </c>
      <c r="AG23" s="268">
        <v>1.3782134263299939</v>
      </c>
      <c r="AH23" s="268">
        <v>278.4997212679707</v>
      </c>
      <c r="AI23" s="268">
        <v>0</v>
      </c>
      <c r="AJ23" s="221">
        <v>0</v>
      </c>
      <c r="AK23" s="127" t="s">
        <v>98</v>
      </c>
      <c r="AL23" s="127" t="s">
        <v>98</v>
      </c>
      <c r="AM23" s="127" t="s">
        <v>98</v>
      </c>
      <c r="AN23" s="127" t="s">
        <v>98</v>
      </c>
      <c r="AO23" s="127">
        <v>2.2999999999999998</v>
      </c>
      <c r="AP23" s="127">
        <v>36</v>
      </c>
      <c r="AQ23" s="127">
        <v>0.74</v>
      </c>
      <c r="AR23" s="127" t="s">
        <v>139</v>
      </c>
      <c r="AS23" s="127">
        <v>0.1</v>
      </c>
      <c r="AT23" s="127" t="s">
        <v>98</v>
      </c>
      <c r="AU23" s="127">
        <v>-0.03</v>
      </c>
      <c r="AV23" s="127">
        <v>3.6</v>
      </c>
      <c r="AW23" s="127">
        <v>0.7</v>
      </c>
      <c r="AX23" s="227">
        <v>0.03</v>
      </c>
      <c r="AY23" s="129" t="s">
        <v>574</v>
      </c>
      <c r="AZ23" s="129" t="s">
        <v>574</v>
      </c>
      <c r="BA23" s="244" t="s">
        <v>574</v>
      </c>
      <c r="BB23" s="129" t="s">
        <v>574</v>
      </c>
      <c r="BC23" s="244" t="s">
        <v>574</v>
      </c>
      <c r="BD23" s="126" t="s">
        <v>139</v>
      </c>
      <c r="BE23" s="126" t="s">
        <v>139</v>
      </c>
      <c r="BF23" s="126" t="s">
        <v>139</v>
      </c>
      <c r="BG23" s="126" t="s">
        <v>139</v>
      </c>
    </row>
    <row r="24" spans="1:59" s="127" customFormat="1">
      <c r="A24" s="324"/>
      <c r="B24" s="135" t="s">
        <v>134</v>
      </c>
      <c r="C24" s="229">
        <v>41565</v>
      </c>
      <c r="D24" s="125">
        <v>4850</v>
      </c>
      <c r="E24" s="127">
        <v>30.9</v>
      </c>
      <c r="F24" s="127">
        <v>8.06</v>
      </c>
      <c r="G24" s="127">
        <v>-138</v>
      </c>
      <c r="H24" s="127">
        <v>1669</v>
      </c>
      <c r="I24" s="127">
        <v>1168</v>
      </c>
      <c r="K24" s="122" t="s">
        <v>98</v>
      </c>
      <c r="L24" s="235">
        <v>5.5400000000000009</v>
      </c>
      <c r="M24" s="223">
        <v>22.119</v>
      </c>
      <c r="N24" s="223">
        <v>0</v>
      </c>
      <c r="O24" s="223">
        <v>0</v>
      </c>
      <c r="P24" s="223">
        <v>0</v>
      </c>
      <c r="Q24" s="223">
        <v>177.44499999999999</v>
      </c>
      <c r="R24" s="134">
        <v>6.5</v>
      </c>
      <c r="S24" s="125">
        <v>1</v>
      </c>
      <c r="T24" s="125" t="s">
        <v>139</v>
      </c>
      <c r="U24" s="125">
        <v>5.4</v>
      </c>
      <c r="V24" s="125">
        <v>0.1</v>
      </c>
      <c r="W24" s="125">
        <v>0.02</v>
      </c>
      <c r="X24" s="125">
        <v>329</v>
      </c>
      <c r="Y24" s="125">
        <v>6.1</v>
      </c>
      <c r="Z24" s="125">
        <v>0.3</v>
      </c>
      <c r="AA24" s="238">
        <v>12.3</v>
      </c>
      <c r="AB24" s="268">
        <v>1.4370851270491507</v>
      </c>
      <c r="AC24" s="268">
        <v>0</v>
      </c>
      <c r="AD24" s="222">
        <v>1486.1619033052293</v>
      </c>
      <c r="AE24" s="222">
        <v>26119.651438848632</v>
      </c>
      <c r="AF24" s="222">
        <v>845.42208936199529</v>
      </c>
      <c r="AG24" s="268">
        <v>0.71177024755862772</v>
      </c>
      <c r="AH24" s="268">
        <v>38.846753247336437</v>
      </c>
      <c r="AI24" s="268">
        <v>0.14540950621872439</v>
      </c>
      <c r="AJ24" s="221">
        <v>0</v>
      </c>
      <c r="AK24" s="127" t="s">
        <v>98</v>
      </c>
      <c r="AL24" s="127" t="s">
        <v>98</v>
      </c>
      <c r="AM24" s="127" t="s">
        <v>98</v>
      </c>
      <c r="AN24" s="127" t="s">
        <v>98</v>
      </c>
      <c r="AO24" s="127">
        <v>1.4</v>
      </c>
      <c r="AP24" s="127">
        <v>305</v>
      </c>
      <c r="AQ24" s="127" t="s">
        <v>139</v>
      </c>
      <c r="AR24" s="127">
        <v>3.1</v>
      </c>
      <c r="AS24" s="127">
        <v>0.47</v>
      </c>
      <c r="AT24" s="127" t="s">
        <v>98</v>
      </c>
      <c r="AU24" s="127">
        <v>0.03</v>
      </c>
      <c r="AV24" s="127">
        <v>22.9</v>
      </c>
      <c r="AW24" s="127">
        <v>0.6</v>
      </c>
      <c r="AX24" s="227">
        <v>0.08</v>
      </c>
      <c r="AY24" s="129" t="s">
        <v>574</v>
      </c>
      <c r="AZ24" s="129" t="s">
        <v>574</v>
      </c>
      <c r="BA24" s="244" t="s">
        <v>574</v>
      </c>
      <c r="BB24" s="129" t="s">
        <v>574</v>
      </c>
      <c r="BC24" s="244" t="s">
        <v>574</v>
      </c>
      <c r="BD24" s="126" t="s">
        <v>139</v>
      </c>
      <c r="BE24" s="127">
        <v>0.43999999999999995</v>
      </c>
      <c r="BF24" s="126" t="s">
        <v>139</v>
      </c>
      <c r="BG24" s="126" t="s">
        <v>139</v>
      </c>
    </row>
    <row r="25" spans="1:59" ht="17" customHeight="1">
      <c r="B25" s="247">
        <v>41671</v>
      </c>
      <c r="C25" s="248"/>
      <c r="D25" s="248"/>
      <c r="M25" s="250"/>
      <c r="N25" s="250"/>
      <c r="Q25" s="231"/>
      <c r="R25" s="228"/>
      <c r="S25" s="231"/>
      <c r="T25" s="231"/>
      <c r="U25" s="231"/>
      <c r="V25" s="251"/>
      <c r="W25" s="251"/>
      <c r="X25" s="251"/>
      <c r="Y25" s="252"/>
      <c r="Z25" s="252"/>
      <c r="AA25" s="253"/>
      <c r="AB25" s="252"/>
      <c r="AC25" s="252"/>
      <c r="AD25" s="252"/>
      <c r="AE25" s="252"/>
      <c r="AF25" s="252"/>
      <c r="AG25" s="252"/>
      <c r="AH25" s="252"/>
      <c r="AI25" s="252"/>
      <c r="AJ25" s="253"/>
      <c r="AK25" s="252"/>
      <c r="AL25" s="252"/>
      <c r="AM25" s="252"/>
      <c r="AN25" s="252"/>
      <c r="AO25" s="248"/>
      <c r="AP25" s="248"/>
    </row>
    <row r="26" spans="1:59">
      <c r="B26" s="271" t="s">
        <v>472</v>
      </c>
      <c r="C26" s="272">
        <v>41690</v>
      </c>
      <c r="D26" s="125">
        <v>4850</v>
      </c>
      <c r="E26" s="249">
        <v>19.899999999999999</v>
      </c>
      <c r="F26" s="249">
        <v>7.66</v>
      </c>
      <c r="G26" s="249">
        <v>-200</v>
      </c>
      <c r="H26" s="249">
        <v>7863</v>
      </c>
      <c r="I26" s="249">
        <v>6403</v>
      </c>
      <c r="J26" s="122" t="s">
        <v>98</v>
      </c>
      <c r="K26" s="122" t="s">
        <v>98</v>
      </c>
      <c r="L26" s="254">
        <v>1.141226498422713</v>
      </c>
      <c r="M26" s="254">
        <v>201.3706507042254</v>
      </c>
      <c r="N26" s="232">
        <v>0.79890813008130079</v>
      </c>
      <c r="O26" s="306">
        <v>0.46059329608938537</v>
      </c>
      <c r="P26" s="307">
        <v>1.5</v>
      </c>
      <c r="Q26" s="254">
        <v>4358.0735562500004</v>
      </c>
      <c r="R26" s="275">
        <v>2.8000000000000003</v>
      </c>
      <c r="S26" s="276">
        <v>21</v>
      </c>
      <c r="T26" s="276">
        <v>2.0999999999999996</v>
      </c>
      <c r="U26" s="276">
        <v>78.2</v>
      </c>
      <c r="V26" s="276">
        <v>9.9999999999999992E-2</v>
      </c>
      <c r="W26" s="276">
        <v>0.70000000000000007</v>
      </c>
      <c r="X26" s="276">
        <v>1732.9999999999998</v>
      </c>
      <c r="Y26" s="276">
        <v>455.99999999999994</v>
      </c>
      <c r="Z26" s="276">
        <v>3.75</v>
      </c>
      <c r="AA26" s="277">
        <v>28.9</v>
      </c>
      <c r="AB26" s="231">
        <v>8.4833357640097695</v>
      </c>
      <c r="AC26" s="231">
        <v>0</v>
      </c>
      <c r="AD26" s="231">
        <v>793.67227898110718</v>
      </c>
      <c r="AE26" s="231">
        <v>19910.001027489547</v>
      </c>
      <c r="AF26" s="231">
        <v>417.78661164111321</v>
      </c>
      <c r="AG26" s="231">
        <v>4.0322479964401072</v>
      </c>
      <c r="AH26" s="231">
        <v>372.54716608729711</v>
      </c>
      <c r="AI26" s="231">
        <v>0</v>
      </c>
      <c r="AJ26" s="227">
        <v>1.9449600536901073</v>
      </c>
      <c r="AK26" s="231" t="s">
        <v>98</v>
      </c>
      <c r="AL26" s="231" t="s">
        <v>98</v>
      </c>
      <c r="AM26" s="231" t="s">
        <v>98</v>
      </c>
      <c r="AN26" s="231" t="s">
        <v>98</v>
      </c>
      <c r="AO26" s="278" t="s">
        <v>492</v>
      </c>
      <c r="AP26" s="278">
        <v>64</v>
      </c>
      <c r="AQ26" s="278">
        <v>2.42</v>
      </c>
      <c r="AR26" s="126" t="s">
        <v>139</v>
      </c>
      <c r="AS26" s="278">
        <v>6.0000000000000005E-2</v>
      </c>
      <c r="AT26" s="126" t="s">
        <v>139</v>
      </c>
      <c r="AU26" s="127" t="s">
        <v>98</v>
      </c>
      <c r="AV26" s="126">
        <v>15.5</v>
      </c>
      <c r="AW26" s="126">
        <v>0.5</v>
      </c>
      <c r="AX26" s="242">
        <v>0.08</v>
      </c>
      <c r="AY26" s="126">
        <v>2.7445097276026544</v>
      </c>
      <c r="AZ26" s="126">
        <v>-13.722679489395823</v>
      </c>
      <c r="BA26" s="227" t="s">
        <v>98</v>
      </c>
      <c r="BB26" s="129" t="s">
        <v>574</v>
      </c>
      <c r="BC26" s="244" t="s">
        <v>574</v>
      </c>
      <c r="BD26" s="126" t="s">
        <v>139</v>
      </c>
      <c r="BE26" s="126" t="s">
        <v>139</v>
      </c>
      <c r="BF26" s="126" t="s">
        <v>139</v>
      </c>
      <c r="BG26" s="126" t="s">
        <v>139</v>
      </c>
    </row>
    <row r="27" spans="1:59">
      <c r="B27" s="271" t="s">
        <v>475</v>
      </c>
      <c r="C27" s="272">
        <v>41690</v>
      </c>
      <c r="D27" s="125">
        <v>4850</v>
      </c>
      <c r="E27" s="249">
        <v>23</v>
      </c>
      <c r="F27" s="249">
        <v>7.96</v>
      </c>
      <c r="G27" s="249">
        <v>-276</v>
      </c>
      <c r="H27" s="249">
        <v>7985</v>
      </c>
      <c r="I27" s="249">
        <v>6459</v>
      </c>
      <c r="J27" s="122" t="s">
        <v>98</v>
      </c>
      <c r="K27" s="122" t="s">
        <v>98</v>
      </c>
      <c r="L27" s="254">
        <v>0.95195205047318598</v>
      </c>
      <c r="M27" s="254">
        <v>219.15234084507046</v>
      </c>
      <c r="N27" s="232">
        <v>0.79890813008130079</v>
      </c>
      <c r="O27" s="306">
        <v>0.51645921787709503</v>
      </c>
      <c r="P27" s="307">
        <v>1.6</v>
      </c>
      <c r="Q27" s="254">
        <v>4390.0559781250004</v>
      </c>
      <c r="R27" s="275">
        <v>2.0999999999999996</v>
      </c>
      <c r="S27" s="276">
        <v>20.099999999999998</v>
      </c>
      <c r="T27" s="276">
        <v>3.4999999999999996</v>
      </c>
      <c r="U27" s="276">
        <v>85.399999999999991</v>
      </c>
      <c r="V27" s="276">
        <v>9.9999999999999992E-2</v>
      </c>
      <c r="W27" s="276">
        <v>0.57999999999999996</v>
      </c>
      <c r="X27" s="276">
        <v>1891</v>
      </c>
      <c r="Y27" s="276">
        <v>450</v>
      </c>
      <c r="Z27" s="276">
        <v>3.86</v>
      </c>
      <c r="AA27" s="277">
        <v>23.999999999999996</v>
      </c>
      <c r="AB27" s="268">
        <v>8.6053645648981369</v>
      </c>
      <c r="AC27" s="268">
        <v>0.53655820309422875</v>
      </c>
      <c r="AD27" s="268">
        <v>18.166884497060458</v>
      </c>
      <c r="AE27" s="268">
        <v>733.24273414311426</v>
      </c>
      <c r="AF27" s="268">
        <v>64.482691338363054</v>
      </c>
      <c r="AG27" s="268">
        <v>2.44758172794679</v>
      </c>
      <c r="AH27" s="268">
        <v>290.23304903425776</v>
      </c>
      <c r="AI27" s="268">
        <v>0</v>
      </c>
      <c r="AJ27" s="279">
        <v>2.2715950762879737</v>
      </c>
      <c r="AK27" s="231" t="s">
        <v>98</v>
      </c>
      <c r="AL27" s="231" t="s">
        <v>98</v>
      </c>
      <c r="AM27" s="231" t="s">
        <v>98</v>
      </c>
      <c r="AN27" s="231" t="s">
        <v>98</v>
      </c>
      <c r="AO27" s="126">
        <v>0.23400000000000001</v>
      </c>
      <c r="AP27" s="278">
        <v>83</v>
      </c>
      <c r="AQ27" s="278">
        <v>3.02</v>
      </c>
      <c r="AR27" s="126">
        <v>1.4700000000000002</v>
      </c>
      <c r="AS27" s="278">
        <v>9.0000000000000011E-2</v>
      </c>
      <c r="AT27" s="126" t="s">
        <v>139</v>
      </c>
      <c r="AU27" s="127" t="s">
        <v>98</v>
      </c>
      <c r="AV27" s="126">
        <v>10.199999999999999</v>
      </c>
      <c r="AW27" s="126" t="s">
        <v>139</v>
      </c>
      <c r="AX27" s="242">
        <v>0</v>
      </c>
      <c r="AY27" s="126">
        <v>2.6298150833075118</v>
      </c>
      <c r="AZ27" s="126">
        <v>-12.188412961522445</v>
      </c>
      <c r="BA27" s="227" t="s">
        <v>98</v>
      </c>
      <c r="BB27" s="129" t="s">
        <v>574</v>
      </c>
      <c r="BC27" s="244" t="s">
        <v>574</v>
      </c>
      <c r="BD27" s="126" t="s">
        <v>139</v>
      </c>
      <c r="BE27" s="126" t="s">
        <v>139</v>
      </c>
      <c r="BF27" s="126" t="s">
        <v>139</v>
      </c>
      <c r="BG27" s="126" t="s">
        <v>139</v>
      </c>
    </row>
    <row r="28" spans="1:59">
      <c r="B28" s="271" t="s">
        <v>476</v>
      </c>
      <c r="C28" s="272">
        <v>41690</v>
      </c>
      <c r="D28" s="125">
        <v>4850</v>
      </c>
      <c r="E28" s="249">
        <v>17.600000000000001</v>
      </c>
      <c r="F28" s="249">
        <v>7.73</v>
      </c>
      <c r="G28" s="249">
        <v>-235</v>
      </c>
      <c r="H28" s="249">
        <v>2483</v>
      </c>
      <c r="I28" s="249">
        <v>1835</v>
      </c>
      <c r="J28" s="122" t="s">
        <v>98</v>
      </c>
      <c r="K28" s="122" t="s">
        <v>98</v>
      </c>
      <c r="L28" s="305">
        <v>10.79422334384858</v>
      </c>
      <c r="M28" s="254">
        <v>73.201636619718315</v>
      </c>
      <c r="N28" s="223">
        <v>0</v>
      </c>
      <c r="O28" s="223">
        <v>0</v>
      </c>
      <c r="P28" s="223">
        <v>0</v>
      </c>
      <c r="Q28" s="254">
        <v>590.49543125000002</v>
      </c>
      <c r="R28" s="275">
        <v>4.1999999999999993</v>
      </c>
      <c r="S28" s="276">
        <v>2.7</v>
      </c>
      <c r="T28" s="276">
        <v>2.1999999999999997</v>
      </c>
      <c r="U28" s="276">
        <v>9.3000000000000007</v>
      </c>
      <c r="V28" s="276">
        <v>9.9999999999999992E-2</v>
      </c>
      <c r="W28" s="276">
        <v>0.12</v>
      </c>
      <c r="X28" s="276">
        <v>1442</v>
      </c>
      <c r="Y28" s="276">
        <v>105.89999999999999</v>
      </c>
      <c r="Z28" s="276">
        <v>0.53999999999999992</v>
      </c>
      <c r="AA28" s="277">
        <v>13.700000000000001</v>
      </c>
      <c r="AB28" s="268">
        <v>1.6172803506785998</v>
      </c>
      <c r="AC28" s="268">
        <v>0.10292541481791734</v>
      </c>
      <c r="AD28" s="268">
        <v>31.819231560492106</v>
      </c>
      <c r="AE28" s="268">
        <v>789.03015237088789</v>
      </c>
      <c r="AF28" s="268">
        <v>187.29382794615975</v>
      </c>
      <c r="AG28" s="268">
        <v>8.1185531173914402E-2</v>
      </c>
      <c r="AH28" s="268">
        <v>4.966178732042378</v>
      </c>
      <c r="AI28" s="268">
        <v>6.5815993144786436E-2</v>
      </c>
      <c r="AJ28" s="279">
        <v>3.0947775012547581E-2</v>
      </c>
      <c r="AK28" s="231" t="s">
        <v>98</v>
      </c>
      <c r="AL28" s="231" t="s">
        <v>98</v>
      </c>
      <c r="AM28" s="231" t="s">
        <v>98</v>
      </c>
      <c r="AN28" s="231" t="s">
        <v>98</v>
      </c>
      <c r="AO28" s="126">
        <v>0.112</v>
      </c>
      <c r="AP28" s="278">
        <v>130</v>
      </c>
      <c r="AQ28" s="278">
        <v>2.25</v>
      </c>
      <c r="AR28" s="126">
        <v>0.64000000000000012</v>
      </c>
      <c r="AS28" s="278">
        <v>0.01</v>
      </c>
      <c r="AT28" s="126" t="s">
        <v>139</v>
      </c>
      <c r="AU28" s="127" t="s">
        <v>98</v>
      </c>
      <c r="AV28" s="126">
        <v>11.5</v>
      </c>
      <c r="AW28" s="126" t="s">
        <v>139</v>
      </c>
      <c r="AX28" s="242">
        <v>0.02</v>
      </c>
      <c r="AY28" s="126">
        <v>12.451296242211255</v>
      </c>
      <c r="AZ28" s="126">
        <v>-9.5697142725366557</v>
      </c>
      <c r="BA28" s="227" t="s">
        <v>98</v>
      </c>
      <c r="BB28" s="129" t="s">
        <v>574</v>
      </c>
      <c r="BC28" s="244" t="s">
        <v>574</v>
      </c>
      <c r="BD28" s="126" t="s">
        <v>139</v>
      </c>
      <c r="BE28" s="126" t="s">
        <v>139</v>
      </c>
      <c r="BF28" s="126" t="s">
        <v>139</v>
      </c>
      <c r="BG28" s="126" t="s">
        <v>139</v>
      </c>
    </row>
    <row r="29" spans="1:59">
      <c r="B29" s="271" t="s">
        <v>477</v>
      </c>
      <c r="C29" s="272">
        <v>41688</v>
      </c>
      <c r="D29" s="125">
        <v>4850</v>
      </c>
      <c r="E29" s="249">
        <v>21.2</v>
      </c>
      <c r="F29" s="249">
        <v>8.1300000000000008</v>
      </c>
      <c r="G29" s="249">
        <v>-292</v>
      </c>
      <c r="H29" s="249">
        <v>4757</v>
      </c>
      <c r="I29" s="249">
        <v>3679</v>
      </c>
      <c r="J29" s="122" t="s">
        <v>98</v>
      </c>
      <c r="K29" s="122" t="s">
        <v>98</v>
      </c>
      <c r="L29" s="305">
        <v>6.3462738170346995</v>
      </c>
      <c r="M29" s="254">
        <v>85.173467605633803</v>
      </c>
      <c r="N29" s="232">
        <v>0.36113452157598502</v>
      </c>
      <c r="O29" s="306">
        <v>0.18126368715083802</v>
      </c>
      <c r="P29" s="307">
        <v>0.7</v>
      </c>
      <c r="Q29" s="254">
        <v>1994.0598843749999</v>
      </c>
      <c r="R29" s="275">
        <v>3.1999999999999997</v>
      </c>
      <c r="S29" s="276">
        <v>6.8</v>
      </c>
      <c r="T29" s="276">
        <v>0</v>
      </c>
      <c r="U29" s="276">
        <v>39.799999999999997</v>
      </c>
      <c r="V29" s="276">
        <v>9.9999999999999992E-2</v>
      </c>
      <c r="W29" s="276">
        <v>0.15</v>
      </c>
      <c r="X29" s="276">
        <v>2125</v>
      </c>
      <c r="Y29" s="276">
        <v>56.699999999999996</v>
      </c>
      <c r="Z29" s="276">
        <v>1.31</v>
      </c>
      <c r="AA29" s="277">
        <v>18.999999999999996</v>
      </c>
      <c r="AB29" s="268">
        <v>0.26447563838937244</v>
      </c>
      <c r="AC29" s="268">
        <v>1.044604773660983E-2</v>
      </c>
      <c r="AD29" s="268">
        <v>15.99283348345006</v>
      </c>
      <c r="AE29" s="268">
        <v>310.80771321425902</v>
      </c>
      <c r="AF29" s="268">
        <v>131.09157110159236</v>
      </c>
      <c r="AG29" s="268">
        <v>0.53223218529621874</v>
      </c>
      <c r="AH29" s="268">
        <v>15.341496008050147</v>
      </c>
      <c r="AI29" s="268">
        <v>0</v>
      </c>
      <c r="AJ29" s="279">
        <v>9.7258591206643111E-2</v>
      </c>
      <c r="AK29" s="231" t="s">
        <v>98</v>
      </c>
      <c r="AL29" s="231" t="s">
        <v>98</v>
      </c>
      <c r="AM29" s="231" t="s">
        <v>98</v>
      </c>
      <c r="AN29" s="231" t="s">
        <v>98</v>
      </c>
      <c r="AO29" s="126">
        <v>0.48299999999999998</v>
      </c>
      <c r="AP29" s="126">
        <v>2778</v>
      </c>
      <c r="AQ29" s="126">
        <v>0.04</v>
      </c>
      <c r="AR29" s="126">
        <v>4.7700000000000005</v>
      </c>
      <c r="AS29" s="126">
        <v>0.37</v>
      </c>
      <c r="AT29" s="126" t="s">
        <v>139</v>
      </c>
      <c r="AU29" s="127" t="s">
        <v>98</v>
      </c>
      <c r="AV29" s="126">
        <v>23</v>
      </c>
      <c r="AW29" s="126">
        <v>-0.1</v>
      </c>
      <c r="AX29" s="242">
        <v>0.11</v>
      </c>
      <c r="AY29" s="126">
        <v>8.8631944590564942</v>
      </c>
      <c r="AZ29" s="126">
        <v>-12.018780286303377</v>
      </c>
      <c r="BA29" s="227" t="s">
        <v>98</v>
      </c>
      <c r="BB29" s="129" t="s">
        <v>574</v>
      </c>
      <c r="BC29" s="244" t="s">
        <v>574</v>
      </c>
      <c r="BD29" s="126" t="s">
        <v>139</v>
      </c>
      <c r="BE29" s="126" t="s">
        <v>139</v>
      </c>
      <c r="BF29" s="126" t="s">
        <v>139</v>
      </c>
      <c r="BG29" s="126" t="s">
        <v>139</v>
      </c>
    </row>
    <row r="30" spans="1:59">
      <c r="B30" s="271" t="s">
        <v>478</v>
      </c>
      <c r="C30" s="272">
        <v>41689</v>
      </c>
      <c r="D30" s="125">
        <v>4850</v>
      </c>
      <c r="E30" s="249">
        <v>32.799999999999997</v>
      </c>
      <c r="F30" s="249">
        <v>8.4600000000000009</v>
      </c>
      <c r="G30" s="249">
        <v>-264</v>
      </c>
      <c r="H30" s="249">
        <v>1586</v>
      </c>
      <c r="I30" s="249">
        <v>1105</v>
      </c>
      <c r="J30" s="249" t="s">
        <v>495</v>
      </c>
      <c r="K30" s="122" t="s">
        <v>98</v>
      </c>
      <c r="L30" s="305">
        <v>2.8762422712933748</v>
      </c>
      <c r="M30" s="254">
        <v>30.948115492957751</v>
      </c>
      <c r="N30" s="223">
        <v>0</v>
      </c>
      <c r="O30" s="223">
        <v>0</v>
      </c>
      <c r="P30" s="223">
        <v>0</v>
      </c>
      <c r="Q30" s="254">
        <v>171.30597812499997</v>
      </c>
      <c r="R30" s="275">
        <v>5.7999999999999989</v>
      </c>
      <c r="S30" s="276">
        <v>1.3</v>
      </c>
      <c r="T30" s="276">
        <v>0</v>
      </c>
      <c r="U30" s="276">
        <v>6.1999999999999993</v>
      </c>
      <c r="V30" s="276">
        <v>9.9999999999999992E-2</v>
      </c>
      <c r="W30" s="276">
        <v>0.01</v>
      </c>
      <c r="X30" s="276">
        <v>1297</v>
      </c>
      <c r="Y30" s="276">
        <v>8.1</v>
      </c>
      <c r="Z30" s="276">
        <v>0.31</v>
      </c>
      <c r="AA30" s="277">
        <v>11.899999999999999</v>
      </c>
      <c r="AB30" s="231">
        <v>2.8672414740374563</v>
      </c>
      <c r="AC30" s="231">
        <v>1.2310319115645798</v>
      </c>
      <c r="AD30" s="231">
        <v>1996.1918993271165</v>
      </c>
      <c r="AE30" s="231">
        <v>40780.259555933335</v>
      </c>
      <c r="AF30" s="231">
        <v>975.91776840456009</v>
      </c>
      <c r="AG30" s="231">
        <v>1.4000765190560698</v>
      </c>
      <c r="AH30" s="231">
        <v>37.981575261755431</v>
      </c>
      <c r="AI30" s="231">
        <v>2.367220923053388</v>
      </c>
      <c r="AJ30" s="227">
        <v>0.21765411980663232</v>
      </c>
      <c r="AK30" s="231" t="s">
        <v>98</v>
      </c>
      <c r="AL30" s="231" t="s">
        <v>98</v>
      </c>
      <c r="AM30" s="231" t="s">
        <v>98</v>
      </c>
      <c r="AN30" s="231" t="s">
        <v>98</v>
      </c>
      <c r="AO30" s="126">
        <v>2.1</v>
      </c>
      <c r="AP30" s="126">
        <v>382</v>
      </c>
      <c r="AQ30" s="126">
        <v>0.01</v>
      </c>
      <c r="AR30" s="126">
        <v>1.5700000000000003</v>
      </c>
      <c r="AS30" s="126">
        <v>0.48</v>
      </c>
      <c r="AT30" s="126" t="s">
        <v>139</v>
      </c>
      <c r="AU30" s="127" t="s">
        <v>98</v>
      </c>
      <c r="AV30" s="126">
        <v>6</v>
      </c>
      <c r="AW30" s="126">
        <v>0.19999999999999998</v>
      </c>
      <c r="AX30" s="242">
        <v>0.1</v>
      </c>
      <c r="AY30" s="126">
        <v>12.403416495305079</v>
      </c>
      <c r="AZ30" s="126">
        <v>-9.8820896500643016</v>
      </c>
      <c r="BA30" s="227" t="s">
        <v>98</v>
      </c>
      <c r="BB30" s="129" t="s">
        <v>574</v>
      </c>
      <c r="BC30" s="244" t="s">
        <v>574</v>
      </c>
      <c r="BD30" s="126" t="s">
        <v>139</v>
      </c>
      <c r="BE30" s="126" t="s">
        <v>139</v>
      </c>
      <c r="BF30" s="126" t="s">
        <v>139</v>
      </c>
      <c r="BG30" s="126" t="s">
        <v>139</v>
      </c>
    </row>
    <row r="31" spans="1:59">
      <c r="B31" s="271" t="s">
        <v>480</v>
      </c>
      <c r="C31" s="272">
        <v>41689</v>
      </c>
      <c r="D31" s="125">
        <v>4850</v>
      </c>
      <c r="E31" s="249">
        <v>26.9</v>
      </c>
      <c r="F31" s="249">
        <v>8.2799999999999994</v>
      </c>
      <c r="G31" s="249">
        <v>79</v>
      </c>
      <c r="H31" s="249">
        <v>1848</v>
      </c>
      <c r="I31" s="249">
        <v>1313</v>
      </c>
      <c r="J31" s="122" t="s">
        <v>98</v>
      </c>
      <c r="K31" s="122" t="s">
        <v>98</v>
      </c>
      <c r="L31" s="305">
        <v>1.5986397476340692</v>
      </c>
      <c r="M31" s="254">
        <v>25.314312676056336</v>
      </c>
      <c r="N31" s="223">
        <v>0</v>
      </c>
      <c r="O31" s="223">
        <v>0</v>
      </c>
      <c r="P31" s="223">
        <v>0</v>
      </c>
      <c r="Q31" s="254">
        <v>362.22394687500002</v>
      </c>
      <c r="R31" s="275">
        <v>2.8000000000000003</v>
      </c>
      <c r="S31" s="276">
        <v>0.6</v>
      </c>
      <c r="T31" s="276">
        <v>0</v>
      </c>
      <c r="U31" s="276">
        <v>59</v>
      </c>
      <c r="V31" s="276">
        <v>9.9999999999999992E-2</v>
      </c>
      <c r="W31" s="276">
        <v>0.02</v>
      </c>
      <c r="X31" s="276">
        <v>301</v>
      </c>
      <c r="Y31" s="276">
        <v>39.9</v>
      </c>
      <c r="Z31" s="276">
        <v>0.19999999999999998</v>
      </c>
      <c r="AA31" s="277">
        <v>12.5</v>
      </c>
      <c r="AB31" s="268">
        <v>0</v>
      </c>
      <c r="AC31" s="268">
        <v>8.8649814101209225E-3</v>
      </c>
      <c r="AD31" s="268">
        <v>79.578660737483872</v>
      </c>
      <c r="AE31" s="268">
        <v>655.58718616182887</v>
      </c>
      <c r="AF31" s="268">
        <v>124.93318128288482</v>
      </c>
      <c r="AG31" s="268">
        <v>5.0977603654189267E-3</v>
      </c>
      <c r="AH31" s="268">
        <v>7.8081293554329537E-2</v>
      </c>
      <c r="AI31" s="268">
        <v>5.94372215750162E-2</v>
      </c>
      <c r="AJ31" s="279">
        <v>0</v>
      </c>
      <c r="AK31" s="231" t="s">
        <v>98</v>
      </c>
      <c r="AL31" s="231" t="s">
        <v>98</v>
      </c>
      <c r="AM31" s="231" t="s">
        <v>98</v>
      </c>
      <c r="AN31" s="231" t="s">
        <v>98</v>
      </c>
      <c r="AO31" s="126">
        <v>5.9</v>
      </c>
      <c r="AP31" s="126">
        <v>0</v>
      </c>
      <c r="AQ31" s="126">
        <v>0</v>
      </c>
      <c r="AR31" s="126">
        <v>0.57000000000000006</v>
      </c>
      <c r="AS31" s="126">
        <v>0.01</v>
      </c>
      <c r="AT31" s="126" t="s">
        <v>139</v>
      </c>
      <c r="AU31" s="127" t="s">
        <v>98</v>
      </c>
      <c r="AV31" s="126">
        <v>6.7</v>
      </c>
      <c r="AW31" s="126">
        <v>0.19999999999999998</v>
      </c>
      <c r="AX31" s="242">
        <v>7.0000000000000007E-2</v>
      </c>
      <c r="AY31" s="126">
        <v>12.621284961542647</v>
      </c>
      <c r="AZ31" s="126">
        <v>-7.022994917169382</v>
      </c>
      <c r="BA31" s="227" t="s">
        <v>98</v>
      </c>
      <c r="BB31" s="129" t="s">
        <v>574</v>
      </c>
      <c r="BC31" s="244" t="s">
        <v>574</v>
      </c>
      <c r="BD31" s="126" t="s">
        <v>139</v>
      </c>
      <c r="BE31" s="126" t="s">
        <v>139</v>
      </c>
      <c r="BF31" s="126" t="s">
        <v>139</v>
      </c>
      <c r="BG31" s="126" t="s">
        <v>139</v>
      </c>
    </row>
    <row r="32" spans="1:59">
      <c r="B32" s="249" t="s">
        <v>491</v>
      </c>
      <c r="C32" s="272">
        <v>41688</v>
      </c>
      <c r="D32" s="125">
        <v>4850</v>
      </c>
      <c r="E32" s="249">
        <v>16.7</v>
      </c>
      <c r="F32" s="249">
        <v>8</v>
      </c>
      <c r="G32" s="249">
        <v>-258</v>
      </c>
      <c r="H32" s="249">
        <v>2502</v>
      </c>
      <c r="I32" s="249">
        <v>1850</v>
      </c>
      <c r="J32" s="122" t="s">
        <v>98</v>
      </c>
      <c r="K32" s="122" t="s">
        <v>98</v>
      </c>
      <c r="L32" s="236" t="s">
        <v>98</v>
      </c>
      <c r="M32" s="221" t="s">
        <v>98</v>
      </c>
      <c r="N32" s="221" t="s">
        <v>98</v>
      </c>
      <c r="O32" s="221" t="s">
        <v>98</v>
      </c>
      <c r="P32" s="221" t="s">
        <v>98</v>
      </c>
      <c r="Q32" s="221" t="s">
        <v>98</v>
      </c>
      <c r="R32" s="236" t="s">
        <v>98</v>
      </c>
      <c r="S32" s="221" t="s">
        <v>98</v>
      </c>
      <c r="T32" s="221" t="s">
        <v>98</v>
      </c>
      <c r="U32" s="221" t="s">
        <v>98</v>
      </c>
      <c r="V32" s="221" t="s">
        <v>98</v>
      </c>
      <c r="W32" s="221" t="s">
        <v>98</v>
      </c>
      <c r="X32" s="221" t="s">
        <v>98</v>
      </c>
      <c r="Y32" s="221" t="s">
        <v>98</v>
      </c>
      <c r="Z32" s="221" t="s">
        <v>98</v>
      </c>
      <c r="AA32" s="239" t="s">
        <v>98</v>
      </c>
      <c r="AB32" s="221" t="s">
        <v>98</v>
      </c>
      <c r="AC32" s="221" t="s">
        <v>98</v>
      </c>
      <c r="AD32" s="221" t="s">
        <v>98</v>
      </c>
      <c r="AE32" s="221" t="s">
        <v>98</v>
      </c>
      <c r="AF32" s="221" t="s">
        <v>98</v>
      </c>
      <c r="AG32" s="221" t="s">
        <v>98</v>
      </c>
      <c r="AH32" s="221" t="s">
        <v>98</v>
      </c>
      <c r="AI32" s="221" t="s">
        <v>98</v>
      </c>
      <c r="AJ32" s="239" t="s">
        <v>98</v>
      </c>
      <c r="AK32" s="231" t="s">
        <v>98</v>
      </c>
      <c r="AL32" s="231" t="s">
        <v>98</v>
      </c>
      <c r="AM32" s="231" t="s">
        <v>98</v>
      </c>
      <c r="AN32" s="231" t="s">
        <v>98</v>
      </c>
      <c r="AO32" s="127">
        <v>9.0999999999999998E-2</v>
      </c>
      <c r="AP32" s="127">
        <v>55</v>
      </c>
      <c r="AQ32" s="127" t="s">
        <v>98</v>
      </c>
      <c r="AR32" s="127" t="s">
        <v>98</v>
      </c>
      <c r="AS32" s="127" t="s">
        <v>98</v>
      </c>
      <c r="AT32" s="127" t="s">
        <v>98</v>
      </c>
      <c r="AU32" s="127" t="s">
        <v>98</v>
      </c>
      <c r="AV32" s="127" t="s">
        <v>98</v>
      </c>
      <c r="AW32" s="127" t="s">
        <v>98</v>
      </c>
      <c r="AX32" s="227" t="s">
        <v>98</v>
      </c>
      <c r="AY32" s="127" t="s">
        <v>98</v>
      </c>
      <c r="AZ32" s="127" t="s">
        <v>98</v>
      </c>
      <c r="BA32" s="227" t="s">
        <v>98</v>
      </c>
      <c r="BB32" s="129" t="s">
        <v>574</v>
      </c>
      <c r="BC32" s="244" t="s">
        <v>574</v>
      </c>
      <c r="BD32" s="126" t="s">
        <v>139</v>
      </c>
      <c r="BE32" s="126" t="s">
        <v>139</v>
      </c>
      <c r="BF32" s="126" t="s">
        <v>139</v>
      </c>
      <c r="BG32" s="126" t="s">
        <v>139</v>
      </c>
    </row>
    <row r="33" spans="1:59">
      <c r="B33" s="249" t="s">
        <v>490</v>
      </c>
      <c r="C33" s="272">
        <v>41688</v>
      </c>
      <c r="D33" s="125">
        <v>4850</v>
      </c>
      <c r="E33" s="249">
        <v>21</v>
      </c>
      <c r="F33" s="249">
        <v>8.25</v>
      </c>
      <c r="G33" s="249">
        <v>-328</v>
      </c>
      <c r="H33" s="249">
        <v>7853</v>
      </c>
      <c r="I33" s="249">
        <v>6392</v>
      </c>
      <c r="J33" s="122" t="s">
        <v>98</v>
      </c>
      <c r="K33" s="122" t="s">
        <v>98</v>
      </c>
      <c r="L33" s="236" t="s">
        <v>98</v>
      </c>
      <c r="M33" s="221" t="s">
        <v>98</v>
      </c>
      <c r="N33" s="221" t="s">
        <v>98</v>
      </c>
      <c r="O33" s="221" t="s">
        <v>98</v>
      </c>
      <c r="P33" s="221" t="s">
        <v>98</v>
      </c>
      <c r="Q33" s="221" t="s">
        <v>98</v>
      </c>
      <c r="R33" s="236" t="s">
        <v>98</v>
      </c>
      <c r="S33" s="221" t="s">
        <v>98</v>
      </c>
      <c r="T33" s="221" t="s">
        <v>98</v>
      </c>
      <c r="U33" s="221" t="s">
        <v>98</v>
      </c>
      <c r="V33" s="221" t="s">
        <v>98</v>
      </c>
      <c r="W33" s="221" t="s">
        <v>98</v>
      </c>
      <c r="X33" s="221" t="s">
        <v>98</v>
      </c>
      <c r="Y33" s="221" t="s">
        <v>98</v>
      </c>
      <c r="Z33" s="221" t="s">
        <v>98</v>
      </c>
      <c r="AA33" s="239" t="s">
        <v>98</v>
      </c>
      <c r="AB33" s="221" t="s">
        <v>98</v>
      </c>
      <c r="AC33" s="221" t="s">
        <v>98</v>
      </c>
      <c r="AD33" s="221" t="s">
        <v>98</v>
      </c>
      <c r="AE33" s="221" t="s">
        <v>98</v>
      </c>
      <c r="AF33" s="221" t="s">
        <v>98</v>
      </c>
      <c r="AG33" s="221" t="s">
        <v>98</v>
      </c>
      <c r="AH33" s="221" t="s">
        <v>98</v>
      </c>
      <c r="AI33" s="221" t="s">
        <v>98</v>
      </c>
      <c r="AJ33" s="239" t="s">
        <v>98</v>
      </c>
      <c r="AK33" s="231" t="s">
        <v>98</v>
      </c>
      <c r="AL33" s="231" t="s">
        <v>98</v>
      </c>
      <c r="AM33" s="231" t="s">
        <v>98</v>
      </c>
      <c r="AN33" s="231" t="s">
        <v>98</v>
      </c>
      <c r="AO33" s="127">
        <v>0.23400000000000001</v>
      </c>
      <c r="AP33" s="127">
        <v>50</v>
      </c>
      <c r="AQ33" s="127" t="s">
        <v>98</v>
      </c>
      <c r="AR33" s="127" t="s">
        <v>98</v>
      </c>
      <c r="AS33" s="127" t="s">
        <v>98</v>
      </c>
      <c r="AT33" s="127" t="s">
        <v>98</v>
      </c>
      <c r="AU33" s="127" t="s">
        <v>98</v>
      </c>
      <c r="AV33" s="127" t="s">
        <v>98</v>
      </c>
      <c r="AW33" s="127" t="s">
        <v>98</v>
      </c>
      <c r="AX33" s="227" t="s">
        <v>98</v>
      </c>
      <c r="AY33" s="127" t="s">
        <v>98</v>
      </c>
      <c r="AZ33" s="127" t="s">
        <v>98</v>
      </c>
      <c r="BA33" s="227" t="s">
        <v>98</v>
      </c>
      <c r="BB33" s="129" t="s">
        <v>574</v>
      </c>
      <c r="BC33" s="244" t="s">
        <v>574</v>
      </c>
      <c r="BD33" s="126" t="s">
        <v>139</v>
      </c>
      <c r="BE33" s="126" t="s">
        <v>139</v>
      </c>
      <c r="BF33" s="126" t="s">
        <v>139</v>
      </c>
      <c r="BG33" s="126" t="s">
        <v>139</v>
      </c>
    </row>
    <row r="34" spans="1:59">
      <c r="B34" s="249"/>
      <c r="C34" s="249"/>
      <c r="D34" s="249"/>
      <c r="E34" s="249"/>
      <c r="F34" s="249"/>
      <c r="G34" s="249"/>
      <c r="H34" s="249"/>
      <c r="I34" s="249"/>
      <c r="J34" s="249"/>
      <c r="Q34" s="231"/>
      <c r="R34" s="228"/>
      <c r="S34" s="231"/>
      <c r="T34" s="231"/>
      <c r="U34" s="231"/>
      <c r="V34" s="231"/>
      <c r="W34" s="231"/>
      <c r="X34" s="231"/>
      <c r="Y34" s="231"/>
      <c r="Z34" s="231"/>
      <c r="AA34" s="227"/>
      <c r="AB34" s="268"/>
      <c r="AC34" s="268"/>
      <c r="AD34" s="268"/>
      <c r="AE34" s="268"/>
      <c r="AF34" s="268"/>
      <c r="AG34" s="268"/>
      <c r="AH34" s="268"/>
      <c r="AI34" s="268"/>
      <c r="AJ34" s="279"/>
      <c r="AK34" s="231"/>
      <c r="AL34" s="268"/>
      <c r="AM34" s="231"/>
      <c r="AN34" s="231"/>
      <c r="AO34" s="249"/>
      <c r="AP34" s="249"/>
      <c r="AQ34" s="249"/>
      <c r="AR34" s="249"/>
      <c r="AS34" s="249"/>
      <c r="AT34" s="249"/>
      <c r="AU34" s="249"/>
      <c r="AV34" s="249"/>
      <c r="AW34" s="249"/>
    </row>
    <row r="35" spans="1:59">
      <c r="B35" s="249"/>
      <c r="C35" s="249"/>
      <c r="D35" s="249"/>
      <c r="E35" s="249"/>
      <c r="F35" s="249"/>
      <c r="G35" s="249"/>
      <c r="H35" s="249"/>
      <c r="I35" s="249"/>
      <c r="J35" s="249"/>
      <c r="L35" s="228"/>
      <c r="M35" s="231"/>
      <c r="N35" s="231"/>
      <c r="Q35" s="231"/>
      <c r="R35" s="228"/>
      <c r="S35" s="231"/>
      <c r="T35" s="231"/>
      <c r="U35" s="231"/>
      <c r="V35" s="231"/>
      <c r="W35" s="231"/>
      <c r="X35" s="231"/>
      <c r="Y35" s="231"/>
      <c r="Z35" s="231"/>
      <c r="AA35" s="227"/>
      <c r="AB35" s="231"/>
      <c r="AC35" s="231"/>
      <c r="AD35" s="231"/>
      <c r="AE35" s="231"/>
      <c r="AF35" s="231"/>
      <c r="AG35" s="231"/>
      <c r="AH35" s="231"/>
      <c r="AI35" s="231"/>
      <c r="AJ35" s="227"/>
      <c r="AK35" s="231"/>
      <c r="AL35" s="231"/>
      <c r="AM35" s="231"/>
      <c r="AN35" s="231"/>
    </row>
    <row r="36" spans="1:59">
      <c r="A36" s="323">
        <v>1</v>
      </c>
      <c r="B36" s="280" t="s">
        <v>544</v>
      </c>
      <c r="C36" s="229">
        <v>41526</v>
      </c>
      <c r="D36" s="125">
        <v>800</v>
      </c>
      <c r="E36" s="122">
        <v>12.6</v>
      </c>
      <c r="F36" s="122">
        <v>6.19</v>
      </c>
      <c r="G36" s="122">
        <v>-14</v>
      </c>
      <c r="H36" s="122">
        <v>978.5</v>
      </c>
      <c r="I36" s="122">
        <v>691.2</v>
      </c>
      <c r="J36" s="221">
        <v>3000</v>
      </c>
      <c r="K36" s="233">
        <v>98</v>
      </c>
      <c r="L36" s="224">
        <v>0.37288499999999997</v>
      </c>
      <c r="M36" s="225">
        <v>13.138565</v>
      </c>
      <c r="N36" s="225">
        <v>24.099249999999998</v>
      </c>
      <c r="O36" s="225">
        <v>0</v>
      </c>
      <c r="P36" s="225">
        <v>0</v>
      </c>
      <c r="Q36" s="225">
        <v>313.77840000000003</v>
      </c>
      <c r="R36" s="289">
        <v>7.4</v>
      </c>
      <c r="S36" s="220">
        <v>3.3000000000000003</v>
      </c>
      <c r="T36" s="220">
        <v>4.4000000000000004</v>
      </c>
      <c r="U36" s="220">
        <v>35</v>
      </c>
      <c r="V36" s="220">
        <v>0.2</v>
      </c>
      <c r="W36" s="220">
        <v>0.2</v>
      </c>
      <c r="X36" s="220">
        <v>27.5</v>
      </c>
      <c r="Y36" s="220">
        <v>115.80000000000001</v>
      </c>
      <c r="Z36" s="220">
        <v>0.05</v>
      </c>
      <c r="AA36" s="290">
        <v>5.3000000000000007</v>
      </c>
      <c r="AB36" s="240">
        <v>0</v>
      </c>
      <c r="AC36" s="240">
        <v>0</v>
      </c>
      <c r="AD36" s="240">
        <v>769.6764987589122</v>
      </c>
      <c r="AE36" s="240">
        <v>39425.865075165093</v>
      </c>
      <c r="AF36" s="240">
        <v>675.320320422637</v>
      </c>
      <c r="AG36" s="240">
        <v>0</v>
      </c>
      <c r="AH36" s="240">
        <v>0.67036948372008753</v>
      </c>
      <c r="AI36" s="240">
        <v>0.48497064089722158</v>
      </c>
      <c r="AJ36" s="285">
        <v>0</v>
      </c>
      <c r="AK36" s="240">
        <v>0.110722789768799</v>
      </c>
      <c r="AL36" s="225">
        <f>AM36-AK36</f>
        <v>9.5245410553810306E-3</v>
      </c>
      <c r="AM36" s="225">
        <v>0.12024733082418003</v>
      </c>
      <c r="AN36" s="225">
        <v>0.1217183770883055</v>
      </c>
      <c r="AO36" s="225" t="s">
        <v>98</v>
      </c>
      <c r="AP36" s="225" t="s">
        <v>98</v>
      </c>
      <c r="AQ36" s="225" t="s">
        <v>98</v>
      </c>
      <c r="AR36" s="225" t="s">
        <v>98</v>
      </c>
      <c r="AS36" s="225" t="s">
        <v>98</v>
      </c>
      <c r="AT36" s="225" t="s">
        <v>98</v>
      </c>
      <c r="AU36" s="225" t="s">
        <v>98</v>
      </c>
      <c r="AV36" s="225" t="s">
        <v>98</v>
      </c>
      <c r="AW36" s="225" t="s">
        <v>98</v>
      </c>
      <c r="AX36" s="243" t="s">
        <v>98</v>
      </c>
      <c r="AY36" s="240">
        <v>4.8259906243247768</v>
      </c>
      <c r="AZ36" s="225">
        <v>-11.398899999999999</v>
      </c>
      <c r="BA36" s="243">
        <v>-16.384599999999999</v>
      </c>
      <c r="BB36" s="225">
        <v>-125.34146092630418</v>
      </c>
      <c r="BC36" s="243">
        <v>-17.123392477803648</v>
      </c>
      <c r="BD36" s="126" t="s">
        <v>139</v>
      </c>
      <c r="BE36" s="126" t="s">
        <v>139</v>
      </c>
      <c r="BF36" s="126" t="s">
        <v>139</v>
      </c>
      <c r="BG36" s="126" t="s">
        <v>139</v>
      </c>
    </row>
    <row r="37" spans="1:59">
      <c r="A37" s="323">
        <v>1</v>
      </c>
      <c r="B37" s="281" t="s">
        <v>543</v>
      </c>
      <c r="C37" s="230">
        <v>41564</v>
      </c>
      <c r="D37" s="123">
        <v>800</v>
      </c>
      <c r="E37" s="127">
        <v>10</v>
      </c>
      <c r="F37" s="127">
        <v>6.55</v>
      </c>
      <c r="G37" s="127">
        <v>0</v>
      </c>
      <c r="H37" s="127">
        <v>1008</v>
      </c>
      <c r="I37" s="127">
        <v>715.7</v>
      </c>
      <c r="J37" s="221">
        <v>3000</v>
      </c>
      <c r="K37" s="122" t="s">
        <v>98</v>
      </c>
      <c r="L37" s="133">
        <v>0.66476999999999997</v>
      </c>
      <c r="M37" s="129">
        <v>12.541550000000001</v>
      </c>
      <c r="N37" s="129">
        <v>18.648249999999997</v>
      </c>
      <c r="O37" s="225">
        <v>0</v>
      </c>
      <c r="P37" s="225">
        <v>0</v>
      </c>
      <c r="Q37" s="129">
        <v>304.36644999999999</v>
      </c>
      <c r="R37" s="291">
        <v>7.1</v>
      </c>
      <c r="S37" s="219">
        <v>3.2</v>
      </c>
      <c r="T37" s="219">
        <v>4.2</v>
      </c>
      <c r="U37" s="219">
        <v>34</v>
      </c>
      <c r="V37" s="219">
        <v>0.2</v>
      </c>
      <c r="W37" s="219">
        <v>0.19</v>
      </c>
      <c r="X37" s="219">
        <v>26.6</v>
      </c>
      <c r="Y37" s="219">
        <v>113</v>
      </c>
      <c r="Z37" s="219">
        <v>0.05</v>
      </c>
      <c r="AA37" s="292">
        <v>5.2</v>
      </c>
      <c r="AB37" s="240">
        <v>0</v>
      </c>
      <c r="AC37" s="240">
        <v>0</v>
      </c>
      <c r="AD37" s="240">
        <v>897.64263968177045</v>
      </c>
      <c r="AE37" s="240">
        <v>27027.644855215549</v>
      </c>
      <c r="AF37" s="240">
        <v>655.23211041506693</v>
      </c>
      <c r="AG37" s="240">
        <v>0</v>
      </c>
      <c r="AH37" s="240">
        <v>0.35819610465961027</v>
      </c>
      <c r="AI37" s="240">
        <v>0.28835757548035984</v>
      </c>
      <c r="AJ37" s="285">
        <v>0</v>
      </c>
      <c r="AK37" s="225" t="s">
        <v>98</v>
      </c>
      <c r="AL37" s="225" t="s">
        <v>98</v>
      </c>
      <c r="AM37" s="225" t="s">
        <v>98</v>
      </c>
      <c r="AN37" s="225" t="s">
        <v>98</v>
      </c>
      <c r="AO37" s="225">
        <v>1.2</v>
      </c>
      <c r="AP37" s="225">
        <v>7</v>
      </c>
      <c r="AQ37" s="225">
        <v>2.5</v>
      </c>
      <c r="AR37" s="225">
        <v>1.4</v>
      </c>
      <c r="AS37" s="225">
        <v>0.08</v>
      </c>
      <c r="AT37" s="225" t="s">
        <v>98</v>
      </c>
      <c r="AU37" s="225">
        <v>0.63</v>
      </c>
      <c r="AV37" s="225">
        <v>0</v>
      </c>
      <c r="AW37" s="225">
        <v>0.3</v>
      </c>
      <c r="AX37" s="243" t="s">
        <v>139</v>
      </c>
      <c r="AY37" s="129" t="s">
        <v>574</v>
      </c>
      <c r="AZ37" s="129" t="s">
        <v>574</v>
      </c>
      <c r="BA37" s="244" t="s">
        <v>574</v>
      </c>
      <c r="BB37" s="129" t="s">
        <v>574</v>
      </c>
      <c r="BC37" s="244" t="s">
        <v>574</v>
      </c>
      <c r="BD37" s="126" t="s">
        <v>139</v>
      </c>
      <c r="BE37" s="126" t="s">
        <v>139</v>
      </c>
      <c r="BF37" s="126" t="s">
        <v>139</v>
      </c>
      <c r="BG37" s="126" t="s">
        <v>139</v>
      </c>
    </row>
    <row r="38" spans="1:59">
      <c r="A38" s="323">
        <v>2</v>
      </c>
      <c r="B38" s="172" t="s">
        <v>545</v>
      </c>
      <c r="C38" s="229">
        <v>41526</v>
      </c>
      <c r="D38" s="125">
        <v>800</v>
      </c>
      <c r="E38" s="122">
        <v>13</v>
      </c>
      <c r="F38" s="122">
        <v>7.09</v>
      </c>
      <c r="G38" s="122">
        <v>-44</v>
      </c>
      <c r="H38" s="122">
        <v>659.6</v>
      </c>
      <c r="I38" s="122">
        <v>456.5</v>
      </c>
      <c r="J38" s="221">
        <v>175</v>
      </c>
      <c r="K38" s="233">
        <v>6551</v>
      </c>
      <c r="L38" s="224">
        <v>0.62454999999999994</v>
      </c>
      <c r="M38" s="225">
        <v>9.2895500000000002</v>
      </c>
      <c r="N38" s="225">
        <v>19.994949999999999</v>
      </c>
      <c r="O38" s="225">
        <v>0</v>
      </c>
      <c r="P38" s="225">
        <v>0</v>
      </c>
      <c r="Q38" s="225">
        <v>59.1464</v>
      </c>
      <c r="R38" s="289">
        <v>4.4000000000000004</v>
      </c>
      <c r="S38" s="220">
        <v>1.1499999999999999</v>
      </c>
      <c r="T38" s="220">
        <v>0.1</v>
      </c>
      <c r="U38" s="220">
        <v>29.3</v>
      </c>
      <c r="V38" s="220">
        <v>0.1</v>
      </c>
      <c r="W38" s="220" t="s">
        <v>139</v>
      </c>
      <c r="X38" s="220">
        <v>39.700000000000003</v>
      </c>
      <c r="Y38" s="220">
        <v>48.3</v>
      </c>
      <c r="Z38" s="220">
        <v>0.04</v>
      </c>
      <c r="AA38" s="290">
        <v>3.9000000000000004</v>
      </c>
      <c r="AB38" s="240">
        <v>0.58391013310648221</v>
      </c>
      <c r="AC38" s="240">
        <v>0</v>
      </c>
      <c r="AD38" s="240">
        <v>650.889794003671</v>
      </c>
      <c r="AE38" s="240">
        <v>31626.637734790191</v>
      </c>
      <c r="AF38" s="240">
        <v>478.99862170412229</v>
      </c>
      <c r="AG38" s="240">
        <v>0</v>
      </c>
      <c r="AH38" s="240">
        <v>3.7051002600808491</v>
      </c>
      <c r="AI38" s="240">
        <v>1.1832165600035516</v>
      </c>
      <c r="AJ38" s="285">
        <v>0</v>
      </c>
      <c r="AK38" s="240">
        <v>5.5303786773177599E-3</v>
      </c>
      <c r="AL38" s="225">
        <f>AM38-AK38</f>
        <v>3.0993163837468321E-2</v>
      </c>
      <c r="AM38" s="225">
        <v>3.6523542514786081E-2</v>
      </c>
      <c r="AN38" s="225">
        <v>0.12410501193317422</v>
      </c>
      <c r="AO38" s="225" t="s">
        <v>98</v>
      </c>
      <c r="AP38" s="225" t="s">
        <v>98</v>
      </c>
      <c r="AQ38" s="225" t="s">
        <v>98</v>
      </c>
      <c r="AR38" s="225" t="s">
        <v>98</v>
      </c>
      <c r="AS38" s="225" t="s">
        <v>98</v>
      </c>
      <c r="AT38" s="225" t="s">
        <v>98</v>
      </c>
      <c r="AU38" s="225" t="s">
        <v>98</v>
      </c>
      <c r="AV38" s="225" t="s">
        <v>98</v>
      </c>
      <c r="AW38" s="225" t="s">
        <v>98</v>
      </c>
      <c r="AX38" s="243" t="s">
        <v>98</v>
      </c>
      <c r="AY38" s="240">
        <v>6.1566205843985475</v>
      </c>
      <c r="AZ38" s="225">
        <v>-9.8638000000000012</v>
      </c>
      <c r="BA38" s="243">
        <v>-16.142299999999999</v>
      </c>
      <c r="BB38" s="225">
        <v>-128.4350724253662</v>
      </c>
      <c r="BC38" s="243">
        <v>-17.447175821770525</v>
      </c>
      <c r="BD38" s="126" t="s">
        <v>139</v>
      </c>
      <c r="BE38" s="126" t="s">
        <v>139</v>
      </c>
      <c r="BF38" s="126" t="s">
        <v>139</v>
      </c>
      <c r="BG38" s="126" t="s">
        <v>139</v>
      </c>
    </row>
    <row r="39" spans="1:59">
      <c r="A39" s="323">
        <v>2</v>
      </c>
      <c r="B39" s="281" t="s">
        <v>546</v>
      </c>
      <c r="C39" s="230">
        <v>41564</v>
      </c>
      <c r="D39" s="123">
        <v>800</v>
      </c>
      <c r="E39" s="127">
        <v>12.4</v>
      </c>
      <c r="F39" s="127">
        <v>7.7</v>
      </c>
      <c r="G39" s="127">
        <v>-127</v>
      </c>
      <c r="H39" s="127">
        <v>608.5</v>
      </c>
      <c r="I39" s="127">
        <v>422.1</v>
      </c>
      <c r="J39" s="123">
        <v>200</v>
      </c>
      <c r="K39" s="122" t="s">
        <v>98</v>
      </c>
      <c r="L39" s="133">
        <v>0.76458499999999996</v>
      </c>
      <c r="M39" s="129">
        <v>18.848385</v>
      </c>
      <c r="N39" s="129">
        <v>27.521850000000001</v>
      </c>
      <c r="O39" s="225">
        <v>0</v>
      </c>
      <c r="P39" s="225">
        <v>0</v>
      </c>
      <c r="Q39" s="129">
        <v>96.388049999999993</v>
      </c>
      <c r="R39" s="291">
        <v>4.6000000000000005</v>
      </c>
      <c r="S39" s="219">
        <v>1.4000000000000001</v>
      </c>
      <c r="T39" s="219">
        <v>0.2</v>
      </c>
      <c r="U39" s="219">
        <v>27.3</v>
      </c>
      <c r="V39" s="219">
        <v>0.2</v>
      </c>
      <c r="W39" s="293">
        <v>0.05</v>
      </c>
      <c r="X39" s="219">
        <v>34</v>
      </c>
      <c r="Y39" s="219">
        <v>45.8</v>
      </c>
      <c r="Z39" s="219">
        <v>0.04</v>
      </c>
      <c r="AA39" s="292">
        <v>4</v>
      </c>
      <c r="AB39" s="298">
        <v>0</v>
      </c>
      <c r="AC39" s="298">
        <v>0</v>
      </c>
      <c r="AD39" s="298">
        <v>1408.2404022567891</v>
      </c>
      <c r="AE39" s="298">
        <v>26358.9878895328</v>
      </c>
      <c r="AF39" s="298">
        <v>517.81781481396388</v>
      </c>
      <c r="AG39" s="298">
        <v>0</v>
      </c>
      <c r="AH39" s="298">
        <v>0</v>
      </c>
      <c r="AI39" s="298">
        <v>0.330848232347904</v>
      </c>
      <c r="AJ39" s="285">
        <v>0</v>
      </c>
      <c r="AK39" s="225" t="s">
        <v>98</v>
      </c>
      <c r="AL39" s="225" t="s">
        <v>98</v>
      </c>
      <c r="AM39" s="225" t="s">
        <v>98</v>
      </c>
      <c r="AN39" s="225" t="s">
        <v>98</v>
      </c>
      <c r="AO39" s="225">
        <v>6.1</v>
      </c>
      <c r="AP39" s="225">
        <v>32</v>
      </c>
      <c r="AQ39" s="225">
        <v>0.31</v>
      </c>
      <c r="AR39" s="225">
        <v>2.2000000000000002</v>
      </c>
      <c r="AS39" s="225">
        <v>0.03</v>
      </c>
      <c r="AT39" s="225" t="s">
        <v>98</v>
      </c>
      <c r="AU39" s="225">
        <v>0.01</v>
      </c>
      <c r="AV39" s="225">
        <v>9.9</v>
      </c>
      <c r="AW39" s="225">
        <v>-0.3</v>
      </c>
      <c r="AX39" s="243">
        <v>0.04</v>
      </c>
      <c r="AY39" s="129" t="s">
        <v>574</v>
      </c>
      <c r="AZ39" s="129" t="s">
        <v>574</v>
      </c>
      <c r="BA39" s="244" t="s">
        <v>574</v>
      </c>
      <c r="BB39" s="129" t="s">
        <v>574</v>
      </c>
      <c r="BC39" s="244" t="s">
        <v>574</v>
      </c>
      <c r="BD39" s="126" t="s">
        <v>139</v>
      </c>
      <c r="BE39" s="126" t="s">
        <v>139</v>
      </c>
      <c r="BF39" s="126" t="s">
        <v>139</v>
      </c>
      <c r="BG39" s="126" t="s">
        <v>139</v>
      </c>
    </row>
    <row r="40" spans="1:59">
      <c r="B40" s="172" t="s">
        <v>547</v>
      </c>
      <c r="C40" s="229">
        <v>41527</v>
      </c>
      <c r="D40" s="125">
        <v>4850</v>
      </c>
      <c r="E40" s="221">
        <v>23.2</v>
      </c>
      <c r="F40" s="221">
        <v>6.79</v>
      </c>
      <c r="G40" s="221">
        <v>-144</v>
      </c>
      <c r="H40" s="221">
        <v>4629</v>
      </c>
      <c r="I40" s="221">
        <v>3556</v>
      </c>
      <c r="J40" s="221">
        <v>0</v>
      </c>
      <c r="K40" s="233">
        <v>106819</v>
      </c>
      <c r="L40" s="224">
        <v>12.847</v>
      </c>
      <c r="M40" s="225">
        <v>79.258700000000005</v>
      </c>
      <c r="N40" s="225">
        <v>41.967950000000002</v>
      </c>
      <c r="O40" s="225">
        <v>0</v>
      </c>
      <c r="P40" s="225">
        <v>0</v>
      </c>
      <c r="Q40" s="225">
        <v>1828.7489999999998</v>
      </c>
      <c r="R40" s="289">
        <v>6</v>
      </c>
      <c r="S40" s="220">
        <v>5</v>
      </c>
      <c r="T40" s="220" t="s">
        <v>139</v>
      </c>
      <c r="U40" s="220">
        <v>50.9</v>
      </c>
      <c r="V40" s="220">
        <v>0.3</v>
      </c>
      <c r="W40" s="220">
        <v>0.21999999999999997</v>
      </c>
      <c r="X40" s="220">
        <v>916</v>
      </c>
      <c r="Y40" s="220">
        <v>65.900000000000006</v>
      </c>
      <c r="Z40" s="220">
        <v>1.44</v>
      </c>
      <c r="AA40" s="290">
        <v>21.7</v>
      </c>
      <c r="AB40" s="240">
        <v>0.48140486248066289</v>
      </c>
      <c r="AC40" s="240">
        <v>0</v>
      </c>
      <c r="AD40" s="240">
        <v>1013.444881181288</v>
      </c>
      <c r="AE40" s="240">
        <v>34410.854784185918</v>
      </c>
      <c r="AF40" s="240">
        <v>408.36222879120442</v>
      </c>
      <c r="AG40" s="240">
        <v>0.32264863701757707</v>
      </c>
      <c r="AH40" s="240">
        <v>21.334710215093654</v>
      </c>
      <c r="AI40" s="240">
        <v>0.72263588426680936</v>
      </c>
      <c r="AJ40" s="285">
        <v>0</v>
      </c>
      <c r="AK40" s="240">
        <v>3.9173515631000799E-3</v>
      </c>
      <c r="AL40" s="225">
        <f>AM40-AK40</f>
        <v>2.2697595821491671E-2</v>
      </c>
      <c r="AM40" s="225">
        <v>2.6614947384591751E-2</v>
      </c>
      <c r="AN40" s="226">
        <v>1.5477326968973746</v>
      </c>
      <c r="AO40" s="225" t="s">
        <v>98</v>
      </c>
      <c r="AP40" s="225" t="s">
        <v>98</v>
      </c>
      <c r="AQ40" s="225" t="s">
        <v>98</v>
      </c>
      <c r="AR40" s="225" t="s">
        <v>98</v>
      </c>
      <c r="AS40" s="225" t="s">
        <v>98</v>
      </c>
      <c r="AT40" s="225" t="s">
        <v>98</v>
      </c>
      <c r="AU40" s="225" t="s">
        <v>98</v>
      </c>
      <c r="AV40" s="225" t="s">
        <v>98</v>
      </c>
      <c r="AW40" s="225" t="s">
        <v>98</v>
      </c>
      <c r="AX40" s="243" t="s">
        <v>98</v>
      </c>
      <c r="AY40" s="240">
        <v>8.7546325079065621</v>
      </c>
      <c r="AZ40" s="225">
        <v>-10.619200000000001</v>
      </c>
      <c r="BA40" s="243">
        <v>-14.459800000000001</v>
      </c>
      <c r="BB40" s="225">
        <v>-117.15580223166775</v>
      </c>
      <c r="BC40" s="243">
        <v>-15.265436157584697</v>
      </c>
      <c r="BD40" s="127">
        <v>7.5425000000000004</v>
      </c>
      <c r="BE40" s="126" t="s">
        <v>139</v>
      </c>
      <c r="BF40" s="126" t="s">
        <v>139</v>
      </c>
      <c r="BG40" s="127">
        <v>0.5786</v>
      </c>
    </row>
    <row r="41" spans="1:59">
      <c r="B41" s="136" t="s">
        <v>548</v>
      </c>
      <c r="C41" s="272">
        <v>41688</v>
      </c>
      <c r="D41" s="125">
        <v>4850</v>
      </c>
      <c r="E41" s="249">
        <v>21.2</v>
      </c>
      <c r="F41" s="249">
        <v>8.1300000000000008</v>
      </c>
      <c r="G41" s="249">
        <v>-292</v>
      </c>
      <c r="H41" s="249">
        <v>4757</v>
      </c>
      <c r="I41" s="249">
        <v>3679</v>
      </c>
      <c r="J41" s="122" t="s">
        <v>98</v>
      </c>
      <c r="K41" s="122" t="s">
        <v>98</v>
      </c>
      <c r="L41" s="224">
        <v>6.3462738170346995</v>
      </c>
      <c r="M41" s="274">
        <v>85.173467605633803</v>
      </c>
      <c r="N41" s="240">
        <v>0.36113452157598502</v>
      </c>
      <c r="O41" s="240">
        <v>0.18126368715083802</v>
      </c>
      <c r="P41" s="274">
        <v>0.7</v>
      </c>
      <c r="Q41" s="274">
        <v>1994.0598843749999</v>
      </c>
      <c r="R41" s="294">
        <v>3.1999999999999997</v>
      </c>
      <c r="S41" s="295">
        <v>6.8</v>
      </c>
      <c r="T41" s="295">
        <v>0</v>
      </c>
      <c r="U41" s="295">
        <v>39.799999999999997</v>
      </c>
      <c r="V41" s="295">
        <v>9.9999999999999992E-2</v>
      </c>
      <c r="W41" s="295">
        <v>0.15</v>
      </c>
      <c r="X41" s="295">
        <v>2125</v>
      </c>
      <c r="Y41" s="295">
        <v>56.699999999999996</v>
      </c>
      <c r="Z41" s="295">
        <v>1.31</v>
      </c>
      <c r="AA41" s="296">
        <v>18.999999999999996</v>
      </c>
      <c r="AB41" s="240">
        <v>0.26447563838937244</v>
      </c>
      <c r="AC41" s="240">
        <v>1.044604773660983E-2</v>
      </c>
      <c r="AD41" s="240">
        <v>15.99283348345006</v>
      </c>
      <c r="AE41" s="240">
        <v>310.80771321425902</v>
      </c>
      <c r="AF41" s="240">
        <v>131.09157110159236</v>
      </c>
      <c r="AG41" s="240">
        <v>0.53223218529621874</v>
      </c>
      <c r="AH41" s="240">
        <v>15.341496008050147</v>
      </c>
      <c r="AI41" s="240">
        <v>0</v>
      </c>
      <c r="AJ41" s="243">
        <v>9.7258591206643111E-2</v>
      </c>
      <c r="AK41" s="240" t="s">
        <v>98</v>
      </c>
      <c r="AL41" s="240" t="s">
        <v>98</v>
      </c>
      <c r="AM41" s="240" t="s">
        <v>98</v>
      </c>
      <c r="AN41" s="240" t="s">
        <v>98</v>
      </c>
      <c r="AO41" s="129">
        <v>0.48299999999999998</v>
      </c>
      <c r="AP41" s="129">
        <v>2778</v>
      </c>
      <c r="AQ41" s="129">
        <v>0.04</v>
      </c>
      <c r="AR41" s="129">
        <v>4.7700000000000005</v>
      </c>
      <c r="AS41" s="129">
        <v>0.37</v>
      </c>
      <c r="AT41" s="129" t="s">
        <v>139</v>
      </c>
      <c r="AU41" s="225" t="s">
        <v>98</v>
      </c>
      <c r="AV41" s="129">
        <v>23</v>
      </c>
      <c r="AW41" s="129">
        <v>-0.1</v>
      </c>
      <c r="AX41" s="244">
        <v>0.11</v>
      </c>
      <c r="AY41" s="129">
        <v>8.8631944590564942</v>
      </c>
      <c r="AZ41" s="129">
        <v>-12.018780286303377</v>
      </c>
      <c r="BA41" s="243" t="s">
        <v>98</v>
      </c>
      <c r="BB41" s="129" t="s">
        <v>574</v>
      </c>
      <c r="BC41" s="244" t="s">
        <v>574</v>
      </c>
      <c r="BD41" s="126" t="s">
        <v>139</v>
      </c>
      <c r="BE41" s="126" t="s">
        <v>139</v>
      </c>
      <c r="BF41" s="126" t="s">
        <v>139</v>
      </c>
      <c r="BG41" s="126" t="s">
        <v>139</v>
      </c>
    </row>
    <row r="42" spans="1:59">
      <c r="A42" s="323">
        <v>5</v>
      </c>
      <c r="B42" s="172" t="s">
        <v>555</v>
      </c>
      <c r="C42" s="229">
        <v>41527</v>
      </c>
      <c r="D42" s="125">
        <v>4850</v>
      </c>
      <c r="E42" s="221">
        <v>32.200000000000003</v>
      </c>
      <c r="F42" s="221">
        <v>8.18</v>
      </c>
      <c r="G42" s="221">
        <v>-127</v>
      </c>
      <c r="H42" s="221">
        <v>1564</v>
      </c>
      <c r="I42" s="221">
        <v>1088</v>
      </c>
      <c r="J42" s="221">
        <v>2400</v>
      </c>
      <c r="K42" s="233">
        <v>35626</v>
      </c>
      <c r="L42" s="224">
        <v>6.2491500000000002</v>
      </c>
      <c r="M42" s="225">
        <v>20.390450000000001</v>
      </c>
      <c r="N42" s="225">
        <v>52.443649999999998</v>
      </c>
      <c r="O42" s="225">
        <v>0</v>
      </c>
      <c r="P42" s="225">
        <v>0</v>
      </c>
      <c r="Q42" s="225">
        <v>183.45799999999997</v>
      </c>
      <c r="R42" s="289">
        <v>6.8000000000000007</v>
      </c>
      <c r="S42" s="220">
        <v>1.1000000000000001</v>
      </c>
      <c r="T42" s="220" t="s">
        <v>139</v>
      </c>
      <c r="U42" s="220">
        <v>5.8999999999999995</v>
      </c>
      <c r="V42" s="220">
        <v>0.3</v>
      </c>
      <c r="W42" s="220">
        <v>0.02</v>
      </c>
      <c r="X42" s="220">
        <v>358</v>
      </c>
      <c r="Y42" s="220">
        <v>6.2</v>
      </c>
      <c r="Z42" s="220">
        <v>0.31</v>
      </c>
      <c r="AA42" s="290">
        <v>12.7</v>
      </c>
      <c r="AB42" s="240">
        <v>0.49793929005112353</v>
      </c>
      <c r="AC42" s="240">
        <v>0.23594908393026237</v>
      </c>
      <c r="AD42" s="240">
        <v>497.65242413561555</v>
      </c>
      <c r="AE42" s="240">
        <v>24783.581024516312</v>
      </c>
      <c r="AF42" s="240">
        <v>585.61519435648245</v>
      </c>
      <c r="AG42" s="240">
        <v>0.19064965741360781</v>
      </c>
      <c r="AH42" s="240">
        <v>24.774306807626754</v>
      </c>
      <c r="AI42" s="240">
        <v>1.1819956947031627</v>
      </c>
      <c r="AJ42" s="285">
        <v>0</v>
      </c>
      <c r="AK42" s="240">
        <v>2.4579460788078998E-3</v>
      </c>
      <c r="AL42" s="225">
        <f>AM42-AK42</f>
        <v>2.4925109455411317E-2</v>
      </c>
      <c r="AM42" s="225">
        <v>2.7383055534219217E-2</v>
      </c>
      <c r="AN42" s="226">
        <v>0.40513126491646778</v>
      </c>
      <c r="AO42" s="286">
        <v>6</v>
      </c>
      <c r="AP42" s="225" t="s">
        <v>98</v>
      </c>
      <c r="AQ42" s="225" t="s">
        <v>98</v>
      </c>
      <c r="AR42" s="225" t="s">
        <v>98</v>
      </c>
      <c r="AS42" s="225" t="s">
        <v>98</v>
      </c>
      <c r="AT42" s="225" t="s">
        <v>98</v>
      </c>
      <c r="AU42" s="225" t="s">
        <v>98</v>
      </c>
      <c r="AV42" s="225" t="s">
        <v>98</v>
      </c>
      <c r="AW42" s="225" t="s">
        <v>98</v>
      </c>
      <c r="AX42" s="243" t="s">
        <v>98</v>
      </c>
      <c r="AY42" s="240">
        <v>15.014289526626211</v>
      </c>
      <c r="AZ42" s="225">
        <v>-9.6968999999999994</v>
      </c>
      <c r="BA42" s="243">
        <v>-16.7988</v>
      </c>
      <c r="BB42" s="225">
        <v>-127.16273109848414</v>
      </c>
      <c r="BC42" s="243">
        <v>-17.088109447417139</v>
      </c>
      <c r="BD42" s="127">
        <v>0.19724999999999998</v>
      </c>
      <c r="BE42" s="126" t="s">
        <v>139</v>
      </c>
      <c r="BF42" s="127">
        <v>1.4829999999999999E-2</v>
      </c>
      <c r="BG42" s="126" t="s">
        <v>139</v>
      </c>
    </row>
    <row r="43" spans="1:59">
      <c r="A43" s="323">
        <v>5</v>
      </c>
      <c r="B43" s="136" t="s">
        <v>556</v>
      </c>
      <c r="C43" s="229">
        <v>41565</v>
      </c>
      <c r="D43" s="125">
        <v>4850</v>
      </c>
      <c r="E43" s="127">
        <v>30.9</v>
      </c>
      <c r="F43" s="127">
        <v>8.06</v>
      </c>
      <c r="G43" s="127">
        <v>-138</v>
      </c>
      <c r="H43" s="127">
        <v>1669</v>
      </c>
      <c r="I43" s="127">
        <v>1168</v>
      </c>
      <c r="J43" s="127"/>
      <c r="K43" s="122" t="s">
        <v>98</v>
      </c>
      <c r="L43" s="224">
        <v>5.5400000000000009</v>
      </c>
      <c r="M43" s="225">
        <v>22.119</v>
      </c>
      <c r="N43" s="225">
        <v>70.625</v>
      </c>
      <c r="O43" s="225">
        <v>0</v>
      </c>
      <c r="P43" s="225">
        <v>0</v>
      </c>
      <c r="Q43" s="225">
        <v>177.44499999999999</v>
      </c>
      <c r="R43" s="289">
        <v>6.5</v>
      </c>
      <c r="S43" s="220">
        <v>1</v>
      </c>
      <c r="T43" s="220" t="s">
        <v>139</v>
      </c>
      <c r="U43" s="220">
        <v>5.4</v>
      </c>
      <c r="V43" s="220">
        <v>0.1</v>
      </c>
      <c r="W43" s="220">
        <v>0.02</v>
      </c>
      <c r="X43" s="220">
        <v>329</v>
      </c>
      <c r="Y43" s="220">
        <v>6.1</v>
      </c>
      <c r="Z43" s="220">
        <v>0.3</v>
      </c>
      <c r="AA43" s="290">
        <v>12.3</v>
      </c>
      <c r="AB43" s="240">
        <v>1.4370851270491507</v>
      </c>
      <c r="AC43" s="240">
        <v>0</v>
      </c>
      <c r="AD43" s="240">
        <v>1486.1619033052293</v>
      </c>
      <c r="AE43" s="240">
        <v>26119.651438848632</v>
      </c>
      <c r="AF43" s="240">
        <v>845.42208936199529</v>
      </c>
      <c r="AG43" s="240">
        <v>0.71177024755862772</v>
      </c>
      <c r="AH43" s="240">
        <v>38.846753247336437</v>
      </c>
      <c r="AI43" s="240">
        <v>0.14540950621872439</v>
      </c>
      <c r="AJ43" s="285">
        <v>0</v>
      </c>
      <c r="AK43" s="225" t="s">
        <v>98</v>
      </c>
      <c r="AL43" s="225" t="s">
        <v>98</v>
      </c>
      <c r="AM43" s="225" t="s">
        <v>98</v>
      </c>
      <c r="AN43" s="225" t="s">
        <v>98</v>
      </c>
      <c r="AO43" s="225">
        <v>1.4</v>
      </c>
      <c r="AP43" s="225">
        <v>305</v>
      </c>
      <c r="AQ43" s="225" t="s">
        <v>139</v>
      </c>
      <c r="AR43" s="225">
        <v>3.1</v>
      </c>
      <c r="AS43" s="225">
        <v>0.47</v>
      </c>
      <c r="AT43" s="225" t="s">
        <v>98</v>
      </c>
      <c r="AU43" s="225">
        <v>0.03</v>
      </c>
      <c r="AV43" s="225">
        <v>22.9</v>
      </c>
      <c r="AW43" s="225">
        <v>0.6</v>
      </c>
      <c r="AX43" s="243">
        <v>0.08</v>
      </c>
      <c r="AY43" s="129" t="s">
        <v>574</v>
      </c>
      <c r="AZ43" s="129" t="s">
        <v>574</v>
      </c>
      <c r="BA43" s="244" t="s">
        <v>574</v>
      </c>
      <c r="BB43" s="129" t="s">
        <v>574</v>
      </c>
      <c r="BC43" s="244" t="s">
        <v>574</v>
      </c>
      <c r="BD43" s="126" t="s">
        <v>139</v>
      </c>
      <c r="BE43" s="127">
        <v>0.43999999999999995</v>
      </c>
      <c r="BF43" s="126" t="s">
        <v>139</v>
      </c>
      <c r="BG43" s="126" t="s">
        <v>139</v>
      </c>
    </row>
    <row r="44" spans="1:59">
      <c r="A44" s="323">
        <v>5</v>
      </c>
      <c r="B44" s="136" t="s">
        <v>557</v>
      </c>
      <c r="C44" s="272">
        <v>41689</v>
      </c>
      <c r="D44" s="125">
        <v>4850</v>
      </c>
      <c r="E44" s="249">
        <v>32.799999999999997</v>
      </c>
      <c r="F44" s="249">
        <v>8.4600000000000009</v>
      </c>
      <c r="G44" s="249">
        <v>-264</v>
      </c>
      <c r="H44" s="249">
        <v>1586</v>
      </c>
      <c r="I44" s="249">
        <v>1105</v>
      </c>
      <c r="J44" s="249" t="s">
        <v>495</v>
      </c>
      <c r="K44" s="122" t="s">
        <v>98</v>
      </c>
      <c r="L44" s="224">
        <v>2.8762422712933748</v>
      </c>
      <c r="M44" s="274">
        <v>30.948115492957751</v>
      </c>
      <c r="N44" s="225">
        <v>0</v>
      </c>
      <c r="O44" s="225">
        <v>0</v>
      </c>
      <c r="P44" s="225">
        <v>0</v>
      </c>
      <c r="Q44" s="274">
        <v>171.30597812499997</v>
      </c>
      <c r="R44" s="294">
        <v>5.7999999999999989</v>
      </c>
      <c r="S44" s="295">
        <v>1.3</v>
      </c>
      <c r="T44" s="295">
        <v>0</v>
      </c>
      <c r="U44" s="295">
        <v>6.1999999999999993</v>
      </c>
      <c r="V44" s="295">
        <v>9.9999999999999992E-2</v>
      </c>
      <c r="W44" s="295">
        <v>0.01</v>
      </c>
      <c r="X44" s="295">
        <v>1297</v>
      </c>
      <c r="Y44" s="295">
        <v>8.1</v>
      </c>
      <c r="Z44" s="295">
        <v>0.31</v>
      </c>
      <c r="AA44" s="296">
        <v>11.899999999999999</v>
      </c>
      <c r="AB44" s="240">
        <v>2.8672414740374563</v>
      </c>
      <c r="AC44" s="240">
        <v>1.2310319115645798</v>
      </c>
      <c r="AD44" s="240">
        <v>1996.1918993271165</v>
      </c>
      <c r="AE44" s="240">
        <v>40780.259555933335</v>
      </c>
      <c r="AF44" s="240">
        <v>975.91776840456009</v>
      </c>
      <c r="AG44" s="240">
        <v>1.4000765190560698</v>
      </c>
      <c r="AH44" s="240">
        <v>37.981575261755431</v>
      </c>
      <c r="AI44" s="240">
        <v>2.367220923053388</v>
      </c>
      <c r="AJ44" s="243">
        <v>0.21765411980663232</v>
      </c>
      <c r="AK44" s="240" t="s">
        <v>98</v>
      </c>
      <c r="AL44" s="240" t="s">
        <v>98</v>
      </c>
      <c r="AM44" s="240" t="s">
        <v>98</v>
      </c>
      <c r="AN44" s="240" t="s">
        <v>98</v>
      </c>
      <c r="AO44" s="129">
        <v>2.1</v>
      </c>
      <c r="AP44" s="129">
        <v>382</v>
      </c>
      <c r="AQ44" s="129">
        <v>0.01</v>
      </c>
      <c r="AR44" s="129">
        <v>1.5700000000000003</v>
      </c>
      <c r="AS44" s="129">
        <v>0.48</v>
      </c>
      <c r="AT44" s="129" t="s">
        <v>139</v>
      </c>
      <c r="AU44" s="225" t="s">
        <v>98</v>
      </c>
      <c r="AV44" s="129">
        <v>6</v>
      </c>
      <c r="AW44" s="129">
        <v>0.19999999999999998</v>
      </c>
      <c r="AX44" s="244">
        <v>0.1</v>
      </c>
      <c r="AY44" s="129">
        <v>12.403416495305079</v>
      </c>
      <c r="AZ44" s="129">
        <v>-9.8820896500643016</v>
      </c>
      <c r="BA44" s="243" t="s">
        <v>98</v>
      </c>
      <c r="BB44" s="129" t="s">
        <v>574</v>
      </c>
      <c r="BC44" s="244" t="s">
        <v>574</v>
      </c>
      <c r="BD44" s="126" t="s">
        <v>139</v>
      </c>
      <c r="BE44" s="126" t="s">
        <v>139</v>
      </c>
      <c r="BF44" s="126" t="s">
        <v>139</v>
      </c>
      <c r="BG44" s="126" t="s">
        <v>139</v>
      </c>
    </row>
    <row r="45" spans="1:59">
      <c r="B45" s="172" t="s">
        <v>575</v>
      </c>
      <c r="C45" s="229">
        <v>41527</v>
      </c>
      <c r="D45" s="125">
        <v>4700</v>
      </c>
      <c r="E45" s="221">
        <v>27.3</v>
      </c>
      <c r="F45" s="221">
        <v>8</v>
      </c>
      <c r="G45" s="221">
        <v>55</v>
      </c>
      <c r="H45" s="221">
        <v>1916</v>
      </c>
      <c r="I45" s="221">
        <v>1368</v>
      </c>
      <c r="J45" s="221">
        <v>0</v>
      </c>
      <c r="K45" s="233">
        <v>1830</v>
      </c>
      <c r="L45" s="224">
        <v>4.1546500000000002</v>
      </c>
      <c r="M45" s="225">
        <v>12.480250000000002</v>
      </c>
      <c r="N45" s="225">
        <v>51.765000000000001</v>
      </c>
      <c r="O45" s="225">
        <v>0</v>
      </c>
      <c r="P45" s="225">
        <v>0</v>
      </c>
      <c r="Q45" s="225">
        <v>417.37700000000001</v>
      </c>
      <c r="R45" s="289">
        <v>3.7</v>
      </c>
      <c r="S45" s="220">
        <v>0.70000000000000007</v>
      </c>
      <c r="T45" s="220" t="s">
        <v>139</v>
      </c>
      <c r="U45" s="220">
        <v>70.3</v>
      </c>
      <c r="V45" s="220">
        <v>0.2</v>
      </c>
      <c r="W45" s="220">
        <v>0.03</v>
      </c>
      <c r="X45" s="220">
        <v>298</v>
      </c>
      <c r="Y45" s="220">
        <v>47.699999999999996</v>
      </c>
      <c r="Z45" s="220">
        <v>0.24</v>
      </c>
      <c r="AA45" s="290">
        <v>15.3</v>
      </c>
      <c r="AB45" s="240">
        <v>0</v>
      </c>
      <c r="AC45" s="240">
        <v>0</v>
      </c>
      <c r="AD45" s="240">
        <v>344.10701407042018</v>
      </c>
      <c r="AE45" s="240">
        <v>11070.161919533655</v>
      </c>
      <c r="AF45" s="240">
        <v>161.11794806629928</v>
      </c>
      <c r="AG45" s="240">
        <v>0</v>
      </c>
      <c r="AH45" s="240">
        <v>0.62154171572784012</v>
      </c>
      <c r="AI45" s="240">
        <v>0.10494884280616683</v>
      </c>
      <c r="AJ45" s="285">
        <v>0</v>
      </c>
      <c r="AK45" s="240" t="s">
        <v>342</v>
      </c>
      <c r="AL45" s="225">
        <v>1.4978108917735617E-2</v>
      </c>
      <c r="AM45" s="225">
        <v>1.4978108917735617E-2</v>
      </c>
      <c r="AN45" s="225">
        <v>0.13245823389021477</v>
      </c>
      <c r="AO45" s="225" t="s">
        <v>98</v>
      </c>
      <c r="AP45" s="225" t="s">
        <v>98</v>
      </c>
      <c r="AQ45" s="225" t="s">
        <v>98</v>
      </c>
      <c r="AR45" s="225" t="s">
        <v>98</v>
      </c>
      <c r="AS45" s="225" t="s">
        <v>98</v>
      </c>
      <c r="AT45" s="225" t="s">
        <v>98</v>
      </c>
      <c r="AU45" s="225" t="s">
        <v>98</v>
      </c>
      <c r="AV45" s="225" t="s">
        <v>98</v>
      </c>
      <c r="AW45" s="225" t="s">
        <v>98</v>
      </c>
      <c r="AX45" s="243" t="s">
        <v>98</v>
      </c>
      <c r="AY45" s="240">
        <v>13.354458557600866</v>
      </c>
      <c r="AZ45" s="225">
        <v>-6.0661999999999994</v>
      </c>
      <c r="BA45" s="243">
        <v>-15.648500000000002</v>
      </c>
      <c r="BB45" s="225">
        <v>-122.96927731167217</v>
      </c>
      <c r="BC45" s="243">
        <v>-16.408747005356044</v>
      </c>
      <c r="BD45" s="126" t="s">
        <v>139</v>
      </c>
      <c r="BE45" s="126" t="s">
        <v>139</v>
      </c>
      <c r="BF45" s="126" t="s">
        <v>139</v>
      </c>
      <c r="BG45" s="126" t="s">
        <v>139</v>
      </c>
    </row>
    <row r="46" spans="1:59">
      <c r="B46" s="136" t="s">
        <v>558</v>
      </c>
      <c r="C46" s="272">
        <v>41689</v>
      </c>
      <c r="D46" s="125">
        <v>4850</v>
      </c>
      <c r="E46" s="249">
        <v>26.9</v>
      </c>
      <c r="F46" s="249">
        <v>8.2799999999999994</v>
      </c>
      <c r="G46" s="249">
        <v>79</v>
      </c>
      <c r="H46" s="249">
        <v>1848</v>
      </c>
      <c r="I46" s="249">
        <v>1313</v>
      </c>
      <c r="J46" s="122" t="s">
        <v>98</v>
      </c>
      <c r="K46" s="122" t="s">
        <v>98</v>
      </c>
      <c r="L46" s="224">
        <v>1.5986397476340692</v>
      </c>
      <c r="M46" s="274">
        <v>25.314312676056336</v>
      </c>
      <c r="N46" s="225">
        <v>0</v>
      </c>
      <c r="O46" s="225">
        <v>0</v>
      </c>
      <c r="P46" s="225">
        <v>0</v>
      </c>
      <c r="Q46" s="274">
        <v>362.22394687500002</v>
      </c>
      <c r="R46" s="294">
        <v>2.8000000000000003</v>
      </c>
      <c r="S46" s="295">
        <v>0.6</v>
      </c>
      <c r="T46" s="295">
        <v>0</v>
      </c>
      <c r="U46" s="295">
        <v>59</v>
      </c>
      <c r="V46" s="295">
        <v>9.9999999999999992E-2</v>
      </c>
      <c r="W46" s="295">
        <v>0.02</v>
      </c>
      <c r="X46" s="295">
        <v>301</v>
      </c>
      <c r="Y46" s="295">
        <v>39.9</v>
      </c>
      <c r="Z46" s="295">
        <v>0.19999999999999998</v>
      </c>
      <c r="AA46" s="296">
        <v>12.5</v>
      </c>
      <c r="AB46" s="240">
        <v>0</v>
      </c>
      <c r="AC46" s="240">
        <v>8.8649814101209225E-3</v>
      </c>
      <c r="AD46" s="240">
        <v>79.578660737483872</v>
      </c>
      <c r="AE46" s="240">
        <v>655.58718616182887</v>
      </c>
      <c r="AF46" s="240">
        <v>124.93318128288482</v>
      </c>
      <c r="AG46" s="240">
        <v>5.0977603654189267E-3</v>
      </c>
      <c r="AH46" s="240">
        <v>7.8081293554329537E-2</v>
      </c>
      <c r="AI46" s="240">
        <v>5.94372215750162E-2</v>
      </c>
      <c r="AJ46" s="243">
        <v>0</v>
      </c>
      <c r="AK46" s="240" t="s">
        <v>98</v>
      </c>
      <c r="AL46" s="240" t="s">
        <v>98</v>
      </c>
      <c r="AM46" s="240" t="s">
        <v>98</v>
      </c>
      <c r="AN46" s="240" t="s">
        <v>98</v>
      </c>
      <c r="AO46" s="129">
        <v>5.9</v>
      </c>
      <c r="AP46" s="129">
        <v>0</v>
      </c>
      <c r="AQ46" s="129">
        <v>0</v>
      </c>
      <c r="AR46" s="129">
        <v>0.57000000000000006</v>
      </c>
      <c r="AS46" s="129">
        <v>0.01</v>
      </c>
      <c r="AT46" s="129" t="s">
        <v>139</v>
      </c>
      <c r="AU46" s="225" t="s">
        <v>98</v>
      </c>
      <c r="AV46" s="129">
        <v>6.7</v>
      </c>
      <c r="AW46" s="129">
        <v>0.19999999999999998</v>
      </c>
      <c r="AX46" s="244">
        <v>7.0000000000000007E-2</v>
      </c>
      <c r="AY46" s="129">
        <v>12.621284961542647</v>
      </c>
      <c r="AZ46" s="129">
        <v>-7.022994917169382</v>
      </c>
      <c r="BA46" s="243" t="s">
        <v>98</v>
      </c>
      <c r="BB46" s="129" t="s">
        <v>574</v>
      </c>
      <c r="BC46" s="244" t="s">
        <v>574</v>
      </c>
      <c r="BD46" s="126" t="s">
        <v>139</v>
      </c>
      <c r="BE46" s="126" t="s">
        <v>139</v>
      </c>
      <c r="BF46" s="126" t="s">
        <v>139</v>
      </c>
      <c r="BG46" s="126" t="s">
        <v>139</v>
      </c>
    </row>
    <row r="47" spans="1:59">
      <c r="B47" s="172" t="s">
        <v>549</v>
      </c>
      <c r="C47" s="229">
        <v>41527</v>
      </c>
      <c r="D47" s="125">
        <v>4850</v>
      </c>
      <c r="E47" s="221">
        <v>21.2</v>
      </c>
      <c r="F47" s="221">
        <v>7.35</v>
      </c>
      <c r="G47" s="221">
        <v>-164</v>
      </c>
      <c r="H47" s="221">
        <v>3124</v>
      </c>
      <c r="I47" s="221">
        <v>2325</v>
      </c>
      <c r="J47" s="221" t="s">
        <v>98</v>
      </c>
      <c r="K47" s="233">
        <v>13266</v>
      </c>
      <c r="L47" s="224">
        <v>10.238799999999999</v>
      </c>
      <c r="M47" s="225">
        <v>73.460000000000008</v>
      </c>
      <c r="N47" s="225">
        <v>46.118400000000001</v>
      </c>
      <c r="O47" s="225">
        <v>0</v>
      </c>
      <c r="P47" s="225">
        <v>0</v>
      </c>
      <c r="Q47" s="225">
        <v>1045.8905</v>
      </c>
      <c r="R47" s="289">
        <v>7.1</v>
      </c>
      <c r="S47" s="220">
        <v>4.4000000000000004</v>
      </c>
      <c r="T47" s="220" t="s">
        <v>139</v>
      </c>
      <c r="U47" s="220">
        <v>15.8</v>
      </c>
      <c r="V47" s="220">
        <v>0.2</v>
      </c>
      <c r="W47" s="220">
        <v>0.45999999999999996</v>
      </c>
      <c r="X47" s="220">
        <v>520</v>
      </c>
      <c r="Y47" s="220">
        <v>246.6</v>
      </c>
      <c r="Z47" s="220">
        <v>0.68</v>
      </c>
      <c r="AA47" s="290">
        <v>25.099999999999998</v>
      </c>
      <c r="AB47" s="240">
        <v>1.6218394923777741</v>
      </c>
      <c r="AC47" s="240">
        <v>0</v>
      </c>
      <c r="AD47" s="240">
        <v>1752.6999276138597</v>
      </c>
      <c r="AE47" s="240">
        <v>39687.125489759681</v>
      </c>
      <c r="AF47" s="240">
        <v>993.33361393654002</v>
      </c>
      <c r="AG47" s="240">
        <v>0</v>
      </c>
      <c r="AH47" s="240">
        <v>20.389514883333028</v>
      </c>
      <c r="AI47" s="240">
        <v>0.35146201820206746</v>
      </c>
      <c r="AJ47" s="285">
        <v>0</v>
      </c>
      <c r="AK47" s="240">
        <v>2.9188109685843802E-3</v>
      </c>
      <c r="AL47" s="225">
        <f>AM47-AK47</f>
        <v>2.073892003994162E-2</v>
      </c>
      <c r="AM47" s="225">
        <v>2.3657731008526001E-2</v>
      </c>
      <c r="AN47" s="225">
        <v>0.14140811455847255</v>
      </c>
      <c r="AO47" s="225" t="s">
        <v>139</v>
      </c>
      <c r="AP47" s="225" t="s">
        <v>98</v>
      </c>
      <c r="AQ47" s="225" t="s">
        <v>98</v>
      </c>
      <c r="AR47" s="225" t="s">
        <v>98</v>
      </c>
      <c r="AS47" s="225" t="s">
        <v>98</v>
      </c>
      <c r="AT47" s="225" t="s">
        <v>98</v>
      </c>
      <c r="AU47" s="225" t="s">
        <v>98</v>
      </c>
      <c r="AV47" s="225" t="s">
        <v>98</v>
      </c>
      <c r="AW47" s="225" t="s">
        <v>98</v>
      </c>
      <c r="AX47" s="243" t="s">
        <v>98</v>
      </c>
      <c r="AY47" s="240">
        <v>13.498913016310322</v>
      </c>
      <c r="AZ47" s="225">
        <v>-10.425700000000001</v>
      </c>
      <c r="BA47" s="243">
        <v>-16.132300000000001</v>
      </c>
      <c r="BB47" s="225">
        <v>-126.28995533197991</v>
      </c>
      <c r="BC47" s="243">
        <v>-16.717022226664508</v>
      </c>
      <c r="BD47" s="127">
        <v>4.437E-2</v>
      </c>
      <c r="BE47" s="126" t="s">
        <v>139</v>
      </c>
      <c r="BF47" s="126" t="s">
        <v>139</v>
      </c>
      <c r="BG47" s="126" t="s">
        <v>139</v>
      </c>
    </row>
    <row r="48" spans="1:59">
      <c r="B48" s="136" t="s">
        <v>550</v>
      </c>
      <c r="C48" s="229">
        <v>41565</v>
      </c>
      <c r="D48" s="125">
        <v>4850</v>
      </c>
      <c r="E48" s="127">
        <v>20.399999999999999</v>
      </c>
      <c r="F48" s="127">
        <v>7.15</v>
      </c>
      <c r="G48" s="127">
        <v>-193</v>
      </c>
      <c r="H48" s="127">
        <v>3206</v>
      </c>
      <c r="I48" s="127">
        <v>2393</v>
      </c>
      <c r="J48" s="127"/>
      <c r="K48" s="122" t="s">
        <v>98</v>
      </c>
      <c r="L48" s="224">
        <v>10.1227</v>
      </c>
      <c r="M48" s="225">
        <v>73.680999999999997</v>
      </c>
      <c r="N48" s="225">
        <v>65.703000000000003</v>
      </c>
      <c r="O48" s="225">
        <v>0</v>
      </c>
      <c r="P48" s="225">
        <v>0</v>
      </c>
      <c r="Q48" s="225">
        <v>1057.2920000000001</v>
      </c>
      <c r="R48" s="289">
        <v>7.4</v>
      </c>
      <c r="S48" s="220">
        <v>4.6000000000000005</v>
      </c>
      <c r="T48" s="220">
        <v>10</v>
      </c>
      <c r="U48" s="220">
        <v>16.200000000000003</v>
      </c>
      <c r="V48" s="220">
        <v>0.2</v>
      </c>
      <c r="W48" s="220">
        <v>0.52</v>
      </c>
      <c r="X48" s="220">
        <v>527</v>
      </c>
      <c r="Y48" s="220">
        <v>257.7</v>
      </c>
      <c r="Z48" s="220">
        <v>0.69000000000000006</v>
      </c>
      <c r="AA48" s="290">
        <v>24.700000000000003</v>
      </c>
      <c r="AB48" s="240">
        <v>1.775378488135777</v>
      </c>
      <c r="AC48" s="240">
        <v>0</v>
      </c>
      <c r="AD48" s="240">
        <v>1193.673657020056</v>
      </c>
      <c r="AE48" s="240">
        <v>30567.439510474465</v>
      </c>
      <c r="AF48" s="240">
        <v>1212.5226702233826</v>
      </c>
      <c r="AG48" s="240">
        <v>0.15049602661050737</v>
      </c>
      <c r="AH48" s="240">
        <v>22.092273485353537</v>
      </c>
      <c r="AI48" s="240">
        <v>0.22107761641471146</v>
      </c>
      <c r="AJ48" s="285">
        <v>0</v>
      </c>
      <c r="AK48" s="225" t="s">
        <v>98</v>
      </c>
      <c r="AL48" s="225" t="s">
        <v>98</v>
      </c>
      <c r="AM48" s="225" t="s">
        <v>98</v>
      </c>
      <c r="AN48" s="225" t="s">
        <v>98</v>
      </c>
      <c r="AO48" s="225">
        <v>0.623</v>
      </c>
      <c r="AP48" s="225">
        <v>28</v>
      </c>
      <c r="AQ48" s="225">
        <v>7.06</v>
      </c>
      <c r="AR48" s="225" t="s">
        <v>139</v>
      </c>
      <c r="AS48" s="225">
        <v>0.04</v>
      </c>
      <c r="AT48" s="225" t="s">
        <v>98</v>
      </c>
      <c r="AU48" s="225">
        <v>0.06</v>
      </c>
      <c r="AV48" s="225">
        <v>12.9</v>
      </c>
      <c r="AW48" s="225">
        <v>3.7</v>
      </c>
      <c r="AX48" s="243">
        <v>0.04</v>
      </c>
      <c r="AY48" s="129" t="s">
        <v>574</v>
      </c>
      <c r="AZ48" s="129" t="s">
        <v>574</v>
      </c>
      <c r="BA48" s="244" t="s">
        <v>574</v>
      </c>
      <c r="BB48" s="129" t="s">
        <v>574</v>
      </c>
      <c r="BC48" s="244" t="s">
        <v>574</v>
      </c>
      <c r="BD48" s="126" t="s">
        <v>139</v>
      </c>
      <c r="BE48" s="126" t="s">
        <v>139</v>
      </c>
      <c r="BF48" s="126" t="s">
        <v>139</v>
      </c>
      <c r="BG48" s="126" t="s">
        <v>139</v>
      </c>
    </row>
    <row r="49" spans="1:59">
      <c r="B49" s="136" t="s">
        <v>551</v>
      </c>
      <c r="C49" s="272">
        <v>41688</v>
      </c>
      <c r="D49" s="125">
        <v>4850</v>
      </c>
      <c r="E49" s="249">
        <v>16.7</v>
      </c>
      <c r="F49" s="249">
        <v>8</v>
      </c>
      <c r="G49" s="249">
        <v>-258</v>
      </c>
      <c r="H49" s="249">
        <v>2502</v>
      </c>
      <c r="I49" s="249">
        <v>1850</v>
      </c>
      <c r="J49" s="122" t="s">
        <v>98</v>
      </c>
      <c r="K49" s="122" t="s">
        <v>98</v>
      </c>
      <c r="L49" s="284" t="s">
        <v>98</v>
      </c>
      <c r="M49" s="285" t="s">
        <v>98</v>
      </c>
      <c r="N49" s="285" t="s">
        <v>98</v>
      </c>
      <c r="O49" s="285" t="s">
        <v>98</v>
      </c>
      <c r="P49" s="285" t="s">
        <v>98</v>
      </c>
      <c r="Q49" s="285" t="s">
        <v>98</v>
      </c>
      <c r="R49" s="282" t="s">
        <v>98</v>
      </c>
      <c r="S49" s="283" t="s">
        <v>98</v>
      </c>
      <c r="T49" s="283" t="s">
        <v>98</v>
      </c>
      <c r="U49" s="283" t="s">
        <v>98</v>
      </c>
      <c r="V49" s="283" t="s">
        <v>98</v>
      </c>
      <c r="W49" s="283" t="s">
        <v>98</v>
      </c>
      <c r="X49" s="283" t="s">
        <v>98</v>
      </c>
      <c r="Y49" s="283" t="s">
        <v>98</v>
      </c>
      <c r="Z49" s="283" t="s">
        <v>98</v>
      </c>
      <c r="AA49" s="297" t="s">
        <v>98</v>
      </c>
      <c r="AB49" s="285" t="s">
        <v>98</v>
      </c>
      <c r="AC49" s="285" t="s">
        <v>98</v>
      </c>
      <c r="AD49" s="285" t="s">
        <v>98</v>
      </c>
      <c r="AE49" s="285" t="s">
        <v>98</v>
      </c>
      <c r="AF49" s="285" t="s">
        <v>98</v>
      </c>
      <c r="AG49" s="285" t="s">
        <v>98</v>
      </c>
      <c r="AH49" s="285" t="s">
        <v>98</v>
      </c>
      <c r="AI49" s="285" t="s">
        <v>98</v>
      </c>
      <c r="AJ49" s="288" t="s">
        <v>98</v>
      </c>
      <c r="AK49" s="240" t="s">
        <v>98</v>
      </c>
      <c r="AL49" s="240" t="s">
        <v>98</v>
      </c>
      <c r="AM49" s="240" t="s">
        <v>98</v>
      </c>
      <c r="AN49" s="240" t="s">
        <v>98</v>
      </c>
      <c r="AO49" s="225">
        <v>9.0999999999999998E-2</v>
      </c>
      <c r="AP49" s="225">
        <v>55</v>
      </c>
      <c r="AQ49" s="225" t="s">
        <v>98</v>
      </c>
      <c r="AR49" s="225" t="s">
        <v>98</v>
      </c>
      <c r="AS49" s="225" t="s">
        <v>98</v>
      </c>
      <c r="AT49" s="225" t="s">
        <v>98</v>
      </c>
      <c r="AU49" s="225" t="s">
        <v>98</v>
      </c>
      <c r="AV49" s="225" t="s">
        <v>98</v>
      </c>
      <c r="AW49" s="225" t="s">
        <v>98</v>
      </c>
      <c r="AX49" s="243" t="s">
        <v>98</v>
      </c>
      <c r="AY49" s="225" t="s">
        <v>98</v>
      </c>
      <c r="AZ49" s="225" t="s">
        <v>98</v>
      </c>
      <c r="BA49" s="243" t="s">
        <v>98</v>
      </c>
      <c r="BB49" s="129" t="s">
        <v>574</v>
      </c>
      <c r="BC49" s="244" t="s">
        <v>574</v>
      </c>
      <c r="BD49" s="126" t="s">
        <v>139</v>
      </c>
      <c r="BE49" s="126" t="s">
        <v>139</v>
      </c>
      <c r="BF49" s="126" t="s">
        <v>139</v>
      </c>
      <c r="BG49" s="126" t="s">
        <v>139</v>
      </c>
    </row>
    <row r="50" spans="1:59">
      <c r="B50" s="136" t="s">
        <v>552</v>
      </c>
      <c r="C50" s="272">
        <v>41690</v>
      </c>
      <c r="D50" s="125">
        <v>4850</v>
      </c>
      <c r="E50" s="249">
        <v>17.600000000000001</v>
      </c>
      <c r="F50" s="249">
        <v>7.73</v>
      </c>
      <c r="G50" s="249">
        <v>-235</v>
      </c>
      <c r="H50" s="249">
        <v>2483</v>
      </c>
      <c r="I50" s="249">
        <v>1835</v>
      </c>
      <c r="J50" s="122" t="s">
        <v>98</v>
      </c>
      <c r="K50" s="122" t="s">
        <v>98</v>
      </c>
      <c r="L50" s="305">
        <v>10.79422334384858</v>
      </c>
      <c r="M50" s="254">
        <v>73.201636619718315</v>
      </c>
      <c r="N50" s="225">
        <v>0</v>
      </c>
      <c r="O50" s="225">
        <v>0</v>
      </c>
      <c r="P50" s="225">
        <v>0</v>
      </c>
      <c r="Q50" s="254">
        <v>590.49543125000002</v>
      </c>
      <c r="R50" s="294">
        <v>4.1999999999999993</v>
      </c>
      <c r="S50" s="295">
        <v>2.7</v>
      </c>
      <c r="T50" s="295">
        <v>2.1999999999999997</v>
      </c>
      <c r="U50" s="295">
        <v>9.3000000000000007</v>
      </c>
      <c r="V50" s="295">
        <v>9.9999999999999992E-2</v>
      </c>
      <c r="W50" s="295">
        <v>0.12</v>
      </c>
      <c r="X50" s="295">
        <v>1442</v>
      </c>
      <c r="Y50" s="295">
        <v>105.89999999999999</v>
      </c>
      <c r="Z50" s="295">
        <v>0.53999999999999992</v>
      </c>
      <c r="AA50" s="296">
        <v>13.700000000000001</v>
      </c>
      <c r="AB50" s="240">
        <v>1.6172803506785998</v>
      </c>
      <c r="AC50" s="240">
        <v>0.10292541481791734</v>
      </c>
      <c r="AD50" s="240">
        <v>31.819231560492106</v>
      </c>
      <c r="AE50" s="240">
        <v>789.03015237088789</v>
      </c>
      <c r="AF50" s="240">
        <v>187.29382794615975</v>
      </c>
      <c r="AG50" s="240">
        <v>8.1185531173914402E-2</v>
      </c>
      <c r="AH50" s="240">
        <v>4.966178732042378</v>
      </c>
      <c r="AI50" s="240">
        <v>6.5815993144786436E-2</v>
      </c>
      <c r="AJ50" s="243">
        <v>3.0947775012547581E-2</v>
      </c>
      <c r="AK50" s="240" t="s">
        <v>98</v>
      </c>
      <c r="AL50" s="240" t="s">
        <v>98</v>
      </c>
      <c r="AM50" s="240" t="s">
        <v>98</v>
      </c>
      <c r="AN50" s="240" t="s">
        <v>98</v>
      </c>
      <c r="AO50" s="129">
        <v>9.0999999999999998E-2</v>
      </c>
      <c r="AP50" s="129">
        <v>130</v>
      </c>
      <c r="AQ50" s="129">
        <v>2.25</v>
      </c>
      <c r="AR50" s="129">
        <v>0.64000000000000012</v>
      </c>
      <c r="AS50" s="129">
        <v>0.01</v>
      </c>
      <c r="AT50" s="129" t="s">
        <v>139</v>
      </c>
      <c r="AU50" s="225" t="s">
        <v>98</v>
      </c>
      <c r="AV50" s="129">
        <v>11.5</v>
      </c>
      <c r="AW50" s="129" t="s">
        <v>139</v>
      </c>
      <c r="AX50" s="244">
        <v>0.02</v>
      </c>
      <c r="AY50" s="129">
        <v>12.451296242211255</v>
      </c>
      <c r="AZ50" s="129">
        <v>-9.5697142725366557</v>
      </c>
      <c r="BA50" s="243" t="s">
        <v>98</v>
      </c>
      <c r="BB50" s="129" t="s">
        <v>574</v>
      </c>
      <c r="BC50" s="244" t="s">
        <v>574</v>
      </c>
      <c r="BD50" s="126" t="s">
        <v>139</v>
      </c>
      <c r="BE50" s="126" t="s">
        <v>139</v>
      </c>
      <c r="BF50" s="126" t="s">
        <v>139</v>
      </c>
      <c r="BG50" s="126" t="s">
        <v>139</v>
      </c>
    </row>
    <row r="51" spans="1:59">
      <c r="A51" s="323">
        <v>6</v>
      </c>
      <c r="B51" s="136" t="s">
        <v>553</v>
      </c>
      <c r="C51" s="229">
        <v>41565</v>
      </c>
      <c r="D51" s="125">
        <v>4850</v>
      </c>
      <c r="E51" s="127">
        <v>22.4</v>
      </c>
      <c r="F51" s="127">
        <v>7.88</v>
      </c>
      <c r="G51" s="127">
        <v>-275</v>
      </c>
      <c r="H51" s="127">
        <v>7975</v>
      </c>
      <c r="I51" s="127">
        <v>6471</v>
      </c>
      <c r="J51" s="127"/>
      <c r="K51" s="122" t="s">
        <v>98</v>
      </c>
      <c r="L51" s="224">
        <v>2.9678</v>
      </c>
      <c r="M51" s="225">
        <v>216.3937</v>
      </c>
      <c r="N51" s="225">
        <v>15.621</v>
      </c>
      <c r="O51" s="225">
        <v>0</v>
      </c>
      <c r="P51" s="225">
        <v>0</v>
      </c>
      <c r="Q51" s="225">
        <v>4069.201</v>
      </c>
      <c r="R51" s="289" t="s">
        <v>139</v>
      </c>
      <c r="S51" s="220">
        <v>12</v>
      </c>
      <c r="T51" s="220">
        <v>1</v>
      </c>
      <c r="U51" s="220">
        <v>90</v>
      </c>
      <c r="V51" s="220" t="s">
        <v>139</v>
      </c>
      <c r="W51" s="220">
        <v>0.5</v>
      </c>
      <c r="X51" s="220">
        <v>1388</v>
      </c>
      <c r="Y51" s="220">
        <v>346</v>
      </c>
      <c r="Z51" s="220">
        <v>2.4</v>
      </c>
      <c r="AA51" s="290">
        <v>17</v>
      </c>
      <c r="AB51" s="240">
        <v>4.1226669690075157</v>
      </c>
      <c r="AC51" s="240">
        <v>0</v>
      </c>
      <c r="AD51" s="240">
        <v>1087.7667355950359</v>
      </c>
      <c r="AE51" s="240">
        <v>23921.994650906934</v>
      </c>
      <c r="AF51" s="240">
        <v>177.89359812953614</v>
      </c>
      <c r="AG51" s="240">
        <v>1.3782134263299939</v>
      </c>
      <c r="AH51" s="240">
        <v>278.4997212679707</v>
      </c>
      <c r="AI51" s="240">
        <v>0</v>
      </c>
      <c r="AJ51" s="285">
        <v>0</v>
      </c>
      <c r="AK51" s="225" t="s">
        <v>98</v>
      </c>
      <c r="AL51" s="225" t="s">
        <v>98</v>
      </c>
      <c r="AM51" s="225" t="s">
        <v>98</v>
      </c>
      <c r="AN51" s="225" t="s">
        <v>98</v>
      </c>
      <c r="AO51" s="225">
        <v>2.2999999999999998</v>
      </c>
      <c r="AP51" s="225">
        <v>36</v>
      </c>
      <c r="AQ51" s="225">
        <v>0.74</v>
      </c>
      <c r="AR51" s="225" t="s">
        <v>139</v>
      </c>
      <c r="AS51" s="225">
        <v>0.1</v>
      </c>
      <c r="AT51" s="225" t="s">
        <v>98</v>
      </c>
      <c r="AU51" s="225">
        <v>-0.03</v>
      </c>
      <c r="AV51" s="225">
        <v>3.6</v>
      </c>
      <c r="AW51" s="225">
        <v>0.7</v>
      </c>
      <c r="AX51" s="243">
        <v>0.03</v>
      </c>
      <c r="AY51" s="129" t="s">
        <v>574</v>
      </c>
      <c r="AZ51" s="129" t="s">
        <v>574</v>
      </c>
      <c r="BA51" s="244" t="s">
        <v>574</v>
      </c>
      <c r="BB51" s="129" t="s">
        <v>574</v>
      </c>
      <c r="BC51" s="244" t="s">
        <v>574</v>
      </c>
      <c r="BD51" s="126" t="s">
        <v>139</v>
      </c>
      <c r="BE51" s="126" t="s">
        <v>139</v>
      </c>
      <c r="BF51" s="126" t="s">
        <v>139</v>
      </c>
      <c r="BG51" s="126" t="s">
        <v>139</v>
      </c>
    </row>
    <row r="52" spans="1:59">
      <c r="A52" s="323">
        <v>6</v>
      </c>
      <c r="B52" s="136" t="s">
        <v>554</v>
      </c>
      <c r="C52" s="272">
        <v>41688</v>
      </c>
      <c r="D52" s="125">
        <v>4850</v>
      </c>
      <c r="E52" s="249">
        <v>21</v>
      </c>
      <c r="F52" s="249">
        <v>8.25</v>
      </c>
      <c r="G52" s="249">
        <v>-328</v>
      </c>
      <c r="H52" s="249">
        <v>7853</v>
      </c>
      <c r="I52" s="249">
        <v>6392</v>
      </c>
      <c r="J52" s="122" t="s">
        <v>98</v>
      </c>
      <c r="K52" s="122" t="s">
        <v>98</v>
      </c>
      <c r="L52" s="284" t="s">
        <v>98</v>
      </c>
      <c r="M52" s="285" t="s">
        <v>98</v>
      </c>
      <c r="N52" s="285" t="s">
        <v>98</v>
      </c>
      <c r="O52" s="285" t="s">
        <v>98</v>
      </c>
      <c r="P52" s="285" t="s">
        <v>98</v>
      </c>
      <c r="Q52" s="285" t="s">
        <v>98</v>
      </c>
      <c r="R52" s="282" t="s">
        <v>98</v>
      </c>
      <c r="S52" s="283" t="s">
        <v>98</v>
      </c>
      <c r="T52" s="283" t="s">
        <v>98</v>
      </c>
      <c r="U52" s="283" t="s">
        <v>98</v>
      </c>
      <c r="V52" s="283" t="s">
        <v>98</v>
      </c>
      <c r="W52" s="283" t="s">
        <v>98</v>
      </c>
      <c r="X52" s="283" t="s">
        <v>98</v>
      </c>
      <c r="Y52" s="283" t="s">
        <v>98</v>
      </c>
      <c r="Z52" s="283" t="s">
        <v>98</v>
      </c>
      <c r="AA52" s="297" t="s">
        <v>98</v>
      </c>
      <c r="AB52" s="285" t="s">
        <v>98</v>
      </c>
      <c r="AC52" s="285" t="s">
        <v>98</v>
      </c>
      <c r="AD52" s="285" t="s">
        <v>98</v>
      </c>
      <c r="AE52" s="285" t="s">
        <v>98</v>
      </c>
      <c r="AF52" s="285" t="s">
        <v>98</v>
      </c>
      <c r="AG52" s="285" t="s">
        <v>98</v>
      </c>
      <c r="AH52" s="285" t="s">
        <v>98</v>
      </c>
      <c r="AI52" s="285" t="s">
        <v>98</v>
      </c>
      <c r="AJ52" s="288" t="s">
        <v>98</v>
      </c>
      <c r="AK52" s="240" t="s">
        <v>98</v>
      </c>
      <c r="AL52" s="240" t="s">
        <v>98</v>
      </c>
      <c r="AM52" s="240" t="s">
        <v>98</v>
      </c>
      <c r="AN52" s="240" t="s">
        <v>98</v>
      </c>
      <c r="AO52" s="225">
        <v>0.23400000000000001</v>
      </c>
      <c r="AP52" s="225">
        <v>50</v>
      </c>
      <c r="AQ52" s="225" t="s">
        <v>98</v>
      </c>
      <c r="AR52" s="225" t="s">
        <v>98</v>
      </c>
      <c r="AS52" s="225" t="s">
        <v>98</v>
      </c>
      <c r="AT52" s="225" t="s">
        <v>98</v>
      </c>
      <c r="AU52" s="225" t="s">
        <v>98</v>
      </c>
      <c r="AV52" s="225" t="s">
        <v>98</v>
      </c>
      <c r="AW52" s="225" t="s">
        <v>98</v>
      </c>
      <c r="AX52" s="243" t="s">
        <v>98</v>
      </c>
      <c r="AY52" s="225" t="s">
        <v>98</v>
      </c>
      <c r="AZ52" s="225" t="s">
        <v>98</v>
      </c>
      <c r="BA52" s="243" t="s">
        <v>98</v>
      </c>
      <c r="BB52" s="129" t="s">
        <v>574</v>
      </c>
      <c r="BC52" s="244" t="s">
        <v>574</v>
      </c>
      <c r="BD52" s="126" t="s">
        <v>139</v>
      </c>
      <c r="BE52" s="126" t="s">
        <v>139</v>
      </c>
      <c r="BF52" s="126" t="s">
        <v>139</v>
      </c>
      <c r="BG52" s="126" t="s">
        <v>139</v>
      </c>
    </row>
    <row r="53" spans="1:59">
      <c r="A53" s="323">
        <v>6</v>
      </c>
      <c r="B53" s="136" t="s">
        <v>560</v>
      </c>
      <c r="C53" s="272">
        <v>41690</v>
      </c>
      <c r="D53" s="125">
        <v>4850</v>
      </c>
      <c r="E53" s="249">
        <v>23</v>
      </c>
      <c r="F53" s="249">
        <v>7.96</v>
      </c>
      <c r="G53" s="249">
        <v>-276</v>
      </c>
      <c r="H53" s="249">
        <v>7985</v>
      </c>
      <c r="I53" s="249">
        <v>6459</v>
      </c>
      <c r="J53" s="122" t="s">
        <v>98</v>
      </c>
      <c r="K53" s="122" t="s">
        <v>98</v>
      </c>
      <c r="L53" s="254">
        <v>0.95195205047318598</v>
      </c>
      <c r="M53" s="254">
        <v>219.15234084507046</v>
      </c>
      <c r="N53" s="232">
        <v>0.79890813008130079</v>
      </c>
      <c r="O53" s="306">
        <v>0.51645921787709503</v>
      </c>
      <c r="P53" s="307">
        <v>1.6</v>
      </c>
      <c r="Q53" s="254">
        <v>4390.0559781250004</v>
      </c>
      <c r="R53" s="294">
        <v>2.0999999999999996</v>
      </c>
      <c r="S53" s="295">
        <v>20.099999999999998</v>
      </c>
      <c r="T53" s="295">
        <v>3.4999999999999996</v>
      </c>
      <c r="U53" s="295">
        <v>85.399999999999991</v>
      </c>
      <c r="V53" s="295">
        <v>9.9999999999999992E-2</v>
      </c>
      <c r="W53" s="295">
        <v>0.57999999999999996</v>
      </c>
      <c r="X53" s="295">
        <v>1891</v>
      </c>
      <c r="Y53" s="295">
        <v>450</v>
      </c>
      <c r="Z53" s="295">
        <v>3.86</v>
      </c>
      <c r="AA53" s="296">
        <v>23.999999999999996</v>
      </c>
      <c r="AB53" s="240">
        <v>8.6053645648981369</v>
      </c>
      <c r="AC53" s="240">
        <v>0.53655820309422875</v>
      </c>
      <c r="AD53" s="240">
        <v>18.166884497060458</v>
      </c>
      <c r="AE53" s="240">
        <v>733.24273414311426</v>
      </c>
      <c r="AF53" s="240">
        <v>64.482691338363054</v>
      </c>
      <c r="AG53" s="240">
        <v>2.44758172794679</v>
      </c>
      <c r="AH53" s="240">
        <v>290.23304903425776</v>
      </c>
      <c r="AI53" s="240">
        <v>0</v>
      </c>
      <c r="AJ53" s="243">
        <v>2.2715950762879737</v>
      </c>
      <c r="AK53" s="240" t="s">
        <v>98</v>
      </c>
      <c r="AL53" s="240" t="s">
        <v>98</v>
      </c>
      <c r="AM53" s="240" t="s">
        <v>98</v>
      </c>
      <c r="AN53" s="240" t="s">
        <v>98</v>
      </c>
      <c r="AO53" s="129">
        <v>0.23400000000000001</v>
      </c>
      <c r="AP53" s="129">
        <v>83</v>
      </c>
      <c r="AQ53" s="129">
        <v>3.02</v>
      </c>
      <c r="AR53" s="129">
        <v>1.4700000000000002</v>
      </c>
      <c r="AS53" s="129">
        <v>9.0000000000000011E-2</v>
      </c>
      <c r="AT53" s="129" t="s">
        <v>139</v>
      </c>
      <c r="AU53" s="225" t="s">
        <v>98</v>
      </c>
      <c r="AV53" s="129">
        <v>10.199999999999999</v>
      </c>
      <c r="AW53" s="129" t="s">
        <v>139</v>
      </c>
      <c r="AX53" s="244">
        <v>0</v>
      </c>
      <c r="AY53" s="129">
        <v>2.6298150833075118</v>
      </c>
      <c r="AZ53" s="129">
        <v>-12.188412961522445</v>
      </c>
      <c r="BA53" s="243" t="s">
        <v>98</v>
      </c>
      <c r="BB53" s="129" t="s">
        <v>574</v>
      </c>
      <c r="BC53" s="244" t="s">
        <v>574</v>
      </c>
      <c r="BD53" s="126" t="s">
        <v>139</v>
      </c>
      <c r="BE53" s="126" t="s">
        <v>139</v>
      </c>
      <c r="BF53" s="126" t="s">
        <v>139</v>
      </c>
      <c r="BG53" s="126" t="s">
        <v>139</v>
      </c>
    </row>
    <row r="54" spans="1:59">
      <c r="B54" s="136" t="s">
        <v>559</v>
      </c>
      <c r="C54" s="272">
        <v>41690</v>
      </c>
      <c r="D54" s="125">
        <v>4850</v>
      </c>
      <c r="E54" s="249">
        <v>19.899999999999999</v>
      </c>
      <c r="F54" s="249">
        <v>7.66</v>
      </c>
      <c r="G54" s="249">
        <v>-200</v>
      </c>
      <c r="H54" s="249">
        <v>7863</v>
      </c>
      <c r="I54" s="249">
        <v>6403</v>
      </c>
      <c r="J54" s="122" t="s">
        <v>98</v>
      </c>
      <c r="K54" s="122" t="s">
        <v>98</v>
      </c>
      <c r="L54" s="254">
        <v>1.141226498422713</v>
      </c>
      <c r="M54" s="254">
        <v>201.3706507042254</v>
      </c>
      <c r="N54" s="232">
        <v>0.79890813008130079</v>
      </c>
      <c r="O54" s="306">
        <v>0.46059329608938537</v>
      </c>
      <c r="P54" s="307">
        <v>1.5</v>
      </c>
      <c r="Q54" s="254">
        <v>4358.0735562500004</v>
      </c>
      <c r="R54" s="294">
        <v>2.8000000000000003</v>
      </c>
      <c r="S54" s="295">
        <v>21</v>
      </c>
      <c r="T54" s="295">
        <v>2.0999999999999996</v>
      </c>
      <c r="U54" s="295">
        <v>78.2</v>
      </c>
      <c r="V54" s="295">
        <v>9.9999999999999992E-2</v>
      </c>
      <c r="W54" s="295">
        <v>0.70000000000000007</v>
      </c>
      <c r="X54" s="295">
        <v>1732.9999999999998</v>
      </c>
      <c r="Y54" s="295">
        <v>455.99999999999994</v>
      </c>
      <c r="Z54" s="295">
        <v>3.75</v>
      </c>
      <c r="AA54" s="296">
        <v>28.9</v>
      </c>
      <c r="AB54" s="240">
        <v>8.4833357640097695</v>
      </c>
      <c r="AC54" s="240">
        <v>0</v>
      </c>
      <c r="AD54" s="240">
        <v>793.67227898110718</v>
      </c>
      <c r="AE54" s="240">
        <v>19910.001027489547</v>
      </c>
      <c r="AF54" s="240">
        <v>417.78661164111321</v>
      </c>
      <c r="AG54" s="240">
        <v>4.0322479964401072</v>
      </c>
      <c r="AH54" s="240">
        <v>372.54716608729711</v>
      </c>
      <c r="AI54" s="240">
        <v>0</v>
      </c>
      <c r="AJ54" s="243">
        <v>1.9449600536901073</v>
      </c>
      <c r="AK54" s="240" t="s">
        <v>98</v>
      </c>
      <c r="AL54" s="240" t="s">
        <v>98</v>
      </c>
      <c r="AM54" s="240" t="s">
        <v>98</v>
      </c>
      <c r="AN54" s="240" t="s">
        <v>98</v>
      </c>
      <c r="AO54" s="129" t="s">
        <v>492</v>
      </c>
      <c r="AP54" s="129">
        <v>64</v>
      </c>
      <c r="AQ54" s="129">
        <v>2.42</v>
      </c>
      <c r="AR54" s="129" t="s">
        <v>139</v>
      </c>
      <c r="AS54" s="129">
        <v>6.0000000000000005E-2</v>
      </c>
      <c r="AT54" s="129" t="s">
        <v>139</v>
      </c>
      <c r="AU54" s="225" t="s">
        <v>98</v>
      </c>
      <c r="AV54" s="129">
        <v>15.5</v>
      </c>
      <c r="AW54" s="129">
        <v>0.5</v>
      </c>
      <c r="AX54" s="244">
        <v>0.08</v>
      </c>
      <c r="AY54" s="129">
        <v>2.7445097276026544</v>
      </c>
      <c r="AZ54" s="129">
        <v>-13.722679489395823</v>
      </c>
      <c r="BA54" s="243" t="s">
        <v>98</v>
      </c>
      <c r="BB54" s="129" t="s">
        <v>574</v>
      </c>
      <c r="BC54" s="244" t="s">
        <v>574</v>
      </c>
      <c r="BD54" s="126" t="s">
        <v>139</v>
      </c>
      <c r="BE54" s="126" t="s">
        <v>139</v>
      </c>
      <c r="BF54" s="126" t="s">
        <v>139</v>
      </c>
      <c r="BG54" s="126" t="s">
        <v>139</v>
      </c>
    </row>
    <row r="55" spans="1:59">
      <c r="B55" s="280" t="s">
        <v>114</v>
      </c>
      <c r="C55" s="229">
        <v>41526</v>
      </c>
      <c r="D55" s="125">
        <v>300</v>
      </c>
      <c r="E55" s="125">
        <v>11.4</v>
      </c>
      <c r="F55" s="125">
        <v>5.54</v>
      </c>
      <c r="G55" s="125">
        <v>330</v>
      </c>
      <c r="H55" s="125">
        <v>799.5</v>
      </c>
      <c r="I55" s="125">
        <v>561.9</v>
      </c>
      <c r="J55" s="221" t="s">
        <v>98</v>
      </c>
      <c r="K55" s="233">
        <v>807</v>
      </c>
      <c r="L55" s="224">
        <v>0.114785</v>
      </c>
      <c r="M55" s="225">
        <v>50.83</v>
      </c>
      <c r="N55" s="225">
        <v>29.415849999999999</v>
      </c>
      <c r="O55" s="225">
        <v>0</v>
      </c>
      <c r="P55" s="225">
        <v>0</v>
      </c>
      <c r="Q55" s="225">
        <v>92.005549999999999</v>
      </c>
      <c r="R55" s="289">
        <v>5.8999999999999995</v>
      </c>
      <c r="S55" s="220">
        <v>0.3</v>
      </c>
      <c r="T55" s="220" t="s">
        <v>139</v>
      </c>
      <c r="U55" s="220">
        <v>25.9</v>
      </c>
      <c r="V55" s="220">
        <v>0.2</v>
      </c>
      <c r="W55" s="220">
        <v>1.3149999999999999</v>
      </c>
      <c r="X55" s="220">
        <v>12.6</v>
      </c>
      <c r="Y55" s="220">
        <v>104.25</v>
      </c>
      <c r="Z55" s="220">
        <v>0.01</v>
      </c>
      <c r="AA55" s="290">
        <v>3.1</v>
      </c>
      <c r="AB55" s="225"/>
      <c r="AC55" s="225"/>
      <c r="AD55" s="286"/>
      <c r="AE55" s="286"/>
      <c r="AF55" s="286" t="s">
        <v>576</v>
      </c>
      <c r="AG55" s="286"/>
      <c r="AH55" s="286"/>
      <c r="AI55" s="286"/>
      <c r="AJ55" s="287"/>
      <c r="AK55" s="240" t="s">
        <v>342</v>
      </c>
      <c r="AL55" s="225">
        <v>2.0354865965127887E-2</v>
      </c>
      <c r="AM55" s="225">
        <v>2.0354865965127887E-2</v>
      </c>
      <c r="AN55" s="226">
        <v>4.4391408114558475</v>
      </c>
      <c r="AO55" s="225" t="s">
        <v>98</v>
      </c>
      <c r="AP55" s="225" t="s">
        <v>98</v>
      </c>
      <c r="AQ55" s="225" t="s">
        <v>98</v>
      </c>
      <c r="AR55" s="225" t="s">
        <v>98</v>
      </c>
      <c r="AS55" s="225" t="s">
        <v>98</v>
      </c>
      <c r="AT55" s="225" t="s">
        <v>98</v>
      </c>
      <c r="AU55" s="225" t="s">
        <v>98</v>
      </c>
      <c r="AV55" s="225" t="s">
        <v>98</v>
      </c>
      <c r="AW55" s="225" t="s">
        <v>98</v>
      </c>
      <c r="AX55" s="243" t="s">
        <v>98</v>
      </c>
      <c r="AY55" s="240">
        <v>6.3334768321480936</v>
      </c>
      <c r="AZ55" s="225">
        <v>-11.520800000000001</v>
      </c>
      <c r="BA55" s="243">
        <v>-16.446700000000003</v>
      </c>
      <c r="BB55" s="225">
        <v>-125.03965912483766</v>
      </c>
      <c r="BC55" s="243">
        <v>-17.457076951227847</v>
      </c>
      <c r="BD55" s="126" t="s">
        <v>139</v>
      </c>
      <c r="BE55" s="126" t="s">
        <v>139</v>
      </c>
      <c r="BF55" s="126" t="s">
        <v>139</v>
      </c>
      <c r="BG55" s="126" t="s">
        <v>139</v>
      </c>
    </row>
    <row r="56" spans="1:59">
      <c r="B56" s="172" t="s">
        <v>116</v>
      </c>
      <c r="C56" s="229">
        <v>41526</v>
      </c>
      <c r="D56" s="125">
        <v>800</v>
      </c>
      <c r="E56" s="221">
        <v>12.6</v>
      </c>
      <c r="F56" s="221">
        <v>7.04</v>
      </c>
      <c r="G56" s="221">
        <v>35</v>
      </c>
      <c r="H56" s="221">
        <v>649.79999999999995</v>
      </c>
      <c r="I56" s="221">
        <v>445.9</v>
      </c>
      <c r="J56" s="221">
        <v>300</v>
      </c>
      <c r="K56" s="233">
        <v>189</v>
      </c>
      <c r="L56" s="224">
        <v>0.37974999999999998</v>
      </c>
      <c r="M56" s="225">
        <v>16.178550000000001</v>
      </c>
      <c r="N56" s="225">
        <v>37.013099999999994</v>
      </c>
      <c r="O56" s="225">
        <v>0</v>
      </c>
      <c r="P56" s="225">
        <v>0</v>
      </c>
      <c r="Q56" s="225">
        <v>43.094350000000006</v>
      </c>
      <c r="R56" s="289">
        <v>5.8</v>
      </c>
      <c r="S56" s="220">
        <v>1.5</v>
      </c>
      <c r="T56" s="220">
        <v>0.3</v>
      </c>
      <c r="U56" s="220">
        <v>26</v>
      </c>
      <c r="V56" s="220">
        <v>0.2</v>
      </c>
      <c r="W56" s="220">
        <v>0.1</v>
      </c>
      <c r="X56" s="220">
        <v>15.1</v>
      </c>
      <c r="Y56" s="220">
        <v>73.55</v>
      </c>
      <c r="Z56" s="220">
        <v>0.03</v>
      </c>
      <c r="AA56" s="290">
        <v>3</v>
      </c>
      <c r="AB56" s="240">
        <v>0</v>
      </c>
      <c r="AC56" s="240">
        <v>0</v>
      </c>
      <c r="AD56" s="240">
        <v>856.7555789289089</v>
      </c>
      <c r="AE56" s="240">
        <v>27373.133460816036</v>
      </c>
      <c r="AF56" s="240">
        <v>317.82203914365647</v>
      </c>
      <c r="AG56" s="240">
        <v>0</v>
      </c>
      <c r="AH56" s="240">
        <v>0</v>
      </c>
      <c r="AI56" s="240">
        <v>0</v>
      </c>
      <c r="AJ56" s="285">
        <v>0</v>
      </c>
      <c r="AK56" s="240">
        <v>1.1828865504263E-2</v>
      </c>
      <c r="AL56" s="225">
        <f>AM56-AK56</f>
        <v>1.662954143943467E-2</v>
      </c>
      <c r="AM56" s="225">
        <v>2.8458406943697671E-2</v>
      </c>
      <c r="AN56" s="225">
        <v>0.12529832935560858</v>
      </c>
      <c r="AO56" s="225" t="s">
        <v>98</v>
      </c>
      <c r="AP56" s="225" t="s">
        <v>98</v>
      </c>
      <c r="AQ56" s="225" t="s">
        <v>98</v>
      </c>
      <c r="AR56" s="225" t="s">
        <v>98</v>
      </c>
      <c r="AS56" s="225" t="s">
        <v>98</v>
      </c>
      <c r="AT56" s="225" t="s">
        <v>98</v>
      </c>
      <c r="AU56" s="225" t="s">
        <v>98</v>
      </c>
      <c r="AV56" s="225" t="s">
        <v>98</v>
      </c>
      <c r="AW56" s="225" t="s">
        <v>98</v>
      </c>
      <c r="AX56" s="243" t="s">
        <v>98</v>
      </c>
      <c r="AY56" s="240">
        <v>7.1329549502797693</v>
      </c>
      <c r="AZ56" s="225">
        <v>-12.637599999999999</v>
      </c>
      <c r="BA56" s="243">
        <v>-16.845299999999998</v>
      </c>
      <c r="BB56" s="225">
        <v>-129.04890296138225</v>
      </c>
      <c r="BC56" s="243">
        <v>-17.530172996738269</v>
      </c>
      <c r="BD56" s="126" t="s">
        <v>139</v>
      </c>
      <c r="BE56" s="126" t="s">
        <v>139</v>
      </c>
      <c r="BF56" s="126" t="s">
        <v>139</v>
      </c>
      <c r="BG56" s="126" t="s">
        <v>139</v>
      </c>
    </row>
    <row r="57" spans="1:59">
      <c r="B57" s="127" t="s">
        <v>117</v>
      </c>
      <c r="C57" s="229">
        <v>41526</v>
      </c>
      <c r="D57" s="125">
        <v>800</v>
      </c>
      <c r="E57" s="122" t="s">
        <v>98</v>
      </c>
      <c r="F57" s="122" t="s">
        <v>98</v>
      </c>
      <c r="G57" s="122" t="s">
        <v>98</v>
      </c>
      <c r="H57" s="122" t="s">
        <v>98</v>
      </c>
      <c r="I57" s="122" t="s">
        <v>98</v>
      </c>
      <c r="J57" s="221">
        <v>0</v>
      </c>
      <c r="K57" s="233">
        <v>8276</v>
      </c>
      <c r="L57" s="224">
        <v>0.99245000000000005</v>
      </c>
      <c r="M57" s="225">
        <v>10.78715</v>
      </c>
      <c r="N57" s="225">
        <v>24.484200000000001</v>
      </c>
      <c r="O57" s="225">
        <v>0</v>
      </c>
      <c r="P57" s="225">
        <v>0</v>
      </c>
      <c r="Q57" s="225">
        <v>143.07724999999999</v>
      </c>
      <c r="R57" s="289">
        <v>2.6</v>
      </c>
      <c r="S57" s="220">
        <v>1.7000000000000002</v>
      </c>
      <c r="T57" s="220" t="s">
        <v>139</v>
      </c>
      <c r="U57" s="220">
        <v>21.8</v>
      </c>
      <c r="V57" s="220">
        <v>0.2</v>
      </c>
      <c r="W57" s="220" t="s">
        <v>139</v>
      </c>
      <c r="X57" s="220">
        <v>24.2</v>
      </c>
      <c r="Y57" s="220">
        <v>43.8</v>
      </c>
      <c r="Z57" s="220">
        <v>0.03</v>
      </c>
      <c r="AA57" s="290">
        <v>3.3000000000000003</v>
      </c>
      <c r="AB57" s="285" t="s">
        <v>98</v>
      </c>
      <c r="AC57" s="285" t="s">
        <v>98</v>
      </c>
      <c r="AD57" s="285" t="s">
        <v>98</v>
      </c>
      <c r="AE57" s="285" t="s">
        <v>98</v>
      </c>
      <c r="AF57" s="285" t="s">
        <v>98</v>
      </c>
      <c r="AG57" s="285" t="s">
        <v>98</v>
      </c>
      <c r="AH57" s="285" t="s">
        <v>98</v>
      </c>
      <c r="AI57" s="285" t="s">
        <v>98</v>
      </c>
      <c r="AJ57" s="285" t="s">
        <v>98</v>
      </c>
      <c r="AK57" s="240" t="s">
        <v>342</v>
      </c>
      <c r="AL57" s="225">
        <v>2.1775866041938704E-2</v>
      </c>
      <c r="AM57" s="225">
        <v>2.1775866041938704E-2</v>
      </c>
      <c r="AN57" s="225">
        <v>0.1217183770883055</v>
      </c>
      <c r="AO57" s="225" t="s">
        <v>98</v>
      </c>
      <c r="AP57" s="225" t="s">
        <v>98</v>
      </c>
      <c r="AQ57" s="225" t="s">
        <v>98</v>
      </c>
      <c r="AR57" s="225" t="s">
        <v>98</v>
      </c>
      <c r="AS57" s="225" t="s">
        <v>98</v>
      </c>
      <c r="AT57" s="225" t="s">
        <v>98</v>
      </c>
      <c r="AU57" s="225" t="s">
        <v>98</v>
      </c>
      <c r="AV57" s="225" t="s">
        <v>98</v>
      </c>
      <c r="AW57" s="225" t="s">
        <v>98</v>
      </c>
      <c r="AX57" s="243" t="s">
        <v>98</v>
      </c>
      <c r="AY57" s="240">
        <v>5.5195394421201955</v>
      </c>
      <c r="AZ57" s="225">
        <v>-9.4118999999999993</v>
      </c>
      <c r="BA57" s="243">
        <v>-17.368400000000001</v>
      </c>
      <c r="BB57" s="225">
        <v>-126.6553178801416</v>
      </c>
      <c r="BC57" s="243">
        <v>-17.322577492370268</v>
      </c>
      <c r="BD57" s="126" t="s">
        <v>139</v>
      </c>
      <c r="BE57" s="127">
        <v>8.8999999999999996E-2</v>
      </c>
      <c r="BF57" s="126" t="s">
        <v>139</v>
      </c>
      <c r="BG57" s="126" t="s">
        <v>139</v>
      </c>
    </row>
    <row r="58" spans="1:59">
      <c r="B58" s="171" t="s">
        <v>123</v>
      </c>
      <c r="C58" s="229">
        <v>41527</v>
      </c>
      <c r="D58" s="125" t="s">
        <v>571</v>
      </c>
      <c r="E58" s="122" t="s">
        <v>98</v>
      </c>
      <c r="F58" s="122" t="s">
        <v>98</v>
      </c>
      <c r="G58" s="122" t="s">
        <v>98</v>
      </c>
      <c r="H58" s="122" t="s">
        <v>98</v>
      </c>
      <c r="I58" s="122" t="s">
        <v>98</v>
      </c>
      <c r="J58" s="122" t="s">
        <v>98</v>
      </c>
      <c r="K58" s="234">
        <v>178</v>
      </c>
      <c r="L58" s="133">
        <v>0.1047</v>
      </c>
      <c r="M58" s="129">
        <v>0.29635</v>
      </c>
      <c r="N58" s="129">
        <v>3.3717350000000001</v>
      </c>
      <c r="O58" s="225">
        <v>0</v>
      </c>
      <c r="P58" s="225">
        <v>0</v>
      </c>
      <c r="Q58" s="129">
        <v>1.03975</v>
      </c>
      <c r="R58" s="291" t="s">
        <v>139</v>
      </c>
      <c r="S58" s="219" t="s">
        <v>139</v>
      </c>
      <c r="T58" s="219" t="s">
        <v>139</v>
      </c>
      <c r="U58" s="219" t="s">
        <v>139</v>
      </c>
      <c r="V58" s="219" t="s">
        <v>139</v>
      </c>
      <c r="W58" s="219" t="s">
        <v>139</v>
      </c>
      <c r="X58" s="219" t="s">
        <v>139</v>
      </c>
      <c r="Y58" s="219" t="s">
        <v>139</v>
      </c>
      <c r="Z58" s="219" t="s">
        <v>139</v>
      </c>
      <c r="AA58" s="292" t="s">
        <v>139</v>
      </c>
      <c r="AB58" s="240">
        <v>0</v>
      </c>
      <c r="AC58" s="240">
        <v>0</v>
      </c>
      <c r="AD58" s="240">
        <v>765.60973788161414</v>
      </c>
      <c r="AE58" s="240">
        <v>23342.482858495296</v>
      </c>
      <c r="AF58" s="240">
        <v>11.281700888696642</v>
      </c>
      <c r="AG58" s="240">
        <v>0</v>
      </c>
      <c r="AH58" s="240">
        <v>0.51986938799889704</v>
      </c>
      <c r="AI58" s="240">
        <v>0.60271432120334245</v>
      </c>
      <c r="AJ58" s="285">
        <v>0</v>
      </c>
      <c r="AK58" s="241">
        <v>2.4579460788078998E-3</v>
      </c>
      <c r="AL58" s="129">
        <f>AM58-AK58</f>
        <v>1.8434595591059217E-2</v>
      </c>
      <c r="AM58" s="129">
        <v>2.0892541669867117E-2</v>
      </c>
      <c r="AN58" s="129">
        <v>0.12887828162291171</v>
      </c>
      <c r="AO58" s="225" t="s">
        <v>98</v>
      </c>
      <c r="AP58" s="225" t="s">
        <v>98</v>
      </c>
      <c r="AQ58" s="225" t="s">
        <v>98</v>
      </c>
      <c r="AR58" s="225" t="s">
        <v>98</v>
      </c>
      <c r="AS58" s="225" t="s">
        <v>98</v>
      </c>
      <c r="AT58" s="225" t="s">
        <v>98</v>
      </c>
      <c r="AU58" s="225" t="s">
        <v>98</v>
      </c>
      <c r="AV58" s="225" t="s">
        <v>98</v>
      </c>
      <c r="AW58" s="225" t="s">
        <v>98</v>
      </c>
      <c r="AX58" s="243" t="s">
        <v>98</v>
      </c>
      <c r="AY58" s="241">
        <v>6.6703035841580161E-2</v>
      </c>
      <c r="AZ58" s="129">
        <v>-15.960900000000001</v>
      </c>
      <c r="BA58" s="244">
        <v>-40.436799999999998</v>
      </c>
      <c r="BB58" s="129">
        <v>-107.02071930644819</v>
      </c>
      <c r="BC58" s="244">
        <v>-14.134979377949483</v>
      </c>
      <c r="BD58" s="126" t="s">
        <v>139</v>
      </c>
      <c r="BE58" s="126" t="s">
        <v>139</v>
      </c>
      <c r="BF58" s="126" t="s">
        <v>139</v>
      </c>
      <c r="BG58" s="126" t="s">
        <v>139</v>
      </c>
    </row>
    <row r="59" spans="1:59">
      <c r="B59" s="171" t="s">
        <v>124</v>
      </c>
      <c r="C59" s="230">
        <v>41528</v>
      </c>
      <c r="D59" s="123">
        <v>1700</v>
      </c>
      <c r="E59" s="122">
        <v>13.5</v>
      </c>
      <c r="F59" s="122">
        <v>6.15</v>
      </c>
      <c r="G59" s="122">
        <v>330</v>
      </c>
      <c r="H59" s="122">
        <v>1540</v>
      </c>
      <c r="I59" s="122">
        <v>1104</v>
      </c>
      <c r="J59" s="122">
        <v>1000</v>
      </c>
      <c r="K59" s="234">
        <v>289</v>
      </c>
      <c r="L59" s="133">
        <v>0.15856999999999999</v>
      </c>
      <c r="M59" s="129">
        <v>41.3611</v>
      </c>
      <c r="N59" s="129">
        <v>14.774800000000001</v>
      </c>
      <c r="O59" s="225">
        <v>0</v>
      </c>
      <c r="P59" s="225">
        <v>0</v>
      </c>
      <c r="Q59" s="129">
        <v>365.94659999999999</v>
      </c>
      <c r="R59" s="291">
        <v>4.6000000000000005</v>
      </c>
      <c r="S59" s="219">
        <v>0.89999999999999991</v>
      </c>
      <c r="T59" s="219" t="s">
        <v>139</v>
      </c>
      <c r="U59" s="219">
        <v>58.649999999999991</v>
      </c>
      <c r="V59" s="219">
        <v>0.2</v>
      </c>
      <c r="W59" s="293">
        <v>0.03</v>
      </c>
      <c r="X59" s="219">
        <v>22</v>
      </c>
      <c r="Y59" s="219">
        <v>131.30000000000001</v>
      </c>
      <c r="Z59" s="219">
        <v>0.02</v>
      </c>
      <c r="AA59" s="292">
        <v>5.2</v>
      </c>
      <c r="AB59" s="240">
        <v>0</v>
      </c>
      <c r="AC59" s="240">
        <v>0</v>
      </c>
      <c r="AD59" s="240">
        <v>635.28958476183345</v>
      </c>
      <c r="AE59" s="240">
        <v>27076.385184821924</v>
      </c>
      <c r="AF59" s="240">
        <v>230.71953224096677</v>
      </c>
      <c r="AG59" s="240">
        <v>0</v>
      </c>
      <c r="AH59" s="240">
        <v>2.315112171775354</v>
      </c>
      <c r="AI59" s="240">
        <v>0.55010648542776985</v>
      </c>
      <c r="AJ59" s="285">
        <v>0</v>
      </c>
      <c r="AK59" s="241" t="s">
        <v>342</v>
      </c>
      <c r="AL59" s="129">
        <v>2.0546893002534757E-2</v>
      </c>
      <c r="AM59" s="129">
        <v>2.0546893002534757E-2</v>
      </c>
      <c r="AN59" s="129">
        <v>0.12947494033412887</v>
      </c>
      <c r="AO59" s="300">
        <v>9</v>
      </c>
      <c r="AP59" s="225" t="s">
        <v>98</v>
      </c>
      <c r="AQ59" s="225" t="s">
        <v>98</v>
      </c>
      <c r="AR59" s="225" t="s">
        <v>98</v>
      </c>
      <c r="AS59" s="225" t="s">
        <v>98</v>
      </c>
      <c r="AT59" s="225" t="s">
        <v>98</v>
      </c>
      <c r="AU59" s="225" t="s">
        <v>98</v>
      </c>
      <c r="AV59" s="225" t="s">
        <v>98</v>
      </c>
      <c r="AW59" s="225" t="s">
        <v>98</v>
      </c>
      <c r="AX59" s="243" t="s">
        <v>98</v>
      </c>
      <c r="AY59" s="241">
        <v>4.6231358796280668</v>
      </c>
      <c r="AZ59" s="129">
        <v>-3.5298000000000003</v>
      </c>
      <c r="BA59" s="244">
        <v>-17.981999999999999</v>
      </c>
      <c r="BB59" s="129">
        <v>-123.61273514796567</v>
      </c>
      <c r="BC59" s="244">
        <v>-16.858812936021327</v>
      </c>
      <c r="BD59" s="126" t="s">
        <v>139</v>
      </c>
      <c r="BE59" s="126" t="s">
        <v>139</v>
      </c>
      <c r="BF59" s="126" t="s">
        <v>139</v>
      </c>
      <c r="BG59" s="126" t="s">
        <v>139</v>
      </c>
    </row>
    <row r="60" spans="1:59">
      <c r="B60" s="171" t="s">
        <v>125</v>
      </c>
      <c r="C60" s="230">
        <v>41528</v>
      </c>
      <c r="D60" s="123">
        <v>2000</v>
      </c>
      <c r="E60" s="122">
        <v>16</v>
      </c>
      <c r="F60" s="122">
        <v>5.99</v>
      </c>
      <c r="G60" s="122">
        <v>224</v>
      </c>
      <c r="H60" s="122">
        <v>3610</v>
      </c>
      <c r="I60" s="122">
        <v>2740</v>
      </c>
      <c r="J60" s="122">
        <v>2400</v>
      </c>
      <c r="K60" s="234">
        <v>3257</v>
      </c>
      <c r="L60" s="133">
        <v>0.97209999999999996</v>
      </c>
      <c r="M60" s="129">
        <v>26.435949999999998</v>
      </c>
      <c r="N60" s="129">
        <v>19.445050000000002</v>
      </c>
      <c r="O60" s="129">
        <v>12.659799999999999</v>
      </c>
      <c r="P60" s="225">
        <v>0</v>
      </c>
      <c r="Q60" s="129">
        <v>2110.7460000000001</v>
      </c>
      <c r="R60" s="291">
        <v>3.9000000000000004</v>
      </c>
      <c r="S60" s="219">
        <v>2.8000000000000003</v>
      </c>
      <c r="T60" s="219" t="s">
        <v>139</v>
      </c>
      <c r="U60" s="219">
        <v>404</v>
      </c>
      <c r="V60" s="219">
        <v>0.2</v>
      </c>
      <c r="W60" s="219">
        <v>0.33</v>
      </c>
      <c r="X60" s="219">
        <v>44.699999999999996</v>
      </c>
      <c r="Y60" s="219">
        <v>243</v>
      </c>
      <c r="Z60" s="219">
        <v>0.06</v>
      </c>
      <c r="AA60" s="292">
        <v>29.2</v>
      </c>
      <c r="AB60" s="240">
        <v>0</v>
      </c>
      <c r="AC60" s="240">
        <v>0</v>
      </c>
      <c r="AD60" s="240">
        <v>1120.6940394973622</v>
      </c>
      <c r="AE60" s="240">
        <v>26432.68163952091</v>
      </c>
      <c r="AF60" s="240">
        <v>258.11414310208949</v>
      </c>
      <c r="AG60" s="240">
        <v>0</v>
      </c>
      <c r="AH60" s="240">
        <v>0.69678835318196541</v>
      </c>
      <c r="AI60" s="240">
        <v>0.35368152402745601</v>
      </c>
      <c r="AJ60" s="285">
        <v>0</v>
      </c>
      <c r="AK60" s="241" t="s">
        <v>342</v>
      </c>
      <c r="AL60" s="129">
        <v>2.8381596128734927E-2</v>
      </c>
      <c r="AM60" s="129">
        <v>2.8381596128734927E-2</v>
      </c>
      <c r="AN60" s="129">
        <v>0.12947494033412887</v>
      </c>
      <c r="AO60" s="300">
        <v>8</v>
      </c>
      <c r="AP60" s="225" t="s">
        <v>98</v>
      </c>
      <c r="AQ60" s="225" t="s">
        <v>98</v>
      </c>
      <c r="AR60" s="225" t="s">
        <v>98</v>
      </c>
      <c r="AS60" s="225" t="s">
        <v>98</v>
      </c>
      <c r="AT60" s="225" t="s">
        <v>98</v>
      </c>
      <c r="AU60" s="225" t="s">
        <v>98</v>
      </c>
      <c r="AV60" s="225" t="s">
        <v>98</v>
      </c>
      <c r="AW60" s="225" t="s">
        <v>98</v>
      </c>
      <c r="AX60" s="243" t="s">
        <v>98</v>
      </c>
      <c r="AY60" s="241">
        <v>5.6359141468934242</v>
      </c>
      <c r="AZ60" s="129">
        <v>-2.9739999999999998</v>
      </c>
      <c r="BA60" s="244">
        <v>-17.378599999999999</v>
      </c>
      <c r="BB60" s="129">
        <v>-123.12024931702869</v>
      </c>
      <c r="BC60" s="244">
        <v>-16.735414855305411</v>
      </c>
      <c r="BD60" s="126" t="s">
        <v>139</v>
      </c>
      <c r="BE60" s="126">
        <v>4.2729999999999997</v>
      </c>
      <c r="BF60" s="126" t="s">
        <v>139</v>
      </c>
      <c r="BG60" s="126" t="s">
        <v>139</v>
      </c>
    </row>
    <row r="61" spans="1:59">
      <c r="B61" s="171" t="s">
        <v>126</v>
      </c>
      <c r="C61" s="230">
        <v>41528</v>
      </c>
      <c r="D61" s="123">
        <v>1700</v>
      </c>
      <c r="E61" s="122">
        <v>16.3</v>
      </c>
      <c r="F61" s="122">
        <v>6.96</v>
      </c>
      <c r="G61" s="122">
        <v>-14</v>
      </c>
      <c r="H61" s="122">
        <v>2473</v>
      </c>
      <c r="I61" s="122">
        <v>1830</v>
      </c>
      <c r="J61" s="122">
        <v>294</v>
      </c>
      <c r="K61" s="234">
        <v>420</v>
      </c>
      <c r="L61" s="133">
        <v>1.2688999999999999</v>
      </c>
      <c r="M61" s="129">
        <v>63.059700000000007</v>
      </c>
      <c r="N61" s="129">
        <v>31.518050000000002</v>
      </c>
      <c r="O61" s="225">
        <v>0</v>
      </c>
      <c r="P61" s="225">
        <v>0</v>
      </c>
      <c r="Q61" s="129">
        <v>1007.433</v>
      </c>
      <c r="R61" s="291">
        <v>3.5</v>
      </c>
      <c r="S61" s="219">
        <v>2.2000000000000002</v>
      </c>
      <c r="T61" s="219">
        <v>0.89999999999999991</v>
      </c>
      <c r="U61" s="219">
        <v>161</v>
      </c>
      <c r="V61" s="219">
        <v>0.2</v>
      </c>
      <c r="W61" s="219">
        <v>0.2</v>
      </c>
      <c r="X61" s="219">
        <v>75.150000000000006</v>
      </c>
      <c r="Y61" s="219">
        <v>264.20000000000005</v>
      </c>
      <c r="Z61" s="219">
        <v>0.1</v>
      </c>
      <c r="AA61" s="292">
        <v>10.199999999999999</v>
      </c>
      <c r="AB61" s="240">
        <v>0</v>
      </c>
      <c r="AC61" s="240">
        <v>0</v>
      </c>
      <c r="AD61" s="240">
        <v>1705.5507072858975</v>
      </c>
      <c r="AE61" s="240">
        <v>65819.974595493666</v>
      </c>
      <c r="AF61" s="240">
        <v>1615.1330736199093</v>
      </c>
      <c r="AG61" s="240">
        <v>0</v>
      </c>
      <c r="AH61" s="240">
        <v>4.3945786040529669</v>
      </c>
      <c r="AI61" s="240">
        <v>0.7934581217651564</v>
      </c>
      <c r="AJ61" s="285">
        <v>0</v>
      </c>
      <c r="AK61" s="241">
        <v>2.3427298563637799E-2</v>
      </c>
      <c r="AL61" s="129">
        <f>AM61-AK61</f>
        <v>7.0281895690912852E-3</v>
      </c>
      <c r="AM61" s="129">
        <v>3.0455488132729084E-2</v>
      </c>
      <c r="AN61" s="129">
        <v>0.12350835322195702</v>
      </c>
      <c r="AO61" s="300">
        <v>0</v>
      </c>
      <c r="AP61" s="225" t="s">
        <v>98</v>
      </c>
      <c r="AQ61" s="225" t="s">
        <v>98</v>
      </c>
      <c r="AR61" s="225" t="s">
        <v>98</v>
      </c>
      <c r="AS61" s="225" t="s">
        <v>98</v>
      </c>
      <c r="AT61" s="225" t="s">
        <v>98</v>
      </c>
      <c r="AU61" s="225" t="s">
        <v>98</v>
      </c>
      <c r="AV61" s="225" t="s">
        <v>98</v>
      </c>
      <c r="AW61" s="225" t="s">
        <v>98</v>
      </c>
      <c r="AX61" s="243" t="s">
        <v>98</v>
      </c>
      <c r="AY61" s="241">
        <v>9.9825424917927297</v>
      </c>
      <c r="AZ61" s="129">
        <v>-5.8114999999999997</v>
      </c>
      <c r="BA61" s="244">
        <v>-17.599399999999999</v>
      </c>
      <c r="BB61" s="129">
        <v>-126.95771776692305</v>
      </c>
      <c r="BC61" s="244">
        <v>-17.10556839887774</v>
      </c>
      <c r="BD61" s="126" t="s">
        <v>139</v>
      </c>
      <c r="BE61" s="126" t="s">
        <v>139</v>
      </c>
      <c r="BF61" s="126" t="s">
        <v>139</v>
      </c>
      <c r="BG61" s="126" t="s">
        <v>139</v>
      </c>
    </row>
    <row r="62" spans="1:59">
      <c r="B62" s="171" t="s">
        <v>127</v>
      </c>
      <c r="C62" s="230">
        <v>41528</v>
      </c>
      <c r="D62" s="123">
        <v>1700</v>
      </c>
      <c r="E62" s="122">
        <v>15.8</v>
      </c>
      <c r="F62" s="122">
        <v>7.4</v>
      </c>
      <c r="G62" s="122">
        <v>-71</v>
      </c>
      <c r="H62" s="122">
        <v>1299</v>
      </c>
      <c r="I62" s="122">
        <v>925.6</v>
      </c>
      <c r="J62" s="122">
        <v>100</v>
      </c>
      <c r="K62" s="234">
        <v>975</v>
      </c>
      <c r="L62" s="133">
        <v>0.21525</v>
      </c>
      <c r="M62" s="129">
        <v>34.1</v>
      </c>
      <c r="N62" s="129">
        <v>27.664449999999999</v>
      </c>
      <c r="O62" s="225">
        <v>0</v>
      </c>
      <c r="P62" s="225">
        <v>0</v>
      </c>
      <c r="Q62" s="129">
        <v>468.42399999999998</v>
      </c>
      <c r="R62" s="291">
        <v>5.8999999999999995</v>
      </c>
      <c r="S62" s="219">
        <v>3.5999999999999996</v>
      </c>
      <c r="T62" s="219">
        <v>0.2</v>
      </c>
      <c r="U62" s="219">
        <v>88.55</v>
      </c>
      <c r="V62" s="219">
        <v>0.2</v>
      </c>
      <c r="W62" s="219">
        <v>0.1</v>
      </c>
      <c r="X62" s="219">
        <v>34.200000000000003</v>
      </c>
      <c r="Y62" s="219">
        <v>102</v>
      </c>
      <c r="Z62" s="219">
        <v>0.03</v>
      </c>
      <c r="AA62" s="292">
        <v>6.1</v>
      </c>
      <c r="AB62" s="240">
        <v>0</v>
      </c>
      <c r="AC62" s="240">
        <v>0</v>
      </c>
      <c r="AD62" s="240">
        <v>1272.5224058841222</v>
      </c>
      <c r="AE62" s="240">
        <v>42138.658553153073</v>
      </c>
      <c r="AF62" s="240">
        <v>517.06445744993664</v>
      </c>
      <c r="AG62" s="240">
        <v>0</v>
      </c>
      <c r="AH62" s="240">
        <v>0.23363868566436696</v>
      </c>
      <c r="AI62" s="240">
        <v>0.48886158229428761</v>
      </c>
      <c r="AJ62" s="285">
        <v>0</v>
      </c>
      <c r="AK62" s="241">
        <v>1.01006221676012E-2</v>
      </c>
      <c r="AL62" s="129">
        <f>AM62-AK62</f>
        <v>3.0839542207542821E-2</v>
      </c>
      <c r="AM62" s="129">
        <v>4.0940164375144021E-2</v>
      </c>
      <c r="AN62" s="129">
        <v>0.14379474940334128</v>
      </c>
      <c r="AO62" s="300">
        <v>1</v>
      </c>
      <c r="AP62" s="225" t="s">
        <v>98</v>
      </c>
      <c r="AQ62" s="225" t="s">
        <v>98</v>
      </c>
      <c r="AR62" s="225" t="s">
        <v>98</v>
      </c>
      <c r="AS62" s="225" t="s">
        <v>98</v>
      </c>
      <c r="AT62" s="225" t="s">
        <v>98</v>
      </c>
      <c r="AU62" s="225" t="s">
        <v>98</v>
      </c>
      <c r="AV62" s="225" t="s">
        <v>98</v>
      </c>
      <c r="AW62" s="225" t="s">
        <v>98</v>
      </c>
      <c r="AX62" s="243" t="s">
        <v>98</v>
      </c>
      <c r="AY62" s="241">
        <v>1.6299595540927285</v>
      </c>
      <c r="AZ62" s="129">
        <v>-9.5605000000000011</v>
      </c>
      <c r="BA62" s="244">
        <v>-16.4895</v>
      </c>
      <c r="BB62" s="129">
        <v>-125.93005400071392</v>
      </c>
      <c r="BC62" s="244">
        <v>-16.86910967560615</v>
      </c>
      <c r="BD62" s="126" t="s">
        <v>139</v>
      </c>
      <c r="BE62" s="126" t="s">
        <v>139</v>
      </c>
      <c r="BF62" s="126" t="s">
        <v>139</v>
      </c>
      <c r="BG62" s="126" t="s">
        <v>139</v>
      </c>
    </row>
    <row r="63" spans="1:59">
      <c r="B63" s="171" t="s">
        <v>128</v>
      </c>
      <c r="C63" s="230">
        <v>41528</v>
      </c>
      <c r="D63" s="123">
        <v>1700</v>
      </c>
      <c r="E63" s="122">
        <v>15.5</v>
      </c>
      <c r="F63" s="122">
        <v>7.56</v>
      </c>
      <c r="G63" s="122">
        <v>24</v>
      </c>
      <c r="H63" s="122">
        <v>485</v>
      </c>
      <c r="I63" s="122">
        <v>331.8</v>
      </c>
      <c r="J63" s="122" t="s">
        <v>98</v>
      </c>
      <c r="K63" s="234">
        <v>12109</v>
      </c>
      <c r="L63" s="133" t="s">
        <v>139</v>
      </c>
      <c r="M63" s="129">
        <v>3.3521999999999998</v>
      </c>
      <c r="N63" s="129">
        <v>27.829699999999999</v>
      </c>
      <c r="O63" s="129">
        <v>4.3656499999999996</v>
      </c>
      <c r="P63" s="225">
        <v>0</v>
      </c>
      <c r="Q63" s="129">
        <v>12.8444</v>
      </c>
      <c r="R63" s="291">
        <v>4.2</v>
      </c>
      <c r="S63" s="219">
        <v>0.1</v>
      </c>
      <c r="T63" s="219" t="s">
        <v>139</v>
      </c>
      <c r="U63" s="219">
        <v>22.799999999999997</v>
      </c>
      <c r="V63" s="219">
        <v>0.1</v>
      </c>
      <c r="W63" s="219" t="s">
        <v>139</v>
      </c>
      <c r="X63" s="293">
        <v>1.4000000000000001</v>
      </c>
      <c r="Y63" s="219">
        <v>56</v>
      </c>
      <c r="Z63" s="219" t="s">
        <v>139</v>
      </c>
      <c r="AA63" s="292" t="s">
        <v>139</v>
      </c>
      <c r="AB63" s="240">
        <v>0</v>
      </c>
      <c r="AC63" s="240">
        <v>0</v>
      </c>
      <c r="AD63" s="240">
        <v>1898.8575059289635</v>
      </c>
      <c r="AE63" s="240">
        <v>56643.128218000871</v>
      </c>
      <c r="AF63" s="240">
        <v>728.284708319949</v>
      </c>
      <c r="AG63" s="240">
        <v>0</v>
      </c>
      <c r="AH63" s="240">
        <v>1.8839651052708624</v>
      </c>
      <c r="AI63" s="240">
        <v>1.3859454328944587</v>
      </c>
      <c r="AJ63" s="285">
        <v>0</v>
      </c>
      <c r="AK63" s="241" t="s">
        <v>342</v>
      </c>
      <c r="AL63" s="129">
        <v>1.6975190106767034E-2</v>
      </c>
      <c r="AM63" s="129">
        <v>1.6975190106767034E-2</v>
      </c>
      <c r="AN63" s="129">
        <v>0.13007159904534607</v>
      </c>
      <c r="AO63" s="300">
        <v>8</v>
      </c>
      <c r="AP63" s="225" t="s">
        <v>98</v>
      </c>
      <c r="AQ63" s="225" t="s">
        <v>98</v>
      </c>
      <c r="AR63" s="225" t="s">
        <v>98</v>
      </c>
      <c r="AS63" s="225" t="s">
        <v>98</v>
      </c>
      <c r="AT63" s="225" t="s">
        <v>98</v>
      </c>
      <c r="AU63" s="225" t="s">
        <v>98</v>
      </c>
      <c r="AV63" s="225" t="s">
        <v>98</v>
      </c>
      <c r="AW63" s="225" t="s">
        <v>98</v>
      </c>
      <c r="AX63" s="243" t="s">
        <v>98</v>
      </c>
      <c r="AY63" s="241">
        <v>6.0909454289357976</v>
      </c>
      <c r="AZ63" s="129">
        <v>-10.9496</v>
      </c>
      <c r="BA63" s="244">
        <v>-20.160999999999994</v>
      </c>
      <c r="BB63" s="129">
        <v>-131.92266130181912</v>
      </c>
      <c r="BC63" s="244">
        <v>-17.603108483558469</v>
      </c>
      <c r="BD63" s="126" t="s">
        <v>139</v>
      </c>
      <c r="BE63" s="126" t="s">
        <v>139</v>
      </c>
      <c r="BF63" s="126" t="s">
        <v>139</v>
      </c>
      <c r="BG63" s="126" t="s">
        <v>139</v>
      </c>
    </row>
    <row r="64" spans="1:59">
      <c r="B64" s="123" t="s">
        <v>129</v>
      </c>
      <c r="C64" s="230">
        <v>41529</v>
      </c>
      <c r="D64" s="123" t="s">
        <v>366</v>
      </c>
      <c r="E64" s="122" t="s">
        <v>98</v>
      </c>
      <c r="F64" s="122" t="s">
        <v>98</v>
      </c>
      <c r="G64" s="122" t="s">
        <v>98</v>
      </c>
      <c r="H64" s="122" t="s">
        <v>98</v>
      </c>
      <c r="I64" s="122" t="s">
        <v>98</v>
      </c>
      <c r="J64" s="122" t="s">
        <v>98</v>
      </c>
      <c r="K64" s="122" t="s">
        <v>98</v>
      </c>
      <c r="L64" s="133">
        <v>0.135685</v>
      </c>
      <c r="M64" s="129">
        <v>12.753499999999999</v>
      </c>
      <c r="N64" s="129">
        <v>28.079000000000001</v>
      </c>
      <c r="O64" s="129">
        <v>2.4454000000000002</v>
      </c>
      <c r="P64" s="225">
        <v>0</v>
      </c>
      <c r="Q64" s="129">
        <v>43.875550000000004</v>
      </c>
      <c r="R64" s="291">
        <v>4.4000000000000004</v>
      </c>
      <c r="S64" s="219">
        <v>0.2</v>
      </c>
      <c r="T64" s="219" t="s">
        <v>139</v>
      </c>
      <c r="U64" s="219">
        <v>20.8</v>
      </c>
      <c r="V64" s="219">
        <v>0.3</v>
      </c>
      <c r="W64" s="293">
        <v>0.02</v>
      </c>
      <c r="X64" s="219">
        <v>6.2</v>
      </c>
      <c r="Y64" s="219">
        <v>56.4</v>
      </c>
      <c r="Z64" s="219">
        <v>0.01</v>
      </c>
      <c r="AA64" s="292" t="s">
        <v>139</v>
      </c>
      <c r="AB64" s="299" t="s">
        <v>98</v>
      </c>
      <c r="AC64" s="299" t="s">
        <v>98</v>
      </c>
      <c r="AD64" s="299" t="s">
        <v>98</v>
      </c>
      <c r="AE64" s="299" t="s">
        <v>98</v>
      </c>
      <c r="AF64" s="299" t="s">
        <v>98</v>
      </c>
      <c r="AG64" s="299" t="s">
        <v>98</v>
      </c>
      <c r="AH64" s="299" t="s">
        <v>98</v>
      </c>
      <c r="AI64" s="299" t="s">
        <v>98</v>
      </c>
      <c r="AJ64" s="299" t="s">
        <v>98</v>
      </c>
      <c r="AK64" s="299" t="s">
        <v>98</v>
      </c>
      <c r="AL64" s="299" t="s">
        <v>98</v>
      </c>
      <c r="AM64" s="299" t="s">
        <v>98</v>
      </c>
      <c r="AN64" s="299" t="s">
        <v>98</v>
      </c>
      <c r="AO64" s="299" t="s">
        <v>98</v>
      </c>
      <c r="AP64" s="299" t="s">
        <v>98</v>
      </c>
      <c r="AQ64" s="299" t="s">
        <v>98</v>
      </c>
      <c r="AR64" s="299" t="s">
        <v>98</v>
      </c>
      <c r="AS64" s="299" t="s">
        <v>98</v>
      </c>
      <c r="AT64" s="299" t="s">
        <v>98</v>
      </c>
      <c r="AU64" s="299" t="s">
        <v>98</v>
      </c>
      <c r="AV64" s="299" t="s">
        <v>98</v>
      </c>
      <c r="AW64" s="299" t="s">
        <v>98</v>
      </c>
      <c r="AX64" s="299" t="s">
        <v>98</v>
      </c>
      <c r="AY64" s="241">
        <v>4.7532973231219682</v>
      </c>
      <c r="AZ64" s="129">
        <v>-9.5213999999999999</v>
      </c>
      <c r="BA64" s="244">
        <v>-17.7651</v>
      </c>
      <c r="BB64" s="129">
        <v>-127.85682312610049</v>
      </c>
      <c r="BC64" s="244">
        <v>-17.186762056868563</v>
      </c>
      <c r="BD64" s="126" t="s">
        <v>139</v>
      </c>
      <c r="BE64" s="126" t="s">
        <v>139</v>
      </c>
      <c r="BF64" s="126" t="s">
        <v>139</v>
      </c>
      <c r="BG64" s="126" t="s">
        <v>139</v>
      </c>
    </row>
    <row r="66" spans="2:18">
      <c r="B66" s="123"/>
      <c r="K66" s="218"/>
      <c r="L66" s="161"/>
      <c r="M66" s="161"/>
      <c r="N66" s="303"/>
      <c r="O66" s="303"/>
      <c r="P66" s="303"/>
      <c r="Q66" s="304"/>
      <c r="R66" s="249"/>
    </row>
    <row r="67" spans="2:18">
      <c r="B67" s="123"/>
      <c r="K67" s="13"/>
      <c r="Q67" s="242"/>
      <c r="R67" s="249"/>
    </row>
    <row r="68" spans="2:18">
      <c r="K68" s="13"/>
      <c r="Q68" s="242"/>
      <c r="R68" s="249"/>
    </row>
    <row r="69" spans="2:18">
      <c r="K69" s="13"/>
      <c r="Q69" s="242"/>
      <c r="R69" s="249"/>
    </row>
    <row r="70" spans="2:18">
      <c r="K70" s="13"/>
      <c r="Q70" s="242"/>
      <c r="R70" s="249"/>
    </row>
    <row r="71" spans="2:18">
      <c r="K71" s="13"/>
      <c r="Q71" s="242"/>
      <c r="R71" s="249"/>
    </row>
    <row r="72" spans="2:18">
      <c r="K72" s="13"/>
      <c r="Q72" s="242"/>
      <c r="R72" s="249"/>
    </row>
  </sheetData>
  <mergeCells count="8">
    <mergeCell ref="BB1:BC1"/>
    <mergeCell ref="BD1:BG1"/>
    <mergeCell ref="R1:AA1"/>
    <mergeCell ref="AY1:BA1"/>
    <mergeCell ref="E1:I1"/>
    <mergeCell ref="L1:Q1"/>
    <mergeCell ref="AK1:AX1"/>
    <mergeCell ref="AB1:AJ1"/>
  </mergeCells>
  <phoneticPr fontId="16" type="noConversion"/>
  <conditionalFormatting sqref="G8:G17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7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6:G6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6:F6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6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6:H6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6:I6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scale="96" fitToWidth="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0"/>
  <sheetViews>
    <sheetView workbookViewId="0">
      <selection activeCell="H21" sqref="H21"/>
    </sheetView>
  </sheetViews>
  <sheetFormatPr baseColWidth="10" defaultRowHeight="16"/>
  <cols>
    <col min="2" max="2" width="13.5" bestFit="1" customWidth="1"/>
    <col min="3" max="3" width="11.33203125" bestFit="1" customWidth="1"/>
    <col min="4" max="4" width="12.5" bestFit="1" customWidth="1"/>
    <col min="5" max="5" width="11.33203125" bestFit="1" customWidth="1"/>
  </cols>
  <sheetData>
    <row r="1" spans="1:5">
      <c r="B1" t="s">
        <v>307</v>
      </c>
      <c r="C1" t="s">
        <v>308</v>
      </c>
      <c r="D1" t="s">
        <v>309</v>
      </c>
      <c r="E1" t="s">
        <v>310</v>
      </c>
    </row>
    <row r="2" spans="1:5">
      <c r="A2" t="s">
        <v>114</v>
      </c>
      <c r="B2" s="109">
        <v>-125.03965912483766</v>
      </c>
      <c r="C2" s="109">
        <v>0.99036968997621189</v>
      </c>
      <c r="D2" s="109">
        <v>-17.457076951227847</v>
      </c>
      <c r="E2" s="109">
        <v>0.4066595910774059</v>
      </c>
    </row>
    <row r="3" spans="1:5">
      <c r="A3" t="s">
        <v>115</v>
      </c>
      <c r="B3" s="109">
        <v>-125.34146092630418</v>
      </c>
      <c r="C3" s="109">
        <v>1.6476684901569443</v>
      </c>
      <c r="D3" s="109">
        <v>-17.123392477803648</v>
      </c>
      <c r="E3" s="109">
        <v>0.37821262570169395</v>
      </c>
    </row>
    <row r="4" spans="1:5">
      <c r="A4" t="s">
        <v>116</v>
      </c>
      <c r="B4" s="109">
        <v>-129.04890296138225</v>
      </c>
      <c r="C4" s="109">
        <v>0.80716302611533608</v>
      </c>
      <c r="D4" s="109">
        <v>-17.530172996738269</v>
      </c>
      <c r="E4" s="109">
        <v>0.2929769723421885</v>
      </c>
    </row>
    <row r="5" spans="1:5">
      <c r="A5" t="s">
        <v>117</v>
      </c>
      <c r="B5" s="109">
        <v>-126.6553178801416</v>
      </c>
      <c r="C5" s="109">
        <v>1.0539347354952369</v>
      </c>
      <c r="D5" s="109">
        <v>-17.322577492370268</v>
      </c>
      <c r="E5" s="109">
        <v>0.28242403891408369</v>
      </c>
    </row>
    <row r="6" spans="1:5">
      <c r="A6" t="s">
        <v>118</v>
      </c>
      <c r="B6" s="109">
        <v>-128.4350724253662</v>
      </c>
      <c r="C6" s="109">
        <v>1.0786165403869674</v>
      </c>
      <c r="D6" s="109">
        <v>-17.447175821770525</v>
      </c>
      <c r="E6" s="109">
        <v>0.27233677079013302</v>
      </c>
    </row>
    <row r="7" spans="1:5">
      <c r="A7" t="s">
        <v>119</v>
      </c>
      <c r="B7" s="109">
        <v>-117.15580223166775</v>
      </c>
      <c r="C7" s="109">
        <v>1.0187288346142711</v>
      </c>
      <c r="D7" s="109">
        <v>-15.265436157584697</v>
      </c>
      <c r="E7" s="109">
        <v>0.39599054106767062</v>
      </c>
    </row>
    <row r="8" spans="1:5">
      <c r="A8" t="s">
        <v>120</v>
      </c>
      <c r="B8" s="109">
        <v>-126.28995533197991</v>
      </c>
      <c r="C8" s="109">
        <v>1.1510631409817045</v>
      </c>
      <c r="D8" s="109">
        <v>-16.717022226664508</v>
      </c>
      <c r="E8" s="109">
        <v>0.2128537730565134</v>
      </c>
    </row>
    <row r="9" spans="1:5">
      <c r="A9" t="s">
        <v>121</v>
      </c>
      <c r="B9" s="109">
        <v>-127.16273109848414</v>
      </c>
      <c r="C9" s="109">
        <v>0.98785705426760717</v>
      </c>
      <c r="D9" s="109">
        <v>-17.088109447417139</v>
      </c>
      <c r="E9" s="109">
        <v>0.35366922225281178</v>
      </c>
    </row>
    <row r="10" spans="1:5">
      <c r="A10" t="s">
        <v>122</v>
      </c>
      <c r="B10" s="109">
        <v>-122.96927731167217</v>
      </c>
      <c r="C10" s="109">
        <v>1.1418611243675714</v>
      </c>
      <c r="D10" s="109">
        <v>-16.408747005356044</v>
      </c>
      <c r="E10" s="109">
        <v>0.34539763997089395</v>
      </c>
    </row>
    <row r="11" spans="1:5">
      <c r="A11" t="s">
        <v>123</v>
      </c>
      <c r="B11" s="109">
        <v>-107.02071930644819</v>
      </c>
      <c r="C11" s="109">
        <v>1.0904731375437358</v>
      </c>
      <c r="D11" s="109">
        <v>-14.134979377949483</v>
      </c>
      <c r="E11" s="109">
        <v>0.28463633019698181</v>
      </c>
    </row>
    <row r="12" spans="1:5">
      <c r="A12" t="s">
        <v>124</v>
      </c>
      <c r="B12" s="109">
        <v>-123.61273514796567</v>
      </c>
      <c r="C12" s="109">
        <v>1.1343670762347926</v>
      </c>
      <c r="D12" s="109">
        <v>-16.858812936021327</v>
      </c>
      <c r="E12" s="109">
        <v>0.40079046836651733</v>
      </c>
    </row>
    <row r="13" spans="1:5">
      <c r="A13" t="s">
        <v>125</v>
      </c>
      <c r="B13" s="109">
        <v>-123.12024931702869</v>
      </c>
      <c r="C13" s="109">
        <v>1.2175660430596493</v>
      </c>
      <c r="D13" s="109">
        <v>-16.735414855305411</v>
      </c>
      <c r="E13" s="109">
        <v>0.33530025846553407</v>
      </c>
    </row>
    <row r="14" spans="1:5">
      <c r="A14" t="s">
        <v>126</v>
      </c>
      <c r="B14" s="109">
        <v>-126.95771776692305</v>
      </c>
      <c r="C14" s="109">
        <v>0.97596728218035345</v>
      </c>
      <c r="D14" s="109">
        <v>-17.10556839887774</v>
      </c>
      <c r="E14" s="109">
        <v>0.53979749915450681</v>
      </c>
    </row>
    <row r="15" spans="1:5">
      <c r="A15" t="s">
        <v>127</v>
      </c>
      <c r="B15" s="109">
        <v>-125.93005400071392</v>
      </c>
      <c r="C15" s="109">
        <v>1.6819610832361169</v>
      </c>
      <c r="D15" s="109">
        <v>-16.86910967560615</v>
      </c>
      <c r="E15" s="109">
        <v>0.45480123180019516</v>
      </c>
    </row>
    <row r="16" spans="1:5">
      <c r="A16" t="s">
        <v>128</v>
      </c>
      <c r="B16" s="109">
        <v>-131.92266130181912</v>
      </c>
      <c r="C16" s="109">
        <v>2.2699118403401477</v>
      </c>
      <c r="D16" s="109">
        <v>-17.603108483558469</v>
      </c>
      <c r="E16" s="109">
        <v>0.40766637960480817</v>
      </c>
    </row>
    <row r="17" spans="1:5" ht="17" customHeight="1">
      <c r="A17" t="s">
        <v>129</v>
      </c>
      <c r="B17" s="109">
        <v>-127.85682312610049</v>
      </c>
      <c r="C17" s="109">
        <v>1.7977870399378011</v>
      </c>
      <c r="D17" s="109">
        <v>-17.186762056868563</v>
      </c>
      <c r="E17" s="109">
        <v>0.43271313476204126</v>
      </c>
    </row>
    <row r="18" spans="1:5">
      <c r="A18" t="s">
        <v>311</v>
      </c>
      <c r="B18" s="109">
        <v>-126.91138317438873</v>
      </c>
      <c r="C18" s="109">
        <v>1.3983596117729979</v>
      </c>
      <c r="D18" s="109">
        <v>-17.280775766121131</v>
      </c>
      <c r="E18" s="109">
        <v>0.53687905129425051</v>
      </c>
    </row>
    <row r="19" spans="1:5">
      <c r="B19" s="109"/>
      <c r="C19" s="109"/>
      <c r="D19" s="109"/>
      <c r="E19" s="109"/>
    </row>
    <row r="20" spans="1:5">
      <c r="B20" s="109"/>
      <c r="C20" s="109"/>
      <c r="D20" s="109"/>
      <c r="E20" s="10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S21"/>
  <sheetViews>
    <sheetView workbookViewId="0">
      <selection activeCell="B6" sqref="B6:H6"/>
    </sheetView>
  </sheetViews>
  <sheetFormatPr baseColWidth="10" defaultRowHeight="16"/>
  <cols>
    <col min="1" max="1" width="16.1640625" customWidth="1"/>
  </cols>
  <sheetData>
    <row r="1" spans="1:19" ht="34">
      <c r="A1" s="113" t="s">
        <v>326</v>
      </c>
      <c r="B1" s="113" t="s">
        <v>215</v>
      </c>
      <c r="C1" s="113" t="s">
        <v>327</v>
      </c>
      <c r="D1" s="113" t="s">
        <v>304</v>
      </c>
      <c r="E1" s="113" t="s">
        <v>302</v>
      </c>
      <c r="F1" s="113" t="s">
        <v>328</v>
      </c>
      <c r="G1" s="113" t="s">
        <v>329</v>
      </c>
      <c r="H1" s="113" t="s">
        <v>330</v>
      </c>
      <c r="I1" s="113" t="s">
        <v>331</v>
      </c>
      <c r="J1" s="114" t="s">
        <v>307</v>
      </c>
      <c r="K1" s="114" t="s">
        <v>309</v>
      </c>
      <c r="L1" s="114" t="s">
        <v>332</v>
      </c>
      <c r="M1" s="114" t="s">
        <v>333</v>
      </c>
      <c r="N1" s="114" t="s">
        <v>334</v>
      </c>
      <c r="O1" s="114" t="s">
        <v>335</v>
      </c>
      <c r="P1" t="s">
        <v>336</v>
      </c>
      <c r="Q1" t="s">
        <v>337</v>
      </c>
      <c r="R1" t="s">
        <v>338</v>
      </c>
      <c r="S1" t="s">
        <v>339</v>
      </c>
    </row>
    <row r="2" spans="1:19">
      <c r="A2" s="115" t="s">
        <v>340</v>
      </c>
      <c r="B2" s="116">
        <v>5.54</v>
      </c>
      <c r="C2" s="116">
        <v>799.5</v>
      </c>
      <c r="D2" s="116">
        <v>561.9</v>
      </c>
      <c r="E2" s="116">
        <v>330</v>
      </c>
      <c r="F2" s="116">
        <v>11.4</v>
      </c>
      <c r="G2" s="115" t="s">
        <v>98</v>
      </c>
      <c r="H2" s="115" t="s">
        <v>98</v>
      </c>
      <c r="I2" s="115" t="s">
        <v>341</v>
      </c>
      <c r="J2" s="110">
        <v>-125.03965912483766</v>
      </c>
      <c r="K2" s="110">
        <v>-17.457076951227847</v>
      </c>
      <c r="L2" s="106">
        <v>6.3334768321480936</v>
      </c>
      <c r="M2" s="117">
        <v>-11.520800000000001</v>
      </c>
      <c r="N2" s="106">
        <v>-16.446700000000003</v>
      </c>
      <c r="O2" s="118">
        <v>807</v>
      </c>
      <c r="P2" s="108" t="s">
        <v>342</v>
      </c>
      <c r="Q2" s="108">
        <v>2.0354865965127887E-2</v>
      </c>
      <c r="R2" s="108">
        <v>2.0354865965127887E-2</v>
      </c>
      <c r="S2" s="119">
        <v>4.4391408114558475</v>
      </c>
    </row>
    <row r="3" spans="1:19">
      <c r="A3" s="115" t="s">
        <v>234</v>
      </c>
      <c r="B3" s="116">
        <v>6.19</v>
      </c>
      <c r="C3" s="116">
        <v>978.5</v>
      </c>
      <c r="D3" s="116">
        <v>691.2</v>
      </c>
      <c r="E3" s="116">
        <v>-14</v>
      </c>
      <c r="F3" s="116">
        <v>12.6</v>
      </c>
      <c r="G3" s="115" t="s">
        <v>98</v>
      </c>
      <c r="H3" s="116">
        <v>3000</v>
      </c>
      <c r="I3" s="115" t="s">
        <v>343</v>
      </c>
      <c r="J3" s="110">
        <v>-125.34146092630418</v>
      </c>
      <c r="K3" s="110">
        <v>-17.123392477803648</v>
      </c>
      <c r="L3" s="106">
        <v>4.8259906243247768</v>
      </c>
      <c r="M3" s="106">
        <v>-11.398899999999999</v>
      </c>
      <c r="N3" s="106">
        <v>-16.384599999999999</v>
      </c>
      <c r="O3" s="118">
        <v>98</v>
      </c>
      <c r="P3" s="108">
        <v>0.110722789768799</v>
      </c>
      <c r="Q3" s="108">
        <f>R3-P3</f>
        <v>9.5245410553810306E-3</v>
      </c>
      <c r="R3" s="108">
        <v>0.12024733082418003</v>
      </c>
      <c r="S3" s="108">
        <v>0.1217183770883055</v>
      </c>
    </row>
    <row r="4" spans="1:19">
      <c r="A4" s="115" t="s">
        <v>344</v>
      </c>
      <c r="B4" s="116">
        <v>7.04</v>
      </c>
      <c r="C4" s="116">
        <v>649.79999999999995</v>
      </c>
      <c r="D4" s="116">
        <v>445.9</v>
      </c>
      <c r="E4" s="116">
        <v>35</v>
      </c>
      <c r="F4" s="116">
        <v>12.6</v>
      </c>
      <c r="G4" s="115" t="s">
        <v>98</v>
      </c>
      <c r="H4" s="116">
        <v>300</v>
      </c>
      <c r="I4" s="115" t="s">
        <v>345</v>
      </c>
      <c r="J4" s="110">
        <v>-129.04890296138225</v>
      </c>
      <c r="K4" s="110">
        <v>-17.530172996738269</v>
      </c>
      <c r="L4" s="106">
        <v>7.1329549502797693</v>
      </c>
      <c r="M4" s="106">
        <v>-12.637599999999999</v>
      </c>
      <c r="N4" s="106">
        <v>-16.845299999999998</v>
      </c>
      <c r="O4" s="118">
        <v>189</v>
      </c>
      <c r="P4" s="108">
        <v>1.1828865504263E-2</v>
      </c>
      <c r="Q4" s="108">
        <f>R4-P4</f>
        <v>1.662954143943467E-2</v>
      </c>
      <c r="R4" s="108">
        <v>2.8458406943697671E-2</v>
      </c>
      <c r="S4" s="108">
        <v>0.12529832935560858</v>
      </c>
    </row>
    <row r="5" spans="1:19">
      <c r="A5" s="115" t="s">
        <v>346</v>
      </c>
      <c r="B5" s="115" t="s">
        <v>98</v>
      </c>
      <c r="C5" s="115" t="s">
        <v>98</v>
      </c>
      <c r="D5" s="115" t="s">
        <v>98</v>
      </c>
      <c r="E5" s="115" t="s">
        <v>98</v>
      </c>
      <c r="F5" s="115" t="s">
        <v>98</v>
      </c>
      <c r="G5" s="115" t="s">
        <v>98</v>
      </c>
      <c r="H5" s="116">
        <v>0</v>
      </c>
      <c r="I5" s="115" t="s">
        <v>98</v>
      </c>
      <c r="J5" s="110">
        <v>-126.6553178801416</v>
      </c>
      <c r="K5" s="110">
        <v>-17.322577492370268</v>
      </c>
      <c r="L5" s="106">
        <v>5.5195394421201955</v>
      </c>
      <c r="M5" s="106">
        <v>-9.4118999999999993</v>
      </c>
      <c r="N5" s="106">
        <v>-17.368400000000001</v>
      </c>
      <c r="O5" s="118">
        <v>8276</v>
      </c>
      <c r="P5" s="108" t="s">
        <v>342</v>
      </c>
      <c r="Q5" s="108">
        <v>2.1775866041938704E-2</v>
      </c>
      <c r="R5" s="108">
        <v>2.1775866041938704E-2</v>
      </c>
      <c r="S5" s="108">
        <v>0.1217183770883055</v>
      </c>
    </row>
    <row r="6" spans="1:19">
      <c r="A6" s="115" t="s">
        <v>347</v>
      </c>
      <c r="B6" s="116">
        <v>7.09</v>
      </c>
      <c r="C6" s="116">
        <v>659.6</v>
      </c>
      <c r="D6" s="116">
        <v>456.5</v>
      </c>
      <c r="E6" s="116">
        <v>-44</v>
      </c>
      <c r="F6" s="116">
        <v>13</v>
      </c>
      <c r="G6" s="115" t="s">
        <v>98</v>
      </c>
      <c r="H6" s="116">
        <v>175</v>
      </c>
      <c r="I6" s="115" t="s">
        <v>98</v>
      </c>
      <c r="J6" s="110">
        <v>-128.4350724253662</v>
      </c>
      <c r="K6" s="110">
        <v>-17.447175821770525</v>
      </c>
      <c r="L6" s="106">
        <v>6.1566205843985475</v>
      </c>
      <c r="M6" s="106">
        <v>-9.8638000000000012</v>
      </c>
      <c r="N6" s="106">
        <v>-16.142299999999999</v>
      </c>
      <c r="O6" s="118">
        <v>6551</v>
      </c>
      <c r="P6" s="108">
        <v>5.5303786773177599E-3</v>
      </c>
      <c r="Q6" s="108">
        <f>R6-P6</f>
        <v>3.0993163837468321E-2</v>
      </c>
      <c r="R6" s="108">
        <v>3.6523542514786081E-2</v>
      </c>
      <c r="S6" s="108">
        <v>0.12410501193317422</v>
      </c>
    </row>
    <row r="7" spans="1:19">
      <c r="A7" s="115" t="s">
        <v>348</v>
      </c>
      <c r="B7" s="116">
        <v>6.79</v>
      </c>
      <c r="C7" s="116">
        <v>4629</v>
      </c>
      <c r="D7" s="116">
        <v>3556</v>
      </c>
      <c r="E7" s="116">
        <v>-144</v>
      </c>
      <c r="F7" s="116">
        <v>23.2</v>
      </c>
      <c r="G7" s="115" t="s">
        <v>98</v>
      </c>
      <c r="H7" s="116">
        <v>0</v>
      </c>
      <c r="I7" s="115" t="s">
        <v>349</v>
      </c>
      <c r="J7" s="110">
        <v>-117.15580223166775</v>
      </c>
      <c r="K7" s="110">
        <v>-15.265436157584697</v>
      </c>
      <c r="L7" s="106">
        <v>8.7546325079065621</v>
      </c>
      <c r="M7" s="106">
        <v>-10.619200000000001</v>
      </c>
      <c r="N7" s="106">
        <v>-14.459800000000001</v>
      </c>
      <c r="O7" s="118">
        <v>106819</v>
      </c>
      <c r="P7" s="108">
        <v>3.9173515631000799E-3</v>
      </c>
      <c r="Q7" s="108">
        <f>R7-P7</f>
        <v>2.2697595821491671E-2</v>
      </c>
      <c r="R7" s="108">
        <v>2.6614947384591751E-2</v>
      </c>
      <c r="S7" s="119">
        <v>1.5477326968973746</v>
      </c>
    </row>
    <row r="8" spans="1:19">
      <c r="A8" s="115" t="s">
        <v>237</v>
      </c>
      <c r="B8" s="116">
        <v>7.35</v>
      </c>
      <c r="C8" s="116">
        <v>3124</v>
      </c>
      <c r="D8" s="116">
        <v>232.5</v>
      </c>
      <c r="E8" s="116">
        <v>-164</v>
      </c>
      <c r="F8" s="116">
        <v>21.2</v>
      </c>
      <c r="G8" s="115" t="s">
        <v>350</v>
      </c>
      <c r="H8" s="115" t="s">
        <v>98</v>
      </c>
      <c r="I8" s="115" t="s">
        <v>351</v>
      </c>
      <c r="J8" s="110">
        <v>-126.28995533197991</v>
      </c>
      <c r="K8" s="110">
        <v>-16.717022226664508</v>
      </c>
      <c r="L8" s="106">
        <v>13.498913016310322</v>
      </c>
      <c r="M8" s="106">
        <v>-10.425700000000001</v>
      </c>
      <c r="N8" s="106">
        <v>-16.132300000000001</v>
      </c>
      <c r="O8" s="118">
        <v>13266</v>
      </c>
      <c r="P8" s="108">
        <v>2.9188109685843802E-3</v>
      </c>
      <c r="Q8" s="108">
        <f>R8-P8</f>
        <v>2.073892003994162E-2</v>
      </c>
      <c r="R8" s="108">
        <v>2.3657731008526001E-2</v>
      </c>
      <c r="S8" s="108">
        <v>0.14140811455847255</v>
      </c>
    </row>
    <row r="9" spans="1:19">
      <c r="A9" s="115" t="s">
        <v>352</v>
      </c>
      <c r="B9" s="116">
        <v>8.18</v>
      </c>
      <c r="C9" s="116">
        <v>1564</v>
      </c>
      <c r="D9" s="116">
        <v>1088</v>
      </c>
      <c r="E9" s="116">
        <v>-127</v>
      </c>
      <c r="F9" s="116">
        <v>32.200000000000003</v>
      </c>
      <c r="G9" s="116">
        <v>6</v>
      </c>
      <c r="H9" s="116">
        <v>2400</v>
      </c>
      <c r="I9" s="115" t="s">
        <v>353</v>
      </c>
      <c r="J9" s="110">
        <v>-127.16273109848414</v>
      </c>
      <c r="K9" s="110">
        <v>-17.088109447417139</v>
      </c>
      <c r="L9" s="106">
        <v>15.014289526626211</v>
      </c>
      <c r="M9" s="106">
        <v>-9.6968999999999994</v>
      </c>
      <c r="N9" s="106">
        <v>-16.7988</v>
      </c>
      <c r="O9" s="118">
        <v>35626</v>
      </c>
      <c r="P9" s="108">
        <v>2.4579460788078998E-3</v>
      </c>
      <c r="Q9" s="108">
        <f>R9-P9</f>
        <v>2.4925109455411317E-2</v>
      </c>
      <c r="R9" s="108">
        <v>2.7383055534219217E-2</v>
      </c>
      <c r="S9" s="119">
        <v>0.40513126491646778</v>
      </c>
    </row>
    <row r="10" spans="1:19">
      <c r="A10" s="115" t="s">
        <v>354</v>
      </c>
      <c r="B10" s="116">
        <v>8</v>
      </c>
      <c r="C10" s="116">
        <v>1916</v>
      </c>
      <c r="D10" s="116">
        <v>1368</v>
      </c>
      <c r="E10" s="116">
        <v>55</v>
      </c>
      <c r="F10" s="116">
        <v>27.3</v>
      </c>
      <c r="G10" s="115" t="s">
        <v>98</v>
      </c>
      <c r="H10" s="116">
        <v>0</v>
      </c>
      <c r="I10" s="115" t="s">
        <v>355</v>
      </c>
      <c r="J10" s="110">
        <v>-122.96927731167217</v>
      </c>
      <c r="K10" s="110">
        <v>-16.408747005356044</v>
      </c>
      <c r="L10" s="106">
        <v>13.354458557600866</v>
      </c>
      <c r="M10" s="106">
        <v>-6.0661999999999994</v>
      </c>
      <c r="N10" s="106">
        <v>-15.648500000000002</v>
      </c>
      <c r="O10" s="118">
        <v>1830</v>
      </c>
      <c r="P10" s="108" t="s">
        <v>342</v>
      </c>
      <c r="Q10" s="108">
        <v>1.4978108917735617E-2</v>
      </c>
      <c r="R10" s="108">
        <v>1.4978108917735617E-2</v>
      </c>
      <c r="S10" s="108">
        <v>0.13245823389021477</v>
      </c>
    </row>
    <row r="11" spans="1:19">
      <c r="A11" s="115" t="s">
        <v>356</v>
      </c>
      <c r="B11" s="115" t="s">
        <v>98</v>
      </c>
      <c r="C11" s="115" t="s">
        <v>98</v>
      </c>
      <c r="D11" s="115" t="s">
        <v>98</v>
      </c>
      <c r="E11" s="115" t="s">
        <v>98</v>
      </c>
      <c r="F11" s="115" t="s">
        <v>98</v>
      </c>
      <c r="G11" s="115" t="s">
        <v>98</v>
      </c>
      <c r="H11" s="115" t="s">
        <v>98</v>
      </c>
      <c r="I11" s="115" t="s">
        <v>98</v>
      </c>
      <c r="J11" s="110">
        <v>-107.02071930644819</v>
      </c>
      <c r="K11" s="110">
        <v>-14.134979377949483</v>
      </c>
      <c r="L11" s="106">
        <v>6.6703035841580161E-2</v>
      </c>
      <c r="M11" s="106"/>
      <c r="N11" s="106"/>
      <c r="O11" s="118">
        <v>178</v>
      </c>
      <c r="P11" s="108">
        <v>2.4579460788078998E-3</v>
      </c>
      <c r="Q11" s="108">
        <f>R11-P11</f>
        <v>1.8434595591059217E-2</v>
      </c>
      <c r="R11" s="108">
        <v>2.0892541669867117E-2</v>
      </c>
      <c r="S11" s="108">
        <v>0.12887828162291171</v>
      </c>
    </row>
    <row r="12" spans="1:19">
      <c r="A12" s="115" t="s">
        <v>357</v>
      </c>
      <c r="B12" s="116">
        <v>6.15</v>
      </c>
      <c r="C12" s="116">
        <v>1540</v>
      </c>
      <c r="D12" s="116">
        <v>1104</v>
      </c>
      <c r="E12" s="116">
        <v>330</v>
      </c>
      <c r="F12" s="116">
        <v>13.5</v>
      </c>
      <c r="G12" s="116">
        <v>9</v>
      </c>
      <c r="H12" s="116">
        <v>1000</v>
      </c>
      <c r="I12" s="115" t="s">
        <v>358</v>
      </c>
      <c r="J12" s="110">
        <v>-123.61273514796567</v>
      </c>
      <c r="K12" s="110">
        <v>-16.858812936021327</v>
      </c>
      <c r="L12" s="106">
        <v>4.6231358796280668</v>
      </c>
      <c r="M12" s="106">
        <v>-3.5298000000000003</v>
      </c>
      <c r="N12" s="106">
        <v>-17.981999999999999</v>
      </c>
      <c r="O12" s="118">
        <v>289</v>
      </c>
      <c r="P12" s="108" t="s">
        <v>342</v>
      </c>
      <c r="Q12" s="108">
        <v>2.0546893002534757E-2</v>
      </c>
      <c r="R12" s="108">
        <v>2.0546893002534757E-2</v>
      </c>
      <c r="S12" s="108">
        <v>0.12947494033412887</v>
      </c>
    </row>
    <row r="13" spans="1:19">
      <c r="A13" s="115" t="s">
        <v>359</v>
      </c>
      <c r="B13" s="116">
        <v>5.99</v>
      </c>
      <c r="C13" s="116">
        <v>3610</v>
      </c>
      <c r="D13" s="116">
        <v>2740</v>
      </c>
      <c r="E13" s="116">
        <v>224</v>
      </c>
      <c r="F13" s="116">
        <v>16</v>
      </c>
      <c r="G13" s="116">
        <v>8</v>
      </c>
      <c r="H13" s="116">
        <v>2400</v>
      </c>
      <c r="I13" s="115" t="s">
        <v>360</v>
      </c>
      <c r="J13" s="110">
        <v>-123.12024931702869</v>
      </c>
      <c r="K13" s="110">
        <v>-16.735414855305411</v>
      </c>
      <c r="L13" s="106">
        <v>5.6359141468934242</v>
      </c>
      <c r="M13" s="106">
        <v>-2.9739999999999998</v>
      </c>
      <c r="N13" s="106">
        <v>-17.378599999999999</v>
      </c>
      <c r="O13" s="118">
        <v>3257</v>
      </c>
      <c r="P13" s="108" t="s">
        <v>342</v>
      </c>
      <c r="Q13" s="108">
        <v>2.8381596128734927E-2</v>
      </c>
      <c r="R13" s="108">
        <v>2.8381596128734927E-2</v>
      </c>
      <c r="S13" s="108">
        <v>0.12947494033412887</v>
      </c>
    </row>
    <row r="14" spans="1:19">
      <c r="A14" s="115" t="s">
        <v>361</v>
      </c>
      <c r="B14" s="116">
        <v>6.96</v>
      </c>
      <c r="C14" s="116">
        <v>2473</v>
      </c>
      <c r="D14" s="116">
        <v>1830</v>
      </c>
      <c r="E14" s="116">
        <v>-14</v>
      </c>
      <c r="F14" s="116">
        <v>16.3</v>
      </c>
      <c r="G14" s="116">
        <v>0</v>
      </c>
      <c r="H14" s="116">
        <v>294</v>
      </c>
      <c r="I14" s="115" t="s">
        <v>362</v>
      </c>
      <c r="J14" s="110">
        <v>-126.95771776692305</v>
      </c>
      <c r="K14" s="110">
        <v>-17.10556839887774</v>
      </c>
      <c r="L14" s="106">
        <v>9.9825424917927297</v>
      </c>
      <c r="M14" s="106">
        <v>-5.8114999999999997</v>
      </c>
      <c r="N14" s="106">
        <v>-17.599399999999999</v>
      </c>
      <c r="O14" s="118">
        <v>420</v>
      </c>
      <c r="P14" s="108">
        <v>2.3427298563637799E-2</v>
      </c>
      <c r="Q14" s="108">
        <f>R14-P14</f>
        <v>7.0281895690912852E-3</v>
      </c>
      <c r="R14" s="108">
        <v>3.0455488132729084E-2</v>
      </c>
      <c r="S14" s="108">
        <v>0.12350835322195702</v>
      </c>
    </row>
    <row r="15" spans="1:19">
      <c r="A15" s="115" t="s">
        <v>363</v>
      </c>
      <c r="B15" s="116">
        <v>7.4</v>
      </c>
      <c r="C15" s="116">
        <v>1299</v>
      </c>
      <c r="D15" s="116">
        <v>925.6</v>
      </c>
      <c r="E15" s="116">
        <v>-71</v>
      </c>
      <c r="F15" s="116">
        <v>15.8</v>
      </c>
      <c r="G15" s="116">
        <v>1</v>
      </c>
      <c r="H15" s="116">
        <v>100</v>
      </c>
      <c r="I15" s="115" t="s">
        <v>364</v>
      </c>
      <c r="J15" s="110">
        <v>-125.93005400071392</v>
      </c>
      <c r="K15" s="110">
        <v>-16.86910967560615</v>
      </c>
      <c r="L15" s="106">
        <v>1.6299595540927285</v>
      </c>
      <c r="M15" s="106">
        <v>-9.5605000000000011</v>
      </c>
      <c r="N15" s="106">
        <v>-16.4895</v>
      </c>
      <c r="O15" s="118">
        <v>975</v>
      </c>
      <c r="P15" s="108">
        <v>1.01006221676012E-2</v>
      </c>
      <c r="Q15" s="108">
        <f>R15-P15</f>
        <v>3.0839542207542821E-2</v>
      </c>
      <c r="R15" s="108">
        <v>4.0940164375144021E-2</v>
      </c>
      <c r="S15" s="108">
        <v>0.14379474940334128</v>
      </c>
    </row>
    <row r="16" spans="1:19">
      <c r="A16" s="115" t="s">
        <v>365</v>
      </c>
      <c r="B16" s="116">
        <v>7.56</v>
      </c>
      <c r="C16" s="116">
        <v>485</v>
      </c>
      <c r="D16" s="116">
        <v>331.8</v>
      </c>
      <c r="E16" s="116">
        <v>24</v>
      </c>
      <c r="F16" s="116">
        <v>15.5</v>
      </c>
      <c r="G16" s="116">
        <v>8</v>
      </c>
      <c r="H16" s="115" t="s">
        <v>98</v>
      </c>
      <c r="I16" s="115" t="s">
        <v>98</v>
      </c>
      <c r="J16" s="110">
        <v>-131.92266130181912</v>
      </c>
      <c r="K16" s="110">
        <v>-17.603108483558469</v>
      </c>
      <c r="L16" s="106">
        <v>6.0909454289357976</v>
      </c>
      <c r="M16" s="106">
        <v>-10.9496</v>
      </c>
      <c r="N16" s="106">
        <v>-20.160999999999994</v>
      </c>
      <c r="O16" s="118">
        <v>12109</v>
      </c>
      <c r="P16" s="108" t="s">
        <v>342</v>
      </c>
      <c r="Q16" s="108">
        <v>1.6975190106767034E-2</v>
      </c>
      <c r="R16" s="108">
        <v>1.6975190106767034E-2</v>
      </c>
      <c r="S16" s="108">
        <v>0.13007159904534607</v>
      </c>
    </row>
    <row r="17" spans="1:16">
      <c r="A17" s="120" t="s">
        <v>366</v>
      </c>
      <c r="J17" s="110">
        <v>-127.85682312610049</v>
      </c>
      <c r="K17" s="110">
        <v>-17.186762056868563</v>
      </c>
      <c r="L17" s="106">
        <v>4.7532973231219682</v>
      </c>
      <c r="M17" s="106">
        <v>-9.5213999999999999</v>
      </c>
      <c r="N17" s="106">
        <v>-17.7651</v>
      </c>
    </row>
    <row r="18" spans="1:16">
      <c r="J18" s="110">
        <v>-126.91138317438873</v>
      </c>
      <c r="K18" s="110">
        <v>-17.280775766121131</v>
      </c>
    </row>
    <row r="19" spans="1:16">
      <c r="J19" s="121"/>
      <c r="K19" s="121"/>
      <c r="P19" t="s">
        <v>367</v>
      </c>
    </row>
    <row r="20" spans="1:16">
      <c r="P20" t="s">
        <v>368</v>
      </c>
    </row>
    <row r="21" spans="1:16">
      <c r="P21" t="s">
        <v>369</v>
      </c>
    </row>
  </sheetData>
  <conditionalFormatting sqref="E2:E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W42"/>
  <sheetViews>
    <sheetView topLeftCell="A19" workbookViewId="0">
      <selection activeCell="B25" sqref="B25:C40"/>
    </sheetView>
  </sheetViews>
  <sheetFormatPr baseColWidth="10" defaultRowHeight="16"/>
  <cols>
    <col min="3" max="11" width="10.6640625" customWidth="1"/>
  </cols>
  <sheetData>
    <row r="1" spans="1:23" ht="17" thickBot="1">
      <c r="A1" t="s">
        <v>496</v>
      </c>
    </row>
    <row r="2" spans="1:23">
      <c r="B2" s="185"/>
      <c r="C2" s="186" t="s">
        <v>388</v>
      </c>
      <c r="D2" s="186" t="s">
        <v>379</v>
      </c>
      <c r="E2" s="186" t="s">
        <v>380</v>
      </c>
      <c r="F2" s="186" t="s">
        <v>381</v>
      </c>
      <c r="G2" s="186" t="s">
        <v>376</v>
      </c>
      <c r="H2" s="186" t="s">
        <v>497</v>
      </c>
      <c r="I2" s="186" t="s">
        <v>377</v>
      </c>
      <c r="J2" s="186" t="s">
        <v>378</v>
      </c>
      <c r="K2" s="187" t="s">
        <v>498</v>
      </c>
      <c r="M2" t="s">
        <v>499</v>
      </c>
      <c r="N2" s="188" t="s">
        <v>500</v>
      </c>
      <c r="O2" s="189" t="s">
        <v>388</v>
      </c>
      <c r="P2" s="189" t="s">
        <v>379</v>
      </c>
      <c r="Q2" s="189" t="s">
        <v>380</v>
      </c>
      <c r="R2" s="189" t="s">
        <v>381</v>
      </c>
      <c r="S2" s="189" t="s">
        <v>376</v>
      </c>
      <c r="T2" s="190" t="s">
        <v>497</v>
      </c>
      <c r="U2" s="189" t="s">
        <v>377</v>
      </c>
      <c r="V2" s="189" t="s">
        <v>378</v>
      </c>
      <c r="W2" s="191" t="s">
        <v>498</v>
      </c>
    </row>
    <row r="3" spans="1:23">
      <c r="B3" s="142" t="s">
        <v>501</v>
      </c>
      <c r="C3" s="141">
        <v>8.6053645648981369</v>
      </c>
      <c r="D3" s="141">
        <v>0.53655820309422875</v>
      </c>
      <c r="E3" s="141">
        <v>18.166884497060458</v>
      </c>
      <c r="F3" s="141">
        <v>733.24273414311426</v>
      </c>
      <c r="G3" s="141">
        <v>64.482691338363054</v>
      </c>
      <c r="H3" s="141">
        <v>2.44758172794679</v>
      </c>
      <c r="I3" s="141">
        <v>290.23304903425776</v>
      </c>
      <c r="J3" s="141">
        <v>0</v>
      </c>
      <c r="K3" s="192">
        <v>2.2715950762879737</v>
      </c>
      <c r="N3" s="193" t="s">
        <v>501</v>
      </c>
      <c r="O3" s="161">
        <v>0.20858485112504041</v>
      </c>
      <c r="P3" s="161">
        <v>4.017671782797471E-2</v>
      </c>
      <c r="Q3" s="161">
        <v>18.28585312489475</v>
      </c>
      <c r="R3" s="161">
        <v>80.83429834087741</v>
      </c>
      <c r="S3" s="161">
        <v>1.2021305197043399</v>
      </c>
      <c r="T3" s="161">
        <v>0.25712192785597099</v>
      </c>
      <c r="U3" s="161">
        <v>26.231304135300743</v>
      </c>
      <c r="V3" s="161">
        <v>0</v>
      </c>
      <c r="W3" s="194">
        <v>0.24425572856816571</v>
      </c>
    </row>
    <row r="4" spans="1:23">
      <c r="B4" s="142" t="s">
        <v>502</v>
      </c>
      <c r="C4" s="141">
        <v>0.37688661505087268</v>
      </c>
      <c r="D4" s="141">
        <v>2.7433434186698347E-2</v>
      </c>
      <c r="E4" s="141">
        <v>40.111119136609688</v>
      </c>
      <c r="F4" s="141">
        <v>390.66023541132427</v>
      </c>
      <c r="G4" s="141">
        <v>146.30602092327706</v>
      </c>
      <c r="H4" s="141">
        <v>3.4621989112045377E-3</v>
      </c>
      <c r="I4" s="141">
        <v>1.2904586253800316</v>
      </c>
      <c r="J4" s="141">
        <v>6.6377584361692846E-2</v>
      </c>
      <c r="K4" s="192">
        <v>0</v>
      </c>
      <c r="N4" s="193" t="s">
        <v>502</v>
      </c>
      <c r="O4" s="161">
        <v>4.0087674824425802E-2</v>
      </c>
      <c r="P4" s="161">
        <v>2.9558403086100845E-3</v>
      </c>
      <c r="Q4" s="161">
        <v>40.656140561085877</v>
      </c>
      <c r="R4" s="161">
        <v>47.998449707483871</v>
      </c>
      <c r="S4" s="161">
        <v>15.619906349849915</v>
      </c>
      <c r="T4" s="161">
        <v>4.9009917305145338E-3</v>
      </c>
      <c r="U4" s="161">
        <v>0.2070288992471743</v>
      </c>
      <c r="V4" s="161">
        <v>4.899640952928319E-3</v>
      </c>
      <c r="W4" s="194">
        <v>0</v>
      </c>
    </row>
    <row r="5" spans="1:23">
      <c r="B5" s="142" t="s">
        <v>503</v>
      </c>
      <c r="C5" s="195">
        <v>0.26447563838937244</v>
      </c>
      <c r="D5" s="195">
        <v>1.044604773660983E-2</v>
      </c>
      <c r="E5" s="195">
        <v>15.99283348345006</v>
      </c>
      <c r="F5" s="195">
        <v>310.80771321425902</v>
      </c>
      <c r="G5" s="195">
        <v>131.09157110159236</v>
      </c>
      <c r="H5" s="195">
        <v>0.53223218529621874</v>
      </c>
      <c r="I5" s="195">
        <v>15.341496008050147</v>
      </c>
      <c r="J5" s="141">
        <v>0</v>
      </c>
      <c r="K5" s="192">
        <v>9.7258591206643111E-2</v>
      </c>
      <c r="N5" s="193" t="s">
        <v>503</v>
      </c>
      <c r="O5" s="161">
        <v>2.3671467386095898E-3</v>
      </c>
      <c r="P5" s="161">
        <v>6.9155075359100696E-4</v>
      </c>
      <c r="Q5" s="161">
        <v>16.090269448638121</v>
      </c>
      <c r="R5" s="161">
        <v>27.099667817611952</v>
      </c>
      <c r="S5" s="161">
        <v>2.5190550583263671</v>
      </c>
      <c r="T5" s="161">
        <v>3.6728045729340644E-2</v>
      </c>
      <c r="U5" s="161">
        <v>1.092460496940926</v>
      </c>
      <c r="V5" s="161">
        <v>0</v>
      </c>
      <c r="W5" s="194">
        <v>6.5116875675049219E-3</v>
      </c>
    </row>
    <row r="6" spans="1:23">
      <c r="B6" s="142" t="s">
        <v>504</v>
      </c>
      <c r="C6" s="195">
        <v>0</v>
      </c>
      <c r="D6" s="195">
        <v>8.8649814101209225E-3</v>
      </c>
      <c r="E6" s="195">
        <v>79.578660737483872</v>
      </c>
      <c r="F6" s="195">
        <v>655.58718616182887</v>
      </c>
      <c r="G6" s="195">
        <v>124.93318128288482</v>
      </c>
      <c r="H6" s="195">
        <v>5.0977603654189267E-3</v>
      </c>
      <c r="I6" s="195">
        <v>7.8081293554329537E-2</v>
      </c>
      <c r="J6" s="141">
        <v>5.94372215750162E-2</v>
      </c>
      <c r="K6" s="192">
        <v>0</v>
      </c>
      <c r="N6" s="193" t="s">
        <v>504</v>
      </c>
      <c r="O6" s="161">
        <v>0</v>
      </c>
      <c r="P6" s="161">
        <v>4.9817121539483613E-4</v>
      </c>
      <c r="Q6" s="161">
        <v>81.248498236751345</v>
      </c>
      <c r="R6" s="161">
        <v>94.513549769117276</v>
      </c>
      <c r="S6" s="161">
        <v>12.904101810574138</v>
      </c>
      <c r="T6" s="161">
        <v>7.2162466790132128E-3</v>
      </c>
      <c r="U6" s="161">
        <v>1.6389012366786727E-2</v>
      </c>
      <c r="V6" s="161">
        <v>1.0292012369474458E-2</v>
      </c>
      <c r="W6" s="194">
        <v>0</v>
      </c>
    </row>
    <row r="7" spans="1:23">
      <c r="B7" s="142" t="s">
        <v>505</v>
      </c>
      <c r="C7" s="195">
        <v>4.8491897833935962</v>
      </c>
      <c r="D7" s="195">
        <v>6.110689477497664E-2</v>
      </c>
      <c r="E7" s="195">
        <v>3.7651771249730301</v>
      </c>
      <c r="F7" s="195">
        <v>490.08885105394751</v>
      </c>
      <c r="G7" s="195">
        <v>11.758484823408596</v>
      </c>
      <c r="H7" s="195">
        <v>1.742730258549352</v>
      </c>
      <c r="I7" s="195">
        <v>191.60265503170197</v>
      </c>
      <c r="J7" s="141">
        <v>0</v>
      </c>
      <c r="K7" s="192">
        <v>1.4108368323737488</v>
      </c>
      <c r="N7" s="193" t="s">
        <v>505</v>
      </c>
      <c r="O7" s="161">
        <v>6.7648141638719864E-2</v>
      </c>
      <c r="P7" s="161">
        <v>2.7217259780672801E-2</v>
      </c>
      <c r="Q7" s="161">
        <v>4.1818529412304635</v>
      </c>
      <c r="R7" s="161">
        <v>44.902585729905255</v>
      </c>
      <c r="S7" s="161">
        <v>0.6999696598960331</v>
      </c>
      <c r="T7" s="161">
        <v>0.1064248093843005</v>
      </c>
      <c r="U7" s="161">
        <v>8.8911022197884417</v>
      </c>
      <c r="V7" s="161">
        <v>0</v>
      </c>
      <c r="W7" s="194">
        <v>8.495213665578652E-2</v>
      </c>
    </row>
    <row r="8" spans="1:23">
      <c r="B8" s="142" t="s">
        <v>506</v>
      </c>
      <c r="C8" s="195">
        <v>0.78132685243813504</v>
      </c>
      <c r="D8" s="195">
        <v>6.4000443323916037E-2</v>
      </c>
      <c r="E8" s="195">
        <v>47.269722541268315</v>
      </c>
      <c r="F8" s="195">
        <v>742.34871379704964</v>
      </c>
      <c r="G8" s="195">
        <v>430.02152880036806</v>
      </c>
      <c r="H8" s="195">
        <v>1.64340729611092E-2</v>
      </c>
      <c r="I8" s="195">
        <v>2.074313442361392</v>
      </c>
      <c r="J8" s="141">
        <v>0.13275294933669335</v>
      </c>
      <c r="K8" s="192">
        <v>1.4134544884812875E-2</v>
      </c>
      <c r="N8" s="193" t="s">
        <v>506</v>
      </c>
      <c r="O8" s="161">
        <v>2.8461536303942915E-2</v>
      </c>
      <c r="P8" s="161">
        <v>7.5012063361207092E-3</v>
      </c>
      <c r="Q8" s="161">
        <v>48.50998922620844</v>
      </c>
      <c r="R8" s="161">
        <v>48.457696229995406</v>
      </c>
      <c r="S8" s="161">
        <v>30.234070357261501</v>
      </c>
      <c r="T8" s="161">
        <v>1.8899754477691038E-3</v>
      </c>
      <c r="U8" s="161">
        <v>9.0940261905214287E-2</v>
      </c>
      <c r="V8" s="161">
        <v>5.9595666200397142E-2</v>
      </c>
      <c r="W8" s="194">
        <v>7.8081169391043136E-4</v>
      </c>
    </row>
    <row r="9" spans="1:23">
      <c r="B9" s="142" t="s">
        <v>507</v>
      </c>
      <c r="C9" s="195">
        <v>1.6172803506785998</v>
      </c>
      <c r="D9" s="195">
        <v>0.10292541481791734</v>
      </c>
      <c r="E9" s="195">
        <v>31.819231560492106</v>
      </c>
      <c r="F9" s="195">
        <v>789.03015237088789</v>
      </c>
      <c r="G9" s="195">
        <v>187.29382794615975</v>
      </c>
      <c r="H9" s="195">
        <v>8.1185531173914402E-2</v>
      </c>
      <c r="I9" s="195">
        <v>4.966178732042378</v>
      </c>
      <c r="J9" s="141">
        <v>6.5815993144786436E-2</v>
      </c>
      <c r="K9" s="192">
        <v>3.0947775012547581E-2</v>
      </c>
      <c r="N9" s="193" t="s">
        <v>507</v>
      </c>
      <c r="O9" s="161">
        <v>8.5395474575259978E-3</v>
      </c>
      <c r="P9" s="161">
        <v>5.7300777486303653E-3</v>
      </c>
      <c r="Q9" s="161">
        <v>32.79682497646855</v>
      </c>
      <c r="R9" s="161">
        <v>86.558236864095988</v>
      </c>
      <c r="S9" s="161">
        <v>12.405073770613532</v>
      </c>
      <c r="T9" s="161">
        <v>4.8183852392900137E-3</v>
      </c>
      <c r="U9" s="161">
        <v>0.23893571711809394</v>
      </c>
      <c r="V9" s="161">
        <v>7.886084507474346E-2</v>
      </c>
      <c r="W9" s="194">
        <v>3.7326715654480498E-3</v>
      </c>
    </row>
    <row r="10" spans="1:23" ht="17" thickBot="1">
      <c r="B10" s="145" t="s">
        <v>508</v>
      </c>
      <c r="C10" s="196">
        <v>0</v>
      </c>
      <c r="D10" s="196">
        <v>2.2442345755839524E-3</v>
      </c>
      <c r="E10" s="196">
        <v>12.27462036753181</v>
      </c>
      <c r="F10" s="196">
        <v>163.22621861578097</v>
      </c>
      <c r="G10" s="196">
        <v>6.1761039529974981</v>
      </c>
      <c r="H10" s="196">
        <v>8.3850658325062644E-4</v>
      </c>
      <c r="I10" s="196">
        <v>0</v>
      </c>
      <c r="J10" s="147">
        <v>1.6448228601541999E-2</v>
      </c>
      <c r="K10" s="197">
        <v>0</v>
      </c>
      <c r="N10" s="198" t="s">
        <v>508</v>
      </c>
      <c r="O10" s="161">
        <v>0</v>
      </c>
      <c r="P10" s="161">
        <v>2.285649298583929E-4</v>
      </c>
      <c r="Q10" s="161">
        <v>15.192368428354788</v>
      </c>
      <c r="R10" s="161">
        <v>14.690950757740998</v>
      </c>
      <c r="S10" s="161">
        <v>1.3666740131174502</v>
      </c>
      <c r="T10" s="161">
        <v>1.4544280402723493E-3</v>
      </c>
      <c r="U10" s="161">
        <v>0</v>
      </c>
      <c r="V10" s="161">
        <v>3.4105020080904365E-3</v>
      </c>
      <c r="W10" s="194">
        <v>0</v>
      </c>
    </row>
    <row r="11" spans="1:23" ht="17" thickBot="1">
      <c r="N11" s="199" t="s">
        <v>509</v>
      </c>
      <c r="O11" s="200">
        <v>0</v>
      </c>
      <c r="P11" s="200">
        <v>1.759875649452402E-3</v>
      </c>
      <c r="Q11" s="200">
        <v>0.25385015447438325</v>
      </c>
      <c r="R11" s="200">
        <v>0.88825555393227151</v>
      </c>
      <c r="S11" s="200">
        <v>0.99593103412173889</v>
      </c>
      <c r="T11" s="200">
        <v>0</v>
      </c>
      <c r="U11" s="200">
        <v>1.299162478944455E-2</v>
      </c>
      <c r="V11" s="200">
        <v>3.5105397725687364E-3</v>
      </c>
      <c r="W11" s="201">
        <v>0</v>
      </c>
    </row>
    <row r="13" spans="1:23">
      <c r="A13" t="s">
        <v>510</v>
      </c>
    </row>
    <row r="14" spans="1:23">
      <c r="B14" s="202"/>
      <c r="C14" s="202" t="s">
        <v>388</v>
      </c>
      <c r="D14" s="202" t="s">
        <v>379</v>
      </c>
      <c r="E14" s="202" t="s">
        <v>380</v>
      </c>
      <c r="F14" s="202" t="s">
        <v>381</v>
      </c>
      <c r="G14" s="202" t="s">
        <v>376</v>
      </c>
      <c r="H14" s="202" t="s">
        <v>497</v>
      </c>
      <c r="I14" s="202" t="s">
        <v>377</v>
      </c>
      <c r="J14" s="202" t="s">
        <v>378</v>
      </c>
      <c r="K14" s="202" t="s">
        <v>498</v>
      </c>
      <c r="N14" t="s">
        <v>511</v>
      </c>
      <c r="O14" t="s">
        <v>388</v>
      </c>
      <c r="P14" t="s">
        <v>379</v>
      </c>
      <c r="Q14" t="s">
        <v>380</v>
      </c>
      <c r="R14" t="s">
        <v>381</v>
      </c>
      <c r="S14" t="s">
        <v>376</v>
      </c>
      <c r="T14" t="s">
        <v>497</v>
      </c>
      <c r="U14" t="s">
        <v>377</v>
      </c>
      <c r="V14" t="s">
        <v>378</v>
      </c>
      <c r="W14" t="s">
        <v>498</v>
      </c>
    </row>
    <row r="15" spans="1:23">
      <c r="B15" s="202" t="s">
        <v>512</v>
      </c>
      <c r="C15" s="202">
        <v>27.787701792752834</v>
      </c>
      <c r="D15" s="202">
        <v>0.52493117913211107</v>
      </c>
      <c r="E15" s="202">
        <v>2248.5908707092385</v>
      </c>
      <c r="F15" s="202">
        <v>33026.635114627148</v>
      </c>
      <c r="G15" s="202">
        <v>449.43312173146455</v>
      </c>
      <c r="H15" s="202">
        <v>3.7617271686073832</v>
      </c>
      <c r="I15" s="202">
        <v>435.86417714915939</v>
      </c>
      <c r="J15" s="202">
        <v>0</v>
      </c>
      <c r="K15" s="202">
        <v>2.3244163052458142</v>
      </c>
      <c r="N15" t="s">
        <v>513</v>
      </c>
      <c r="O15">
        <v>0.72925432171687077</v>
      </c>
      <c r="P15">
        <v>5.1386345826500687E-2</v>
      </c>
      <c r="Q15">
        <v>2205.5893793894593</v>
      </c>
      <c r="R15">
        <v>3232.0025771864757</v>
      </c>
      <c r="S15">
        <v>16.209641859571999</v>
      </c>
      <c r="T15">
        <v>0.24273030298565773</v>
      </c>
      <c r="U15">
        <v>29.0655603478594</v>
      </c>
      <c r="V15">
        <v>0</v>
      </c>
      <c r="W15">
        <v>0.11031688165754761</v>
      </c>
    </row>
    <row r="16" spans="1:23">
      <c r="B16" s="202" t="s">
        <v>514</v>
      </c>
      <c r="C16" s="202">
        <v>8.4833357640097695</v>
      </c>
      <c r="D16" s="202">
        <v>0</v>
      </c>
      <c r="E16" s="202">
        <v>793.67227898110718</v>
      </c>
      <c r="F16" s="202">
        <v>19910.001027489547</v>
      </c>
      <c r="G16" s="202">
        <v>417.78661164111321</v>
      </c>
      <c r="H16" s="202">
        <v>4.0322479964401072</v>
      </c>
      <c r="I16" s="202">
        <v>372.54716608729711</v>
      </c>
      <c r="J16" s="202">
        <v>0</v>
      </c>
      <c r="K16" s="202">
        <v>1.9449600536901073</v>
      </c>
      <c r="N16" t="s">
        <v>515</v>
      </c>
      <c r="O16">
        <v>0.17897859004003028</v>
      </c>
      <c r="P16">
        <v>0</v>
      </c>
      <c r="Q16">
        <v>755.65543075424796</v>
      </c>
      <c r="R16">
        <v>1653.6220184737067</v>
      </c>
      <c r="S16">
        <v>12.470864998894321</v>
      </c>
      <c r="T16">
        <v>0.22458402225252699</v>
      </c>
      <c r="U16">
        <v>23.048316145292802</v>
      </c>
      <c r="V16">
        <v>0</v>
      </c>
      <c r="W16">
        <v>9.4224170329416046E-2</v>
      </c>
    </row>
    <row r="17" spans="1:23">
      <c r="B17" s="202" t="s">
        <v>516</v>
      </c>
      <c r="C17" s="202">
        <v>0.96614477449421765</v>
      </c>
      <c r="D17" s="202">
        <v>0</v>
      </c>
      <c r="E17" s="202">
        <v>392.25841742768358</v>
      </c>
      <c r="F17" s="202">
        <v>11215.589650079686</v>
      </c>
      <c r="G17" s="202">
        <v>781.00418899603346</v>
      </c>
      <c r="H17" s="202">
        <v>8.2155542328423481E-2</v>
      </c>
      <c r="I17" s="202">
        <v>2.9267000343110201</v>
      </c>
      <c r="J17" s="202">
        <v>0.34301332277430169</v>
      </c>
      <c r="K17" s="202">
        <v>0</v>
      </c>
      <c r="N17" t="s">
        <v>517</v>
      </c>
      <c r="O17">
        <v>0.45726393804704724</v>
      </c>
      <c r="P17">
        <v>0</v>
      </c>
      <c r="Q17">
        <v>436.99530179683501</v>
      </c>
      <c r="R17">
        <v>5717.8301284070576</v>
      </c>
      <c r="S17">
        <v>302.58264880894114</v>
      </c>
      <c r="T17">
        <v>5.3492815619766293E-3</v>
      </c>
      <c r="U17">
        <v>0.57398994434992689</v>
      </c>
      <c r="V17">
        <v>6.9844014723180442E-2</v>
      </c>
      <c r="W17">
        <v>0</v>
      </c>
    </row>
    <row r="18" spans="1:23">
      <c r="B18" s="202" t="s">
        <v>518</v>
      </c>
      <c r="C18" s="202">
        <v>2.8672414740374563</v>
      </c>
      <c r="D18" s="202">
        <v>1.2310319115645798</v>
      </c>
      <c r="E18" s="202">
        <v>1996.1918993271165</v>
      </c>
      <c r="F18" s="202">
        <v>40780.259555933335</v>
      </c>
      <c r="G18" s="202">
        <v>975.91776840456009</v>
      </c>
      <c r="H18" s="202">
        <v>1.4000765190560698</v>
      </c>
      <c r="I18" s="202">
        <v>37.981575261755431</v>
      </c>
      <c r="J18" s="202">
        <v>2.367220923053388</v>
      </c>
      <c r="K18" s="202">
        <v>0.21765411980663232</v>
      </c>
      <c r="N18" t="s">
        <v>518</v>
      </c>
      <c r="O18">
        <v>6.0920537522990204E-2</v>
      </c>
      <c r="P18">
        <v>0.11977789795728273</v>
      </c>
      <c r="Q18">
        <v>2413.4821566029736</v>
      </c>
      <c r="R18">
        <v>3590.4983416369241</v>
      </c>
      <c r="S18">
        <v>20.819043709154482</v>
      </c>
      <c r="T18">
        <v>7.9328972884988747E-2</v>
      </c>
      <c r="U18">
        <v>3.3476896826011915</v>
      </c>
      <c r="V18">
        <v>2.2016339780475644</v>
      </c>
      <c r="W18">
        <v>2.866363633880269E-2</v>
      </c>
    </row>
    <row r="19" spans="1:23">
      <c r="B19" s="202" t="s">
        <v>519</v>
      </c>
      <c r="C19" s="202">
        <v>0</v>
      </c>
      <c r="D19" s="202">
        <v>4.5212809208149705E-2</v>
      </c>
      <c r="E19" s="202">
        <v>759.5555676550855</v>
      </c>
      <c r="F19" s="202">
        <v>17687.275433089017</v>
      </c>
      <c r="G19" s="202">
        <v>637.31293113003937</v>
      </c>
      <c r="H19" s="202">
        <v>0</v>
      </c>
      <c r="I19" s="202">
        <v>0</v>
      </c>
      <c r="J19" s="202">
        <v>0.46798757496160565</v>
      </c>
      <c r="K19" s="202">
        <v>0</v>
      </c>
      <c r="N19" t="s">
        <v>519</v>
      </c>
      <c r="O19">
        <v>0</v>
      </c>
      <c r="P19">
        <v>8.3067281579969864E-3</v>
      </c>
      <c r="Q19">
        <v>719.55257012879679</v>
      </c>
      <c r="R19">
        <v>1321.6522634959338</v>
      </c>
      <c r="S19">
        <v>8.1911636246326278</v>
      </c>
      <c r="T19">
        <v>0</v>
      </c>
      <c r="U19">
        <v>0</v>
      </c>
      <c r="V19">
        <v>7.0143046120154443E-2</v>
      </c>
      <c r="W19">
        <v>0</v>
      </c>
    </row>
    <row r="20" spans="1:23">
      <c r="B20" s="202" t="s">
        <v>520</v>
      </c>
      <c r="C20" s="202">
        <v>1.2636918823536722</v>
      </c>
      <c r="D20" s="202">
        <v>3.4388864225473451E-2</v>
      </c>
      <c r="E20" s="202">
        <v>505.48864405623021</v>
      </c>
      <c r="F20" s="202">
        <v>14462.392574542015</v>
      </c>
      <c r="G20" s="202">
        <v>453.34224579515978</v>
      </c>
      <c r="H20" s="202">
        <v>1.233669427826892</v>
      </c>
      <c r="I20" s="202">
        <v>26.62943567104827</v>
      </c>
      <c r="J20" s="202">
        <v>1.2804433151312931</v>
      </c>
      <c r="K20" s="202">
        <v>0.14390684644637</v>
      </c>
      <c r="N20" t="s">
        <v>520</v>
      </c>
      <c r="O20">
        <v>0.15109446259772891</v>
      </c>
      <c r="P20">
        <v>6.9223961045006849E-3</v>
      </c>
      <c r="Q20">
        <v>475.28993097053075</v>
      </c>
      <c r="R20">
        <v>927.32671112455591</v>
      </c>
      <c r="S20">
        <v>12.253014931784282</v>
      </c>
      <c r="T20">
        <v>6.0204580332585141E-2</v>
      </c>
      <c r="U20">
        <v>1.3632771408305582</v>
      </c>
      <c r="V20">
        <v>0.18111990000180384</v>
      </c>
      <c r="W20">
        <v>1.0775029352685378E-2</v>
      </c>
    </row>
    <row r="21" spans="1:23">
      <c r="B21" s="202" t="s">
        <v>521</v>
      </c>
      <c r="C21" s="202">
        <v>0</v>
      </c>
      <c r="D21" s="202">
        <v>0</v>
      </c>
      <c r="E21" s="202">
        <v>686.10982019324751</v>
      </c>
      <c r="F21" s="202">
        <v>34521.462352098009</v>
      </c>
      <c r="G21" s="202">
        <v>1095.006810495687</v>
      </c>
      <c r="H21" s="202">
        <v>0</v>
      </c>
      <c r="I21" s="202">
        <v>0.60491743894823513</v>
      </c>
      <c r="J21" s="202">
        <v>0.42810257013810077</v>
      </c>
      <c r="K21" s="202">
        <v>0</v>
      </c>
      <c r="N21" t="s">
        <v>522</v>
      </c>
      <c r="O21">
        <v>0</v>
      </c>
      <c r="P21">
        <v>0</v>
      </c>
      <c r="Q21">
        <v>675.46138901184668</v>
      </c>
      <c r="R21">
        <v>2406.8099224146868</v>
      </c>
      <c r="S21">
        <v>47.52827967335805</v>
      </c>
      <c r="T21">
        <v>0</v>
      </c>
      <c r="U21">
        <v>0.21624025541101907</v>
      </c>
      <c r="V21">
        <v>4.4319797220077922E-2</v>
      </c>
      <c r="W21">
        <v>0</v>
      </c>
    </row>
    <row r="22" spans="1:23">
      <c r="B22" s="202" t="s">
        <v>523</v>
      </c>
      <c r="C22" s="202">
        <v>0.4755721176648337</v>
      </c>
      <c r="D22" s="202">
        <v>0</v>
      </c>
      <c r="E22" s="202">
        <v>543.72355048517818</v>
      </c>
      <c r="F22" s="202">
        <v>26235.119025363812</v>
      </c>
      <c r="G22" s="202">
        <v>761.0207329034638</v>
      </c>
      <c r="H22" s="202">
        <v>0</v>
      </c>
      <c r="I22" s="202">
        <v>3.2770847654466664</v>
      </c>
      <c r="J22" s="202">
        <v>0.96613095648304781</v>
      </c>
      <c r="K22" s="202">
        <v>0</v>
      </c>
      <c r="N22" t="s">
        <v>524</v>
      </c>
      <c r="O22">
        <v>0.10557222669065712</v>
      </c>
      <c r="P22">
        <v>0</v>
      </c>
      <c r="Q22">
        <v>552.83582788561455</v>
      </c>
      <c r="R22">
        <v>7988.6626567632566</v>
      </c>
      <c r="S22">
        <v>181.56002019771552</v>
      </c>
      <c r="T22">
        <v>0</v>
      </c>
      <c r="U22">
        <v>1.7369402327489205</v>
      </c>
      <c r="V22">
        <v>0.1166822762602634</v>
      </c>
      <c r="W22">
        <v>0</v>
      </c>
    </row>
    <row r="23" spans="1:23" ht="17" thickBot="1"/>
    <row r="24" spans="1:23">
      <c r="A24" t="s">
        <v>525</v>
      </c>
      <c r="B24" s="203"/>
      <c r="C24" s="204" t="s">
        <v>388</v>
      </c>
      <c r="D24" s="204" t="s">
        <v>379</v>
      </c>
      <c r="E24" s="204" t="s">
        <v>380</v>
      </c>
      <c r="F24" s="204" t="s">
        <v>381</v>
      </c>
      <c r="G24" s="204" t="s">
        <v>376</v>
      </c>
      <c r="H24" s="204" t="s">
        <v>497</v>
      </c>
      <c r="I24" s="204" t="s">
        <v>377</v>
      </c>
      <c r="J24" s="204" t="s">
        <v>378</v>
      </c>
      <c r="K24" s="205" t="s">
        <v>498</v>
      </c>
      <c r="N24" s="188" t="s">
        <v>500</v>
      </c>
      <c r="O24" s="189" t="s">
        <v>388</v>
      </c>
      <c r="P24" s="189" t="s">
        <v>379</v>
      </c>
      <c r="Q24" s="189" t="s">
        <v>380</v>
      </c>
      <c r="R24" s="189" t="s">
        <v>381</v>
      </c>
      <c r="S24" s="189" t="s">
        <v>376</v>
      </c>
      <c r="T24" s="190" t="s">
        <v>497</v>
      </c>
      <c r="U24" s="189" t="s">
        <v>377</v>
      </c>
      <c r="V24" s="189" t="s">
        <v>378</v>
      </c>
      <c r="W24" s="191" t="s">
        <v>498</v>
      </c>
    </row>
    <row r="25" spans="1:23">
      <c r="B25" t="str">
        <f>B3</f>
        <v>HoleB22014</v>
      </c>
      <c r="C25" s="106">
        <f t="shared" ref="C25:K25" si="0">C3</f>
        <v>8.6053645648981369</v>
      </c>
      <c r="D25" s="106">
        <f t="shared" si="0"/>
        <v>0.53655820309422875</v>
      </c>
      <c r="E25" s="106">
        <f t="shared" si="0"/>
        <v>18.166884497060458</v>
      </c>
      <c r="F25" s="106">
        <f t="shared" si="0"/>
        <v>733.24273414311426</v>
      </c>
      <c r="G25" s="106">
        <f t="shared" si="0"/>
        <v>64.482691338363054</v>
      </c>
      <c r="H25" s="106">
        <f t="shared" si="0"/>
        <v>2.44758172794679</v>
      </c>
      <c r="I25" s="106">
        <f t="shared" si="0"/>
        <v>290.23304903425776</v>
      </c>
      <c r="J25" s="106">
        <f t="shared" si="0"/>
        <v>0</v>
      </c>
      <c r="K25" s="106">
        <f t="shared" si="0"/>
        <v>2.2715950762879737</v>
      </c>
      <c r="N25" s="193" t="s">
        <v>501</v>
      </c>
      <c r="O25" s="161">
        <v>0.20858485112504041</v>
      </c>
      <c r="P25" s="161">
        <v>4.017671782797471E-2</v>
      </c>
      <c r="Q25" s="161">
        <v>18.28585312489475</v>
      </c>
      <c r="R25" s="161">
        <v>80.83429834087741</v>
      </c>
      <c r="S25" s="161">
        <v>1.2021305197043399</v>
      </c>
      <c r="T25" s="161">
        <v>0.25712192785597099</v>
      </c>
      <c r="U25" s="161">
        <v>26.231304135300743</v>
      </c>
      <c r="V25" s="161">
        <v>0</v>
      </c>
      <c r="W25" s="194">
        <v>0.24425572856816571</v>
      </c>
    </row>
    <row r="26" spans="1:23">
      <c r="B26" t="str">
        <f>B7</f>
        <v>HoleB21814</v>
      </c>
      <c r="C26" s="106">
        <f t="shared" ref="C26:K26" si="1">C7</f>
        <v>4.8491897833935962</v>
      </c>
      <c r="D26" s="106">
        <f t="shared" si="1"/>
        <v>6.110689477497664E-2</v>
      </c>
      <c r="E26" s="106">
        <f t="shared" si="1"/>
        <v>3.7651771249730301</v>
      </c>
      <c r="F26" s="106">
        <f t="shared" si="1"/>
        <v>490.08885105394751</v>
      </c>
      <c r="G26" s="106">
        <f t="shared" si="1"/>
        <v>11.758484823408596</v>
      </c>
      <c r="H26" s="106">
        <f t="shared" si="1"/>
        <v>1.742730258549352</v>
      </c>
      <c r="I26" s="106">
        <f t="shared" si="1"/>
        <v>191.60265503170197</v>
      </c>
      <c r="J26" s="106">
        <f t="shared" si="1"/>
        <v>0</v>
      </c>
      <c r="K26" s="106">
        <f t="shared" si="1"/>
        <v>1.4108368323737488</v>
      </c>
      <c r="N26" s="193" t="s">
        <v>505</v>
      </c>
      <c r="O26" s="161">
        <v>6.7648141638719864E-2</v>
      </c>
      <c r="P26" s="161">
        <v>2.7217259780672801E-2</v>
      </c>
      <c r="Q26" s="161">
        <v>4.1818529412304635</v>
      </c>
      <c r="R26" s="161">
        <v>44.902585729905255</v>
      </c>
      <c r="S26" s="161">
        <v>0.6999696598960331</v>
      </c>
      <c r="T26" s="161">
        <v>0.1064248093843005</v>
      </c>
      <c r="U26" s="161">
        <v>8.8911022197884417</v>
      </c>
      <c r="V26" s="161">
        <v>0</v>
      </c>
      <c r="W26" s="194">
        <v>8.495213665578652E-2</v>
      </c>
    </row>
    <row r="27" spans="1:23">
      <c r="B27" s="202" t="s">
        <v>512</v>
      </c>
      <c r="C27" s="202">
        <v>27.787701792752834</v>
      </c>
      <c r="D27" s="202">
        <v>0.52493117913211107</v>
      </c>
      <c r="E27" s="202">
        <v>2248.5908707092385</v>
      </c>
      <c r="F27" s="202">
        <v>33026.635114627148</v>
      </c>
      <c r="G27" s="202">
        <v>449.43312173146455</v>
      </c>
      <c r="H27" s="202">
        <v>3.7617271686073832</v>
      </c>
      <c r="I27" s="202">
        <v>435.86417714915939</v>
      </c>
      <c r="J27" s="202">
        <v>0</v>
      </c>
      <c r="K27" s="202">
        <v>2.3244163052458142</v>
      </c>
      <c r="N27" s="206" t="s">
        <v>513</v>
      </c>
      <c r="O27" s="207">
        <v>0.72925432171687077</v>
      </c>
      <c r="P27" s="207">
        <v>5.1386345826500687E-2</v>
      </c>
      <c r="Q27" s="207">
        <v>2205.5893793894593</v>
      </c>
      <c r="R27" s="207">
        <v>3232.0025771864757</v>
      </c>
      <c r="S27" s="207">
        <v>16.209641859571999</v>
      </c>
      <c r="T27" s="207">
        <v>0.24273030298565773</v>
      </c>
      <c r="U27" s="207">
        <v>29.0655603478594</v>
      </c>
      <c r="V27" s="207">
        <v>0</v>
      </c>
      <c r="W27" s="208">
        <v>0.11031688165754761</v>
      </c>
    </row>
    <row r="28" spans="1:23">
      <c r="B28" t="str">
        <f>B4</f>
        <v>HoleD22014</v>
      </c>
      <c r="C28" s="106">
        <f t="shared" ref="C28:K28" si="2">C4</f>
        <v>0.37688661505087268</v>
      </c>
      <c r="D28" s="106">
        <f t="shared" si="2"/>
        <v>2.7433434186698347E-2</v>
      </c>
      <c r="E28" s="106">
        <f t="shared" si="2"/>
        <v>40.111119136609688</v>
      </c>
      <c r="F28" s="106">
        <f t="shared" si="2"/>
        <v>390.66023541132427</v>
      </c>
      <c r="G28" s="106">
        <f t="shared" si="2"/>
        <v>146.30602092327706</v>
      </c>
      <c r="H28" s="106">
        <f t="shared" si="2"/>
        <v>3.4621989112045377E-3</v>
      </c>
      <c r="I28" s="106">
        <f t="shared" si="2"/>
        <v>1.2904586253800316</v>
      </c>
      <c r="J28" s="106">
        <f t="shared" si="2"/>
        <v>6.6377584361692846E-2</v>
      </c>
      <c r="K28" s="106">
        <f t="shared" si="2"/>
        <v>0</v>
      </c>
      <c r="N28" s="193" t="s">
        <v>502</v>
      </c>
      <c r="O28" s="161">
        <v>4.0087674824425802E-2</v>
      </c>
      <c r="P28" s="161">
        <v>2.9558403086100845E-3</v>
      </c>
      <c r="Q28" s="161">
        <v>40.656140561085877</v>
      </c>
      <c r="R28" s="161">
        <v>47.998449707483871</v>
      </c>
      <c r="S28" s="161">
        <v>15.619906349849915</v>
      </c>
      <c r="T28" s="161">
        <v>4.9009917305145338E-3</v>
      </c>
      <c r="U28" s="161">
        <v>0.2070288992471743</v>
      </c>
      <c r="V28" s="161">
        <v>4.899640952928319E-3</v>
      </c>
      <c r="W28" s="194">
        <v>0</v>
      </c>
    </row>
    <row r="29" spans="1:23">
      <c r="B29" t="str">
        <f>B8</f>
        <v>HoleDA</v>
      </c>
      <c r="C29" s="106">
        <f t="shared" ref="C29:K30" si="3">C8</f>
        <v>0.78132685243813504</v>
      </c>
      <c r="D29" s="106">
        <f t="shared" si="3"/>
        <v>6.4000443323916037E-2</v>
      </c>
      <c r="E29" s="106">
        <f t="shared" si="3"/>
        <v>47.269722541268315</v>
      </c>
      <c r="F29" s="106">
        <f t="shared" si="3"/>
        <v>742.34871379704964</v>
      </c>
      <c r="G29" s="106">
        <f t="shared" si="3"/>
        <v>430.02152880036806</v>
      </c>
      <c r="H29" s="106">
        <f t="shared" si="3"/>
        <v>1.64340729611092E-2</v>
      </c>
      <c r="I29" s="106">
        <f t="shared" si="3"/>
        <v>2.074313442361392</v>
      </c>
      <c r="J29" s="106">
        <f t="shared" si="3"/>
        <v>0.13275294933669335</v>
      </c>
      <c r="K29" s="106">
        <f t="shared" si="3"/>
        <v>1.4134544884812875E-2</v>
      </c>
      <c r="N29" s="193" t="s">
        <v>506</v>
      </c>
      <c r="O29" s="161">
        <v>2.8461536303942915E-2</v>
      </c>
      <c r="P29" s="161">
        <v>7.5012063361207092E-3</v>
      </c>
      <c r="Q29" s="161">
        <v>48.50998922620844</v>
      </c>
      <c r="R29" s="161">
        <v>48.457696229995406</v>
      </c>
      <c r="S29" s="161">
        <v>30.234070357261501</v>
      </c>
      <c r="T29" s="161">
        <v>1.8899754477691038E-3</v>
      </c>
      <c r="U29" s="161">
        <v>9.0940261905214287E-2</v>
      </c>
      <c r="V29" s="161">
        <v>5.9595666200397142E-2</v>
      </c>
      <c r="W29" s="194">
        <v>7.8081169391043136E-4</v>
      </c>
    </row>
    <row r="30" spans="1:23">
      <c r="B30" t="str">
        <f>B9</f>
        <v>HoleD21814</v>
      </c>
      <c r="C30" s="106">
        <f t="shared" si="3"/>
        <v>1.6172803506785998</v>
      </c>
      <c r="D30" s="106">
        <f t="shared" si="3"/>
        <v>0.10292541481791734</v>
      </c>
      <c r="E30" s="106">
        <f t="shared" si="3"/>
        <v>31.819231560492106</v>
      </c>
      <c r="F30" s="106">
        <f t="shared" si="3"/>
        <v>789.03015237088789</v>
      </c>
      <c r="G30" s="106">
        <f t="shared" si="3"/>
        <v>187.29382794615975</v>
      </c>
      <c r="H30" s="106">
        <f t="shared" si="3"/>
        <v>8.1185531173914402E-2</v>
      </c>
      <c r="I30" s="106">
        <f t="shared" si="3"/>
        <v>4.966178732042378</v>
      </c>
      <c r="J30" s="106">
        <f t="shared" si="3"/>
        <v>6.5815993144786436E-2</v>
      </c>
      <c r="K30" s="106">
        <f t="shared" si="3"/>
        <v>3.0947775012547581E-2</v>
      </c>
      <c r="N30" s="193" t="s">
        <v>507</v>
      </c>
      <c r="O30" s="161">
        <v>8.5395474575259978E-3</v>
      </c>
      <c r="P30" s="161">
        <v>5.7300777486303653E-3</v>
      </c>
      <c r="Q30" s="161">
        <v>32.79682497646855</v>
      </c>
      <c r="R30" s="161">
        <v>86.558236864095988</v>
      </c>
      <c r="S30" s="161">
        <v>12.405073770613532</v>
      </c>
      <c r="T30" s="161">
        <v>4.8183852392900137E-3</v>
      </c>
      <c r="U30" s="161">
        <v>0.23893571711809394</v>
      </c>
      <c r="V30" s="161">
        <v>7.886084507474346E-2</v>
      </c>
      <c r="W30" s="194">
        <v>3.7326715654480498E-3</v>
      </c>
    </row>
    <row r="31" spans="1:23">
      <c r="B31" s="202" t="s">
        <v>516</v>
      </c>
      <c r="C31" s="202">
        <v>0.96614477449421765</v>
      </c>
      <c r="D31" s="202">
        <v>0</v>
      </c>
      <c r="E31" s="202">
        <v>392.25841742768358</v>
      </c>
      <c r="F31" s="202">
        <v>11215.589650079686</v>
      </c>
      <c r="G31" s="202">
        <v>781.00418899603346</v>
      </c>
      <c r="H31" s="202">
        <v>8.2155542328423481E-2</v>
      </c>
      <c r="I31" s="202">
        <v>2.9267000343110201</v>
      </c>
      <c r="J31" s="202">
        <v>0.34301332277430169</v>
      </c>
      <c r="K31" s="202">
        <v>0</v>
      </c>
      <c r="N31" s="206" t="s">
        <v>517</v>
      </c>
      <c r="O31" s="207">
        <v>0.45726393804704724</v>
      </c>
      <c r="P31" s="207">
        <v>0</v>
      </c>
      <c r="Q31" s="207">
        <v>436.99530179683501</v>
      </c>
      <c r="R31" s="207">
        <v>5717.8301284070576</v>
      </c>
      <c r="S31" s="207">
        <v>302.58264880894114</v>
      </c>
      <c r="T31" s="207">
        <v>5.3492815619766293E-3</v>
      </c>
      <c r="U31" s="207">
        <v>0.57398994434992689</v>
      </c>
      <c r="V31" s="207">
        <v>6.9844014723180442E-2</v>
      </c>
      <c r="W31" s="208">
        <v>0</v>
      </c>
    </row>
    <row r="32" spans="1:23">
      <c r="B32" s="202" t="s">
        <v>514</v>
      </c>
      <c r="C32" s="202">
        <v>8.4833357640097695</v>
      </c>
      <c r="D32" s="202">
        <v>0</v>
      </c>
      <c r="E32" s="202">
        <v>793.67227898110718</v>
      </c>
      <c r="F32" s="202">
        <v>19910.001027489547</v>
      </c>
      <c r="G32" s="202">
        <v>417.78661164111321</v>
      </c>
      <c r="H32" s="202">
        <v>4.0322479964401072</v>
      </c>
      <c r="I32" s="202">
        <v>372.54716608729711</v>
      </c>
      <c r="J32" s="202">
        <v>0</v>
      </c>
      <c r="K32" s="202">
        <v>1.9449600536901073</v>
      </c>
      <c r="N32" s="206" t="s">
        <v>515</v>
      </c>
      <c r="O32" s="207">
        <v>0.17897859004003028</v>
      </c>
      <c r="P32" s="207">
        <v>0</v>
      </c>
      <c r="Q32" s="207">
        <v>755.65543075424796</v>
      </c>
      <c r="R32" s="207">
        <v>1653.6220184737067</v>
      </c>
      <c r="S32" s="207">
        <v>12.470864998894321</v>
      </c>
      <c r="T32" s="207">
        <v>0.22458402225252699</v>
      </c>
      <c r="U32" s="207">
        <v>23.048316145292802</v>
      </c>
      <c r="V32" s="207">
        <v>0</v>
      </c>
      <c r="W32" s="208">
        <v>9.4224170329416046E-2</v>
      </c>
    </row>
    <row r="33" spans="2:23">
      <c r="B33" t="str">
        <f>B5</f>
        <v>SURF6</v>
      </c>
      <c r="C33" s="106">
        <f t="shared" ref="C33:K33" si="4">C5</f>
        <v>0.26447563838937244</v>
      </c>
      <c r="D33" s="106">
        <f t="shared" si="4"/>
        <v>1.044604773660983E-2</v>
      </c>
      <c r="E33" s="106">
        <f t="shared" si="4"/>
        <v>15.99283348345006</v>
      </c>
      <c r="F33" s="106">
        <f t="shared" si="4"/>
        <v>310.80771321425902</v>
      </c>
      <c r="G33" s="106">
        <f t="shared" si="4"/>
        <v>131.09157110159236</v>
      </c>
      <c r="H33" s="106">
        <f t="shared" si="4"/>
        <v>0.53223218529621874</v>
      </c>
      <c r="I33" s="106">
        <f t="shared" si="4"/>
        <v>15.341496008050147</v>
      </c>
      <c r="J33" s="106">
        <f t="shared" si="4"/>
        <v>0</v>
      </c>
      <c r="K33" s="106">
        <f t="shared" si="4"/>
        <v>9.7258591206643111E-2</v>
      </c>
      <c r="N33" s="193" t="s">
        <v>503</v>
      </c>
      <c r="O33" s="161">
        <v>2.3671467386095898E-3</v>
      </c>
      <c r="P33" s="161">
        <v>6.9155075359100696E-4</v>
      </c>
      <c r="Q33" s="161">
        <v>16.090269448638121</v>
      </c>
      <c r="R33" s="161">
        <v>27.099667817611952</v>
      </c>
      <c r="S33" s="161">
        <v>2.5190550583263671</v>
      </c>
      <c r="T33" s="161">
        <v>3.6728045729340644E-2</v>
      </c>
      <c r="U33" s="161">
        <v>1.092460496940926</v>
      </c>
      <c r="V33" s="161">
        <v>0</v>
      </c>
      <c r="W33" s="194">
        <v>6.5116875675049219E-3</v>
      </c>
    </row>
    <row r="34" spans="2:23">
      <c r="B34" s="202" t="s">
        <v>520</v>
      </c>
      <c r="C34" s="202">
        <v>1.2636918823536722</v>
      </c>
      <c r="D34" s="202">
        <v>3.4388864225473451E-2</v>
      </c>
      <c r="E34" s="202">
        <v>505.48864405623021</v>
      </c>
      <c r="F34" s="202">
        <v>14462.392574542015</v>
      </c>
      <c r="G34" s="202">
        <v>453.34224579515978</v>
      </c>
      <c r="H34" s="202">
        <v>1.233669427826892</v>
      </c>
      <c r="I34" s="202">
        <v>26.62943567104827</v>
      </c>
      <c r="J34" s="202">
        <v>1.2804433151312931</v>
      </c>
      <c r="K34" s="202">
        <v>0.14390684644637</v>
      </c>
      <c r="N34" s="206" t="s">
        <v>520</v>
      </c>
      <c r="O34" s="207">
        <v>0.15109446259772891</v>
      </c>
      <c r="P34" s="207">
        <v>6.9223961045006849E-3</v>
      </c>
      <c r="Q34" s="207">
        <v>475.28993097053075</v>
      </c>
      <c r="R34" s="207">
        <v>927.32671112455591</v>
      </c>
      <c r="S34" s="207">
        <v>12.253014931784282</v>
      </c>
      <c r="T34" s="207">
        <v>6.0204580332585141E-2</v>
      </c>
      <c r="U34" s="207">
        <v>1.3632771408305582</v>
      </c>
      <c r="V34" s="207">
        <v>0.18111990000180384</v>
      </c>
      <c r="W34" s="208">
        <v>1.0775029352685378E-2</v>
      </c>
    </row>
    <row r="35" spans="2:23">
      <c r="B35" t="str">
        <f>B6</f>
        <v>SURF9</v>
      </c>
      <c r="C35" s="106">
        <f t="shared" ref="C35:K35" si="5">C6</f>
        <v>0</v>
      </c>
      <c r="D35" s="106">
        <f t="shared" si="5"/>
        <v>8.8649814101209225E-3</v>
      </c>
      <c r="E35" s="106">
        <f t="shared" si="5"/>
        <v>79.578660737483872</v>
      </c>
      <c r="F35" s="106">
        <f t="shared" si="5"/>
        <v>655.58718616182887</v>
      </c>
      <c r="G35" s="106">
        <f t="shared" si="5"/>
        <v>124.93318128288482</v>
      </c>
      <c r="H35" s="106">
        <f t="shared" si="5"/>
        <v>5.0977603654189267E-3</v>
      </c>
      <c r="I35" s="106">
        <f t="shared" si="5"/>
        <v>7.8081293554329537E-2</v>
      </c>
      <c r="J35" s="106">
        <f t="shared" si="5"/>
        <v>5.94372215750162E-2</v>
      </c>
      <c r="K35" s="106">
        <f t="shared" si="5"/>
        <v>0</v>
      </c>
      <c r="N35" s="193" t="s">
        <v>504</v>
      </c>
      <c r="O35" s="161">
        <v>0</v>
      </c>
      <c r="P35" s="161">
        <v>4.9817121539483613E-4</v>
      </c>
      <c r="Q35" s="161">
        <v>81.248498236751345</v>
      </c>
      <c r="R35" s="161">
        <v>94.513549769117276</v>
      </c>
      <c r="S35" s="161">
        <v>12.904101810574138</v>
      </c>
      <c r="T35" s="161">
        <v>7.2162466790132128E-3</v>
      </c>
      <c r="U35" s="161">
        <v>1.6389012366786727E-2</v>
      </c>
      <c r="V35" s="161">
        <v>1.0292012369474458E-2</v>
      </c>
      <c r="W35" s="194">
        <v>0</v>
      </c>
    </row>
    <row r="36" spans="2:23">
      <c r="B36" s="202" t="s">
        <v>519</v>
      </c>
      <c r="C36" s="202">
        <v>0</v>
      </c>
      <c r="D36" s="202">
        <v>4.5212809208149705E-2</v>
      </c>
      <c r="E36" s="202">
        <v>759.5555676550855</v>
      </c>
      <c r="F36" s="202">
        <v>17687.275433089017</v>
      </c>
      <c r="G36" s="202">
        <v>637.31293113003937</v>
      </c>
      <c r="H36" s="202">
        <v>0</v>
      </c>
      <c r="I36" s="202">
        <v>0</v>
      </c>
      <c r="J36" s="202">
        <v>0.46798757496160565</v>
      </c>
      <c r="K36" s="202">
        <v>0</v>
      </c>
      <c r="N36" s="206" t="s">
        <v>519</v>
      </c>
      <c r="O36" s="207">
        <v>0</v>
      </c>
      <c r="P36" s="207">
        <v>8.3067281579969864E-3</v>
      </c>
      <c r="Q36" s="207">
        <v>719.55257012879679</v>
      </c>
      <c r="R36" s="207">
        <v>1321.6522634959338</v>
      </c>
      <c r="S36" s="207">
        <v>8.1911636246326278</v>
      </c>
      <c r="T36" s="207">
        <v>0</v>
      </c>
      <c r="U36" s="207">
        <v>0</v>
      </c>
      <c r="V36" s="207">
        <v>7.0143046120154443E-2</v>
      </c>
      <c r="W36" s="208">
        <v>0</v>
      </c>
    </row>
    <row r="37" spans="2:23">
      <c r="B37" s="202" t="s">
        <v>518</v>
      </c>
      <c r="C37" s="202">
        <v>2.8672414740374563</v>
      </c>
      <c r="D37" s="202">
        <v>1.2310319115645798</v>
      </c>
      <c r="E37" s="202">
        <v>1996.1918993271165</v>
      </c>
      <c r="F37" s="202">
        <v>40780.259555933335</v>
      </c>
      <c r="G37" s="202">
        <v>975.91776840456009</v>
      </c>
      <c r="H37" s="202">
        <v>1.4000765190560698</v>
      </c>
      <c r="I37" s="202">
        <v>37.981575261755431</v>
      </c>
      <c r="J37" s="202">
        <v>2.367220923053388</v>
      </c>
      <c r="K37" s="202">
        <v>0.21765411980663232</v>
      </c>
      <c r="N37" s="206" t="s">
        <v>518</v>
      </c>
      <c r="O37" s="207">
        <v>6.0920537522990204E-2</v>
      </c>
      <c r="P37" s="207">
        <v>0.11977789795728273</v>
      </c>
      <c r="Q37" s="207">
        <v>2413.4821566029736</v>
      </c>
      <c r="R37" s="207">
        <v>3590.4983416369241</v>
      </c>
      <c r="S37" s="207">
        <v>20.819043709154482</v>
      </c>
      <c r="T37" s="207">
        <v>7.9328972884988747E-2</v>
      </c>
      <c r="U37" s="207">
        <v>3.3476896826011915</v>
      </c>
      <c r="V37" s="207">
        <v>2.2016339780475644</v>
      </c>
      <c r="W37" s="208">
        <v>2.866363633880269E-2</v>
      </c>
    </row>
    <row r="38" spans="2:23">
      <c r="B38" s="202" t="s">
        <v>521</v>
      </c>
      <c r="C38" s="202">
        <v>0</v>
      </c>
      <c r="D38" s="202">
        <v>0</v>
      </c>
      <c r="E38" s="202">
        <v>686.10982019324751</v>
      </c>
      <c r="F38" s="202">
        <v>34521.462352098009</v>
      </c>
      <c r="G38" s="202">
        <v>1095.006810495687</v>
      </c>
      <c r="H38" s="202">
        <v>0</v>
      </c>
      <c r="I38" s="202">
        <v>0.60491743894823513</v>
      </c>
      <c r="J38" s="202">
        <v>0.42810257013810077</v>
      </c>
      <c r="K38" s="202">
        <v>0</v>
      </c>
      <c r="N38" s="206" t="s">
        <v>522</v>
      </c>
      <c r="O38" s="207">
        <v>0</v>
      </c>
      <c r="P38" s="207">
        <v>0</v>
      </c>
      <c r="Q38" s="207">
        <v>675.46138901184668</v>
      </c>
      <c r="R38" s="207">
        <v>2406.8099224146868</v>
      </c>
      <c r="S38" s="207">
        <v>47.52827967335805</v>
      </c>
      <c r="T38" s="207">
        <v>0</v>
      </c>
      <c r="U38" s="207">
        <v>0.21624025541101907</v>
      </c>
      <c r="V38" s="207">
        <v>4.4319797220077922E-2</v>
      </c>
      <c r="W38" s="208">
        <v>0</v>
      </c>
    </row>
    <row r="39" spans="2:23">
      <c r="B39" s="202" t="s">
        <v>523</v>
      </c>
      <c r="C39" s="202">
        <v>0.4755721176648337</v>
      </c>
      <c r="D39" s="202">
        <v>0</v>
      </c>
      <c r="E39" s="202">
        <v>543.72355048517818</v>
      </c>
      <c r="F39" s="202">
        <v>26235.119025363812</v>
      </c>
      <c r="G39" s="202">
        <v>761.0207329034638</v>
      </c>
      <c r="H39" s="202">
        <v>0</v>
      </c>
      <c r="I39" s="202">
        <v>3.2770847654466664</v>
      </c>
      <c r="J39" s="202">
        <v>0.96613095648304781</v>
      </c>
      <c r="K39" s="202">
        <v>0</v>
      </c>
      <c r="N39" s="206" t="s">
        <v>524</v>
      </c>
      <c r="O39" s="207">
        <v>0.10557222669065712</v>
      </c>
      <c r="P39" s="207">
        <v>0</v>
      </c>
      <c r="Q39" s="207">
        <v>552.83582788561455</v>
      </c>
      <c r="R39" s="207">
        <v>7988.6626567632566</v>
      </c>
      <c r="S39" s="207">
        <v>181.56002019771552</v>
      </c>
      <c r="T39" s="207">
        <v>0</v>
      </c>
      <c r="U39" s="207">
        <v>1.7369402327489205</v>
      </c>
      <c r="V39" s="207">
        <v>0.1166822762602634</v>
      </c>
      <c r="W39" s="208">
        <v>0</v>
      </c>
    </row>
    <row r="40" spans="2:23" ht="17" thickBot="1">
      <c r="B40" t="str">
        <f>B10</f>
        <v>vialblank</v>
      </c>
      <c r="C40" s="106">
        <f t="shared" ref="C40:K40" si="6">C10</f>
        <v>0</v>
      </c>
      <c r="D40" s="106">
        <f t="shared" si="6"/>
        <v>2.2442345755839524E-3</v>
      </c>
      <c r="E40" s="106">
        <f t="shared" si="6"/>
        <v>12.27462036753181</v>
      </c>
      <c r="F40" s="106">
        <f t="shared" si="6"/>
        <v>163.22621861578097</v>
      </c>
      <c r="G40" s="106">
        <f t="shared" si="6"/>
        <v>6.1761039529974981</v>
      </c>
      <c r="H40" s="106">
        <f t="shared" si="6"/>
        <v>8.3850658325062644E-4</v>
      </c>
      <c r="I40" s="106">
        <f t="shared" si="6"/>
        <v>0</v>
      </c>
      <c r="J40" s="106">
        <f t="shared" si="6"/>
        <v>1.6448228601541999E-2</v>
      </c>
      <c r="K40" s="106">
        <f t="shared" si="6"/>
        <v>0</v>
      </c>
      <c r="N40" s="198" t="s">
        <v>508</v>
      </c>
      <c r="O40" s="161">
        <v>0</v>
      </c>
      <c r="P40" s="161">
        <v>2.285649298583929E-4</v>
      </c>
      <c r="Q40" s="161">
        <v>15.192368428354788</v>
      </c>
      <c r="R40" s="161">
        <v>14.690950757740998</v>
      </c>
      <c r="S40" s="161">
        <v>1.3666740131174502</v>
      </c>
      <c r="T40" s="161">
        <v>1.4544280402723493E-3</v>
      </c>
      <c r="U40" s="161">
        <v>0</v>
      </c>
      <c r="V40" s="161">
        <v>3.4105020080904365E-3</v>
      </c>
      <c r="W40" s="194">
        <v>0</v>
      </c>
    </row>
    <row r="41" spans="2:23" ht="17" thickBot="1">
      <c r="N41" s="199" t="s">
        <v>509</v>
      </c>
      <c r="O41" s="200">
        <v>0</v>
      </c>
      <c r="P41" s="200">
        <v>1.759875649452402E-3</v>
      </c>
      <c r="Q41" s="200">
        <v>0.25385015447438325</v>
      </c>
      <c r="R41" s="200">
        <v>0.88825555393227151</v>
      </c>
      <c r="S41" s="200">
        <v>0.99593103412173889</v>
      </c>
      <c r="T41" s="200">
        <v>0</v>
      </c>
      <c r="U41" s="200">
        <v>1.299162478944455E-2</v>
      </c>
      <c r="V41" s="200">
        <v>3.5105397725687364E-3</v>
      </c>
      <c r="W41" s="201">
        <v>0</v>
      </c>
    </row>
    <row r="42" spans="2:23">
      <c r="N42" s="209"/>
      <c r="O42" s="161"/>
      <c r="P42" s="161"/>
      <c r="Q42" s="161"/>
      <c r="R42" s="161"/>
      <c r="S42" s="161"/>
      <c r="T42" s="161"/>
      <c r="U42" s="161"/>
      <c r="V42" s="161"/>
      <c r="W42" s="161"/>
    </row>
  </sheetData>
  <pageMargins left="0.75" right="0.75" top="1" bottom="1" header="0.5" footer="0.5"/>
  <pageSetup scale="66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topLeftCell="G1" workbookViewId="0">
      <selection activeCell="N44" sqref="N44"/>
    </sheetView>
  </sheetViews>
  <sheetFormatPr baseColWidth="10" defaultRowHeight="16"/>
  <cols>
    <col min="11" max="11" width="6.33203125" customWidth="1"/>
    <col min="12" max="12" width="7" customWidth="1"/>
    <col min="13" max="13" width="6.33203125" customWidth="1"/>
    <col min="14" max="14" width="7" customWidth="1"/>
    <col min="15" max="15" width="7.33203125" customWidth="1"/>
    <col min="16" max="16" width="6.83203125" customWidth="1"/>
  </cols>
  <sheetData>
    <row r="1" spans="1:17" ht="17">
      <c r="A1" s="256">
        <v>41518</v>
      </c>
      <c r="B1" s="257" t="s">
        <v>494</v>
      </c>
      <c r="C1" s="257" t="s">
        <v>213</v>
      </c>
      <c r="D1" s="258" t="s">
        <v>301</v>
      </c>
      <c r="E1" s="248" t="s">
        <v>215</v>
      </c>
      <c r="F1" s="248" t="s">
        <v>302</v>
      </c>
      <c r="G1" s="248" t="s">
        <v>303</v>
      </c>
      <c r="H1" s="248" t="s">
        <v>304</v>
      </c>
      <c r="J1" s="248" t="s">
        <v>216</v>
      </c>
      <c r="K1" s="248" t="s">
        <v>587</v>
      </c>
      <c r="L1" s="248" t="s">
        <v>118</v>
      </c>
      <c r="M1" s="248" t="s">
        <v>119</v>
      </c>
      <c r="N1" s="248" t="s">
        <v>121</v>
      </c>
      <c r="O1" s="248" t="s">
        <v>589</v>
      </c>
      <c r="P1" s="248" t="s">
        <v>476</v>
      </c>
      <c r="Q1" s="248" t="s">
        <v>475</v>
      </c>
    </row>
    <row r="2" spans="1:17">
      <c r="A2" s="280" t="s">
        <v>544</v>
      </c>
      <c r="B2" s="229">
        <v>41526</v>
      </c>
      <c r="C2" s="125">
        <v>800</v>
      </c>
      <c r="H2" s="122">
        <v>691.2</v>
      </c>
      <c r="J2" s="320">
        <v>41518</v>
      </c>
      <c r="K2" s="122">
        <v>-14</v>
      </c>
      <c r="L2" s="122">
        <v>-44</v>
      </c>
      <c r="M2" s="221">
        <v>-144</v>
      </c>
      <c r="N2" s="221">
        <v>-127</v>
      </c>
      <c r="O2" s="221">
        <v>55</v>
      </c>
      <c r="P2" s="221">
        <v>-164</v>
      </c>
    </row>
    <row r="3" spans="1:17">
      <c r="A3" s="281" t="s">
        <v>543</v>
      </c>
      <c r="B3" s="230">
        <v>41564</v>
      </c>
      <c r="C3" s="123">
        <v>800</v>
      </c>
      <c r="H3" s="319">
        <v>715.7</v>
      </c>
      <c r="J3" s="321">
        <v>41548</v>
      </c>
      <c r="K3" s="319">
        <v>0</v>
      </c>
      <c r="L3" s="319">
        <v>-127</v>
      </c>
      <c r="N3" s="319">
        <v>-138</v>
      </c>
      <c r="P3" s="319">
        <v>-193</v>
      </c>
      <c r="Q3" s="319">
        <v>-275</v>
      </c>
    </row>
    <row r="4" spans="1:17">
      <c r="A4" s="172" t="s">
        <v>545</v>
      </c>
      <c r="B4" s="229">
        <v>41526</v>
      </c>
      <c r="C4" s="125">
        <v>800</v>
      </c>
      <c r="H4" s="122">
        <v>456.5</v>
      </c>
      <c r="J4" s="320">
        <v>41688</v>
      </c>
      <c r="M4" s="318">
        <v>-292</v>
      </c>
      <c r="N4" s="318">
        <v>-264</v>
      </c>
      <c r="O4" s="318">
        <v>79</v>
      </c>
      <c r="P4" s="318">
        <v>-258</v>
      </c>
      <c r="Q4" s="318">
        <v>-328</v>
      </c>
    </row>
    <row r="5" spans="1:17">
      <c r="A5" s="281" t="s">
        <v>546</v>
      </c>
      <c r="B5" s="230">
        <v>41564</v>
      </c>
      <c r="C5" s="123">
        <v>800</v>
      </c>
      <c r="H5" s="319">
        <v>422.1</v>
      </c>
      <c r="J5" s="320">
        <v>41690</v>
      </c>
      <c r="P5" s="318">
        <v>-235</v>
      </c>
      <c r="Q5" s="318">
        <v>-276</v>
      </c>
    </row>
    <row r="6" spans="1:17" ht="17">
      <c r="A6" s="172" t="s">
        <v>547</v>
      </c>
      <c r="B6" s="229">
        <v>41527</v>
      </c>
      <c r="C6" s="125">
        <v>4850</v>
      </c>
      <c r="H6" s="221">
        <v>3556</v>
      </c>
      <c r="J6" s="248" t="s">
        <v>588</v>
      </c>
      <c r="K6" s="248" t="s">
        <v>587</v>
      </c>
      <c r="L6" s="248" t="s">
        <v>118</v>
      </c>
      <c r="M6" s="248" t="s">
        <v>119</v>
      </c>
      <c r="N6" s="248" t="s">
        <v>121</v>
      </c>
      <c r="O6" s="248" t="s">
        <v>589</v>
      </c>
      <c r="P6" s="248" t="s">
        <v>476</v>
      </c>
      <c r="Q6" s="248" t="s">
        <v>475</v>
      </c>
    </row>
    <row r="7" spans="1:17">
      <c r="A7" s="136" t="s">
        <v>548</v>
      </c>
      <c r="B7" s="272">
        <v>41688</v>
      </c>
      <c r="C7" s="125">
        <v>4850</v>
      </c>
      <c r="H7" s="318">
        <v>3679</v>
      </c>
      <c r="J7" s="320">
        <v>41518</v>
      </c>
      <c r="K7" s="122">
        <v>12.6</v>
      </c>
      <c r="L7" s="122">
        <v>13</v>
      </c>
      <c r="M7" s="221">
        <v>23.2</v>
      </c>
      <c r="N7" s="221">
        <v>32.200000000000003</v>
      </c>
      <c r="O7" s="221">
        <v>27.3</v>
      </c>
      <c r="P7" s="221">
        <v>21.2</v>
      </c>
      <c r="Q7" s="319">
        <v>22.4</v>
      </c>
    </row>
    <row r="8" spans="1:17">
      <c r="A8" s="172" t="s">
        <v>555</v>
      </c>
      <c r="B8" s="229">
        <v>41527</v>
      </c>
      <c r="C8" s="125">
        <v>4850</v>
      </c>
      <c r="H8" s="221">
        <v>1088</v>
      </c>
      <c r="J8" s="321">
        <v>41548</v>
      </c>
      <c r="K8" s="319">
        <v>10</v>
      </c>
      <c r="L8" s="319">
        <v>12.4</v>
      </c>
      <c r="N8" s="319">
        <v>30.9</v>
      </c>
      <c r="P8" s="319">
        <v>20.399999999999999</v>
      </c>
      <c r="Q8" s="318">
        <v>21</v>
      </c>
    </row>
    <row r="9" spans="1:17">
      <c r="A9" s="136" t="s">
        <v>556</v>
      </c>
      <c r="B9" s="229">
        <v>41565</v>
      </c>
      <c r="C9" s="125">
        <v>4850</v>
      </c>
      <c r="H9" s="319">
        <v>1168</v>
      </c>
      <c r="J9" s="320">
        <v>41688</v>
      </c>
      <c r="M9" s="318">
        <v>21.2</v>
      </c>
      <c r="N9" s="318">
        <v>32.799999999999997</v>
      </c>
      <c r="O9" s="318">
        <v>26.9</v>
      </c>
      <c r="P9" s="318">
        <v>16.7</v>
      </c>
      <c r="Q9" s="318">
        <v>23</v>
      </c>
    </row>
    <row r="10" spans="1:17">
      <c r="A10" s="136" t="s">
        <v>557</v>
      </c>
      <c r="B10" s="272">
        <v>41689</v>
      </c>
      <c r="C10" s="125">
        <v>4850</v>
      </c>
      <c r="H10" s="318">
        <v>1105</v>
      </c>
      <c r="J10" s="320">
        <v>41690</v>
      </c>
      <c r="P10" s="318">
        <v>17.600000000000001</v>
      </c>
      <c r="Q10" s="318"/>
    </row>
    <row r="11" spans="1:17" ht="17">
      <c r="A11" s="172" t="s">
        <v>575</v>
      </c>
      <c r="B11" s="229">
        <v>41527</v>
      </c>
      <c r="C11" s="125">
        <v>4700</v>
      </c>
      <c r="H11" s="221">
        <v>1368</v>
      </c>
      <c r="J11" s="248" t="s">
        <v>215</v>
      </c>
      <c r="K11" s="248" t="s">
        <v>587</v>
      </c>
      <c r="L11" s="248" t="s">
        <v>118</v>
      </c>
      <c r="M11" s="248" t="s">
        <v>119</v>
      </c>
      <c r="N11" s="248" t="s">
        <v>121</v>
      </c>
      <c r="O11" s="248" t="s">
        <v>589</v>
      </c>
      <c r="P11" s="248" t="s">
        <v>476</v>
      </c>
      <c r="Q11" s="248" t="s">
        <v>475</v>
      </c>
    </row>
    <row r="12" spans="1:17">
      <c r="A12" s="136" t="s">
        <v>558</v>
      </c>
      <c r="B12" s="272">
        <v>41689</v>
      </c>
      <c r="C12" s="125">
        <v>4850</v>
      </c>
      <c r="H12" s="318">
        <v>1313</v>
      </c>
      <c r="J12" s="320">
        <v>41518</v>
      </c>
      <c r="K12" s="122">
        <v>6.19</v>
      </c>
      <c r="L12" s="122">
        <v>7.09</v>
      </c>
      <c r="M12" s="221">
        <v>6.79</v>
      </c>
      <c r="N12" s="221">
        <v>8.18</v>
      </c>
      <c r="O12" s="221">
        <v>8</v>
      </c>
      <c r="P12" s="221">
        <v>7.35</v>
      </c>
    </row>
    <row r="13" spans="1:17">
      <c r="A13" s="172" t="s">
        <v>549</v>
      </c>
      <c r="B13" s="229">
        <v>41527</v>
      </c>
      <c r="C13" s="125">
        <v>4850</v>
      </c>
      <c r="H13" s="221">
        <v>2325</v>
      </c>
      <c r="J13" s="321">
        <v>41548</v>
      </c>
      <c r="K13" s="319">
        <v>6.55</v>
      </c>
      <c r="L13" s="319">
        <v>7.7</v>
      </c>
      <c r="N13" s="319">
        <v>8.06</v>
      </c>
      <c r="P13" s="319">
        <v>7.15</v>
      </c>
      <c r="Q13" s="319">
        <v>7.88</v>
      </c>
    </row>
    <row r="14" spans="1:17">
      <c r="A14" s="136" t="s">
        <v>550</v>
      </c>
      <c r="B14" s="229">
        <v>41565</v>
      </c>
      <c r="C14" s="125">
        <v>4850</v>
      </c>
      <c r="H14" s="319">
        <v>2393</v>
      </c>
      <c r="J14" s="320">
        <v>41688</v>
      </c>
      <c r="M14" s="318">
        <v>8.1300000000000008</v>
      </c>
      <c r="N14" s="318">
        <v>8.4600000000000009</v>
      </c>
      <c r="O14" s="318">
        <v>8.2799999999999994</v>
      </c>
      <c r="P14" s="318">
        <v>8</v>
      </c>
      <c r="Q14" s="318">
        <v>8.25</v>
      </c>
    </row>
    <row r="15" spans="1:17">
      <c r="A15" s="136" t="s">
        <v>551</v>
      </c>
      <c r="B15" s="272">
        <v>41688</v>
      </c>
      <c r="C15" s="125">
        <v>4850</v>
      </c>
      <c r="H15" s="318">
        <v>1850</v>
      </c>
      <c r="J15" s="320">
        <v>41690</v>
      </c>
      <c r="P15" s="318">
        <v>7.73</v>
      </c>
      <c r="Q15" s="318">
        <v>7.96</v>
      </c>
    </row>
    <row r="16" spans="1:17" ht="17">
      <c r="A16" s="136" t="s">
        <v>552</v>
      </c>
      <c r="B16" s="272">
        <v>41690</v>
      </c>
      <c r="C16" s="125">
        <v>4850</v>
      </c>
      <c r="H16" s="318">
        <v>1835</v>
      </c>
      <c r="J16" s="322" t="s">
        <v>217</v>
      </c>
      <c r="K16" s="322" t="s">
        <v>587</v>
      </c>
      <c r="L16" s="322" t="s">
        <v>118</v>
      </c>
      <c r="M16" s="322" t="s">
        <v>119</v>
      </c>
      <c r="N16" s="322" t="s">
        <v>121</v>
      </c>
      <c r="O16" s="248" t="s">
        <v>589</v>
      </c>
      <c r="P16" s="322" t="s">
        <v>476</v>
      </c>
      <c r="Q16" s="322" t="s">
        <v>475</v>
      </c>
    </row>
    <row r="17" spans="1:17">
      <c r="A17" s="136" t="s">
        <v>553</v>
      </c>
      <c r="B17" s="229">
        <v>41565</v>
      </c>
      <c r="C17" s="125">
        <v>4850</v>
      </c>
      <c r="H17" s="319">
        <v>6471</v>
      </c>
      <c r="J17" s="320">
        <v>41518</v>
      </c>
      <c r="K17" s="122">
        <v>978.5</v>
      </c>
      <c r="L17" s="122">
        <v>659.6</v>
      </c>
      <c r="M17" s="221">
        <v>4629</v>
      </c>
      <c r="N17" s="221">
        <v>1564</v>
      </c>
      <c r="O17" s="221">
        <v>1916</v>
      </c>
      <c r="P17" s="221">
        <v>3124</v>
      </c>
    </row>
    <row r="18" spans="1:17">
      <c r="A18" s="136" t="s">
        <v>554</v>
      </c>
      <c r="B18" s="272">
        <v>41688</v>
      </c>
      <c r="C18" s="125">
        <v>4850</v>
      </c>
      <c r="H18" s="318">
        <v>6392</v>
      </c>
      <c r="J18" s="321">
        <v>41548</v>
      </c>
      <c r="K18" s="319">
        <v>1008</v>
      </c>
      <c r="L18" s="319">
        <v>608.5</v>
      </c>
      <c r="N18" s="319">
        <v>1669</v>
      </c>
      <c r="P18" s="319">
        <v>3206</v>
      </c>
      <c r="Q18" s="319">
        <v>7975</v>
      </c>
    </row>
    <row r="19" spans="1:17">
      <c r="A19" s="136" t="s">
        <v>560</v>
      </c>
      <c r="B19" s="272">
        <v>41690</v>
      </c>
      <c r="C19" s="125">
        <v>4850</v>
      </c>
      <c r="H19" s="318">
        <v>6459</v>
      </c>
      <c r="J19" s="320">
        <v>41688</v>
      </c>
      <c r="K19" s="170"/>
      <c r="L19" s="170"/>
      <c r="M19" s="318">
        <v>4757</v>
      </c>
      <c r="N19" s="318">
        <v>1586</v>
      </c>
      <c r="O19" s="318">
        <v>1848</v>
      </c>
      <c r="P19" s="318">
        <v>2502</v>
      </c>
      <c r="Q19" s="318">
        <v>7853</v>
      </c>
    </row>
    <row r="20" spans="1:17">
      <c r="A20" s="136" t="s">
        <v>559</v>
      </c>
      <c r="B20" s="272">
        <v>41690</v>
      </c>
      <c r="C20" s="125">
        <v>4850</v>
      </c>
      <c r="H20" s="318">
        <v>6403</v>
      </c>
      <c r="J20" s="320">
        <v>41690</v>
      </c>
      <c r="P20" s="318">
        <v>2483</v>
      </c>
      <c r="Q20" s="318">
        <v>7985</v>
      </c>
    </row>
  </sheetData>
  <conditionalFormatting sqref="H2:H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5 O2 O4 N2:N4 K2:M2 K3:L3 M4 P2:P5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7:Q10 O7 O9 N7:N9 K7:M7 K8:L8 M9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3:Q15 O12 O14 N12:N14 K12:M12 K13:L13 M14 P12:P15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8:Q20 O19 O17 N17:N19 K17:M17 K18:L18 M19 P17:P20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T16413"/>
  <sheetViews>
    <sheetView topLeftCell="A29" zoomScale="125" zoomScaleNormal="125" zoomScalePageLayoutView="125" workbookViewId="0">
      <pane xSplit="1" ySplit="1" topLeftCell="B64" activePane="bottomRight" state="frozen"/>
      <selection activeCell="A29" sqref="A29"/>
      <selection pane="topRight" activeCell="B29" sqref="B29"/>
      <selection pane="bottomLeft" activeCell="A30" sqref="A30"/>
      <selection pane="bottomRight" activeCell="I59" sqref="I59"/>
    </sheetView>
  </sheetViews>
  <sheetFormatPr baseColWidth="10" defaultRowHeight="16"/>
  <cols>
    <col min="1" max="2" width="10.83203125" style="126"/>
    <col min="3" max="3" width="9.5" style="126" customWidth="1"/>
    <col min="4" max="4" width="7.6640625" style="126" customWidth="1"/>
    <col min="5" max="5" width="8.6640625" style="126" customWidth="1"/>
    <col min="6" max="6" width="9" style="126" customWidth="1"/>
    <col min="7" max="7" width="8" style="126" customWidth="1"/>
    <col min="8" max="8" width="8.6640625" style="126" customWidth="1"/>
    <col min="9" max="9" width="7.33203125" style="131" customWidth="1"/>
    <col min="10" max="10" width="9.83203125" style="126" customWidth="1"/>
    <col min="11" max="11" width="7.33203125" style="126" customWidth="1"/>
    <col min="12" max="12" width="8.33203125" style="126" customWidth="1"/>
    <col min="13" max="15" width="7.33203125" style="126" customWidth="1"/>
    <col min="16" max="16" width="8.6640625" style="131" customWidth="1"/>
    <col min="17" max="17" width="9.1640625" style="126" customWidth="1"/>
    <col min="18" max="18" width="8.33203125" style="126" customWidth="1"/>
    <col min="19" max="19" width="8.5" style="126" customWidth="1"/>
    <col min="20" max="20" width="9.1640625" style="126" customWidth="1"/>
    <col min="21" max="22" width="8.33203125" style="126" customWidth="1"/>
    <col min="23" max="23" width="8.5" style="126" customWidth="1"/>
    <col min="24" max="24" width="9.6640625" style="126" customWidth="1"/>
    <col min="25" max="25" width="8.6640625" style="242" customWidth="1"/>
    <col min="26" max="26" width="8.33203125" style="127" customWidth="1"/>
    <col min="27" max="27" width="8.33203125" style="126" customWidth="1"/>
    <col min="28" max="28" width="7.33203125" style="126" customWidth="1"/>
    <col min="29" max="29" width="9.1640625" style="126" customWidth="1"/>
    <col min="30" max="33" width="7.33203125" style="126" customWidth="1"/>
    <col min="34" max="34" width="7.33203125" style="242" customWidth="1"/>
    <col min="35" max="35" width="7.33203125" style="249" customWidth="1"/>
    <col min="36" max="44" width="7.33203125" style="126" customWidth="1"/>
    <col min="45" max="45" width="7.33203125" style="242" customWidth="1"/>
    <col min="46" max="46" width="8.6640625" style="249" customWidth="1"/>
    <col min="47" max="16384" width="10.83203125" style="126"/>
  </cols>
  <sheetData>
    <row r="1" spans="1:46" s="173" customFormat="1">
      <c r="D1" s="332" t="s">
        <v>305</v>
      </c>
      <c r="E1" s="332"/>
      <c r="F1" s="332"/>
      <c r="G1" s="332"/>
      <c r="H1" s="332"/>
      <c r="I1" s="333" t="s">
        <v>306</v>
      </c>
      <c r="J1" s="333"/>
      <c r="K1" s="333"/>
      <c r="L1" s="333"/>
      <c r="M1" s="333"/>
      <c r="N1" s="333"/>
      <c r="O1" s="333"/>
      <c r="P1" s="333" t="s">
        <v>209</v>
      </c>
      <c r="Q1" s="333"/>
      <c r="R1" s="333"/>
      <c r="S1" s="333"/>
      <c r="T1" s="333"/>
      <c r="U1" s="333"/>
      <c r="V1" s="333"/>
      <c r="W1" s="333"/>
      <c r="X1" s="333"/>
      <c r="Y1" s="333"/>
      <c r="Z1" s="334" t="s">
        <v>570</v>
      </c>
      <c r="AA1" s="335"/>
      <c r="AB1" s="335"/>
      <c r="AC1" s="335"/>
      <c r="AD1" s="335"/>
      <c r="AE1" s="335"/>
      <c r="AF1" s="335"/>
      <c r="AG1" s="335"/>
      <c r="AH1" s="336"/>
      <c r="AI1" s="337" t="s">
        <v>321</v>
      </c>
      <c r="AJ1" s="333"/>
      <c r="AK1" s="333"/>
      <c r="AL1" s="333"/>
      <c r="AM1" s="333"/>
      <c r="AN1" s="333"/>
      <c r="AO1" s="333"/>
      <c r="AP1" s="333"/>
      <c r="AQ1" s="333"/>
      <c r="AR1" s="333"/>
      <c r="AS1" s="333"/>
      <c r="AT1" s="174" t="s">
        <v>210</v>
      </c>
    </row>
    <row r="2" spans="1:46" s="248" customFormat="1" ht="35" customHeight="1">
      <c r="A2" s="256">
        <v>41518</v>
      </c>
      <c r="B2" s="257" t="s">
        <v>494</v>
      </c>
      <c r="C2" s="257" t="s">
        <v>213</v>
      </c>
      <c r="D2" s="258" t="s">
        <v>301</v>
      </c>
      <c r="E2" s="248" t="s">
        <v>215</v>
      </c>
      <c r="F2" s="248" t="s">
        <v>302</v>
      </c>
      <c r="G2" s="248" t="s">
        <v>303</v>
      </c>
      <c r="H2" s="248" t="s">
        <v>304</v>
      </c>
      <c r="I2" s="260" t="s">
        <v>296</v>
      </c>
      <c r="J2" s="248" t="s">
        <v>297</v>
      </c>
      <c r="K2" s="248" t="s">
        <v>298</v>
      </c>
      <c r="L2" s="248" t="s">
        <v>299</v>
      </c>
      <c r="M2" s="248" t="s">
        <v>527</v>
      </c>
      <c r="N2" s="248" t="s">
        <v>300</v>
      </c>
      <c r="O2" s="261" t="s">
        <v>140</v>
      </c>
      <c r="P2" s="257" t="s">
        <v>141</v>
      </c>
      <c r="Q2" s="257" t="s">
        <v>142</v>
      </c>
      <c r="R2" s="257" t="s">
        <v>143</v>
      </c>
      <c r="S2" s="257" t="s">
        <v>144</v>
      </c>
      <c r="T2" s="257" t="s">
        <v>145</v>
      </c>
      <c r="U2" s="257" t="s">
        <v>146</v>
      </c>
      <c r="V2" s="257" t="s">
        <v>147</v>
      </c>
      <c r="W2" s="257" t="s">
        <v>148</v>
      </c>
      <c r="X2" s="262" t="s">
        <v>149</v>
      </c>
      <c r="Y2" s="231" t="s">
        <v>561</v>
      </c>
      <c r="Z2" s="263" t="s">
        <v>562</v>
      </c>
      <c r="AA2" s="231" t="s">
        <v>563</v>
      </c>
      <c r="AB2" s="231" t="s">
        <v>564</v>
      </c>
      <c r="AC2" s="231" t="s">
        <v>565</v>
      </c>
      <c r="AD2" s="231" t="s">
        <v>566</v>
      </c>
      <c r="AE2" s="231" t="s">
        <v>567</v>
      </c>
      <c r="AF2" s="231" t="s">
        <v>568</v>
      </c>
      <c r="AG2" s="227" t="s">
        <v>569</v>
      </c>
      <c r="AH2" s="259" t="s">
        <v>336</v>
      </c>
      <c r="AI2" s="248" t="s">
        <v>338</v>
      </c>
      <c r="AJ2" s="248" t="s">
        <v>577</v>
      </c>
      <c r="AK2" s="248" t="s">
        <v>312</v>
      </c>
      <c r="AL2" s="248" t="s">
        <v>313</v>
      </c>
      <c r="AM2" s="248" t="s">
        <v>314</v>
      </c>
      <c r="AN2" s="248" t="s">
        <v>315</v>
      </c>
      <c r="AO2" s="248" t="s">
        <v>316</v>
      </c>
      <c r="AP2" s="248" t="s">
        <v>318</v>
      </c>
      <c r="AQ2" s="248" t="s">
        <v>319</v>
      </c>
      <c r="AR2" s="264" t="s">
        <v>320</v>
      </c>
      <c r="AS2" s="265" t="s">
        <v>170</v>
      </c>
    </row>
    <row r="3" spans="1:46">
      <c r="A3" s="281" t="s">
        <v>543</v>
      </c>
      <c r="B3" s="230">
        <v>41564</v>
      </c>
      <c r="C3" s="123">
        <v>800</v>
      </c>
      <c r="D3" s="127">
        <v>10</v>
      </c>
      <c r="E3" s="127">
        <v>6.55</v>
      </c>
      <c r="F3" s="127">
        <v>0</v>
      </c>
      <c r="G3" s="127">
        <v>1008</v>
      </c>
      <c r="H3" s="127">
        <v>715.7</v>
      </c>
      <c r="I3" s="133">
        <v>0.66476999999999997</v>
      </c>
      <c r="J3" s="129">
        <v>12.541550000000001</v>
      </c>
      <c r="K3" s="129">
        <v>18.648249999999997</v>
      </c>
      <c r="L3" s="225">
        <v>0</v>
      </c>
      <c r="M3" s="225">
        <v>0</v>
      </c>
      <c r="N3" s="129">
        <v>304.36644999999999</v>
      </c>
      <c r="O3" s="291">
        <v>7.1</v>
      </c>
      <c r="P3" s="219">
        <v>3.2</v>
      </c>
      <c r="Q3" s="219">
        <v>4.2</v>
      </c>
      <c r="R3" s="219">
        <v>34</v>
      </c>
      <c r="S3" s="219">
        <v>0.2</v>
      </c>
      <c r="T3" s="219">
        <v>0.19</v>
      </c>
      <c r="U3" s="219">
        <v>26.6</v>
      </c>
      <c r="V3" s="219">
        <v>113</v>
      </c>
      <c r="W3" s="219">
        <v>0.05</v>
      </c>
      <c r="X3" s="292">
        <v>5.2</v>
      </c>
      <c r="Y3" s="240">
        <v>0</v>
      </c>
      <c r="Z3" s="240">
        <v>0</v>
      </c>
      <c r="AA3" s="240">
        <v>897.64263968177045</v>
      </c>
      <c r="AB3" s="240">
        <v>27027.644855215549</v>
      </c>
      <c r="AC3" s="240">
        <v>655.23211041506693</v>
      </c>
      <c r="AD3" s="240">
        <v>0</v>
      </c>
      <c r="AE3" s="240">
        <v>0.35819610465961027</v>
      </c>
      <c r="AF3" s="240">
        <v>0.28835757548035984</v>
      </c>
      <c r="AG3" s="285">
        <v>0</v>
      </c>
      <c r="AH3" s="225" t="s">
        <v>98</v>
      </c>
      <c r="AI3" s="225" t="s">
        <v>98</v>
      </c>
      <c r="AJ3" s="225" t="s">
        <v>98</v>
      </c>
      <c r="AK3" s="225">
        <v>1.2</v>
      </c>
      <c r="AL3" s="225">
        <v>7</v>
      </c>
      <c r="AM3" s="225">
        <v>2.5</v>
      </c>
      <c r="AN3" s="225">
        <v>1.4</v>
      </c>
      <c r="AO3" s="225">
        <v>0.08</v>
      </c>
      <c r="AP3" s="225">
        <v>0</v>
      </c>
      <c r="AQ3" s="225">
        <v>0.3</v>
      </c>
      <c r="AR3" s="243" t="s">
        <v>139</v>
      </c>
      <c r="AS3" s="301">
        <v>4.8259906243247768</v>
      </c>
      <c r="AT3" s="126"/>
    </row>
    <row r="4" spans="1:46">
      <c r="A4" s="281" t="s">
        <v>546</v>
      </c>
      <c r="B4" s="230">
        <v>41564</v>
      </c>
      <c r="C4" s="123">
        <v>800</v>
      </c>
      <c r="D4" s="127">
        <v>12.4</v>
      </c>
      <c r="E4" s="127">
        <v>7.7</v>
      </c>
      <c r="F4" s="127">
        <v>-127</v>
      </c>
      <c r="G4" s="127">
        <v>608.5</v>
      </c>
      <c r="H4" s="127">
        <v>422.1</v>
      </c>
      <c r="I4" s="133">
        <v>0.76458499999999996</v>
      </c>
      <c r="J4" s="129">
        <v>18.848385</v>
      </c>
      <c r="K4" s="129">
        <v>27.521850000000001</v>
      </c>
      <c r="L4" s="225">
        <v>0</v>
      </c>
      <c r="M4" s="225">
        <v>0</v>
      </c>
      <c r="N4" s="129">
        <v>96.388049999999993</v>
      </c>
      <c r="O4" s="291">
        <v>4.6000000000000005</v>
      </c>
      <c r="P4" s="219">
        <v>1.4000000000000001</v>
      </c>
      <c r="Q4" s="219">
        <v>0.2</v>
      </c>
      <c r="R4" s="219">
        <v>27.3</v>
      </c>
      <c r="S4" s="219">
        <v>0.2</v>
      </c>
      <c r="T4" s="293">
        <v>0.05</v>
      </c>
      <c r="U4" s="219">
        <v>34</v>
      </c>
      <c r="V4" s="219">
        <v>45.8</v>
      </c>
      <c r="W4" s="219">
        <v>0.04</v>
      </c>
      <c r="X4" s="292">
        <v>4</v>
      </c>
      <c r="Y4" s="298">
        <v>0</v>
      </c>
      <c r="Z4" s="298">
        <v>0</v>
      </c>
      <c r="AA4" s="298">
        <v>1408.2404022567891</v>
      </c>
      <c r="AB4" s="298">
        <v>26358.9878895328</v>
      </c>
      <c r="AC4" s="298">
        <v>517.81781481396388</v>
      </c>
      <c r="AD4" s="298">
        <v>0</v>
      </c>
      <c r="AE4" s="298">
        <v>0</v>
      </c>
      <c r="AF4" s="298">
        <v>0.330848232347904</v>
      </c>
      <c r="AG4" s="285">
        <v>0</v>
      </c>
      <c r="AH4" s="225" t="s">
        <v>98</v>
      </c>
      <c r="AI4" s="225" t="s">
        <v>98</v>
      </c>
      <c r="AJ4" s="225" t="s">
        <v>98</v>
      </c>
      <c r="AK4" s="225">
        <v>6.1</v>
      </c>
      <c r="AL4" s="225">
        <v>32</v>
      </c>
      <c r="AM4" s="225">
        <v>0.31</v>
      </c>
      <c r="AN4" s="225">
        <v>2.2000000000000002</v>
      </c>
      <c r="AO4" s="225">
        <v>0.03</v>
      </c>
      <c r="AP4" s="225">
        <v>9.9</v>
      </c>
      <c r="AQ4" s="225">
        <v>-0.3</v>
      </c>
      <c r="AR4" s="243">
        <v>0.04</v>
      </c>
      <c r="AS4" s="301">
        <v>6.1566205843985475</v>
      </c>
      <c r="AT4" s="126"/>
    </row>
    <row r="5" spans="1:46">
      <c r="A5" s="136" t="s">
        <v>548</v>
      </c>
      <c r="B5" s="272">
        <v>41688</v>
      </c>
      <c r="C5" s="125">
        <v>4850</v>
      </c>
      <c r="D5" s="249">
        <v>21.2</v>
      </c>
      <c r="E5" s="249">
        <v>8.1300000000000008</v>
      </c>
      <c r="F5" s="249">
        <v>-292</v>
      </c>
      <c r="G5" s="249">
        <v>4757</v>
      </c>
      <c r="H5" s="249">
        <v>3679</v>
      </c>
      <c r="I5" s="224">
        <v>6.3462738170346995</v>
      </c>
      <c r="J5" s="274">
        <v>85.173467605633803</v>
      </c>
      <c r="K5" s="232">
        <v>0.36113452157598502</v>
      </c>
      <c r="L5" s="306">
        <v>0.18126368715083802</v>
      </c>
      <c r="M5" s="307">
        <v>0.7</v>
      </c>
      <c r="N5" s="274">
        <v>1994.0598843749999</v>
      </c>
      <c r="O5" s="294">
        <v>3.1999999999999997</v>
      </c>
      <c r="P5" s="295">
        <v>6.8</v>
      </c>
      <c r="Q5" s="295">
        <v>0</v>
      </c>
      <c r="R5" s="295">
        <v>39.799999999999997</v>
      </c>
      <c r="S5" s="295">
        <v>9.9999999999999992E-2</v>
      </c>
      <c r="T5" s="295">
        <v>0.15</v>
      </c>
      <c r="U5" s="295">
        <v>2125</v>
      </c>
      <c r="V5" s="295">
        <v>56.699999999999996</v>
      </c>
      <c r="W5" s="295">
        <v>1.31</v>
      </c>
      <c r="X5" s="296">
        <v>18.999999999999996</v>
      </c>
      <c r="Y5" s="240">
        <v>0.26447563838937244</v>
      </c>
      <c r="Z5" s="240">
        <v>1.044604773660983E-2</v>
      </c>
      <c r="AA5" s="240">
        <v>15.99283348345006</v>
      </c>
      <c r="AB5" s="240">
        <v>310.80771321425902</v>
      </c>
      <c r="AC5" s="240">
        <v>131.09157110159236</v>
      </c>
      <c r="AD5" s="240">
        <v>0.53223218529621874</v>
      </c>
      <c r="AE5" s="240">
        <v>15.341496008050147</v>
      </c>
      <c r="AF5" s="240">
        <v>0</v>
      </c>
      <c r="AG5" s="243">
        <v>9.7258591206643111E-2</v>
      </c>
      <c r="AH5" s="240" t="s">
        <v>98</v>
      </c>
      <c r="AI5" s="240" t="s">
        <v>98</v>
      </c>
      <c r="AJ5" s="240" t="s">
        <v>98</v>
      </c>
      <c r="AK5" s="129">
        <v>0.48299999999999998</v>
      </c>
      <c r="AL5" s="129">
        <v>2778</v>
      </c>
      <c r="AM5" s="129">
        <v>0.04</v>
      </c>
      <c r="AN5" s="129">
        <v>4.7700000000000005</v>
      </c>
      <c r="AO5" s="129">
        <v>0.37</v>
      </c>
      <c r="AP5" s="129">
        <v>23</v>
      </c>
      <c r="AQ5" s="129">
        <v>-0.1</v>
      </c>
      <c r="AR5" s="244">
        <v>0.11</v>
      </c>
      <c r="AS5" s="129">
        <v>8.8631944590564942</v>
      </c>
      <c r="AT5" s="126"/>
    </row>
    <row r="6" spans="1:46">
      <c r="A6" s="136" t="s">
        <v>556</v>
      </c>
      <c r="B6" s="229">
        <v>41565</v>
      </c>
      <c r="C6" s="125">
        <v>4850</v>
      </c>
      <c r="D6" s="127">
        <v>30.9</v>
      </c>
      <c r="E6" s="127">
        <v>8.06</v>
      </c>
      <c r="F6" s="127">
        <v>-138</v>
      </c>
      <c r="G6" s="127">
        <v>1669</v>
      </c>
      <c r="H6" s="127">
        <v>1168</v>
      </c>
      <c r="I6" s="224">
        <v>5.5400000000000009</v>
      </c>
      <c r="J6" s="225">
        <v>22.119</v>
      </c>
      <c r="K6" s="225">
        <v>70.625</v>
      </c>
      <c r="L6" s="225">
        <v>0</v>
      </c>
      <c r="M6" s="225">
        <v>0</v>
      </c>
      <c r="N6" s="225">
        <v>177.44499999999999</v>
      </c>
      <c r="O6" s="289">
        <v>6.5</v>
      </c>
      <c r="P6" s="220">
        <v>1</v>
      </c>
      <c r="Q6" s="220" t="s">
        <v>139</v>
      </c>
      <c r="R6" s="220">
        <v>5.4</v>
      </c>
      <c r="S6" s="220">
        <v>0.1</v>
      </c>
      <c r="T6" s="220">
        <v>0.02</v>
      </c>
      <c r="U6" s="220">
        <v>329</v>
      </c>
      <c r="V6" s="220">
        <v>6.1</v>
      </c>
      <c r="W6" s="220">
        <v>0.3</v>
      </c>
      <c r="X6" s="290">
        <v>12.3</v>
      </c>
      <c r="Y6" s="240">
        <v>1.4370851270491507</v>
      </c>
      <c r="Z6" s="240">
        <v>0</v>
      </c>
      <c r="AA6" s="240">
        <v>1486.1619033052293</v>
      </c>
      <c r="AB6" s="240">
        <v>26119.651438848632</v>
      </c>
      <c r="AC6" s="240">
        <v>845.42208936199529</v>
      </c>
      <c r="AD6" s="240">
        <v>0.71177024755862772</v>
      </c>
      <c r="AE6" s="240">
        <v>38.846753247336437</v>
      </c>
      <c r="AF6" s="240">
        <v>0.14540950621872439</v>
      </c>
      <c r="AG6" s="285">
        <v>0</v>
      </c>
      <c r="AH6" s="225" t="s">
        <v>98</v>
      </c>
      <c r="AI6" s="225" t="s">
        <v>98</v>
      </c>
      <c r="AJ6" s="225" t="s">
        <v>98</v>
      </c>
      <c r="AK6" s="225">
        <v>1.4</v>
      </c>
      <c r="AL6" s="225">
        <v>305</v>
      </c>
      <c r="AM6" s="225" t="s">
        <v>139</v>
      </c>
      <c r="AN6" s="225">
        <v>3.1</v>
      </c>
      <c r="AO6" s="225">
        <v>0.47</v>
      </c>
      <c r="AP6" s="225">
        <v>22.9</v>
      </c>
      <c r="AQ6" s="225">
        <v>0.6</v>
      </c>
      <c r="AR6" s="243">
        <v>0.08</v>
      </c>
      <c r="AS6" s="301">
        <v>15.014289526626211</v>
      </c>
      <c r="AT6" s="126"/>
    </row>
    <row r="7" spans="1:46">
      <c r="A7" s="136" t="s">
        <v>557</v>
      </c>
      <c r="B7" s="272">
        <v>41689</v>
      </c>
      <c r="C7" s="125">
        <v>4850</v>
      </c>
      <c r="D7" s="249">
        <v>32.799999999999997</v>
      </c>
      <c r="E7" s="249">
        <v>8.4600000000000009</v>
      </c>
      <c r="F7" s="249">
        <v>-264</v>
      </c>
      <c r="G7" s="249">
        <v>1586</v>
      </c>
      <c r="H7" s="249">
        <v>1105</v>
      </c>
      <c r="I7" s="224">
        <v>2.8762422712933748</v>
      </c>
      <c r="J7" s="274">
        <v>30.948115492957751</v>
      </c>
      <c r="K7" s="223">
        <v>0</v>
      </c>
      <c r="L7" s="223">
        <v>0</v>
      </c>
      <c r="M7" s="223">
        <v>0</v>
      </c>
      <c r="N7" s="274">
        <v>171.30597812499997</v>
      </c>
      <c r="O7" s="294">
        <v>5.7999999999999989</v>
      </c>
      <c r="P7" s="295">
        <v>1.3</v>
      </c>
      <c r="Q7" s="295">
        <v>0</v>
      </c>
      <c r="R7" s="295">
        <v>6.1999999999999993</v>
      </c>
      <c r="S7" s="295">
        <v>9.9999999999999992E-2</v>
      </c>
      <c r="T7" s="295">
        <v>0.01</v>
      </c>
      <c r="U7" s="295">
        <v>1297</v>
      </c>
      <c r="V7" s="295">
        <v>8.1</v>
      </c>
      <c r="W7" s="295">
        <v>0.31</v>
      </c>
      <c r="X7" s="296">
        <v>11.899999999999999</v>
      </c>
      <c r="Y7" s="240">
        <v>2.8672414740374563</v>
      </c>
      <c r="Z7" s="240">
        <v>1.2310319115645798</v>
      </c>
      <c r="AA7" s="240">
        <v>1996.1918993271165</v>
      </c>
      <c r="AB7" s="240">
        <v>40780.259555933335</v>
      </c>
      <c r="AC7" s="240">
        <v>975.91776840456009</v>
      </c>
      <c r="AD7" s="240">
        <v>1.4000765190560698</v>
      </c>
      <c r="AE7" s="240">
        <v>37.981575261755431</v>
      </c>
      <c r="AF7" s="240">
        <v>2.367220923053388</v>
      </c>
      <c r="AG7" s="243">
        <v>0.21765411980663232</v>
      </c>
      <c r="AH7" s="240" t="s">
        <v>98</v>
      </c>
      <c r="AI7" s="240" t="s">
        <v>98</v>
      </c>
      <c r="AJ7" s="240" t="s">
        <v>98</v>
      </c>
      <c r="AK7" s="129">
        <v>2.1</v>
      </c>
      <c r="AL7" s="129">
        <v>382</v>
      </c>
      <c r="AM7" s="129">
        <v>0.01</v>
      </c>
      <c r="AN7" s="129">
        <v>1.5700000000000003</v>
      </c>
      <c r="AO7" s="129">
        <v>0.48</v>
      </c>
      <c r="AP7" s="129">
        <v>6</v>
      </c>
      <c r="AQ7" s="129">
        <v>0.19999999999999998</v>
      </c>
      <c r="AR7" s="244">
        <v>0.1</v>
      </c>
      <c r="AS7" s="129">
        <v>12.403416495305079</v>
      </c>
      <c r="AT7" s="126"/>
    </row>
    <row r="8" spans="1:46">
      <c r="A8" s="136" t="s">
        <v>558</v>
      </c>
      <c r="B8" s="272">
        <v>41689</v>
      </c>
      <c r="C8" s="125">
        <v>4850</v>
      </c>
      <c r="D8" s="249">
        <v>26.9</v>
      </c>
      <c r="E8" s="249">
        <v>8.2799999999999994</v>
      </c>
      <c r="F8" s="249">
        <v>79</v>
      </c>
      <c r="G8" s="249">
        <v>1848</v>
      </c>
      <c r="H8" s="249">
        <v>1313</v>
      </c>
      <c r="I8" s="224">
        <v>1.5986397476340692</v>
      </c>
      <c r="J8" s="274">
        <v>25.314312676056336</v>
      </c>
      <c r="K8" s="223">
        <v>0</v>
      </c>
      <c r="L8" s="223">
        <v>0</v>
      </c>
      <c r="M8" s="223">
        <v>0</v>
      </c>
      <c r="N8" s="274">
        <v>362.22394687500002</v>
      </c>
      <c r="O8" s="294">
        <v>2.8000000000000003</v>
      </c>
      <c r="P8" s="295">
        <v>0.6</v>
      </c>
      <c r="Q8" s="295">
        <v>0</v>
      </c>
      <c r="R8" s="295">
        <v>59</v>
      </c>
      <c r="S8" s="295">
        <v>9.9999999999999992E-2</v>
      </c>
      <c r="T8" s="295">
        <v>0.02</v>
      </c>
      <c r="U8" s="295">
        <v>301</v>
      </c>
      <c r="V8" s="295">
        <v>39.9</v>
      </c>
      <c r="W8" s="295">
        <v>0.19999999999999998</v>
      </c>
      <c r="X8" s="296">
        <v>12.5</v>
      </c>
      <c r="Y8" s="240">
        <v>0</v>
      </c>
      <c r="Z8" s="240">
        <v>8.8649814101209225E-3</v>
      </c>
      <c r="AA8" s="240">
        <v>79.578660737483872</v>
      </c>
      <c r="AB8" s="240">
        <v>655.58718616182887</v>
      </c>
      <c r="AC8" s="240">
        <v>124.93318128288482</v>
      </c>
      <c r="AD8" s="240">
        <v>5.0977603654189267E-3</v>
      </c>
      <c r="AE8" s="240">
        <v>7.8081293554329537E-2</v>
      </c>
      <c r="AF8" s="240">
        <v>5.94372215750162E-2</v>
      </c>
      <c r="AG8" s="243">
        <v>0</v>
      </c>
      <c r="AH8" s="240" t="s">
        <v>98</v>
      </c>
      <c r="AI8" s="240" t="s">
        <v>98</v>
      </c>
      <c r="AJ8" s="240" t="s">
        <v>98</v>
      </c>
      <c r="AK8" s="129">
        <v>5.9</v>
      </c>
      <c r="AL8" s="129">
        <v>0</v>
      </c>
      <c r="AM8" s="129">
        <v>0</v>
      </c>
      <c r="AN8" s="129">
        <v>0.57000000000000006</v>
      </c>
      <c r="AO8" s="129">
        <v>0.01</v>
      </c>
      <c r="AP8" s="129">
        <v>6.7</v>
      </c>
      <c r="AQ8" s="129">
        <v>0.19999999999999998</v>
      </c>
      <c r="AR8" s="244">
        <v>7.0000000000000007E-2</v>
      </c>
      <c r="AS8" s="129">
        <v>12.621284961542647</v>
      </c>
      <c r="AT8" s="126"/>
    </row>
    <row r="9" spans="1:46">
      <c r="A9" s="136" t="s">
        <v>550</v>
      </c>
      <c r="B9" s="229">
        <v>41565</v>
      </c>
      <c r="C9" s="125">
        <v>4850</v>
      </c>
      <c r="D9" s="127">
        <v>20.399999999999999</v>
      </c>
      <c r="E9" s="127">
        <v>7.15</v>
      </c>
      <c r="F9" s="127">
        <v>-193</v>
      </c>
      <c r="G9" s="127">
        <v>3206</v>
      </c>
      <c r="H9" s="127">
        <v>2393</v>
      </c>
      <c r="I9" s="224">
        <v>10.1227</v>
      </c>
      <c r="J9" s="225">
        <v>73.680999999999997</v>
      </c>
      <c r="K9" s="225">
        <v>65.703000000000003</v>
      </c>
      <c r="L9" s="225">
        <v>0</v>
      </c>
      <c r="M9" s="225">
        <v>0</v>
      </c>
      <c r="N9" s="225">
        <v>1057.2920000000001</v>
      </c>
      <c r="O9" s="289">
        <v>7.4</v>
      </c>
      <c r="P9" s="220">
        <v>4.6000000000000005</v>
      </c>
      <c r="Q9" s="220">
        <v>10</v>
      </c>
      <c r="R9" s="220">
        <v>16.200000000000003</v>
      </c>
      <c r="S9" s="220">
        <v>0.2</v>
      </c>
      <c r="T9" s="220">
        <v>0.52</v>
      </c>
      <c r="U9" s="220">
        <v>527</v>
      </c>
      <c r="V9" s="220">
        <v>257.7</v>
      </c>
      <c r="W9" s="220">
        <v>0.69000000000000006</v>
      </c>
      <c r="X9" s="290">
        <v>24.700000000000003</v>
      </c>
      <c r="Y9" s="240">
        <v>1.775378488135777</v>
      </c>
      <c r="Z9" s="240">
        <v>0</v>
      </c>
      <c r="AA9" s="240">
        <v>1193.673657020056</v>
      </c>
      <c r="AB9" s="240">
        <v>30567.439510474465</v>
      </c>
      <c r="AC9" s="240">
        <v>1212.5226702233826</v>
      </c>
      <c r="AD9" s="240">
        <v>0.15049602661050737</v>
      </c>
      <c r="AE9" s="240">
        <v>22.092273485353537</v>
      </c>
      <c r="AF9" s="240">
        <v>0.22107761641471146</v>
      </c>
      <c r="AG9" s="285">
        <v>0</v>
      </c>
      <c r="AH9" s="225" t="s">
        <v>98</v>
      </c>
      <c r="AI9" s="225" t="s">
        <v>98</v>
      </c>
      <c r="AJ9" s="225" t="s">
        <v>98</v>
      </c>
      <c r="AK9" s="225">
        <v>0.623</v>
      </c>
      <c r="AL9" s="225">
        <v>28</v>
      </c>
      <c r="AM9" s="225">
        <v>7.06</v>
      </c>
      <c r="AN9" s="225" t="s">
        <v>139</v>
      </c>
      <c r="AO9" s="225">
        <v>0.04</v>
      </c>
      <c r="AP9" s="225">
        <v>12.9</v>
      </c>
      <c r="AQ9" s="225">
        <v>3.7</v>
      </c>
      <c r="AR9" s="243">
        <v>0.04</v>
      </c>
      <c r="AS9" s="301">
        <v>13.498913016310322</v>
      </c>
      <c r="AT9" s="126"/>
    </row>
    <row r="10" spans="1:46">
      <c r="A10" s="136" t="s">
        <v>552</v>
      </c>
      <c r="B10" s="272">
        <v>41690</v>
      </c>
      <c r="C10" s="125">
        <v>4850</v>
      </c>
      <c r="D10" s="249">
        <v>17.600000000000001</v>
      </c>
      <c r="E10" s="249">
        <v>7.73</v>
      </c>
      <c r="F10" s="249">
        <v>-235</v>
      </c>
      <c r="G10" s="249">
        <v>2483</v>
      </c>
      <c r="H10" s="249">
        <v>1835</v>
      </c>
      <c r="I10" s="224">
        <v>10.79422334384858</v>
      </c>
      <c r="J10" s="274">
        <v>73.201636619718315</v>
      </c>
      <c r="K10" s="223">
        <v>0</v>
      </c>
      <c r="L10" s="223">
        <v>0</v>
      </c>
      <c r="M10" s="223">
        <v>0</v>
      </c>
      <c r="N10" s="274">
        <v>590.49543125000002</v>
      </c>
      <c r="O10" s="294">
        <v>4.1999999999999993</v>
      </c>
      <c r="P10" s="295">
        <v>2.7</v>
      </c>
      <c r="Q10" s="295">
        <v>2.1999999999999997</v>
      </c>
      <c r="R10" s="295">
        <v>9.3000000000000007</v>
      </c>
      <c r="S10" s="295">
        <v>9.9999999999999992E-2</v>
      </c>
      <c r="T10" s="295">
        <v>0.12</v>
      </c>
      <c r="U10" s="295">
        <v>1442</v>
      </c>
      <c r="V10" s="295">
        <v>105.89999999999999</v>
      </c>
      <c r="W10" s="295">
        <v>0.53999999999999992</v>
      </c>
      <c r="X10" s="296">
        <v>13.700000000000001</v>
      </c>
      <c r="Y10" s="240">
        <v>1.6172803506785998</v>
      </c>
      <c r="Z10" s="240">
        <v>0.10292541481791734</v>
      </c>
      <c r="AA10" s="240">
        <v>31.819231560492106</v>
      </c>
      <c r="AB10" s="240">
        <v>789.03015237088789</v>
      </c>
      <c r="AC10" s="240">
        <v>187.29382794615975</v>
      </c>
      <c r="AD10" s="240">
        <v>8.1185531173914402E-2</v>
      </c>
      <c r="AE10" s="240">
        <v>4.966178732042378</v>
      </c>
      <c r="AF10" s="240">
        <v>6.5815993144786436E-2</v>
      </c>
      <c r="AG10" s="243">
        <v>3.0947775012547581E-2</v>
      </c>
      <c r="AH10" s="240" t="s">
        <v>98</v>
      </c>
      <c r="AI10" s="240" t="s">
        <v>98</v>
      </c>
      <c r="AJ10" s="240" t="s">
        <v>98</v>
      </c>
      <c r="AK10" s="129">
        <v>9.0999999999999998E-2</v>
      </c>
      <c r="AL10" s="129">
        <v>130</v>
      </c>
      <c r="AM10" s="129">
        <v>2.25</v>
      </c>
      <c r="AN10" s="129">
        <v>0.64000000000000012</v>
      </c>
      <c r="AO10" s="129">
        <v>0.01</v>
      </c>
      <c r="AP10" s="129">
        <v>11.5</v>
      </c>
      <c r="AQ10" s="129" t="s">
        <v>139</v>
      </c>
      <c r="AR10" s="244">
        <v>0.02</v>
      </c>
      <c r="AS10" s="129">
        <v>12.451296242211255</v>
      </c>
      <c r="AT10" s="126"/>
    </row>
    <row r="11" spans="1:46">
      <c r="A11" s="136" t="s">
        <v>553</v>
      </c>
      <c r="B11" s="229">
        <v>41565</v>
      </c>
      <c r="C11" s="125">
        <v>4850</v>
      </c>
      <c r="D11" s="127">
        <v>22.4</v>
      </c>
      <c r="E11" s="127">
        <v>7.88</v>
      </c>
      <c r="F11" s="127">
        <v>-275</v>
      </c>
      <c r="G11" s="127">
        <v>7975</v>
      </c>
      <c r="H11" s="127">
        <v>6471</v>
      </c>
      <c r="I11" s="224">
        <v>2.9678</v>
      </c>
      <c r="J11" s="225">
        <v>216.3937</v>
      </c>
      <c r="K11" s="225">
        <v>15.621</v>
      </c>
      <c r="L11" s="225">
        <v>0</v>
      </c>
      <c r="M11" s="225">
        <v>0</v>
      </c>
      <c r="N11" s="225">
        <v>4069.201</v>
      </c>
      <c r="O11" s="289" t="s">
        <v>139</v>
      </c>
      <c r="P11" s="220">
        <v>12</v>
      </c>
      <c r="Q11" s="220">
        <v>1</v>
      </c>
      <c r="R11" s="220">
        <v>90</v>
      </c>
      <c r="S11" s="220" t="s">
        <v>139</v>
      </c>
      <c r="T11" s="220">
        <v>0.5</v>
      </c>
      <c r="U11" s="220">
        <v>1388</v>
      </c>
      <c r="V11" s="220">
        <v>346</v>
      </c>
      <c r="W11" s="220">
        <v>2.4</v>
      </c>
      <c r="X11" s="290">
        <v>17</v>
      </c>
      <c r="Y11" s="240">
        <v>4.1226669690075157</v>
      </c>
      <c r="Z11" s="240">
        <v>0</v>
      </c>
      <c r="AA11" s="240">
        <v>1087.7667355950359</v>
      </c>
      <c r="AB11" s="240">
        <v>23921.994650906934</v>
      </c>
      <c r="AC11" s="240">
        <v>177.89359812953614</v>
      </c>
      <c r="AD11" s="240">
        <v>1.3782134263299939</v>
      </c>
      <c r="AE11" s="240">
        <v>278.4997212679707</v>
      </c>
      <c r="AF11" s="240">
        <v>0</v>
      </c>
      <c r="AG11" s="285">
        <v>0</v>
      </c>
      <c r="AH11" s="225" t="s">
        <v>98</v>
      </c>
      <c r="AI11" s="225" t="s">
        <v>98</v>
      </c>
      <c r="AJ11" s="225" t="s">
        <v>98</v>
      </c>
      <c r="AK11" s="225">
        <v>2.2999999999999998</v>
      </c>
      <c r="AL11" s="225">
        <v>36</v>
      </c>
      <c r="AM11" s="225">
        <v>0.74</v>
      </c>
      <c r="AN11" s="225" t="s">
        <v>139</v>
      </c>
      <c r="AO11" s="225">
        <v>0.1</v>
      </c>
      <c r="AP11" s="225">
        <v>3.6</v>
      </c>
      <c r="AQ11" s="225">
        <v>0.7</v>
      </c>
      <c r="AR11" s="243">
        <v>0.03</v>
      </c>
      <c r="AS11" s="302">
        <v>2.6298150833075118</v>
      </c>
      <c r="AT11" s="126"/>
    </row>
    <row r="12" spans="1:46">
      <c r="A12" s="136" t="s">
        <v>560</v>
      </c>
      <c r="B12" s="272">
        <v>41690</v>
      </c>
      <c r="C12" s="125">
        <v>4850</v>
      </c>
      <c r="D12" s="249">
        <v>23</v>
      </c>
      <c r="E12" s="249">
        <v>7.96</v>
      </c>
      <c r="F12" s="249">
        <v>-276</v>
      </c>
      <c r="G12" s="249">
        <v>7985</v>
      </c>
      <c r="H12" s="249">
        <v>6459</v>
      </c>
      <c r="I12" s="273">
        <v>0.95195205047318598</v>
      </c>
      <c r="J12" s="274">
        <v>219.15234084507046</v>
      </c>
      <c r="K12" s="232">
        <v>0.79890813008130079</v>
      </c>
      <c r="L12" s="306">
        <v>0.51645921787709503</v>
      </c>
      <c r="M12" s="307">
        <v>1.6</v>
      </c>
      <c r="N12" s="274">
        <v>4390.0559781250004</v>
      </c>
      <c r="O12" s="294">
        <v>2.0999999999999996</v>
      </c>
      <c r="P12" s="295">
        <v>20.099999999999998</v>
      </c>
      <c r="Q12" s="295">
        <v>3.4999999999999996</v>
      </c>
      <c r="R12" s="295">
        <v>85.399999999999991</v>
      </c>
      <c r="S12" s="295">
        <v>9.9999999999999992E-2</v>
      </c>
      <c r="T12" s="295">
        <v>0.57999999999999996</v>
      </c>
      <c r="U12" s="295">
        <v>1891</v>
      </c>
      <c r="V12" s="295">
        <v>450</v>
      </c>
      <c r="W12" s="295">
        <v>3.86</v>
      </c>
      <c r="X12" s="296">
        <v>23.999999999999996</v>
      </c>
      <c r="Y12" s="240">
        <v>8.6053645648981369</v>
      </c>
      <c r="Z12" s="240">
        <v>0.53655820309422875</v>
      </c>
      <c r="AA12" s="240">
        <v>18.166884497060458</v>
      </c>
      <c r="AB12" s="240">
        <v>733.24273414311426</v>
      </c>
      <c r="AC12" s="240">
        <v>64.482691338363054</v>
      </c>
      <c r="AD12" s="240">
        <v>2.44758172794679</v>
      </c>
      <c r="AE12" s="240">
        <v>290.23304903425776</v>
      </c>
      <c r="AF12" s="240">
        <v>0</v>
      </c>
      <c r="AG12" s="243">
        <v>2.2715950762879737</v>
      </c>
      <c r="AH12" s="240" t="s">
        <v>98</v>
      </c>
      <c r="AI12" s="240" t="s">
        <v>98</v>
      </c>
      <c r="AJ12" s="240" t="s">
        <v>98</v>
      </c>
      <c r="AK12" s="129">
        <v>0.23400000000000001</v>
      </c>
      <c r="AL12" s="129">
        <v>83</v>
      </c>
      <c r="AM12" s="129">
        <v>3.02</v>
      </c>
      <c r="AN12" s="129">
        <v>1.4700000000000002</v>
      </c>
      <c r="AO12" s="129">
        <v>9.0000000000000011E-2</v>
      </c>
      <c r="AP12" s="129">
        <v>10.199999999999999</v>
      </c>
      <c r="AQ12" s="129" t="s">
        <v>139</v>
      </c>
      <c r="AR12" s="244">
        <v>0</v>
      </c>
      <c r="AS12" s="129">
        <v>2.6298150833075118</v>
      </c>
      <c r="AT12" s="126"/>
    </row>
    <row r="13" spans="1:46">
      <c r="A13" s="136" t="s">
        <v>559</v>
      </c>
      <c r="B13" s="272">
        <v>41690</v>
      </c>
      <c r="C13" s="125">
        <v>4850</v>
      </c>
      <c r="D13" s="249">
        <v>19.899999999999999</v>
      </c>
      <c r="E13" s="249">
        <v>7.66</v>
      </c>
      <c r="F13" s="249">
        <v>-200</v>
      </c>
      <c r="G13" s="249">
        <v>7863</v>
      </c>
      <c r="H13" s="249">
        <v>6403</v>
      </c>
      <c r="I13" s="273">
        <v>1.141226498422713</v>
      </c>
      <c r="J13" s="274">
        <v>201.3706507042254</v>
      </c>
      <c r="K13" s="232">
        <v>0.79890813008130079</v>
      </c>
      <c r="L13" s="306">
        <v>0.46059329608938537</v>
      </c>
      <c r="M13" s="307">
        <v>1.5</v>
      </c>
      <c r="N13" s="274">
        <v>4358.0735562500004</v>
      </c>
      <c r="O13" s="294">
        <v>2.8000000000000003</v>
      </c>
      <c r="P13" s="295">
        <v>21</v>
      </c>
      <c r="Q13" s="295">
        <v>2.0999999999999996</v>
      </c>
      <c r="R13" s="295">
        <v>78.2</v>
      </c>
      <c r="S13" s="295">
        <v>9.9999999999999992E-2</v>
      </c>
      <c r="T13" s="295">
        <v>0.70000000000000007</v>
      </c>
      <c r="U13" s="295">
        <v>1732.9999999999998</v>
      </c>
      <c r="V13" s="295">
        <v>455.99999999999994</v>
      </c>
      <c r="W13" s="295">
        <v>3.75</v>
      </c>
      <c r="X13" s="296">
        <v>28.9</v>
      </c>
      <c r="Y13" s="240">
        <v>8.4833357640097695</v>
      </c>
      <c r="Z13" s="240">
        <v>0</v>
      </c>
      <c r="AA13" s="240">
        <v>793.67227898110718</v>
      </c>
      <c r="AB13" s="240">
        <v>19910.001027489547</v>
      </c>
      <c r="AC13" s="240">
        <v>417.78661164111321</v>
      </c>
      <c r="AD13" s="240">
        <v>4.0322479964401072</v>
      </c>
      <c r="AE13" s="240">
        <v>372.54716608729711</v>
      </c>
      <c r="AF13" s="240">
        <v>0</v>
      </c>
      <c r="AG13" s="243">
        <v>1.9449600536901073</v>
      </c>
      <c r="AH13" s="240" t="s">
        <v>98</v>
      </c>
      <c r="AI13" s="240" t="s">
        <v>98</v>
      </c>
      <c r="AJ13" s="240" t="s">
        <v>98</v>
      </c>
      <c r="AK13" s="129" t="s">
        <v>492</v>
      </c>
      <c r="AL13" s="129">
        <v>64</v>
      </c>
      <c r="AM13" s="129">
        <v>2.42</v>
      </c>
      <c r="AN13" s="129" t="s">
        <v>139</v>
      </c>
      <c r="AO13" s="129">
        <v>6.0000000000000005E-2</v>
      </c>
      <c r="AP13" s="129">
        <v>15.5</v>
      </c>
      <c r="AQ13" s="129">
        <v>0.5</v>
      </c>
      <c r="AR13" s="244">
        <v>0.08</v>
      </c>
      <c r="AS13" s="129">
        <v>2.7445097276026544</v>
      </c>
      <c r="AT13" s="126"/>
    </row>
    <row r="14" spans="1:46">
      <c r="O14" s="131"/>
      <c r="P14" s="126"/>
      <c r="X14" s="242"/>
      <c r="Y14" s="127"/>
      <c r="Z14" s="126"/>
      <c r="AG14" s="242"/>
      <c r="AH14" s="249"/>
      <c r="AI14" s="126"/>
      <c r="AR14" s="242"/>
      <c r="AS14" s="249"/>
      <c r="AT14" s="126"/>
    </row>
    <row r="15" spans="1:46">
      <c r="A15" s="280" t="s">
        <v>114</v>
      </c>
      <c r="B15" s="229">
        <v>41526</v>
      </c>
      <c r="C15" s="125">
        <v>300</v>
      </c>
      <c r="D15" s="125">
        <v>11.4</v>
      </c>
      <c r="E15" s="125">
        <v>5.54</v>
      </c>
      <c r="F15" s="125">
        <v>330</v>
      </c>
      <c r="G15" s="125">
        <v>799.5</v>
      </c>
      <c r="H15" s="125">
        <v>561.9</v>
      </c>
      <c r="I15" s="224">
        <v>0.114785</v>
      </c>
      <c r="J15" s="225">
        <v>50.83</v>
      </c>
      <c r="K15" s="225">
        <v>29.415849999999999</v>
      </c>
      <c r="L15" s="225">
        <v>0</v>
      </c>
      <c r="M15" s="225">
        <v>0</v>
      </c>
      <c r="N15" s="225">
        <v>92.005549999999999</v>
      </c>
      <c r="O15" s="289">
        <v>5.8999999999999995</v>
      </c>
      <c r="P15" s="220">
        <v>0.3</v>
      </c>
      <c r="Q15" s="220" t="s">
        <v>139</v>
      </c>
      <c r="R15" s="220">
        <v>25.9</v>
      </c>
      <c r="S15" s="220">
        <v>0.2</v>
      </c>
      <c r="T15" s="220">
        <v>1.3149999999999999</v>
      </c>
      <c r="U15" s="220">
        <v>12.6</v>
      </c>
      <c r="V15" s="220">
        <v>104.25</v>
      </c>
      <c r="W15" s="220">
        <v>0.01</v>
      </c>
      <c r="X15" s="290">
        <v>3.1</v>
      </c>
      <c r="Y15" s="225"/>
      <c r="Z15" s="225"/>
      <c r="AA15" s="286"/>
      <c r="AB15" s="286"/>
      <c r="AC15" s="286" t="s">
        <v>576</v>
      </c>
      <c r="AD15" s="286"/>
      <c r="AE15" s="286"/>
      <c r="AF15" s="286"/>
      <c r="AG15" s="287"/>
      <c r="AH15" s="240" t="s">
        <v>342</v>
      </c>
      <c r="AI15" s="225">
        <v>2.0354865965127887E-2</v>
      </c>
      <c r="AJ15" s="226">
        <v>4.4391408114558475</v>
      </c>
      <c r="AK15" s="225" t="s">
        <v>98</v>
      </c>
      <c r="AL15" s="225" t="s">
        <v>98</v>
      </c>
      <c r="AM15" s="225" t="s">
        <v>98</v>
      </c>
      <c r="AN15" s="225" t="s">
        <v>98</v>
      </c>
      <c r="AO15" s="225" t="s">
        <v>98</v>
      </c>
      <c r="AP15" s="225" t="s">
        <v>98</v>
      </c>
      <c r="AQ15" s="225" t="s">
        <v>98</v>
      </c>
      <c r="AR15" s="243" t="s">
        <v>98</v>
      </c>
      <c r="AS15" s="240">
        <v>6.3334768321480936</v>
      </c>
      <c r="AT15" s="126"/>
    </row>
    <row r="16" spans="1:46">
      <c r="A16" s="280" t="s">
        <v>544</v>
      </c>
      <c r="B16" s="229">
        <v>41526</v>
      </c>
      <c r="C16" s="125">
        <v>800</v>
      </c>
      <c r="D16" s="122">
        <v>12.6</v>
      </c>
      <c r="E16" s="122">
        <v>6.19</v>
      </c>
      <c r="F16" s="122">
        <v>-14</v>
      </c>
      <c r="G16" s="122">
        <v>978.5</v>
      </c>
      <c r="H16" s="122">
        <v>691.2</v>
      </c>
      <c r="I16" s="224">
        <v>0.37288499999999997</v>
      </c>
      <c r="J16" s="225">
        <v>13.138565</v>
      </c>
      <c r="K16" s="225">
        <v>24.099249999999998</v>
      </c>
      <c r="L16" s="225">
        <v>0</v>
      </c>
      <c r="M16" s="225">
        <v>0</v>
      </c>
      <c r="N16" s="225">
        <v>313.77840000000003</v>
      </c>
      <c r="O16" s="289">
        <v>7.4</v>
      </c>
      <c r="P16" s="220">
        <v>3.3000000000000003</v>
      </c>
      <c r="Q16" s="220">
        <v>4.4000000000000004</v>
      </c>
      <c r="R16" s="220">
        <v>35</v>
      </c>
      <c r="S16" s="220">
        <v>0.2</v>
      </c>
      <c r="T16" s="220">
        <v>0.2</v>
      </c>
      <c r="U16" s="220">
        <v>27.5</v>
      </c>
      <c r="V16" s="220">
        <v>115.80000000000001</v>
      </c>
      <c r="W16" s="220">
        <v>0.05</v>
      </c>
      <c r="X16" s="290">
        <v>5.3000000000000007</v>
      </c>
      <c r="Y16" s="240">
        <v>0</v>
      </c>
      <c r="Z16" s="240">
        <v>0</v>
      </c>
      <c r="AA16" s="240">
        <v>769.6764987589122</v>
      </c>
      <c r="AB16" s="240">
        <v>39425.865075165093</v>
      </c>
      <c r="AC16" s="240">
        <v>675.320320422637</v>
      </c>
      <c r="AD16" s="240">
        <v>0</v>
      </c>
      <c r="AE16" s="240">
        <v>0.67036948372008753</v>
      </c>
      <c r="AF16" s="240">
        <v>0.48497064089722158</v>
      </c>
      <c r="AG16" s="285">
        <v>0</v>
      </c>
      <c r="AH16" s="240">
        <v>0.110722789768799</v>
      </c>
      <c r="AI16" s="225">
        <v>0.12024733082418003</v>
      </c>
      <c r="AJ16" s="225">
        <v>0.1217183770883055</v>
      </c>
      <c r="AK16" s="225" t="s">
        <v>98</v>
      </c>
      <c r="AL16" s="225" t="s">
        <v>98</v>
      </c>
      <c r="AM16" s="225" t="s">
        <v>98</v>
      </c>
      <c r="AN16" s="225" t="s">
        <v>98</v>
      </c>
      <c r="AO16" s="225" t="s">
        <v>98</v>
      </c>
      <c r="AP16" s="225" t="s">
        <v>98</v>
      </c>
      <c r="AQ16" s="225" t="s">
        <v>98</v>
      </c>
      <c r="AR16" s="243" t="s">
        <v>98</v>
      </c>
      <c r="AS16" s="240">
        <v>4.8259906243247768</v>
      </c>
      <c r="AT16" s="126"/>
    </row>
    <row r="17" spans="1:46">
      <c r="A17" s="172" t="s">
        <v>116</v>
      </c>
      <c r="B17" s="229">
        <v>41526</v>
      </c>
      <c r="C17" s="125">
        <v>800</v>
      </c>
      <c r="D17" s="221">
        <v>12.6</v>
      </c>
      <c r="E17" s="221">
        <v>7.04</v>
      </c>
      <c r="F17" s="221">
        <v>35</v>
      </c>
      <c r="G17" s="221">
        <v>649.79999999999995</v>
      </c>
      <c r="H17" s="221">
        <v>445.9</v>
      </c>
      <c r="I17" s="224">
        <v>0.37974999999999998</v>
      </c>
      <c r="J17" s="225">
        <v>16.178550000000001</v>
      </c>
      <c r="K17" s="225">
        <v>37.013099999999994</v>
      </c>
      <c r="L17" s="225">
        <v>0</v>
      </c>
      <c r="M17" s="225">
        <v>0</v>
      </c>
      <c r="N17" s="225">
        <v>43.094350000000006</v>
      </c>
      <c r="O17" s="289">
        <v>5.8</v>
      </c>
      <c r="P17" s="220">
        <v>1.5</v>
      </c>
      <c r="Q17" s="220">
        <v>0.3</v>
      </c>
      <c r="R17" s="220">
        <v>26</v>
      </c>
      <c r="S17" s="220">
        <v>0.2</v>
      </c>
      <c r="T17" s="220">
        <v>0.1</v>
      </c>
      <c r="U17" s="220">
        <v>15.1</v>
      </c>
      <c r="V17" s="220">
        <v>73.55</v>
      </c>
      <c r="W17" s="220">
        <v>0.03</v>
      </c>
      <c r="X17" s="290">
        <v>3</v>
      </c>
      <c r="Y17" s="240">
        <v>0</v>
      </c>
      <c r="Z17" s="240">
        <v>0</v>
      </c>
      <c r="AA17" s="240">
        <v>856.7555789289089</v>
      </c>
      <c r="AB17" s="240">
        <v>27373.133460816036</v>
      </c>
      <c r="AC17" s="240">
        <v>317.82203914365647</v>
      </c>
      <c r="AD17" s="240">
        <v>0</v>
      </c>
      <c r="AE17" s="240">
        <v>0</v>
      </c>
      <c r="AF17" s="240">
        <v>0</v>
      </c>
      <c r="AG17" s="285">
        <v>0</v>
      </c>
      <c r="AH17" s="240">
        <v>1.1828865504263E-2</v>
      </c>
      <c r="AI17" s="225">
        <v>2.8458406943697671E-2</v>
      </c>
      <c r="AJ17" s="225">
        <v>0.12529832935560858</v>
      </c>
      <c r="AK17" s="225" t="s">
        <v>98</v>
      </c>
      <c r="AL17" s="225" t="s">
        <v>98</v>
      </c>
      <c r="AM17" s="225" t="s">
        <v>98</v>
      </c>
      <c r="AN17" s="225" t="s">
        <v>98</v>
      </c>
      <c r="AO17" s="225" t="s">
        <v>98</v>
      </c>
      <c r="AP17" s="225" t="s">
        <v>98</v>
      </c>
      <c r="AQ17" s="225" t="s">
        <v>98</v>
      </c>
      <c r="AR17" s="243" t="s">
        <v>98</v>
      </c>
      <c r="AS17" s="240">
        <v>7.1329549502797693</v>
      </c>
      <c r="AT17" s="126"/>
    </row>
    <row r="18" spans="1:46">
      <c r="A18" s="172" t="s">
        <v>545</v>
      </c>
      <c r="B18" s="229">
        <v>41526</v>
      </c>
      <c r="C18" s="125">
        <v>800</v>
      </c>
      <c r="D18" s="122">
        <v>13</v>
      </c>
      <c r="E18" s="122">
        <v>7.09</v>
      </c>
      <c r="F18" s="122">
        <v>-44</v>
      </c>
      <c r="G18" s="122">
        <v>659.6</v>
      </c>
      <c r="H18" s="122">
        <v>456.5</v>
      </c>
      <c r="I18" s="224">
        <v>0.62454999999999994</v>
      </c>
      <c r="J18" s="225">
        <v>9.2895500000000002</v>
      </c>
      <c r="K18" s="225">
        <v>19.994949999999999</v>
      </c>
      <c r="L18" s="225">
        <v>0</v>
      </c>
      <c r="M18" s="225">
        <v>0</v>
      </c>
      <c r="N18" s="225">
        <v>59.1464</v>
      </c>
      <c r="O18" s="289">
        <v>4.4000000000000004</v>
      </c>
      <c r="P18" s="220">
        <v>1.1499999999999999</v>
      </c>
      <c r="Q18" s="220">
        <v>0.1</v>
      </c>
      <c r="R18" s="220">
        <v>29.3</v>
      </c>
      <c r="S18" s="220">
        <v>0.1</v>
      </c>
      <c r="T18" s="220" t="s">
        <v>139</v>
      </c>
      <c r="U18" s="220">
        <v>39.700000000000003</v>
      </c>
      <c r="V18" s="220">
        <v>48.3</v>
      </c>
      <c r="W18" s="220">
        <v>0.04</v>
      </c>
      <c r="X18" s="290">
        <v>3.9000000000000004</v>
      </c>
      <c r="Y18" s="240">
        <v>0.58391013310648221</v>
      </c>
      <c r="Z18" s="240">
        <v>0</v>
      </c>
      <c r="AA18" s="240">
        <v>650.889794003671</v>
      </c>
      <c r="AB18" s="240">
        <v>31626.637734790191</v>
      </c>
      <c r="AC18" s="240">
        <v>478.99862170412229</v>
      </c>
      <c r="AD18" s="240">
        <v>0</v>
      </c>
      <c r="AE18" s="240">
        <v>3.7051002600808491</v>
      </c>
      <c r="AF18" s="240">
        <v>1.1832165600035516</v>
      </c>
      <c r="AG18" s="285">
        <v>0</v>
      </c>
      <c r="AH18" s="240">
        <v>5.5303786773177599E-3</v>
      </c>
      <c r="AI18" s="225">
        <v>3.6523542514786081E-2</v>
      </c>
      <c r="AJ18" s="225">
        <v>0.12410501193317422</v>
      </c>
      <c r="AK18" s="225" t="s">
        <v>98</v>
      </c>
      <c r="AL18" s="225" t="s">
        <v>98</v>
      </c>
      <c r="AM18" s="225" t="s">
        <v>98</v>
      </c>
      <c r="AN18" s="225" t="s">
        <v>98</v>
      </c>
      <c r="AO18" s="225" t="s">
        <v>98</v>
      </c>
      <c r="AP18" s="225" t="s">
        <v>98</v>
      </c>
      <c r="AQ18" s="225" t="s">
        <v>98</v>
      </c>
      <c r="AR18" s="243" t="s">
        <v>98</v>
      </c>
      <c r="AS18" s="240">
        <v>6.1566205843985475</v>
      </c>
      <c r="AT18" s="126"/>
    </row>
    <row r="19" spans="1:46">
      <c r="A19" s="172" t="s">
        <v>547</v>
      </c>
      <c r="B19" s="229">
        <v>41527</v>
      </c>
      <c r="C19" s="125">
        <v>4850</v>
      </c>
      <c r="D19" s="221">
        <v>23.2</v>
      </c>
      <c r="E19" s="221">
        <v>6.79</v>
      </c>
      <c r="F19" s="221">
        <v>-144</v>
      </c>
      <c r="G19" s="221">
        <v>4629</v>
      </c>
      <c r="H19" s="221">
        <v>3556</v>
      </c>
      <c r="I19" s="224">
        <v>12.847</v>
      </c>
      <c r="J19" s="225">
        <v>79.258700000000005</v>
      </c>
      <c r="K19" s="225">
        <v>41.967950000000002</v>
      </c>
      <c r="L19" s="225">
        <v>0</v>
      </c>
      <c r="M19" s="225">
        <v>0</v>
      </c>
      <c r="N19" s="225">
        <v>1828.7489999999998</v>
      </c>
      <c r="O19" s="289">
        <v>6</v>
      </c>
      <c r="P19" s="220">
        <v>5</v>
      </c>
      <c r="Q19" s="220" t="s">
        <v>139</v>
      </c>
      <c r="R19" s="220">
        <v>50.9</v>
      </c>
      <c r="S19" s="220">
        <v>0.3</v>
      </c>
      <c r="T19" s="220">
        <v>0.21999999999999997</v>
      </c>
      <c r="U19" s="220">
        <v>916</v>
      </c>
      <c r="V19" s="220">
        <v>65.900000000000006</v>
      </c>
      <c r="W19" s="220">
        <v>1.44</v>
      </c>
      <c r="X19" s="290">
        <v>21.7</v>
      </c>
      <c r="Y19" s="240">
        <v>0.48140486248066289</v>
      </c>
      <c r="Z19" s="240">
        <v>0</v>
      </c>
      <c r="AA19" s="240">
        <v>1013.444881181288</v>
      </c>
      <c r="AB19" s="240">
        <v>34410.854784185918</v>
      </c>
      <c r="AC19" s="240">
        <v>408.36222879120442</v>
      </c>
      <c r="AD19" s="240">
        <v>0.32264863701757707</v>
      </c>
      <c r="AE19" s="240">
        <v>21.334710215093654</v>
      </c>
      <c r="AF19" s="240">
        <v>0.72263588426680936</v>
      </c>
      <c r="AG19" s="285">
        <v>0</v>
      </c>
      <c r="AH19" s="240">
        <v>3.9173515631000799E-3</v>
      </c>
      <c r="AI19" s="225">
        <v>2.6614947384591751E-2</v>
      </c>
      <c r="AJ19" s="226">
        <v>1.5477326968973746</v>
      </c>
      <c r="AK19" s="225" t="s">
        <v>98</v>
      </c>
      <c r="AL19" s="225" t="s">
        <v>98</v>
      </c>
      <c r="AM19" s="225" t="s">
        <v>98</v>
      </c>
      <c r="AN19" s="225" t="s">
        <v>98</v>
      </c>
      <c r="AO19" s="225" t="s">
        <v>98</v>
      </c>
      <c r="AP19" s="225" t="s">
        <v>98</v>
      </c>
      <c r="AQ19" s="225" t="s">
        <v>98</v>
      </c>
      <c r="AR19" s="243" t="s">
        <v>98</v>
      </c>
      <c r="AS19" s="240">
        <v>8.7546325079065621</v>
      </c>
      <c r="AT19" s="126"/>
    </row>
    <row r="20" spans="1:46">
      <c r="A20" s="172" t="s">
        <v>555</v>
      </c>
      <c r="B20" s="229">
        <v>41527</v>
      </c>
      <c r="C20" s="125">
        <v>4850</v>
      </c>
      <c r="D20" s="221">
        <v>32.200000000000003</v>
      </c>
      <c r="E20" s="221">
        <v>8.18</v>
      </c>
      <c r="F20" s="221">
        <v>-127</v>
      </c>
      <c r="G20" s="221">
        <v>1564</v>
      </c>
      <c r="H20" s="221">
        <v>1088</v>
      </c>
      <c r="I20" s="224">
        <v>6.2491500000000002</v>
      </c>
      <c r="J20" s="225">
        <v>20.390450000000001</v>
      </c>
      <c r="K20" s="225">
        <v>52.443649999999998</v>
      </c>
      <c r="L20" s="225">
        <v>0</v>
      </c>
      <c r="M20" s="225">
        <v>0</v>
      </c>
      <c r="N20" s="225">
        <v>183.45799999999997</v>
      </c>
      <c r="O20" s="289">
        <v>6.8000000000000007</v>
      </c>
      <c r="P20" s="220">
        <v>1.1000000000000001</v>
      </c>
      <c r="Q20" s="220" t="s">
        <v>139</v>
      </c>
      <c r="R20" s="220">
        <v>5.8999999999999995</v>
      </c>
      <c r="S20" s="220">
        <v>0.3</v>
      </c>
      <c r="T20" s="220">
        <v>0.02</v>
      </c>
      <c r="U20" s="220">
        <v>358</v>
      </c>
      <c r="V20" s="220">
        <v>6.2</v>
      </c>
      <c r="W20" s="220">
        <v>0.31</v>
      </c>
      <c r="X20" s="290">
        <v>12.7</v>
      </c>
      <c r="Y20" s="240">
        <v>0.49793929005112353</v>
      </c>
      <c r="Z20" s="240">
        <v>0.23594908393026237</v>
      </c>
      <c r="AA20" s="240">
        <v>497.65242413561555</v>
      </c>
      <c r="AB20" s="240">
        <v>24783.581024516312</v>
      </c>
      <c r="AC20" s="240">
        <v>585.61519435648245</v>
      </c>
      <c r="AD20" s="240">
        <v>0.19064965741360781</v>
      </c>
      <c r="AE20" s="240">
        <v>24.774306807626754</v>
      </c>
      <c r="AF20" s="240">
        <v>1.1819956947031627</v>
      </c>
      <c r="AG20" s="285">
        <v>0</v>
      </c>
      <c r="AH20" s="240">
        <v>2.4579460788078998E-3</v>
      </c>
      <c r="AI20" s="225">
        <v>2.7383055534219217E-2</v>
      </c>
      <c r="AJ20" s="226">
        <v>0.40513126491646778</v>
      </c>
      <c r="AK20" s="286">
        <v>6</v>
      </c>
      <c r="AL20" s="225" t="s">
        <v>98</v>
      </c>
      <c r="AM20" s="225" t="s">
        <v>98</v>
      </c>
      <c r="AN20" s="225" t="s">
        <v>98</v>
      </c>
      <c r="AO20" s="225" t="s">
        <v>98</v>
      </c>
      <c r="AP20" s="225" t="s">
        <v>98</v>
      </c>
      <c r="AQ20" s="225" t="s">
        <v>98</v>
      </c>
      <c r="AR20" s="243" t="s">
        <v>98</v>
      </c>
      <c r="AS20" s="240">
        <v>15.014289526626211</v>
      </c>
      <c r="AT20" s="126"/>
    </row>
    <row r="21" spans="1:46">
      <c r="A21" s="172" t="s">
        <v>575</v>
      </c>
      <c r="B21" s="229">
        <v>41527</v>
      </c>
      <c r="C21" s="125">
        <v>4700</v>
      </c>
      <c r="D21" s="221">
        <v>27.3</v>
      </c>
      <c r="E21" s="221">
        <v>8</v>
      </c>
      <c r="F21" s="221">
        <v>55</v>
      </c>
      <c r="G21" s="221">
        <v>1916</v>
      </c>
      <c r="H21" s="221">
        <v>1368</v>
      </c>
      <c r="I21" s="224">
        <v>4.1546500000000002</v>
      </c>
      <c r="J21" s="225">
        <v>12.480250000000002</v>
      </c>
      <c r="K21" s="225">
        <v>51.765000000000001</v>
      </c>
      <c r="L21" s="225">
        <v>0</v>
      </c>
      <c r="M21" s="225">
        <v>0</v>
      </c>
      <c r="N21" s="225">
        <v>417.37700000000001</v>
      </c>
      <c r="O21" s="289">
        <v>3.7</v>
      </c>
      <c r="P21" s="220">
        <v>0.70000000000000007</v>
      </c>
      <c r="Q21" s="220" t="s">
        <v>139</v>
      </c>
      <c r="R21" s="220">
        <v>70.3</v>
      </c>
      <c r="S21" s="220">
        <v>0.2</v>
      </c>
      <c r="T21" s="220">
        <v>0.03</v>
      </c>
      <c r="U21" s="220">
        <v>298</v>
      </c>
      <c r="V21" s="220">
        <v>47.699999999999996</v>
      </c>
      <c r="W21" s="220">
        <v>0.24</v>
      </c>
      <c r="X21" s="290">
        <v>15.3</v>
      </c>
      <c r="Y21" s="240">
        <v>0</v>
      </c>
      <c r="Z21" s="240">
        <v>0</v>
      </c>
      <c r="AA21" s="240">
        <v>344.10701407042018</v>
      </c>
      <c r="AB21" s="240">
        <v>11070.161919533655</v>
      </c>
      <c r="AC21" s="240">
        <v>161.11794806629928</v>
      </c>
      <c r="AD21" s="240">
        <v>0</v>
      </c>
      <c r="AE21" s="240">
        <v>0.62154171572784012</v>
      </c>
      <c r="AF21" s="240">
        <v>0.10494884280616683</v>
      </c>
      <c r="AG21" s="285">
        <v>0</v>
      </c>
      <c r="AH21" s="240" t="s">
        <v>342</v>
      </c>
      <c r="AI21" s="225">
        <v>1.4978108917735617E-2</v>
      </c>
      <c r="AJ21" s="225">
        <v>0.13245823389021477</v>
      </c>
      <c r="AK21" s="225" t="s">
        <v>98</v>
      </c>
      <c r="AL21" s="225" t="s">
        <v>98</v>
      </c>
      <c r="AM21" s="225" t="s">
        <v>98</v>
      </c>
      <c r="AN21" s="225" t="s">
        <v>98</v>
      </c>
      <c r="AO21" s="225" t="s">
        <v>98</v>
      </c>
      <c r="AP21" s="225" t="s">
        <v>98</v>
      </c>
      <c r="AQ21" s="225" t="s">
        <v>98</v>
      </c>
      <c r="AR21" s="243" t="s">
        <v>98</v>
      </c>
      <c r="AS21" s="240">
        <v>13.354458557600866</v>
      </c>
      <c r="AT21" s="126"/>
    </row>
    <row r="22" spans="1:46">
      <c r="A22" s="172" t="s">
        <v>549</v>
      </c>
      <c r="B22" s="229">
        <v>41527</v>
      </c>
      <c r="C22" s="125">
        <v>4850</v>
      </c>
      <c r="D22" s="221">
        <v>21.2</v>
      </c>
      <c r="E22" s="221">
        <v>7.35</v>
      </c>
      <c r="F22" s="221">
        <v>-164</v>
      </c>
      <c r="G22" s="221">
        <v>3124</v>
      </c>
      <c r="H22" s="221">
        <v>2325</v>
      </c>
      <c r="I22" s="224">
        <v>10.238799999999999</v>
      </c>
      <c r="J22" s="225">
        <v>73.460000000000008</v>
      </c>
      <c r="K22" s="225">
        <v>46.118400000000001</v>
      </c>
      <c r="L22" s="225">
        <v>0</v>
      </c>
      <c r="M22" s="225">
        <v>0</v>
      </c>
      <c r="N22" s="225">
        <v>1045.8905</v>
      </c>
      <c r="O22" s="289">
        <v>7.1</v>
      </c>
      <c r="P22" s="220">
        <v>4.4000000000000004</v>
      </c>
      <c r="Q22" s="220" t="s">
        <v>139</v>
      </c>
      <c r="R22" s="220">
        <v>15.8</v>
      </c>
      <c r="S22" s="220">
        <v>0.2</v>
      </c>
      <c r="T22" s="220">
        <v>0.45999999999999996</v>
      </c>
      <c r="U22" s="220">
        <v>520</v>
      </c>
      <c r="V22" s="220">
        <v>246.6</v>
      </c>
      <c r="W22" s="220">
        <v>0.68</v>
      </c>
      <c r="X22" s="290">
        <v>25.099999999999998</v>
      </c>
      <c r="Y22" s="240">
        <v>1.6218394923777741</v>
      </c>
      <c r="Z22" s="240">
        <v>0</v>
      </c>
      <c r="AA22" s="240">
        <v>1752.6999276138597</v>
      </c>
      <c r="AB22" s="240">
        <v>39687.125489759681</v>
      </c>
      <c r="AC22" s="240">
        <v>993.33361393654002</v>
      </c>
      <c r="AD22" s="240">
        <v>0</v>
      </c>
      <c r="AE22" s="240">
        <v>20.389514883333028</v>
      </c>
      <c r="AF22" s="240">
        <v>0.35146201820206746</v>
      </c>
      <c r="AG22" s="285">
        <v>0</v>
      </c>
      <c r="AH22" s="240">
        <v>2.9188109685843802E-3</v>
      </c>
      <c r="AI22" s="225">
        <v>2.3657731008526001E-2</v>
      </c>
      <c r="AJ22" s="225">
        <v>0.14140811455847255</v>
      </c>
      <c r="AK22" s="225" t="s">
        <v>139</v>
      </c>
      <c r="AL22" s="225" t="s">
        <v>98</v>
      </c>
      <c r="AM22" s="225" t="s">
        <v>98</v>
      </c>
      <c r="AN22" s="225" t="s">
        <v>98</v>
      </c>
      <c r="AO22" s="225" t="s">
        <v>98</v>
      </c>
      <c r="AP22" s="225" t="s">
        <v>98</v>
      </c>
      <c r="AQ22" s="225" t="s">
        <v>98</v>
      </c>
      <c r="AR22" s="243" t="s">
        <v>98</v>
      </c>
      <c r="AS22" s="240">
        <v>13.498913016310322</v>
      </c>
      <c r="AT22" s="126"/>
    </row>
    <row r="23" spans="1:46">
      <c r="A23" s="171" t="s">
        <v>124</v>
      </c>
      <c r="B23" s="230">
        <v>41528</v>
      </c>
      <c r="C23" s="123">
        <v>1700</v>
      </c>
      <c r="D23" s="122">
        <v>13.5</v>
      </c>
      <c r="E23" s="122">
        <v>6.15</v>
      </c>
      <c r="F23" s="122">
        <v>330</v>
      </c>
      <c r="G23" s="122">
        <v>1540</v>
      </c>
      <c r="H23" s="122">
        <v>1104</v>
      </c>
      <c r="I23" s="133">
        <v>0.15856999999999999</v>
      </c>
      <c r="J23" s="129">
        <v>41.3611</v>
      </c>
      <c r="K23" s="129">
        <v>14.774800000000001</v>
      </c>
      <c r="L23" s="225">
        <v>0</v>
      </c>
      <c r="M23" s="225">
        <v>0</v>
      </c>
      <c r="N23" s="129">
        <v>365.94659999999999</v>
      </c>
      <c r="O23" s="291">
        <v>4.6000000000000005</v>
      </c>
      <c r="P23" s="219">
        <v>0.89999999999999991</v>
      </c>
      <c r="Q23" s="219" t="s">
        <v>139</v>
      </c>
      <c r="R23" s="219">
        <v>58.649999999999991</v>
      </c>
      <c r="S23" s="219">
        <v>0.2</v>
      </c>
      <c r="T23" s="293">
        <v>0.03</v>
      </c>
      <c r="U23" s="219">
        <v>22</v>
      </c>
      <c r="V23" s="219">
        <v>131.30000000000001</v>
      </c>
      <c r="W23" s="219">
        <v>0.02</v>
      </c>
      <c r="X23" s="292">
        <v>5.2</v>
      </c>
      <c r="Y23" s="240">
        <v>0</v>
      </c>
      <c r="Z23" s="240">
        <v>0</v>
      </c>
      <c r="AA23" s="240">
        <v>635.28958476183345</v>
      </c>
      <c r="AB23" s="240">
        <v>27076.385184821924</v>
      </c>
      <c r="AC23" s="240">
        <v>230.71953224096677</v>
      </c>
      <c r="AD23" s="240">
        <v>0</v>
      </c>
      <c r="AE23" s="240">
        <v>2.315112171775354</v>
      </c>
      <c r="AF23" s="240">
        <v>0.55010648542776985</v>
      </c>
      <c r="AG23" s="285">
        <v>0</v>
      </c>
      <c r="AH23" s="241" t="s">
        <v>342</v>
      </c>
      <c r="AI23" s="129">
        <v>2.0546893002534757E-2</v>
      </c>
      <c r="AJ23" s="129">
        <v>0.12947494033412887</v>
      </c>
      <c r="AK23" s="300">
        <v>9</v>
      </c>
      <c r="AL23" s="225" t="s">
        <v>98</v>
      </c>
      <c r="AM23" s="225" t="s">
        <v>98</v>
      </c>
      <c r="AN23" s="225" t="s">
        <v>98</v>
      </c>
      <c r="AO23" s="225" t="s">
        <v>98</v>
      </c>
      <c r="AP23" s="225" t="s">
        <v>98</v>
      </c>
      <c r="AQ23" s="225" t="s">
        <v>98</v>
      </c>
      <c r="AR23" s="243" t="s">
        <v>98</v>
      </c>
      <c r="AS23" s="241">
        <v>4.6231358796280668</v>
      </c>
      <c r="AT23" s="126"/>
    </row>
    <row r="24" spans="1:46">
      <c r="A24" s="171" t="s">
        <v>125</v>
      </c>
      <c r="B24" s="230">
        <v>41528</v>
      </c>
      <c r="C24" s="123">
        <v>2000</v>
      </c>
      <c r="D24" s="122">
        <v>16</v>
      </c>
      <c r="E24" s="122">
        <v>5.99</v>
      </c>
      <c r="F24" s="122">
        <v>224</v>
      </c>
      <c r="G24" s="122">
        <v>3610</v>
      </c>
      <c r="H24" s="122">
        <v>2740</v>
      </c>
      <c r="I24" s="133">
        <v>0.97209999999999996</v>
      </c>
      <c r="J24" s="129">
        <v>26.435949999999998</v>
      </c>
      <c r="K24" s="129">
        <v>19.445050000000002</v>
      </c>
      <c r="L24" s="129">
        <v>12.659799999999999</v>
      </c>
      <c r="M24" s="225">
        <v>0</v>
      </c>
      <c r="N24" s="129">
        <v>2110.7460000000001</v>
      </c>
      <c r="O24" s="291">
        <v>3.9000000000000004</v>
      </c>
      <c r="P24" s="219">
        <v>2.8000000000000003</v>
      </c>
      <c r="Q24" s="219" t="s">
        <v>139</v>
      </c>
      <c r="R24" s="219">
        <v>404</v>
      </c>
      <c r="S24" s="219">
        <v>0.2</v>
      </c>
      <c r="T24" s="219">
        <v>0.33</v>
      </c>
      <c r="U24" s="219">
        <v>44.699999999999996</v>
      </c>
      <c r="V24" s="219">
        <v>243</v>
      </c>
      <c r="W24" s="219">
        <v>0.06</v>
      </c>
      <c r="X24" s="292">
        <v>29.2</v>
      </c>
      <c r="Y24" s="240">
        <v>0</v>
      </c>
      <c r="Z24" s="240">
        <v>0</v>
      </c>
      <c r="AA24" s="240">
        <v>1120.6940394973622</v>
      </c>
      <c r="AB24" s="240">
        <v>26432.68163952091</v>
      </c>
      <c r="AC24" s="240">
        <v>258.11414310208949</v>
      </c>
      <c r="AD24" s="240">
        <v>0</v>
      </c>
      <c r="AE24" s="240">
        <v>0.69678835318196541</v>
      </c>
      <c r="AF24" s="240">
        <v>0.35368152402745601</v>
      </c>
      <c r="AG24" s="285">
        <v>0</v>
      </c>
      <c r="AH24" s="241" t="s">
        <v>342</v>
      </c>
      <c r="AI24" s="129">
        <v>2.8381596128734927E-2</v>
      </c>
      <c r="AJ24" s="129">
        <v>0.12947494033412887</v>
      </c>
      <c r="AK24" s="300">
        <v>8</v>
      </c>
      <c r="AL24" s="225" t="s">
        <v>98</v>
      </c>
      <c r="AM24" s="225" t="s">
        <v>98</v>
      </c>
      <c r="AN24" s="225" t="s">
        <v>98</v>
      </c>
      <c r="AO24" s="225" t="s">
        <v>98</v>
      </c>
      <c r="AP24" s="225" t="s">
        <v>98</v>
      </c>
      <c r="AQ24" s="225" t="s">
        <v>98</v>
      </c>
      <c r="AR24" s="243" t="s">
        <v>98</v>
      </c>
      <c r="AS24" s="241">
        <v>5.6359141468934242</v>
      </c>
      <c r="AT24" s="126"/>
    </row>
    <row r="25" spans="1:46">
      <c r="A25" s="171" t="s">
        <v>126</v>
      </c>
      <c r="B25" s="230">
        <v>41528</v>
      </c>
      <c r="C25" s="123">
        <v>1700</v>
      </c>
      <c r="D25" s="122">
        <v>16.3</v>
      </c>
      <c r="E25" s="122">
        <v>6.96</v>
      </c>
      <c r="F25" s="122">
        <v>-14</v>
      </c>
      <c r="G25" s="122">
        <v>2473</v>
      </c>
      <c r="H25" s="122">
        <v>1830</v>
      </c>
      <c r="I25" s="133">
        <v>1.2688999999999999</v>
      </c>
      <c r="J25" s="129">
        <v>63.059700000000007</v>
      </c>
      <c r="K25" s="129">
        <v>31.518050000000002</v>
      </c>
      <c r="L25" s="225">
        <v>0</v>
      </c>
      <c r="M25" s="225">
        <v>0</v>
      </c>
      <c r="N25" s="129">
        <v>1007.433</v>
      </c>
      <c r="O25" s="291">
        <v>3.5</v>
      </c>
      <c r="P25" s="219">
        <v>2.2000000000000002</v>
      </c>
      <c r="Q25" s="219">
        <v>0.89999999999999991</v>
      </c>
      <c r="R25" s="219">
        <v>161</v>
      </c>
      <c r="S25" s="219">
        <v>0.2</v>
      </c>
      <c r="T25" s="219">
        <v>0.2</v>
      </c>
      <c r="U25" s="219">
        <v>75.150000000000006</v>
      </c>
      <c r="V25" s="219">
        <v>264.20000000000005</v>
      </c>
      <c r="W25" s="219">
        <v>0.1</v>
      </c>
      <c r="X25" s="292">
        <v>10.199999999999999</v>
      </c>
      <c r="Y25" s="240">
        <v>0</v>
      </c>
      <c r="Z25" s="240">
        <v>0</v>
      </c>
      <c r="AA25" s="240">
        <v>1705.5507072858975</v>
      </c>
      <c r="AB25" s="240">
        <v>65819.974595493666</v>
      </c>
      <c r="AC25" s="240">
        <v>1615.1330736199093</v>
      </c>
      <c r="AD25" s="240">
        <v>0</v>
      </c>
      <c r="AE25" s="240">
        <v>4.3945786040529669</v>
      </c>
      <c r="AF25" s="240">
        <v>0.7934581217651564</v>
      </c>
      <c r="AG25" s="285">
        <v>0</v>
      </c>
      <c r="AH25" s="241">
        <v>2.3427298563637799E-2</v>
      </c>
      <c r="AI25" s="129">
        <v>3.0455488132729084E-2</v>
      </c>
      <c r="AJ25" s="129">
        <v>0.12350835322195702</v>
      </c>
      <c r="AK25" s="300">
        <v>0</v>
      </c>
      <c r="AL25" s="225" t="s">
        <v>98</v>
      </c>
      <c r="AM25" s="225" t="s">
        <v>98</v>
      </c>
      <c r="AN25" s="225" t="s">
        <v>98</v>
      </c>
      <c r="AO25" s="225" t="s">
        <v>98</v>
      </c>
      <c r="AP25" s="225" t="s">
        <v>98</v>
      </c>
      <c r="AQ25" s="225" t="s">
        <v>98</v>
      </c>
      <c r="AR25" s="243" t="s">
        <v>98</v>
      </c>
      <c r="AS25" s="241">
        <v>9.9825424917927297</v>
      </c>
      <c r="AT25" s="126"/>
    </row>
    <row r="26" spans="1:46">
      <c r="A26" s="171" t="s">
        <v>127</v>
      </c>
      <c r="B26" s="230">
        <v>41528</v>
      </c>
      <c r="C26" s="123">
        <v>1700</v>
      </c>
      <c r="D26" s="122">
        <v>15.8</v>
      </c>
      <c r="E26" s="122">
        <v>7.4</v>
      </c>
      <c r="F26" s="122">
        <v>-71</v>
      </c>
      <c r="G26" s="122">
        <v>1299</v>
      </c>
      <c r="H26" s="122">
        <v>925.6</v>
      </c>
      <c r="I26" s="133">
        <v>0.21525</v>
      </c>
      <c r="J26" s="129">
        <v>34.1</v>
      </c>
      <c r="K26" s="129">
        <v>27.664449999999999</v>
      </c>
      <c r="L26" s="225">
        <v>0</v>
      </c>
      <c r="M26" s="225">
        <v>0</v>
      </c>
      <c r="N26" s="129">
        <v>468.42399999999998</v>
      </c>
      <c r="O26" s="291">
        <v>5.8999999999999995</v>
      </c>
      <c r="P26" s="219">
        <v>3.5999999999999996</v>
      </c>
      <c r="Q26" s="219">
        <v>0.2</v>
      </c>
      <c r="R26" s="219">
        <v>88.55</v>
      </c>
      <c r="S26" s="219">
        <v>0.2</v>
      </c>
      <c r="T26" s="219">
        <v>0.1</v>
      </c>
      <c r="U26" s="219">
        <v>34.200000000000003</v>
      </c>
      <c r="V26" s="219">
        <v>102</v>
      </c>
      <c r="W26" s="219">
        <v>0.03</v>
      </c>
      <c r="X26" s="292">
        <v>6.1</v>
      </c>
      <c r="Y26" s="240">
        <v>0</v>
      </c>
      <c r="Z26" s="240">
        <v>0</v>
      </c>
      <c r="AA26" s="240">
        <v>1272.5224058841222</v>
      </c>
      <c r="AB26" s="240">
        <v>42138.658553153073</v>
      </c>
      <c r="AC26" s="240">
        <v>517.06445744993664</v>
      </c>
      <c r="AD26" s="240">
        <v>0</v>
      </c>
      <c r="AE26" s="240">
        <v>0.23363868566436696</v>
      </c>
      <c r="AF26" s="240">
        <v>0.48886158229428761</v>
      </c>
      <c r="AG26" s="285">
        <v>0</v>
      </c>
      <c r="AH26" s="241">
        <v>1.01006221676012E-2</v>
      </c>
      <c r="AI26" s="129">
        <v>4.0940164375144021E-2</v>
      </c>
      <c r="AJ26" s="129">
        <v>0.14379474940334128</v>
      </c>
      <c r="AK26" s="300">
        <v>1</v>
      </c>
      <c r="AL26" s="225" t="s">
        <v>98</v>
      </c>
      <c r="AM26" s="225" t="s">
        <v>98</v>
      </c>
      <c r="AN26" s="225" t="s">
        <v>98</v>
      </c>
      <c r="AO26" s="225" t="s">
        <v>98</v>
      </c>
      <c r="AP26" s="225" t="s">
        <v>98</v>
      </c>
      <c r="AQ26" s="225" t="s">
        <v>98</v>
      </c>
      <c r="AR26" s="243" t="s">
        <v>98</v>
      </c>
      <c r="AS26" s="241">
        <v>1.6299595540927285</v>
      </c>
      <c r="AT26" s="126"/>
    </row>
    <row r="27" spans="1:46">
      <c r="A27" s="171" t="s">
        <v>128</v>
      </c>
      <c r="B27" s="230">
        <v>41528</v>
      </c>
      <c r="C27" s="123">
        <v>1700</v>
      </c>
      <c r="D27" s="122">
        <v>15.5</v>
      </c>
      <c r="E27" s="122">
        <v>7.56</v>
      </c>
      <c r="F27" s="122">
        <v>24</v>
      </c>
      <c r="G27" s="122">
        <v>485</v>
      </c>
      <c r="H27" s="122">
        <v>331.8</v>
      </c>
      <c r="I27" s="133" t="s">
        <v>139</v>
      </c>
      <c r="J27" s="129">
        <v>3.3521999999999998</v>
      </c>
      <c r="K27" s="129">
        <v>27.829699999999999</v>
      </c>
      <c r="L27" s="129">
        <v>4.3656499999999996</v>
      </c>
      <c r="M27" s="225">
        <v>0</v>
      </c>
      <c r="N27" s="129">
        <v>12.8444</v>
      </c>
      <c r="O27" s="291">
        <v>4.2</v>
      </c>
      <c r="P27" s="219">
        <v>0.1</v>
      </c>
      <c r="Q27" s="219" t="s">
        <v>139</v>
      </c>
      <c r="R27" s="219">
        <v>22.799999999999997</v>
      </c>
      <c r="S27" s="219">
        <v>0.1</v>
      </c>
      <c r="T27" s="219" t="s">
        <v>139</v>
      </c>
      <c r="U27" s="293">
        <v>1.4000000000000001</v>
      </c>
      <c r="V27" s="219">
        <v>56</v>
      </c>
      <c r="W27" s="219" t="s">
        <v>139</v>
      </c>
      <c r="X27" s="292" t="s">
        <v>139</v>
      </c>
      <c r="Y27" s="240">
        <v>0</v>
      </c>
      <c r="Z27" s="240">
        <v>0</v>
      </c>
      <c r="AA27" s="240">
        <v>1898.8575059289635</v>
      </c>
      <c r="AB27" s="240">
        <v>56643.128218000871</v>
      </c>
      <c r="AC27" s="240">
        <v>728.284708319949</v>
      </c>
      <c r="AD27" s="240">
        <v>0</v>
      </c>
      <c r="AE27" s="240">
        <v>1.8839651052708624</v>
      </c>
      <c r="AF27" s="240">
        <v>1.3859454328944587</v>
      </c>
      <c r="AG27" s="285">
        <v>0</v>
      </c>
      <c r="AH27" s="241" t="s">
        <v>342</v>
      </c>
      <c r="AI27" s="129">
        <v>1.6975190106767034E-2</v>
      </c>
      <c r="AJ27" s="129">
        <v>0.13007159904534607</v>
      </c>
      <c r="AK27" s="300">
        <v>8</v>
      </c>
      <c r="AL27" s="225" t="s">
        <v>98</v>
      </c>
      <c r="AM27" s="225" t="s">
        <v>98</v>
      </c>
      <c r="AN27" s="225" t="s">
        <v>98</v>
      </c>
      <c r="AO27" s="225" t="s">
        <v>98</v>
      </c>
      <c r="AP27" s="225" t="s">
        <v>98</v>
      </c>
      <c r="AQ27" s="225" t="s">
        <v>98</v>
      </c>
      <c r="AR27" s="243" t="s">
        <v>98</v>
      </c>
      <c r="AS27" s="241">
        <v>6.0909454289357976</v>
      </c>
      <c r="AT27" s="126"/>
    </row>
    <row r="28" spans="1:46">
      <c r="A28" s="123"/>
    </row>
    <row r="29" spans="1:46" ht="38" customHeight="1">
      <c r="A29" s="256">
        <v>41518</v>
      </c>
      <c r="B29" s="281" t="s">
        <v>543</v>
      </c>
      <c r="C29" s="281" t="s">
        <v>546</v>
      </c>
      <c r="D29" s="136" t="s">
        <v>548</v>
      </c>
      <c r="E29" s="136" t="s">
        <v>556</v>
      </c>
      <c r="F29" s="136" t="s">
        <v>557</v>
      </c>
      <c r="G29" s="136" t="s">
        <v>558</v>
      </c>
      <c r="H29" s="136" t="s">
        <v>550</v>
      </c>
      <c r="I29" s="136" t="s">
        <v>552</v>
      </c>
      <c r="J29" s="136" t="s">
        <v>553</v>
      </c>
      <c r="K29" s="136" t="s">
        <v>560</v>
      </c>
      <c r="L29" s="136" t="s">
        <v>559</v>
      </c>
      <c r="M29" s="255"/>
      <c r="N29" s="255"/>
      <c r="O29" s="280" t="s">
        <v>114</v>
      </c>
      <c r="P29" s="280" t="s">
        <v>544</v>
      </c>
      <c r="Q29" s="172" t="s">
        <v>116</v>
      </c>
      <c r="R29" s="172" t="s">
        <v>545</v>
      </c>
      <c r="S29" s="172" t="s">
        <v>547</v>
      </c>
      <c r="T29" s="172" t="s">
        <v>555</v>
      </c>
      <c r="U29" s="172" t="s">
        <v>575</v>
      </c>
      <c r="V29" s="172" t="s">
        <v>549</v>
      </c>
      <c r="W29" s="171" t="s">
        <v>124</v>
      </c>
      <c r="X29" s="171" t="s">
        <v>125</v>
      </c>
      <c r="Y29" s="171" t="s">
        <v>126</v>
      </c>
      <c r="Z29" s="171" t="s">
        <v>127</v>
      </c>
      <c r="AA29" s="171" t="s">
        <v>128</v>
      </c>
      <c r="AG29" s="242"/>
      <c r="AH29" s="249"/>
      <c r="AI29" s="126"/>
      <c r="AR29" s="242"/>
      <c r="AS29" s="249"/>
      <c r="AT29" s="126"/>
    </row>
    <row r="30" spans="1:46" ht="17">
      <c r="A30" s="257" t="s">
        <v>494</v>
      </c>
      <c r="B30" s="230">
        <v>41564</v>
      </c>
      <c r="C30" s="230">
        <v>41564</v>
      </c>
      <c r="D30" s="272">
        <v>41688</v>
      </c>
      <c r="E30" s="229">
        <v>41565</v>
      </c>
      <c r="F30" s="272">
        <v>41689</v>
      </c>
      <c r="G30" s="272">
        <v>41689</v>
      </c>
      <c r="H30" s="229">
        <v>41565</v>
      </c>
      <c r="I30" s="272">
        <v>41690</v>
      </c>
      <c r="J30" s="229">
        <v>41565</v>
      </c>
      <c r="K30" s="272">
        <v>41690</v>
      </c>
      <c r="L30" s="272">
        <v>41690</v>
      </c>
      <c r="O30" s="229">
        <v>41526</v>
      </c>
      <c r="P30" s="229">
        <v>41526</v>
      </c>
      <c r="Q30" s="229">
        <v>41526</v>
      </c>
      <c r="R30" s="229">
        <v>41526</v>
      </c>
      <c r="S30" s="229">
        <v>41527</v>
      </c>
      <c r="T30" s="229">
        <v>41527</v>
      </c>
      <c r="U30" s="229">
        <v>41527</v>
      </c>
      <c r="V30" s="229">
        <v>41527</v>
      </c>
      <c r="W30" s="230">
        <v>41528</v>
      </c>
      <c r="X30" s="230">
        <v>41528</v>
      </c>
      <c r="Y30" s="230">
        <v>41528</v>
      </c>
      <c r="Z30" s="230">
        <v>41528</v>
      </c>
      <c r="AA30" s="230">
        <v>41528</v>
      </c>
      <c r="AG30" s="242"/>
      <c r="AH30" s="249"/>
      <c r="AI30" s="126"/>
      <c r="AR30" s="242"/>
      <c r="AS30" s="249"/>
      <c r="AT30" s="126"/>
    </row>
    <row r="31" spans="1:46" ht="17">
      <c r="A31" s="257" t="s">
        <v>213</v>
      </c>
      <c r="B31" s="123">
        <v>800</v>
      </c>
      <c r="C31" s="123">
        <v>800</v>
      </c>
      <c r="D31" s="125">
        <v>4850</v>
      </c>
      <c r="E31" s="125">
        <v>4850</v>
      </c>
      <c r="F31" s="125">
        <v>4850</v>
      </c>
      <c r="G31" s="125">
        <v>4850</v>
      </c>
      <c r="H31" s="125">
        <v>4850</v>
      </c>
      <c r="I31" s="125">
        <v>4850</v>
      </c>
      <c r="J31" s="125">
        <v>4850</v>
      </c>
      <c r="K31" s="125">
        <v>4850</v>
      </c>
      <c r="L31" s="125">
        <v>4850</v>
      </c>
      <c r="O31" s="125">
        <v>300</v>
      </c>
      <c r="P31" s="125">
        <v>800</v>
      </c>
      <c r="Q31" s="125">
        <v>800</v>
      </c>
      <c r="R31" s="125">
        <v>800</v>
      </c>
      <c r="S31" s="125">
        <v>4850</v>
      </c>
      <c r="T31" s="125">
        <v>4850</v>
      </c>
      <c r="U31" s="125">
        <v>4700</v>
      </c>
      <c r="V31" s="125">
        <v>4850</v>
      </c>
      <c r="W31" s="123">
        <v>1700</v>
      </c>
      <c r="X31" s="123">
        <v>2000</v>
      </c>
      <c r="Y31" s="123">
        <v>1700</v>
      </c>
      <c r="Z31" s="123">
        <v>1700</v>
      </c>
      <c r="AA31" s="123">
        <v>1700</v>
      </c>
      <c r="AG31" s="242"/>
      <c r="AH31" s="249"/>
      <c r="AI31" s="126"/>
      <c r="AR31" s="242"/>
      <c r="AS31" s="249"/>
      <c r="AT31" s="126"/>
    </row>
    <row r="32" spans="1:46" ht="17">
      <c r="A32" s="258" t="s">
        <v>301</v>
      </c>
      <c r="B32" s="127">
        <v>10</v>
      </c>
      <c r="C32" s="127">
        <v>12.4</v>
      </c>
      <c r="D32" s="249">
        <v>21.2</v>
      </c>
      <c r="E32" s="127">
        <v>30.9</v>
      </c>
      <c r="F32" s="249">
        <v>32.799999999999997</v>
      </c>
      <c r="G32" s="249">
        <v>26.9</v>
      </c>
      <c r="H32" s="127">
        <v>20.399999999999999</v>
      </c>
      <c r="I32" s="249">
        <v>17.600000000000001</v>
      </c>
      <c r="J32" s="127">
        <v>22.4</v>
      </c>
      <c r="K32" s="249">
        <v>23</v>
      </c>
      <c r="L32" s="249">
        <v>19.899999999999999</v>
      </c>
      <c r="O32" s="125">
        <v>11.4</v>
      </c>
      <c r="P32" s="122">
        <v>12.6</v>
      </c>
      <c r="Q32" s="221">
        <v>12.6</v>
      </c>
      <c r="R32" s="122">
        <v>13</v>
      </c>
      <c r="S32" s="221">
        <v>23.2</v>
      </c>
      <c r="T32" s="221">
        <v>32.200000000000003</v>
      </c>
      <c r="U32" s="221">
        <v>27.3</v>
      </c>
      <c r="V32" s="221">
        <v>21.2</v>
      </c>
      <c r="W32" s="122">
        <v>13.5</v>
      </c>
      <c r="X32" s="122">
        <v>16</v>
      </c>
      <c r="Y32" s="122">
        <v>16.3</v>
      </c>
      <c r="Z32" s="122">
        <v>15.8</v>
      </c>
      <c r="AA32" s="122">
        <v>15.5</v>
      </c>
      <c r="AG32" s="242"/>
      <c r="AH32" s="249"/>
      <c r="AI32" s="126"/>
      <c r="AR32" s="242"/>
      <c r="AS32" s="249"/>
      <c r="AT32" s="126"/>
    </row>
    <row r="33" spans="1:46" ht="17">
      <c r="A33" s="308" t="s">
        <v>215</v>
      </c>
      <c r="B33" s="127">
        <v>6.55</v>
      </c>
      <c r="C33" s="127">
        <v>7.7</v>
      </c>
      <c r="D33" s="249">
        <v>8.1300000000000008</v>
      </c>
      <c r="E33" s="127">
        <v>8.06</v>
      </c>
      <c r="F33" s="249">
        <v>8.4600000000000009</v>
      </c>
      <c r="G33" s="249">
        <v>8.2799999999999994</v>
      </c>
      <c r="H33" s="127">
        <v>7.15</v>
      </c>
      <c r="I33" s="249">
        <v>7.73</v>
      </c>
      <c r="J33" s="127">
        <v>7.88</v>
      </c>
      <c r="K33" s="249">
        <v>7.96</v>
      </c>
      <c r="L33" s="249">
        <v>7.66</v>
      </c>
      <c r="O33" s="125">
        <v>5.54</v>
      </c>
      <c r="P33" s="122">
        <v>6.19</v>
      </c>
      <c r="Q33" s="221">
        <v>7.04</v>
      </c>
      <c r="R33" s="122">
        <v>7.09</v>
      </c>
      <c r="S33" s="221">
        <v>6.79</v>
      </c>
      <c r="T33" s="221">
        <v>8.18</v>
      </c>
      <c r="U33" s="221">
        <v>8</v>
      </c>
      <c r="V33" s="221">
        <v>7.35</v>
      </c>
      <c r="W33" s="122">
        <v>6.15</v>
      </c>
      <c r="X33" s="122">
        <v>5.99</v>
      </c>
      <c r="Y33" s="122">
        <v>6.96</v>
      </c>
      <c r="Z33" s="122">
        <v>7.4</v>
      </c>
      <c r="AA33" s="122">
        <v>7.56</v>
      </c>
      <c r="AG33" s="242"/>
      <c r="AH33" s="249"/>
      <c r="AI33" s="126"/>
      <c r="AR33" s="242"/>
      <c r="AS33" s="249"/>
      <c r="AT33" s="126"/>
    </row>
    <row r="34" spans="1:46" ht="17">
      <c r="A34" s="248" t="s">
        <v>302</v>
      </c>
      <c r="B34" s="127">
        <v>0</v>
      </c>
      <c r="C34" s="127">
        <v>-127</v>
      </c>
      <c r="D34" s="249">
        <v>-292</v>
      </c>
      <c r="E34" s="127">
        <v>-138</v>
      </c>
      <c r="F34" s="249">
        <v>-264</v>
      </c>
      <c r="G34" s="249">
        <v>79</v>
      </c>
      <c r="H34" s="127">
        <v>-193</v>
      </c>
      <c r="I34" s="249">
        <v>-235</v>
      </c>
      <c r="J34" s="127">
        <v>-275</v>
      </c>
      <c r="K34" s="249">
        <v>-276</v>
      </c>
      <c r="L34" s="249">
        <v>-200</v>
      </c>
      <c r="O34" s="125">
        <v>330</v>
      </c>
      <c r="P34" s="122">
        <v>-14</v>
      </c>
      <c r="Q34" s="221">
        <v>35</v>
      </c>
      <c r="R34" s="122">
        <v>-44</v>
      </c>
      <c r="S34" s="221">
        <v>-144</v>
      </c>
      <c r="T34" s="221">
        <v>-127</v>
      </c>
      <c r="U34" s="221">
        <v>55</v>
      </c>
      <c r="V34" s="221">
        <v>-164</v>
      </c>
      <c r="W34" s="122">
        <v>330</v>
      </c>
      <c r="X34" s="122">
        <v>224</v>
      </c>
      <c r="Y34" s="122">
        <v>-14</v>
      </c>
      <c r="Z34" s="122">
        <v>-71</v>
      </c>
      <c r="AA34" s="122">
        <v>24</v>
      </c>
      <c r="AG34" s="242"/>
      <c r="AH34" s="249"/>
      <c r="AI34" s="126"/>
      <c r="AR34" s="242"/>
      <c r="AS34" s="249"/>
      <c r="AT34" s="126"/>
    </row>
    <row r="35" spans="1:46" ht="17">
      <c r="A35" s="248" t="s">
        <v>303</v>
      </c>
      <c r="B35" s="127">
        <v>1008</v>
      </c>
      <c r="C35" s="127">
        <v>608.5</v>
      </c>
      <c r="D35" s="249">
        <v>4757</v>
      </c>
      <c r="E35" s="127">
        <v>1669</v>
      </c>
      <c r="F35" s="249">
        <v>1586</v>
      </c>
      <c r="G35" s="249">
        <v>1848</v>
      </c>
      <c r="H35" s="127">
        <v>3206</v>
      </c>
      <c r="I35" s="249">
        <v>2483</v>
      </c>
      <c r="J35" s="127">
        <v>7975</v>
      </c>
      <c r="K35" s="249">
        <v>7985</v>
      </c>
      <c r="L35" s="249">
        <v>7863</v>
      </c>
      <c r="O35" s="125">
        <v>799.5</v>
      </c>
      <c r="P35" s="122">
        <v>978.5</v>
      </c>
      <c r="Q35" s="221">
        <v>649.79999999999995</v>
      </c>
      <c r="R35" s="122">
        <v>659.6</v>
      </c>
      <c r="S35" s="221">
        <v>4629</v>
      </c>
      <c r="T35" s="221">
        <v>1564</v>
      </c>
      <c r="U35" s="221">
        <v>1916</v>
      </c>
      <c r="V35" s="221">
        <v>3124</v>
      </c>
      <c r="W35" s="122">
        <v>1540</v>
      </c>
      <c r="X35" s="122">
        <v>3610</v>
      </c>
      <c r="Y35" s="122">
        <v>2473</v>
      </c>
      <c r="Z35" s="122">
        <v>1299</v>
      </c>
      <c r="AA35" s="122">
        <v>485</v>
      </c>
      <c r="AG35" s="242"/>
      <c r="AH35" s="249"/>
      <c r="AI35" s="126"/>
      <c r="AR35" s="242"/>
      <c r="AS35" s="249"/>
      <c r="AT35" s="126"/>
    </row>
    <row r="36" spans="1:46" ht="17">
      <c r="A36" s="248" t="s">
        <v>304</v>
      </c>
      <c r="B36" s="127">
        <v>715.7</v>
      </c>
      <c r="C36" s="127">
        <v>422.1</v>
      </c>
      <c r="D36" s="249">
        <v>3679</v>
      </c>
      <c r="E36" s="127">
        <v>1168</v>
      </c>
      <c r="F36" s="249">
        <v>1105</v>
      </c>
      <c r="G36" s="249">
        <v>1313</v>
      </c>
      <c r="H36" s="127">
        <v>2393</v>
      </c>
      <c r="I36" s="249">
        <v>1835</v>
      </c>
      <c r="J36" s="127">
        <v>6471</v>
      </c>
      <c r="K36" s="249">
        <v>6459</v>
      </c>
      <c r="L36" s="249">
        <v>6403</v>
      </c>
      <c r="O36" s="125">
        <v>561.9</v>
      </c>
      <c r="P36" s="122">
        <v>691.2</v>
      </c>
      <c r="Q36" s="221">
        <v>445.9</v>
      </c>
      <c r="R36" s="122">
        <v>456.5</v>
      </c>
      <c r="S36" s="221">
        <v>3556</v>
      </c>
      <c r="T36" s="221">
        <v>1088</v>
      </c>
      <c r="U36" s="221">
        <v>1368</v>
      </c>
      <c r="V36" s="221">
        <v>2325</v>
      </c>
      <c r="W36" s="122">
        <v>1104</v>
      </c>
      <c r="X36" s="122">
        <v>2740</v>
      </c>
      <c r="Y36" s="122">
        <v>1830</v>
      </c>
      <c r="Z36" s="122">
        <v>925.6</v>
      </c>
      <c r="AA36" s="122">
        <v>331.8</v>
      </c>
      <c r="AG36" s="242"/>
      <c r="AH36" s="249"/>
      <c r="AI36" s="126"/>
      <c r="AR36" s="242"/>
      <c r="AS36" s="249"/>
      <c r="AT36" s="126"/>
    </row>
    <row r="37" spans="1:46" ht="17">
      <c r="A37" s="309" t="s">
        <v>296</v>
      </c>
      <c r="B37" s="133">
        <v>0.66476999999999997</v>
      </c>
      <c r="C37" s="133">
        <v>0.76458499999999996</v>
      </c>
      <c r="D37" s="224">
        <v>6.3462738170346995</v>
      </c>
      <c r="E37" s="224">
        <v>5.5400000000000009</v>
      </c>
      <c r="F37" s="224">
        <v>2.8762422712933748</v>
      </c>
      <c r="G37" s="224">
        <v>1.5986397476340692</v>
      </c>
      <c r="H37" s="224">
        <v>10.1227</v>
      </c>
      <c r="I37" s="224">
        <v>10.79422334384858</v>
      </c>
      <c r="J37" s="224">
        <v>2.9678</v>
      </c>
      <c r="K37" s="273">
        <v>0.95195205047318598</v>
      </c>
      <c r="L37" s="273">
        <v>1.141226498422713</v>
      </c>
      <c r="M37" s="131"/>
      <c r="N37" s="131"/>
      <c r="O37" s="224">
        <v>0.114785</v>
      </c>
      <c r="P37" s="224">
        <v>0.37288499999999997</v>
      </c>
      <c r="Q37" s="224">
        <v>0.37974999999999998</v>
      </c>
      <c r="R37" s="224">
        <v>0.62454999999999994</v>
      </c>
      <c r="S37" s="224">
        <v>12.847</v>
      </c>
      <c r="T37" s="224">
        <v>6.2491500000000002</v>
      </c>
      <c r="U37" s="224">
        <v>4.1546500000000002</v>
      </c>
      <c r="V37" s="224">
        <v>10.238799999999999</v>
      </c>
      <c r="W37" s="133">
        <v>0.15856999999999999</v>
      </c>
      <c r="X37" s="133">
        <v>0.97209999999999996</v>
      </c>
      <c r="Y37" s="133">
        <v>1.2688999999999999</v>
      </c>
      <c r="Z37" s="133">
        <v>0.21525</v>
      </c>
      <c r="AA37" s="133" t="s">
        <v>139</v>
      </c>
      <c r="AG37" s="242"/>
      <c r="AH37" s="249"/>
      <c r="AI37" s="126"/>
      <c r="AR37" s="242"/>
      <c r="AS37" s="249"/>
      <c r="AT37" s="126"/>
    </row>
    <row r="38" spans="1:46" ht="17">
      <c r="A38" s="308" t="s">
        <v>297</v>
      </c>
      <c r="B38" s="129">
        <v>12.541550000000001</v>
      </c>
      <c r="C38" s="129">
        <v>18.848385</v>
      </c>
      <c r="D38" s="274">
        <v>85.173467605633803</v>
      </c>
      <c r="E38" s="225">
        <v>22.119</v>
      </c>
      <c r="F38" s="274">
        <v>30.948115492957751</v>
      </c>
      <c r="G38" s="274">
        <v>25.314312676056336</v>
      </c>
      <c r="H38" s="225">
        <v>73.680999999999997</v>
      </c>
      <c r="I38" s="274">
        <v>73.201636619718315</v>
      </c>
      <c r="J38" s="225">
        <v>216.3937</v>
      </c>
      <c r="K38" s="274">
        <v>219.15234084507046</v>
      </c>
      <c r="L38" s="274">
        <v>201.3706507042254</v>
      </c>
      <c r="O38" s="225">
        <v>50.83</v>
      </c>
      <c r="P38" s="225">
        <v>13.138565</v>
      </c>
      <c r="Q38" s="225">
        <v>16.178550000000001</v>
      </c>
      <c r="R38" s="225">
        <v>9.2895500000000002</v>
      </c>
      <c r="S38" s="225">
        <v>79.258700000000005</v>
      </c>
      <c r="T38" s="225">
        <v>20.390450000000001</v>
      </c>
      <c r="U38" s="225">
        <v>12.480250000000002</v>
      </c>
      <c r="V38" s="225">
        <v>73.460000000000008</v>
      </c>
      <c r="W38" s="129">
        <v>41.3611</v>
      </c>
      <c r="X38" s="129">
        <v>26.435949999999998</v>
      </c>
      <c r="Y38" s="129">
        <v>63.059700000000007</v>
      </c>
      <c r="Z38" s="129">
        <v>34.1</v>
      </c>
      <c r="AA38" s="129">
        <v>3.3521999999999998</v>
      </c>
      <c r="AG38" s="242"/>
      <c r="AH38" s="249"/>
      <c r="AI38" s="126"/>
      <c r="AR38" s="242"/>
      <c r="AS38" s="249"/>
      <c r="AT38" s="126"/>
    </row>
    <row r="39" spans="1:46" ht="17">
      <c r="A39" s="308" t="s">
        <v>298</v>
      </c>
      <c r="B39" s="129">
        <v>18.648249999999997</v>
      </c>
      <c r="C39" s="129">
        <v>27.521850000000001</v>
      </c>
      <c r="D39" s="232">
        <v>0.36113452157598502</v>
      </c>
      <c r="E39" s="225">
        <v>70.625</v>
      </c>
      <c r="F39" s="223">
        <v>0</v>
      </c>
      <c r="G39" s="223">
        <v>0</v>
      </c>
      <c r="H39" s="225">
        <v>65.703000000000003</v>
      </c>
      <c r="I39" s="223">
        <v>0</v>
      </c>
      <c r="J39" s="225">
        <v>15.621</v>
      </c>
      <c r="K39" s="232">
        <v>0.79890813008130079</v>
      </c>
      <c r="L39" s="232">
        <v>0.79890813008130079</v>
      </c>
      <c r="O39" s="225">
        <v>29.415849999999999</v>
      </c>
      <c r="P39" s="225">
        <v>24.099249999999998</v>
      </c>
      <c r="Q39" s="225">
        <v>37.013099999999994</v>
      </c>
      <c r="R39" s="225">
        <v>19.994949999999999</v>
      </c>
      <c r="S39" s="225">
        <v>41.967950000000002</v>
      </c>
      <c r="T39" s="225">
        <v>52.443649999999998</v>
      </c>
      <c r="U39" s="225">
        <v>51.765000000000001</v>
      </c>
      <c r="V39" s="225">
        <v>46.118400000000001</v>
      </c>
      <c r="W39" s="129">
        <v>14.774800000000001</v>
      </c>
      <c r="X39" s="129">
        <v>19.445050000000002</v>
      </c>
      <c r="Y39" s="129">
        <v>31.518050000000002</v>
      </c>
      <c r="Z39" s="129">
        <v>27.664449999999999</v>
      </c>
      <c r="AA39" s="129">
        <v>27.829699999999999</v>
      </c>
      <c r="AG39" s="242"/>
      <c r="AH39" s="249"/>
      <c r="AI39" s="126"/>
      <c r="AR39" s="242"/>
      <c r="AS39" s="249"/>
      <c r="AT39" s="126"/>
    </row>
    <row r="40" spans="1:46" ht="34">
      <c r="A40" s="248" t="s">
        <v>299</v>
      </c>
      <c r="B40" s="225">
        <v>0</v>
      </c>
      <c r="C40" s="225">
        <v>0</v>
      </c>
      <c r="D40" s="306">
        <v>0.18126368715083802</v>
      </c>
      <c r="E40" s="225">
        <v>0</v>
      </c>
      <c r="F40" s="223">
        <v>0</v>
      </c>
      <c r="G40" s="223">
        <v>0</v>
      </c>
      <c r="H40" s="225">
        <v>0</v>
      </c>
      <c r="I40" s="223">
        <v>0</v>
      </c>
      <c r="J40" s="225">
        <v>0</v>
      </c>
      <c r="K40" s="306">
        <v>0.51645921787709503</v>
      </c>
      <c r="L40" s="306">
        <v>0.46059329608938537</v>
      </c>
      <c r="O40" s="225">
        <v>0</v>
      </c>
      <c r="P40" s="225">
        <v>0</v>
      </c>
      <c r="Q40" s="225">
        <v>0</v>
      </c>
      <c r="R40" s="225">
        <v>0</v>
      </c>
      <c r="S40" s="225">
        <v>0</v>
      </c>
      <c r="T40" s="225">
        <v>0</v>
      </c>
      <c r="U40" s="225">
        <v>0</v>
      </c>
      <c r="V40" s="225">
        <v>0</v>
      </c>
      <c r="W40" s="225">
        <v>0</v>
      </c>
      <c r="X40" s="129">
        <v>12.659799999999999</v>
      </c>
      <c r="Y40" s="225">
        <v>0</v>
      </c>
      <c r="Z40" s="225">
        <v>0</v>
      </c>
      <c r="AA40" s="129">
        <v>4.3656499999999996</v>
      </c>
      <c r="AG40" s="242"/>
      <c r="AH40" s="249"/>
      <c r="AI40" s="126"/>
      <c r="AR40" s="242"/>
      <c r="AS40" s="249"/>
      <c r="AT40" s="126"/>
    </row>
    <row r="41" spans="1:46" ht="17">
      <c r="A41" s="248" t="s">
        <v>527</v>
      </c>
      <c r="B41" s="225">
        <v>0</v>
      </c>
      <c r="C41" s="225">
        <v>0</v>
      </c>
      <c r="D41" s="307">
        <v>0.7</v>
      </c>
      <c r="E41" s="225">
        <v>0</v>
      </c>
      <c r="F41" s="223">
        <v>0</v>
      </c>
      <c r="G41" s="223">
        <v>0</v>
      </c>
      <c r="H41" s="225">
        <v>0</v>
      </c>
      <c r="I41" s="223">
        <v>0</v>
      </c>
      <c r="J41" s="225">
        <v>0</v>
      </c>
      <c r="K41" s="307">
        <v>1.6</v>
      </c>
      <c r="L41" s="307">
        <v>1.5</v>
      </c>
      <c r="O41" s="225">
        <v>0</v>
      </c>
      <c r="P41" s="225">
        <v>0</v>
      </c>
      <c r="Q41" s="225">
        <v>0</v>
      </c>
      <c r="R41" s="225">
        <v>0</v>
      </c>
      <c r="S41" s="225">
        <v>0</v>
      </c>
      <c r="T41" s="225">
        <v>0</v>
      </c>
      <c r="U41" s="225">
        <v>0</v>
      </c>
      <c r="V41" s="225">
        <v>0</v>
      </c>
      <c r="W41" s="225">
        <v>0</v>
      </c>
      <c r="X41" s="225">
        <v>0</v>
      </c>
      <c r="Y41" s="225">
        <v>0</v>
      </c>
      <c r="Z41" s="225">
        <v>0</v>
      </c>
      <c r="AA41" s="225">
        <v>0</v>
      </c>
      <c r="AG41" s="242"/>
      <c r="AH41" s="249"/>
      <c r="AI41" s="126"/>
      <c r="AR41" s="242"/>
      <c r="AS41" s="249"/>
      <c r="AT41" s="126"/>
    </row>
    <row r="42" spans="1:46" s="316" customFormat="1">
      <c r="A42" s="248"/>
      <c r="B42" s="225"/>
      <c r="C42" s="225"/>
      <c r="D42" s="307"/>
      <c r="E42" s="225"/>
      <c r="F42" s="223"/>
      <c r="G42" s="223"/>
      <c r="H42" s="225"/>
      <c r="I42" s="223"/>
      <c r="J42" s="225"/>
      <c r="K42" s="307"/>
      <c r="L42" s="307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G42" s="242"/>
      <c r="AH42" s="317"/>
      <c r="AR42" s="242"/>
      <c r="AS42" s="317"/>
    </row>
    <row r="43" spans="1:46" ht="34">
      <c r="A43" s="308" t="s">
        <v>300</v>
      </c>
      <c r="B43" s="129">
        <v>304.36644999999999</v>
      </c>
      <c r="C43" s="129">
        <v>96.388049999999993</v>
      </c>
      <c r="D43" s="274">
        <v>1994.0598843749999</v>
      </c>
      <c r="E43" s="225">
        <v>177.44499999999999</v>
      </c>
      <c r="F43" s="274">
        <v>171.30597812499997</v>
      </c>
      <c r="G43" s="274">
        <v>362.22394687500002</v>
      </c>
      <c r="H43" s="225">
        <v>1057.2920000000001</v>
      </c>
      <c r="I43" s="274">
        <v>590.49543125000002</v>
      </c>
      <c r="J43" s="225">
        <v>4069.201</v>
      </c>
      <c r="K43" s="274">
        <v>4390.0559781250004</v>
      </c>
      <c r="L43" s="274">
        <v>4358.0735562500004</v>
      </c>
      <c r="O43" s="225">
        <v>92.005549999999999</v>
      </c>
      <c r="P43" s="225">
        <v>313.77840000000003</v>
      </c>
      <c r="Q43" s="225">
        <v>43.094350000000006</v>
      </c>
      <c r="R43" s="225">
        <v>59.1464</v>
      </c>
      <c r="S43" s="225">
        <v>1828.7489999999998</v>
      </c>
      <c r="T43" s="225">
        <v>183.45799999999997</v>
      </c>
      <c r="U43" s="225">
        <v>417.37700000000001</v>
      </c>
      <c r="V43" s="225">
        <v>1045.8905</v>
      </c>
      <c r="W43" s="129">
        <v>365.94659999999999</v>
      </c>
      <c r="X43" s="129">
        <v>2110.7460000000001</v>
      </c>
      <c r="Y43" s="129">
        <v>1007.433</v>
      </c>
      <c r="Z43" s="129">
        <v>468.42399999999998</v>
      </c>
      <c r="AA43" s="129">
        <v>12.8444</v>
      </c>
      <c r="AG43" s="242"/>
      <c r="AH43" s="249"/>
      <c r="AI43" s="126"/>
      <c r="AR43" s="242"/>
      <c r="AS43" s="249"/>
      <c r="AT43" s="126"/>
    </row>
    <row r="44" spans="1:46" ht="17">
      <c r="A44" s="261" t="s">
        <v>140</v>
      </c>
      <c r="B44" s="291">
        <v>7.1</v>
      </c>
      <c r="C44" s="291">
        <v>4.6000000000000005</v>
      </c>
      <c r="D44" s="294">
        <v>3.1999999999999997</v>
      </c>
      <c r="E44" s="289">
        <v>6.5</v>
      </c>
      <c r="F44" s="294">
        <v>5.7999999999999989</v>
      </c>
      <c r="G44" s="294">
        <v>2.8000000000000003</v>
      </c>
      <c r="H44" s="289">
        <v>7.4</v>
      </c>
      <c r="I44" s="294">
        <v>4.1999999999999993</v>
      </c>
      <c r="J44" s="289" t="s">
        <v>139</v>
      </c>
      <c r="K44" s="294">
        <v>2.0999999999999996</v>
      </c>
      <c r="L44" s="294">
        <v>2.8000000000000003</v>
      </c>
      <c r="O44" s="289">
        <v>5.8999999999999995</v>
      </c>
      <c r="P44" s="289">
        <v>7.4</v>
      </c>
      <c r="Q44" s="289">
        <v>5.8</v>
      </c>
      <c r="R44" s="289">
        <v>4.4000000000000004</v>
      </c>
      <c r="S44" s="289">
        <v>6</v>
      </c>
      <c r="T44" s="289">
        <v>6.8000000000000007</v>
      </c>
      <c r="U44" s="289">
        <v>3.7</v>
      </c>
      <c r="V44" s="289">
        <v>7.1</v>
      </c>
      <c r="W44" s="291">
        <v>4.6000000000000005</v>
      </c>
      <c r="X44" s="291">
        <v>3.9000000000000004</v>
      </c>
      <c r="Y44" s="291">
        <v>3.5</v>
      </c>
      <c r="Z44" s="291">
        <v>5.8999999999999995</v>
      </c>
      <c r="AA44" s="291">
        <v>4.2</v>
      </c>
      <c r="AG44" s="242"/>
      <c r="AH44" s="249"/>
      <c r="AI44" s="126"/>
      <c r="AR44" s="242"/>
      <c r="AS44" s="249"/>
      <c r="AT44" s="126"/>
    </row>
    <row r="45" spans="1:46" ht="17">
      <c r="A45" s="310" t="s">
        <v>141</v>
      </c>
      <c r="B45" s="219">
        <v>3.2</v>
      </c>
      <c r="C45" s="219">
        <v>1.4000000000000001</v>
      </c>
      <c r="D45" s="295">
        <v>6.8</v>
      </c>
      <c r="E45" s="220">
        <v>1</v>
      </c>
      <c r="F45" s="295">
        <v>1.3</v>
      </c>
      <c r="G45" s="295">
        <v>0.6</v>
      </c>
      <c r="H45" s="220">
        <v>4.6000000000000005</v>
      </c>
      <c r="I45" s="295">
        <v>2.7</v>
      </c>
      <c r="J45" s="220">
        <v>12</v>
      </c>
      <c r="K45" s="295">
        <v>20.099999999999998</v>
      </c>
      <c r="L45" s="295">
        <v>21</v>
      </c>
      <c r="M45" s="131"/>
      <c r="N45" s="131"/>
      <c r="O45" s="220">
        <v>0.3</v>
      </c>
      <c r="P45" s="220">
        <v>3.3000000000000003</v>
      </c>
      <c r="Q45" s="220">
        <v>1.5</v>
      </c>
      <c r="R45" s="220">
        <v>1.1499999999999999</v>
      </c>
      <c r="S45" s="220">
        <v>5</v>
      </c>
      <c r="T45" s="220">
        <v>1.1000000000000001</v>
      </c>
      <c r="U45" s="220">
        <v>0.70000000000000007</v>
      </c>
      <c r="V45" s="220">
        <v>4.4000000000000004</v>
      </c>
      <c r="W45" s="219">
        <v>0.89999999999999991</v>
      </c>
      <c r="X45" s="219">
        <v>2.8000000000000003</v>
      </c>
      <c r="Y45" s="219">
        <v>2.2000000000000002</v>
      </c>
      <c r="Z45" s="219">
        <v>3.5999999999999996</v>
      </c>
      <c r="AA45" s="219">
        <v>0.1</v>
      </c>
      <c r="AG45" s="242"/>
      <c r="AH45" s="249"/>
      <c r="AI45" s="126"/>
      <c r="AR45" s="242"/>
      <c r="AS45" s="249"/>
      <c r="AT45" s="126"/>
    </row>
    <row r="46" spans="1:46" ht="17">
      <c r="A46" s="315" t="s">
        <v>142</v>
      </c>
      <c r="B46" s="219">
        <v>4.2</v>
      </c>
      <c r="C46" s="219">
        <v>0.2</v>
      </c>
      <c r="D46" s="295">
        <v>0</v>
      </c>
      <c r="E46" s="220" t="s">
        <v>139</v>
      </c>
      <c r="F46" s="295">
        <v>0</v>
      </c>
      <c r="G46" s="295">
        <v>0</v>
      </c>
      <c r="H46" s="220">
        <v>10</v>
      </c>
      <c r="I46" s="295">
        <v>2.1999999999999997</v>
      </c>
      <c r="J46" s="220">
        <v>1</v>
      </c>
      <c r="K46" s="295">
        <v>3.4999999999999996</v>
      </c>
      <c r="L46" s="295">
        <v>2.0999999999999996</v>
      </c>
      <c r="O46" s="220" t="s">
        <v>139</v>
      </c>
      <c r="P46" s="220">
        <v>4.4000000000000004</v>
      </c>
      <c r="Q46" s="220">
        <v>0.3</v>
      </c>
      <c r="R46" s="220">
        <v>0.1</v>
      </c>
      <c r="S46" s="220" t="s">
        <v>139</v>
      </c>
      <c r="T46" s="220" t="s">
        <v>139</v>
      </c>
      <c r="U46" s="220" t="s">
        <v>139</v>
      </c>
      <c r="V46" s="220" t="s">
        <v>139</v>
      </c>
      <c r="W46" s="219" t="s">
        <v>139</v>
      </c>
      <c r="X46" s="219" t="s">
        <v>139</v>
      </c>
      <c r="Y46" s="219">
        <v>0.89999999999999991</v>
      </c>
      <c r="Z46" s="219">
        <v>0.2</v>
      </c>
      <c r="AA46" s="219" t="s">
        <v>139</v>
      </c>
      <c r="AG46" s="242"/>
      <c r="AH46" s="249"/>
      <c r="AI46" s="126"/>
      <c r="AR46" s="242"/>
      <c r="AS46" s="249"/>
      <c r="AT46" s="126"/>
    </row>
    <row r="47" spans="1:46" ht="17">
      <c r="A47" s="310" t="s">
        <v>143</v>
      </c>
      <c r="B47" s="219">
        <v>34</v>
      </c>
      <c r="C47" s="219">
        <v>27.3</v>
      </c>
      <c r="D47" s="295">
        <v>39.799999999999997</v>
      </c>
      <c r="E47" s="220">
        <v>5.4</v>
      </c>
      <c r="F47" s="295">
        <v>6.1999999999999993</v>
      </c>
      <c r="G47" s="295">
        <v>59</v>
      </c>
      <c r="H47" s="220">
        <v>16.200000000000003</v>
      </c>
      <c r="I47" s="295">
        <v>9.3000000000000007</v>
      </c>
      <c r="J47" s="220">
        <v>90</v>
      </c>
      <c r="K47" s="295">
        <v>85.399999999999991</v>
      </c>
      <c r="L47" s="295">
        <v>78.2</v>
      </c>
      <c r="O47" s="220">
        <v>25.9</v>
      </c>
      <c r="P47" s="220">
        <v>35</v>
      </c>
      <c r="Q47" s="220">
        <v>26</v>
      </c>
      <c r="R47" s="220">
        <v>29.3</v>
      </c>
      <c r="S47" s="220">
        <v>50.9</v>
      </c>
      <c r="T47" s="220">
        <v>5.8999999999999995</v>
      </c>
      <c r="U47" s="220">
        <v>70.3</v>
      </c>
      <c r="V47" s="220">
        <v>15.8</v>
      </c>
      <c r="W47" s="219">
        <v>58.649999999999991</v>
      </c>
      <c r="X47" s="219">
        <v>404</v>
      </c>
      <c r="Y47" s="219">
        <v>161</v>
      </c>
      <c r="Z47" s="219">
        <v>88.55</v>
      </c>
      <c r="AA47" s="219">
        <v>22.799999999999997</v>
      </c>
      <c r="AG47" s="242"/>
      <c r="AH47" s="249"/>
      <c r="AI47" s="126"/>
      <c r="AR47" s="242"/>
      <c r="AS47" s="249"/>
      <c r="AT47" s="126"/>
    </row>
    <row r="48" spans="1:46" ht="17">
      <c r="A48" s="310" t="s">
        <v>144</v>
      </c>
      <c r="B48" s="219">
        <v>0.2</v>
      </c>
      <c r="C48" s="219">
        <v>0.2</v>
      </c>
      <c r="D48" s="295">
        <v>9.9999999999999992E-2</v>
      </c>
      <c r="E48" s="220">
        <v>0.1</v>
      </c>
      <c r="F48" s="295">
        <v>9.9999999999999992E-2</v>
      </c>
      <c r="G48" s="295">
        <v>9.9999999999999992E-2</v>
      </c>
      <c r="H48" s="220">
        <v>0.2</v>
      </c>
      <c r="I48" s="295">
        <v>9.9999999999999992E-2</v>
      </c>
      <c r="J48" s="220" t="s">
        <v>139</v>
      </c>
      <c r="K48" s="295">
        <v>9.9999999999999992E-2</v>
      </c>
      <c r="L48" s="295">
        <v>9.9999999999999992E-2</v>
      </c>
      <c r="O48" s="220">
        <v>0.2</v>
      </c>
      <c r="P48" s="220">
        <v>0.2</v>
      </c>
      <c r="Q48" s="220">
        <v>0.2</v>
      </c>
      <c r="R48" s="220">
        <v>0.1</v>
      </c>
      <c r="S48" s="220">
        <v>0.3</v>
      </c>
      <c r="T48" s="220">
        <v>0.3</v>
      </c>
      <c r="U48" s="220">
        <v>0.2</v>
      </c>
      <c r="V48" s="220">
        <v>0.2</v>
      </c>
      <c r="W48" s="219">
        <v>0.2</v>
      </c>
      <c r="X48" s="219">
        <v>0.2</v>
      </c>
      <c r="Y48" s="219">
        <v>0.2</v>
      </c>
      <c r="Z48" s="219">
        <v>0.2</v>
      </c>
      <c r="AA48" s="219">
        <v>0.1</v>
      </c>
      <c r="AG48" s="242"/>
      <c r="AH48" s="249"/>
      <c r="AI48" s="126"/>
      <c r="AR48" s="242"/>
      <c r="AS48" s="249"/>
      <c r="AT48" s="126"/>
    </row>
    <row r="49" spans="1:46" ht="17">
      <c r="A49" s="310" t="s">
        <v>145</v>
      </c>
      <c r="B49" s="219">
        <v>0.19</v>
      </c>
      <c r="C49" s="293">
        <v>0.05</v>
      </c>
      <c r="D49" s="295">
        <v>0.15</v>
      </c>
      <c r="E49" s="220">
        <v>0.02</v>
      </c>
      <c r="F49" s="295">
        <v>0.01</v>
      </c>
      <c r="G49" s="295">
        <v>0.02</v>
      </c>
      <c r="H49" s="220">
        <v>0.52</v>
      </c>
      <c r="I49" s="295">
        <v>0.12</v>
      </c>
      <c r="J49" s="220">
        <v>0.5</v>
      </c>
      <c r="K49" s="295">
        <v>0.57999999999999996</v>
      </c>
      <c r="L49" s="295">
        <v>0.70000000000000007</v>
      </c>
      <c r="O49" s="220">
        <v>1.3149999999999999</v>
      </c>
      <c r="P49" s="220">
        <v>0.2</v>
      </c>
      <c r="Q49" s="220">
        <v>0.1</v>
      </c>
      <c r="R49" s="220" t="s">
        <v>139</v>
      </c>
      <c r="S49" s="220">
        <v>0.21999999999999997</v>
      </c>
      <c r="T49" s="220">
        <v>0.02</v>
      </c>
      <c r="U49" s="220">
        <v>0.03</v>
      </c>
      <c r="V49" s="220">
        <v>0.45999999999999996</v>
      </c>
      <c r="W49" s="293">
        <v>0.03</v>
      </c>
      <c r="X49" s="219">
        <v>0.33</v>
      </c>
      <c r="Y49" s="219">
        <v>0.2</v>
      </c>
      <c r="Z49" s="219">
        <v>0.1</v>
      </c>
      <c r="AA49" s="219" t="s">
        <v>139</v>
      </c>
      <c r="AG49" s="242"/>
      <c r="AH49" s="249"/>
      <c r="AI49" s="126"/>
      <c r="AR49" s="242"/>
      <c r="AS49" s="249"/>
      <c r="AT49" s="126"/>
    </row>
    <row r="50" spans="1:46" ht="17">
      <c r="A50" s="310" t="s">
        <v>146</v>
      </c>
      <c r="B50" s="219">
        <v>26.6</v>
      </c>
      <c r="C50" s="219">
        <v>34</v>
      </c>
      <c r="D50" s="295">
        <v>2125</v>
      </c>
      <c r="E50" s="220">
        <v>329</v>
      </c>
      <c r="F50" s="295">
        <v>1297</v>
      </c>
      <c r="G50" s="295">
        <v>301</v>
      </c>
      <c r="H50" s="220">
        <v>527</v>
      </c>
      <c r="I50" s="295">
        <v>1442</v>
      </c>
      <c r="J50" s="220">
        <v>1388</v>
      </c>
      <c r="K50" s="295">
        <v>1891</v>
      </c>
      <c r="L50" s="295">
        <v>1732.9999999999998</v>
      </c>
      <c r="O50" s="220">
        <v>12.6</v>
      </c>
      <c r="P50" s="220">
        <v>27.5</v>
      </c>
      <c r="Q50" s="220">
        <v>15.1</v>
      </c>
      <c r="R50" s="220">
        <v>39.700000000000003</v>
      </c>
      <c r="S50" s="220">
        <v>916</v>
      </c>
      <c r="T50" s="220">
        <v>358</v>
      </c>
      <c r="U50" s="220">
        <v>298</v>
      </c>
      <c r="V50" s="220">
        <v>520</v>
      </c>
      <c r="W50" s="219">
        <v>22</v>
      </c>
      <c r="X50" s="219">
        <v>44.699999999999996</v>
      </c>
      <c r="Y50" s="219">
        <v>75.150000000000006</v>
      </c>
      <c r="Z50" s="219">
        <v>34.200000000000003</v>
      </c>
      <c r="AA50" s="293">
        <v>1.4000000000000001</v>
      </c>
      <c r="AG50" s="242"/>
      <c r="AH50" s="249"/>
      <c r="AI50" s="126"/>
      <c r="AR50" s="242"/>
      <c r="AS50" s="249"/>
      <c r="AT50" s="126"/>
    </row>
    <row r="51" spans="1:46" ht="17">
      <c r="A51" s="310" t="s">
        <v>147</v>
      </c>
      <c r="B51" s="219">
        <v>113</v>
      </c>
      <c r="C51" s="219">
        <v>45.8</v>
      </c>
      <c r="D51" s="295">
        <v>56.699999999999996</v>
      </c>
      <c r="E51" s="220">
        <v>6.1</v>
      </c>
      <c r="F51" s="295">
        <v>8.1</v>
      </c>
      <c r="G51" s="295">
        <v>39.9</v>
      </c>
      <c r="H51" s="220">
        <v>257.7</v>
      </c>
      <c r="I51" s="295">
        <v>105.89999999999999</v>
      </c>
      <c r="J51" s="220">
        <v>346</v>
      </c>
      <c r="K51" s="295">
        <v>450</v>
      </c>
      <c r="L51" s="295">
        <v>455.99999999999994</v>
      </c>
      <c r="O51" s="220">
        <v>104.25</v>
      </c>
      <c r="P51" s="220">
        <v>115.80000000000001</v>
      </c>
      <c r="Q51" s="220">
        <v>73.55</v>
      </c>
      <c r="R51" s="220">
        <v>48.3</v>
      </c>
      <c r="S51" s="220">
        <v>65.900000000000006</v>
      </c>
      <c r="T51" s="220">
        <v>6.2</v>
      </c>
      <c r="U51" s="220">
        <v>47.699999999999996</v>
      </c>
      <c r="V51" s="220">
        <v>246.6</v>
      </c>
      <c r="W51" s="219">
        <v>131.30000000000001</v>
      </c>
      <c r="X51" s="219">
        <v>243</v>
      </c>
      <c r="Y51" s="219">
        <v>264.20000000000005</v>
      </c>
      <c r="Z51" s="219">
        <v>102</v>
      </c>
      <c r="AA51" s="219">
        <v>56</v>
      </c>
      <c r="AG51" s="242"/>
      <c r="AH51" s="249"/>
      <c r="AI51" s="126"/>
      <c r="AR51" s="242"/>
      <c r="AS51" s="249"/>
      <c r="AT51" s="126"/>
    </row>
    <row r="52" spans="1:46" ht="17">
      <c r="A52" s="310" t="s">
        <v>148</v>
      </c>
      <c r="B52" s="219">
        <v>0.05</v>
      </c>
      <c r="C52" s="219">
        <v>0.04</v>
      </c>
      <c r="D52" s="295">
        <v>1.31</v>
      </c>
      <c r="E52" s="220">
        <v>0.3</v>
      </c>
      <c r="F52" s="295">
        <v>0.31</v>
      </c>
      <c r="G52" s="295">
        <v>0.19999999999999998</v>
      </c>
      <c r="H52" s="220">
        <v>0.69000000000000006</v>
      </c>
      <c r="I52" s="295">
        <v>0.53999999999999992</v>
      </c>
      <c r="J52" s="220">
        <v>2.4</v>
      </c>
      <c r="K52" s="295">
        <v>3.86</v>
      </c>
      <c r="L52" s="295">
        <v>3.75</v>
      </c>
      <c r="O52" s="220">
        <v>0.01</v>
      </c>
      <c r="P52" s="220">
        <v>0.05</v>
      </c>
      <c r="Q52" s="220">
        <v>0.03</v>
      </c>
      <c r="R52" s="220">
        <v>0.04</v>
      </c>
      <c r="S52" s="220">
        <v>1.44</v>
      </c>
      <c r="T52" s="220">
        <v>0.31</v>
      </c>
      <c r="U52" s="220">
        <v>0.24</v>
      </c>
      <c r="V52" s="220">
        <v>0.68</v>
      </c>
      <c r="W52" s="219">
        <v>0.02</v>
      </c>
      <c r="X52" s="219">
        <v>0.06</v>
      </c>
      <c r="Y52" s="219">
        <v>0.1</v>
      </c>
      <c r="Z52" s="219">
        <v>0.03</v>
      </c>
      <c r="AA52" s="219" t="s">
        <v>139</v>
      </c>
      <c r="AG52" s="242"/>
      <c r="AH52" s="249"/>
      <c r="AI52" s="126"/>
      <c r="AR52" s="242"/>
      <c r="AS52" s="249"/>
      <c r="AT52" s="126"/>
    </row>
    <row r="53" spans="1:46" ht="17">
      <c r="A53" s="311" t="s">
        <v>149</v>
      </c>
      <c r="B53" s="292">
        <v>5.2</v>
      </c>
      <c r="C53" s="292">
        <v>4</v>
      </c>
      <c r="D53" s="296">
        <v>18.999999999999996</v>
      </c>
      <c r="E53" s="290">
        <v>12.3</v>
      </c>
      <c r="F53" s="296">
        <v>11.899999999999999</v>
      </c>
      <c r="G53" s="296">
        <v>12.5</v>
      </c>
      <c r="H53" s="290">
        <v>24.700000000000003</v>
      </c>
      <c r="I53" s="296">
        <v>13.700000000000001</v>
      </c>
      <c r="J53" s="290">
        <v>17</v>
      </c>
      <c r="K53" s="296">
        <v>23.999999999999996</v>
      </c>
      <c r="L53" s="296">
        <v>28.9</v>
      </c>
      <c r="O53" s="290">
        <v>3.1</v>
      </c>
      <c r="P53" s="290">
        <v>5.3000000000000007</v>
      </c>
      <c r="Q53" s="290">
        <v>3</v>
      </c>
      <c r="R53" s="290">
        <v>3.9000000000000004</v>
      </c>
      <c r="S53" s="290">
        <v>21.7</v>
      </c>
      <c r="T53" s="290">
        <v>12.7</v>
      </c>
      <c r="U53" s="290">
        <v>15.3</v>
      </c>
      <c r="V53" s="290">
        <v>25.099999999999998</v>
      </c>
      <c r="W53" s="292">
        <v>5.2</v>
      </c>
      <c r="X53" s="292">
        <v>29.2</v>
      </c>
      <c r="Y53" s="292">
        <v>10.199999999999999</v>
      </c>
      <c r="Z53" s="292">
        <v>6.1</v>
      </c>
      <c r="AA53" s="292" t="s">
        <v>139</v>
      </c>
      <c r="AG53" s="242"/>
      <c r="AH53" s="249"/>
      <c r="AI53" s="126"/>
      <c r="AR53" s="242"/>
      <c r="AS53" s="249"/>
      <c r="AT53" s="126"/>
    </row>
    <row r="54" spans="1:46">
      <c r="A54" s="231" t="s">
        <v>561</v>
      </c>
      <c r="B54" s="240">
        <v>0</v>
      </c>
      <c r="C54" s="298">
        <v>0</v>
      </c>
      <c r="D54" s="240">
        <v>0.26447563838937244</v>
      </c>
      <c r="E54" s="240">
        <v>1.4370851270491507</v>
      </c>
      <c r="F54" s="240">
        <v>2.8672414740374563</v>
      </c>
      <c r="G54" s="240">
        <v>0</v>
      </c>
      <c r="H54" s="240">
        <v>1.775378488135777</v>
      </c>
      <c r="I54" s="240">
        <v>1.6172803506785998</v>
      </c>
      <c r="J54" s="240">
        <v>4.1226669690075157</v>
      </c>
      <c r="K54" s="240">
        <v>8.6053645648981369</v>
      </c>
      <c r="L54" s="240">
        <v>8.4833357640097695</v>
      </c>
      <c r="M54" s="242"/>
      <c r="N54" s="242"/>
      <c r="O54" s="225"/>
      <c r="P54" s="240">
        <v>0</v>
      </c>
      <c r="Q54" s="240">
        <v>0</v>
      </c>
      <c r="R54" s="240">
        <v>0.58391013310648221</v>
      </c>
      <c r="S54" s="240">
        <v>0.48140486248066289</v>
      </c>
      <c r="T54" s="240">
        <v>0.49793929005112353</v>
      </c>
      <c r="U54" s="240">
        <v>0</v>
      </c>
      <c r="V54" s="240">
        <v>1.6218394923777741</v>
      </c>
      <c r="W54" s="240">
        <v>0</v>
      </c>
      <c r="X54" s="240">
        <v>0</v>
      </c>
      <c r="Y54" s="240">
        <v>0</v>
      </c>
      <c r="Z54" s="240">
        <v>0</v>
      </c>
      <c r="AA54" s="240">
        <v>0</v>
      </c>
      <c r="AG54" s="242"/>
      <c r="AH54" s="249"/>
      <c r="AI54" s="126"/>
      <c r="AR54" s="242"/>
      <c r="AS54" s="249"/>
      <c r="AT54" s="126"/>
    </row>
    <row r="55" spans="1:46" ht="17">
      <c r="A55" s="308" t="s">
        <v>562</v>
      </c>
      <c r="B55" s="240">
        <v>0</v>
      </c>
      <c r="C55" s="298">
        <v>0</v>
      </c>
      <c r="D55" s="240">
        <v>1.044604773660983E-2</v>
      </c>
      <c r="E55" s="240">
        <v>0</v>
      </c>
      <c r="F55" s="240">
        <v>1.2310319115645798</v>
      </c>
      <c r="G55" s="240">
        <v>8.8649814101209225E-3</v>
      </c>
      <c r="H55" s="240">
        <v>0</v>
      </c>
      <c r="I55" s="240">
        <v>0.10292541481791734</v>
      </c>
      <c r="J55" s="240">
        <v>0</v>
      </c>
      <c r="K55" s="240">
        <v>0.53655820309422875</v>
      </c>
      <c r="L55" s="240">
        <v>0</v>
      </c>
      <c r="M55" s="127"/>
      <c r="N55" s="127"/>
      <c r="O55" s="225"/>
      <c r="P55" s="240">
        <v>0</v>
      </c>
      <c r="Q55" s="240">
        <v>0</v>
      </c>
      <c r="R55" s="240">
        <v>0</v>
      </c>
      <c r="S55" s="240">
        <v>0</v>
      </c>
      <c r="T55" s="240">
        <v>0.23594908393026237</v>
      </c>
      <c r="U55" s="240">
        <v>0</v>
      </c>
      <c r="V55" s="240">
        <v>0</v>
      </c>
      <c r="W55" s="240">
        <v>0</v>
      </c>
      <c r="X55" s="240">
        <v>0</v>
      </c>
      <c r="Y55" s="240">
        <v>0</v>
      </c>
      <c r="Z55" s="240">
        <v>0</v>
      </c>
      <c r="AA55" s="240">
        <v>0</v>
      </c>
      <c r="AG55" s="242"/>
      <c r="AH55" s="249"/>
      <c r="AI55" s="126"/>
      <c r="AR55" s="242"/>
      <c r="AS55" s="249"/>
      <c r="AT55" s="126"/>
    </row>
    <row r="56" spans="1:46">
      <c r="A56" s="231" t="s">
        <v>563</v>
      </c>
      <c r="B56" s="240">
        <v>897.64263968177045</v>
      </c>
      <c r="C56" s="298">
        <v>1408.2404022567891</v>
      </c>
      <c r="D56" s="240">
        <v>15.99283348345006</v>
      </c>
      <c r="E56" s="240">
        <v>1486.1619033052293</v>
      </c>
      <c r="F56" s="240">
        <v>1996.1918993271165</v>
      </c>
      <c r="G56" s="240">
        <v>79.578660737483872</v>
      </c>
      <c r="H56" s="240">
        <v>1193.673657020056</v>
      </c>
      <c r="I56" s="240">
        <v>31.819231560492106</v>
      </c>
      <c r="J56" s="240">
        <v>1087.7667355950359</v>
      </c>
      <c r="K56" s="240">
        <v>18.166884497060458</v>
      </c>
      <c r="L56" s="240">
        <v>793.67227898110718</v>
      </c>
      <c r="O56" s="286"/>
      <c r="P56" s="240">
        <v>769.6764987589122</v>
      </c>
      <c r="Q56" s="240">
        <v>856.7555789289089</v>
      </c>
      <c r="R56" s="240">
        <v>650.889794003671</v>
      </c>
      <c r="S56" s="240">
        <v>1013.444881181288</v>
      </c>
      <c r="T56" s="240">
        <v>497.65242413561555</v>
      </c>
      <c r="U56" s="240">
        <v>344.10701407042018</v>
      </c>
      <c r="V56" s="240">
        <v>1752.6999276138597</v>
      </c>
      <c r="W56" s="240">
        <v>635.28958476183345</v>
      </c>
      <c r="X56" s="240">
        <v>1120.6940394973622</v>
      </c>
      <c r="Y56" s="240">
        <v>1705.5507072858975</v>
      </c>
      <c r="Z56" s="240">
        <v>1272.5224058841222</v>
      </c>
      <c r="AA56" s="240">
        <v>1898.8575059289635</v>
      </c>
      <c r="AG56" s="242"/>
      <c r="AH56" s="249"/>
      <c r="AI56" s="126"/>
      <c r="AR56" s="242"/>
      <c r="AS56" s="249"/>
      <c r="AT56" s="126"/>
    </row>
    <row r="57" spans="1:46">
      <c r="A57" s="231" t="s">
        <v>564</v>
      </c>
      <c r="B57" s="240">
        <v>27027.644855215549</v>
      </c>
      <c r="C57" s="298">
        <v>26358.9878895328</v>
      </c>
      <c r="D57" s="240">
        <v>310.80771321425902</v>
      </c>
      <c r="E57" s="240">
        <v>26119.651438848632</v>
      </c>
      <c r="F57" s="240">
        <v>40780.259555933335</v>
      </c>
      <c r="G57" s="240">
        <v>655.58718616182887</v>
      </c>
      <c r="H57" s="240">
        <v>30567.439510474465</v>
      </c>
      <c r="I57" s="240">
        <v>789.03015237088789</v>
      </c>
      <c r="J57" s="240">
        <v>23921.994650906934</v>
      </c>
      <c r="K57" s="240">
        <v>733.24273414311426</v>
      </c>
      <c r="L57" s="240">
        <v>19910.001027489547</v>
      </c>
      <c r="O57" s="286"/>
      <c r="P57" s="240">
        <v>39425.865075165093</v>
      </c>
      <c r="Q57" s="240">
        <v>27373.133460816036</v>
      </c>
      <c r="R57" s="240">
        <v>31626.637734790191</v>
      </c>
      <c r="S57" s="240">
        <v>34410.854784185918</v>
      </c>
      <c r="T57" s="240">
        <v>24783.581024516312</v>
      </c>
      <c r="U57" s="240">
        <v>11070.161919533655</v>
      </c>
      <c r="V57" s="240">
        <v>39687.125489759681</v>
      </c>
      <c r="W57" s="240">
        <v>27076.385184821924</v>
      </c>
      <c r="X57" s="240">
        <v>26432.68163952091</v>
      </c>
      <c r="Y57" s="240">
        <v>65819.974595493666</v>
      </c>
      <c r="Z57" s="240">
        <v>42138.658553153073</v>
      </c>
      <c r="AA57" s="240">
        <v>56643.128218000871</v>
      </c>
      <c r="AG57" s="242"/>
      <c r="AH57" s="249"/>
      <c r="AI57" s="126"/>
      <c r="AR57" s="242"/>
      <c r="AS57" s="249"/>
      <c r="AT57" s="126"/>
    </row>
    <row r="58" spans="1:46">
      <c r="A58" s="312" t="s">
        <v>565</v>
      </c>
      <c r="B58" s="240">
        <v>655.23211041506693</v>
      </c>
      <c r="C58" s="298">
        <v>517.81781481396388</v>
      </c>
      <c r="D58" s="240">
        <v>131.09157110159236</v>
      </c>
      <c r="E58" s="240">
        <v>845.42208936199529</v>
      </c>
      <c r="F58" s="240">
        <v>975.91776840456009</v>
      </c>
      <c r="G58" s="240">
        <v>124.93318128288482</v>
      </c>
      <c r="H58" s="240">
        <v>1212.5226702233826</v>
      </c>
      <c r="I58" s="240">
        <v>187.29382794615975</v>
      </c>
      <c r="J58" s="240">
        <v>177.89359812953614</v>
      </c>
      <c r="K58" s="240">
        <v>64.482691338363054</v>
      </c>
      <c r="L58" s="240">
        <v>417.78661164111321</v>
      </c>
      <c r="O58" s="286" t="s">
        <v>576</v>
      </c>
      <c r="P58" s="240">
        <v>675.320320422637</v>
      </c>
      <c r="Q58" s="240">
        <v>317.82203914365647</v>
      </c>
      <c r="R58" s="240">
        <v>478.99862170412229</v>
      </c>
      <c r="S58" s="240">
        <v>408.36222879120442</v>
      </c>
      <c r="T58" s="240">
        <v>585.61519435648245</v>
      </c>
      <c r="U58" s="240">
        <v>161.11794806629928</v>
      </c>
      <c r="V58" s="240">
        <v>993.33361393654002</v>
      </c>
      <c r="W58" s="240">
        <v>230.71953224096677</v>
      </c>
      <c r="X58" s="240">
        <v>258.11414310208949</v>
      </c>
      <c r="Y58" s="240">
        <v>1615.1330736199093</v>
      </c>
      <c r="Z58" s="240">
        <v>517.06445744993664</v>
      </c>
      <c r="AA58" s="240">
        <v>728.284708319949</v>
      </c>
      <c r="AG58" s="242"/>
      <c r="AH58" s="249"/>
      <c r="AI58" s="126"/>
      <c r="AR58" s="242"/>
      <c r="AS58" s="249"/>
      <c r="AT58" s="126"/>
    </row>
    <row r="59" spans="1:46">
      <c r="A59" s="231" t="s">
        <v>566</v>
      </c>
      <c r="B59" s="240">
        <v>0</v>
      </c>
      <c r="C59" s="298">
        <v>0</v>
      </c>
      <c r="D59" s="240">
        <v>0.53223218529621874</v>
      </c>
      <c r="E59" s="240">
        <v>0.71177024755862772</v>
      </c>
      <c r="F59" s="240">
        <v>1.4000765190560698</v>
      </c>
      <c r="G59" s="240">
        <v>5.0977603654189267E-3</v>
      </c>
      <c r="H59" s="240">
        <v>0.15049602661050737</v>
      </c>
      <c r="I59" s="240">
        <v>8.1185531173914402E-2</v>
      </c>
      <c r="J59" s="240">
        <v>1.3782134263299939</v>
      </c>
      <c r="K59" s="240">
        <v>2.44758172794679</v>
      </c>
      <c r="L59" s="240">
        <v>4.0322479964401072</v>
      </c>
      <c r="O59" s="286"/>
      <c r="P59" s="240">
        <v>0</v>
      </c>
      <c r="Q59" s="240">
        <v>0</v>
      </c>
      <c r="R59" s="240">
        <v>0</v>
      </c>
      <c r="S59" s="240">
        <v>0.32264863701757707</v>
      </c>
      <c r="T59" s="240">
        <v>0.19064965741360781</v>
      </c>
      <c r="U59" s="240">
        <v>0</v>
      </c>
      <c r="V59" s="240">
        <v>0</v>
      </c>
      <c r="W59" s="240">
        <v>0</v>
      </c>
      <c r="X59" s="240">
        <v>0</v>
      </c>
      <c r="Y59" s="240">
        <v>0</v>
      </c>
      <c r="Z59" s="240">
        <v>0</v>
      </c>
      <c r="AA59" s="240">
        <v>0</v>
      </c>
      <c r="AG59" s="242"/>
      <c r="AH59" s="249"/>
      <c r="AI59" s="126"/>
      <c r="AR59" s="242"/>
      <c r="AS59" s="249"/>
      <c r="AT59" s="126"/>
    </row>
    <row r="60" spans="1:46">
      <c r="A60" s="312" t="s">
        <v>567</v>
      </c>
      <c r="B60" s="240">
        <v>0.35819610465961027</v>
      </c>
      <c r="C60" s="298">
        <v>0</v>
      </c>
      <c r="D60" s="240">
        <v>15.341496008050147</v>
      </c>
      <c r="E60" s="240">
        <v>38.846753247336437</v>
      </c>
      <c r="F60" s="240">
        <v>37.981575261755431</v>
      </c>
      <c r="G60" s="240">
        <v>7.8081293554329537E-2</v>
      </c>
      <c r="H60" s="240">
        <v>22.092273485353537</v>
      </c>
      <c r="I60" s="240">
        <v>4.966178732042378</v>
      </c>
      <c r="J60" s="240">
        <v>278.4997212679707</v>
      </c>
      <c r="K60" s="240">
        <v>290.23304903425776</v>
      </c>
      <c r="L60" s="240">
        <v>372.54716608729711</v>
      </c>
      <c r="O60" s="286"/>
      <c r="P60" s="240">
        <v>0.67036948372008753</v>
      </c>
      <c r="Q60" s="240">
        <v>0</v>
      </c>
      <c r="R60" s="240">
        <v>3.7051002600808491</v>
      </c>
      <c r="S60" s="240">
        <v>21.334710215093654</v>
      </c>
      <c r="T60" s="240">
        <v>24.774306807626754</v>
      </c>
      <c r="U60" s="240">
        <v>0.62154171572784012</v>
      </c>
      <c r="V60" s="240">
        <v>20.389514883333028</v>
      </c>
      <c r="W60" s="240">
        <v>2.315112171775354</v>
      </c>
      <c r="X60" s="240">
        <v>0.69678835318196541</v>
      </c>
      <c r="Y60" s="240">
        <v>4.3945786040529669</v>
      </c>
      <c r="Z60" s="240">
        <v>0.23363868566436696</v>
      </c>
      <c r="AA60" s="240">
        <v>1.8839651052708624</v>
      </c>
      <c r="AG60" s="242"/>
      <c r="AH60" s="249"/>
      <c r="AI60" s="126"/>
      <c r="AR60" s="242"/>
      <c r="AS60" s="249"/>
      <c r="AT60" s="126"/>
    </row>
    <row r="61" spans="1:46">
      <c r="A61" s="231" t="s">
        <v>568</v>
      </c>
      <c r="B61" s="240">
        <v>0.28835757548035984</v>
      </c>
      <c r="C61" s="298">
        <v>0.330848232347904</v>
      </c>
      <c r="D61" s="240">
        <v>0</v>
      </c>
      <c r="E61" s="240">
        <v>0.14540950621872439</v>
      </c>
      <c r="F61" s="240">
        <v>2.367220923053388</v>
      </c>
      <c r="G61" s="240">
        <v>5.94372215750162E-2</v>
      </c>
      <c r="H61" s="240">
        <v>0.22107761641471146</v>
      </c>
      <c r="I61" s="240">
        <v>6.5815993144786436E-2</v>
      </c>
      <c r="J61" s="240">
        <v>0</v>
      </c>
      <c r="K61" s="240">
        <v>0</v>
      </c>
      <c r="L61" s="240">
        <v>0</v>
      </c>
      <c r="O61" s="286"/>
      <c r="P61" s="240">
        <v>0.48497064089722158</v>
      </c>
      <c r="Q61" s="240">
        <v>0</v>
      </c>
      <c r="R61" s="240">
        <v>1.1832165600035516</v>
      </c>
      <c r="S61" s="240">
        <v>0.72263588426680936</v>
      </c>
      <c r="T61" s="240">
        <v>1.1819956947031627</v>
      </c>
      <c r="U61" s="240">
        <v>0.10494884280616683</v>
      </c>
      <c r="V61" s="240">
        <v>0.35146201820206746</v>
      </c>
      <c r="W61" s="240">
        <v>0.55010648542776985</v>
      </c>
      <c r="X61" s="240">
        <v>0.35368152402745601</v>
      </c>
      <c r="Y61" s="240">
        <v>0.7934581217651564</v>
      </c>
      <c r="Z61" s="240">
        <v>0.48886158229428761</v>
      </c>
      <c r="AA61" s="240">
        <v>1.3859454328944587</v>
      </c>
      <c r="AG61" s="242"/>
      <c r="AH61" s="249"/>
      <c r="AI61" s="126"/>
      <c r="AR61" s="242"/>
      <c r="AS61" s="249"/>
      <c r="AT61" s="126"/>
    </row>
    <row r="62" spans="1:46">
      <c r="A62" s="227" t="s">
        <v>569</v>
      </c>
      <c r="B62" s="285">
        <v>0</v>
      </c>
      <c r="C62" s="285">
        <v>0</v>
      </c>
      <c r="D62" s="243">
        <v>9.7258591206643111E-2</v>
      </c>
      <c r="E62" s="285">
        <v>0</v>
      </c>
      <c r="F62" s="243">
        <v>0.21765411980663232</v>
      </c>
      <c r="G62" s="243">
        <v>0</v>
      </c>
      <c r="H62" s="285">
        <v>0</v>
      </c>
      <c r="I62" s="243">
        <v>3.0947775012547581E-2</v>
      </c>
      <c r="J62" s="285">
        <v>0</v>
      </c>
      <c r="K62" s="243">
        <v>2.2715950762879737</v>
      </c>
      <c r="L62" s="243">
        <v>1.9449600536901073</v>
      </c>
      <c r="O62" s="287"/>
      <c r="P62" s="285">
        <v>0</v>
      </c>
      <c r="Q62" s="285">
        <v>0</v>
      </c>
      <c r="R62" s="285">
        <v>0</v>
      </c>
      <c r="S62" s="285">
        <v>0</v>
      </c>
      <c r="T62" s="285">
        <v>0</v>
      </c>
      <c r="U62" s="285">
        <v>0</v>
      </c>
      <c r="V62" s="285">
        <v>0</v>
      </c>
      <c r="W62" s="285">
        <v>0</v>
      </c>
      <c r="X62" s="285">
        <v>0</v>
      </c>
      <c r="Y62" s="285">
        <v>0</v>
      </c>
      <c r="Z62" s="285">
        <v>0</v>
      </c>
      <c r="AA62" s="285">
        <v>0</v>
      </c>
      <c r="AG62" s="242"/>
      <c r="AH62" s="249"/>
      <c r="AI62" s="126"/>
      <c r="AR62" s="242"/>
      <c r="AS62" s="249"/>
      <c r="AT62" s="126"/>
    </row>
    <row r="63" spans="1:46" ht="17">
      <c r="A63" s="259" t="s">
        <v>336</v>
      </c>
      <c r="B63" s="225" t="s">
        <v>98</v>
      </c>
      <c r="C63" s="225" t="s">
        <v>98</v>
      </c>
      <c r="D63" s="240" t="s">
        <v>98</v>
      </c>
      <c r="E63" s="225" t="s">
        <v>98</v>
      </c>
      <c r="F63" s="240" t="s">
        <v>98</v>
      </c>
      <c r="G63" s="240" t="s">
        <v>98</v>
      </c>
      <c r="H63" s="225" t="s">
        <v>98</v>
      </c>
      <c r="I63" s="240" t="s">
        <v>98</v>
      </c>
      <c r="J63" s="225" t="s">
        <v>98</v>
      </c>
      <c r="K63" s="240" t="s">
        <v>98</v>
      </c>
      <c r="L63" s="240" t="s">
        <v>98</v>
      </c>
      <c r="M63" s="242"/>
      <c r="N63" s="242"/>
      <c r="O63" s="240" t="s">
        <v>342</v>
      </c>
      <c r="P63" s="240">
        <v>0.110722789768799</v>
      </c>
      <c r="Q63" s="240">
        <v>1.1828865504263E-2</v>
      </c>
      <c r="R63" s="240">
        <v>5.5303786773177599E-3</v>
      </c>
      <c r="S63" s="240">
        <v>3.9173515631000799E-3</v>
      </c>
      <c r="T63" s="240">
        <v>2.4579460788078998E-3</v>
      </c>
      <c r="U63" s="240" t="s">
        <v>342</v>
      </c>
      <c r="V63" s="240">
        <v>2.9188109685843802E-3</v>
      </c>
      <c r="W63" s="241" t="s">
        <v>342</v>
      </c>
      <c r="X63" s="241" t="s">
        <v>342</v>
      </c>
      <c r="Y63" s="241">
        <v>2.3427298563637799E-2</v>
      </c>
      <c r="Z63" s="241">
        <v>1.01006221676012E-2</v>
      </c>
      <c r="AA63" s="241" t="s">
        <v>342</v>
      </c>
      <c r="AG63" s="242"/>
      <c r="AH63" s="249"/>
      <c r="AI63" s="126"/>
      <c r="AR63" s="242"/>
      <c r="AS63" s="249"/>
      <c r="AT63" s="126"/>
    </row>
    <row r="64" spans="1:46" ht="34">
      <c r="A64" s="248" t="s">
        <v>338</v>
      </c>
      <c r="B64" s="225" t="s">
        <v>98</v>
      </c>
      <c r="C64" s="225" t="s">
        <v>98</v>
      </c>
      <c r="D64" s="240" t="s">
        <v>98</v>
      </c>
      <c r="E64" s="225" t="s">
        <v>98</v>
      </c>
      <c r="F64" s="240" t="s">
        <v>98</v>
      </c>
      <c r="G64" s="240" t="s">
        <v>98</v>
      </c>
      <c r="H64" s="225" t="s">
        <v>98</v>
      </c>
      <c r="I64" s="240" t="s">
        <v>98</v>
      </c>
      <c r="J64" s="225" t="s">
        <v>98</v>
      </c>
      <c r="K64" s="240" t="s">
        <v>98</v>
      </c>
      <c r="L64" s="240" t="s">
        <v>98</v>
      </c>
      <c r="M64" s="249"/>
      <c r="N64" s="249"/>
      <c r="O64" s="225">
        <v>2.0354865965127887E-2</v>
      </c>
      <c r="P64" s="225">
        <v>0.12024733082418003</v>
      </c>
      <c r="Q64" s="225">
        <v>2.8458406943697671E-2</v>
      </c>
      <c r="R64" s="225">
        <v>3.6523542514786081E-2</v>
      </c>
      <c r="S64" s="225">
        <v>2.6614947384591751E-2</v>
      </c>
      <c r="T64" s="225">
        <v>2.7383055534219217E-2</v>
      </c>
      <c r="U64" s="225">
        <v>1.4978108917735617E-2</v>
      </c>
      <c r="V64" s="225">
        <v>2.3657731008526001E-2</v>
      </c>
      <c r="W64" s="129">
        <v>2.0546893002534757E-2</v>
      </c>
      <c r="X64" s="129">
        <v>2.8381596128734927E-2</v>
      </c>
      <c r="Y64" s="129">
        <v>3.0455488132729084E-2</v>
      </c>
      <c r="Z64" s="129">
        <v>4.0940164375144021E-2</v>
      </c>
      <c r="AA64" s="129">
        <v>1.6975190106767034E-2</v>
      </c>
      <c r="AG64" s="242"/>
      <c r="AH64" s="249"/>
      <c r="AI64" s="126"/>
      <c r="AR64" s="242"/>
      <c r="AS64" s="249"/>
      <c r="AT64" s="126"/>
    </row>
    <row r="65" spans="1:46" ht="19">
      <c r="A65" s="248" t="s">
        <v>577</v>
      </c>
      <c r="B65" s="225" t="s">
        <v>98</v>
      </c>
      <c r="C65" s="225" t="s">
        <v>98</v>
      </c>
      <c r="D65" s="240" t="s">
        <v>98</v>
      </c>
      <c r="E65" s="225" t="s">
        <v>98</v>
      </c>
      <c r="F65" s="240" t="s">
        <v>98</v>
      </c>
      <c r="G65" s="240" t="s">
        <v>98</v>
      </c>
      <c r="H65" s="225" t="s">
        <v>98</v>
      </c>
      <c r="I65" s="240" t="s">
        <v>98</v>
      </c>
      <c r="J65" s="225" t="s">
        <v>98</v>
      </c>
      <c r="K65" s="240" t="s">
        <v>98</v>
      </c>
      <c r="L65" s="240" t="s">
        <v>98</v>
      </c>
      <c r="O65" s="226">
        <v>4.4391408114558475</v>
      </c>
      <c r="P65" s="225">
        <v>0.1217183770883055</v>
      </c>
      <c r="Q65" s="225">
        <v>0.12529832935560858</v>
      </c>
      <c r="R65" s="225">
        <v>0.12410501193317422</v>
      </c>
      <c r="S65" s="226">
        <v>1.5477326968973746</v>
      </c>
      <c r="T65" s="226">
        <v>0.40513126491646778</v>
      </c>
      <c r="U65" s="225">
        <v>0.13245823389021477</v>
      </c>
      <c r="V65" s="225">
        <v>0.14140811455847255</v>
      </c>
      <c r="W65" s="129">
        <v>0.12947494033412887</v>
      </c>
      <c r="X65" s="129">
        <v>0.12947494033412887</v>
      </c>
      <c r="Y65" s="129">
        <v>0.12350835322195702</v>
      </c>
      <c r="Z65" s="129">
        <v>0.14379474940334128</v>
      </c>
      <c r="AA65" s="129">
        <v>0.13007159904534607</v>
      </c>
      <c r="AG65" s="242"/>
      <c r="AH65" s="249"/>
      <c r="AI65" s="126"/>
      <c r="AR65" s="242"/>
      <c r="AS65" s="249"/>
      <c r="AT65" s="126"/>
    </row>
    <row r="66" spans="1:46" ht="17">
      <c r="A66" s="308" t="s">
        <v>312</v>
      </c>
      <c r="B66" s="225">
        <v>1.2</v>
      </c>
      <c r="C66" s="225">
        <v>6.1</v>
      </c>
      <c r="D66" s="129">
        <v>0.48299999999999998</v>
      </c>
      <c r="E66" s="225">
        <v>1.4</v>
      </c>
      <c r="F66" s="129">
        <v>2.1</v>
      </c>
      <c r="G66" s="129">
        <v>5.9</v>
      </c>
      <c r="H66" s="225">
        <v>0.623</v>
      </c>
      <c r="I66" s="129">
        <v>9.0999999999999998E-2</v>
      </c>
      <c r="J66" s="225">
        <v>2.2999999999999998</v>
      </c>
      <c r="K66" s="129">
        <v>0.23400000000000001</v>
      </c>
      <c r="L66" s="129" t="s">
        <v>492</v>
      </c>
      <c r="O66" s="225" t="s">
        <v>98</v>
      </c>
      <c r="P66" s="225" t="s">
        <v>98</v>
      </c>
      <c r="Q66" s="225" t="s">
        <v>98</v>
      </c>
      <c r="R66" s="225" t="s">
        <v>98</v>
      </c>
      <c r="S66" s="225" t="s">
        <v>98</v>
      </c>
      <c r="T66" s="286">
        <v>6</v>
      </c>
      <c r="U66" s="225" t="s">
        <v>98</v>
      </c>
      <c r="V66" s="225" t="s">
        <v>139</v>
      </c>
      <c r="W66" s="300">
        <v>9</v>
      </c>
      <c r="X66" s="300">
        <v>8</v>
      </c>
      <c r="Y66" s="300">
        <v>0</v>
      </c>
      <c r="Z66" s="300">
        <v>1</v>
      </c>
      <c r="AA66" s="300">
        <v>8</v>
      </c>
      <c r="AG66" s="242"/>
      <c r="AH66" s="249"/>
      <c r="AI66" s="126"/>
      <c r="AR66" s="242"/>
      <c r="AS66" s="249"/>
      <c r="AT66" s="126"/>
    </row>
    <row r="67" spans="1:46" ht="17">
      <c r="A67" s="308" t="s">
        <v>313</v>
      </c>
      <c r="B67" s="225">
        <v>7</v>
      </c>
      <c r="C67" s="225">
        <v>32</v>
      </c>
      <c r="D67" s="129">
        <v>2778</v>
      </c>
      <c r="E67" s="225">
        <v>305</v>
      </c>
      <c r="F67" s="129">
        <v>382</v>
      </c>
      <c r="G67" s="129">
        <v>0</v>
      </c>
      <c r="H67" s="225">
        <v>28</v>
      </c>
      <c r="I67" s="129">
        <v>130</v>
      </c>
      <c r="J67" s="225">
        <v>36</v>
      </c>
      <c r="K67" s="129">
        <v>83</v>
      </c>
      <c r="L67" s="129">
        <v>64</v>
      </c>
      <c r="O67" s="225" t="s">
        <v>98</v>
      </c>
      <c r="P67" s="225" t="s">
        <v>98</v>
      </c>
      <c r="Q67" s="225" t="s">
        <v>98</v>
      </c>
      <c r="R67" s="225" t="s">
        <v>98</v>
      </c>
      <c r="S67" s="225" t="s">
        <v>98</v>
      </c>
      <c r="T67" s="225" t="s">
        <v>98</v>
      </c>
      <c r="U67" s="225" t="s">
        <v>98</v>
      </c>
      <c r="V67" s="225" t="s">
        <v>98</v>
      </c>
      <c r="W67" s="225" t="s">
        <v>98</v>
      </c>
      <c r="X67" s="225" t="s">
        <v>98</v>
      </c>
      <c r="Y67" s="225" t="s">
        <v>98</v>
      </c>
      <c r="Z67" s="225" t="s">
        <v>98</v>
      </c>
      <c r="AA67" s="225" t="s">
        <v>98</v>
      </c>
      <c r="AG67" s="242"/>
      <c r="AH67" s="249"/>
      <c r="AI67" s="126"/>
      <c r="AR67" s="242"/>
      <c r="AS67" s="249"/>
      <c r="AT67" s="126"/>
    </row>
    <row r="68" spans="1:46" ht="17">
      <c r="A68" s="308" t="s">
        <v>314</v>
      </c>
      <c r="B68" s="225">
        <v>2.5</v>
      </c>
      <c r="C68" s="225">
        <v>0.31</v>
      </c>
      <c r="D68" s="129">
        <v>0.04</v>
      </c>
      <c r="E68" s="225" t="s">
        <v>139</v>
      </c>
      <c r="F68" s="129">
        <v>0.01</v>
      </c>
      <c r="G68" s="129">
        <v>0</v>
      </c>
      <c r="H68" s="225">
        <v>7.06</v>
      </c>
      <c r="I68" s="129">
        <v>2.25</v>
      </c>
      <c r="J68" s="225">
        <v>0.74</v>
      </c>
      <c r="K68" s="129">
        <v>3.02</v>
      </c>
      <c r="L68" s="129">
        <v>2.42</v>
      </c>
      <c r="O68" s="225" t="s">
        <v>98</v>
      </c>
      <c r="P68" s="225" t="s">
        <v>98</v>
      </c>
      <c r="Q68" s="225" t="s">
        <v>98</v>
      </c>
      <c r="R68" s="225" t="s">
        <v>98</v>
      </c>
      <c r="S68" s="225" t="s">
        <v>98</v>
      </c>
      <c r="T68" s="225" t="s">
        <v>98</v>
      </c>
      <c r="U68" s="225" t="s">
        <v>98</v>
      </c>
      <c r="V68" s="225" t="s">
        <v>98</v>
      </c>
      <c r="W68" s="225" t="s">
        <v>98</v>
      </c>
      <c r="X68" s="225" t="s">
        <v>98</v>
      </c>
      <c r="Y68" s="225" t="s">
        <v>98</v>
      </c>
      <c r="Z68" s="225" t="s">
        <v>98</v>
      </c>
      <c r="AA68" s="225" t="s">
        <v>98</v>
      </c>
      <c r="AG68" s="242"/>
      <c r="AH68" s="249"/>
      <c r="AI68" s="126"/>
      <c r="AR68" s="242"/>
      <c r="AS68" s="249"/>
      <c r="AT68" s="126"/>
    </row>
    <row r="69" spans="1:46" ht="17">
      <c r="A69" s="308" t="s">
        <v>315</v>
      </c>
      <c r="B69" s="225">
        <v>1.4</v>
      </c>
      <c r="C69" s="225">
        <v>2.2000000000000002</v>
      </c>
      <c r="D69" s="129">
        <v>4.7700000000000005</v>
      </c>
      <c r="E69" s="225">
        <v>3.1</v>
      </c>
      <c r="F69" s="129">
        <v>1.5700000000000003</v>
      </c>
      <c r="G69" s="129">
        <v>0.57000000000000006</v>
      </c>
      <c r="H69" s="225" t="s">
        <v>139</v>
      </c>
      <c r="I69" s="129">
        <v>0.64000000000000012</v>
      </c>
      <c r="J69" s="225" t="s">
        <v>139</v>
      </c>
      <c r="K69" s="129">
        <v>1.4700000000000002</v>
      </c>
      <c r="L69" s="129" t="s">
        <v>139</v>
      </c>
      <c r="O69" s="225" t="s">
        <v>98</v>
      </c>
      <c r="P69" s="225" t="s">
        <v>98</v>
      </c>
      <c r="Q69" s="225" t="s">
        <v>98</v>
      </c>
      <c r="R69" s="225" t="s">
        <v>98</v>
      </c>
      <c r="S69" s="225" t="s">
        <v>98</v>
      </c>
      <c r="T69" s="225" t="s">
        <v>98</v>
      </c>
      <c r="U69" s="225" t="s">
        <v>98</v>
      </c>
      <c r="V69" s="225" t="s">
        <v>98</v>
      </c>
      <c r="W69" s="225" t="s">
        <v>98</v>
      </c>
      <c r="X69" s="225" t="s">
        <v>98</v>
      </c>
      <c r="Y69" s="225" t="s">
        <v>98</v>
      </c>
      <c r="Z69" s="225" t="s">
        <v>98</v>
      </c>
      <c r="AA69" s="225" t="s">
        <v>98</v>
      </c>
      <c r="AG69" s="242"/>
      <c r="AH69" s="249"/>
      <c r="AI69" s="126"/>
      <c r="AR69" s="242"/>
      <c r="AS69" s="249"/>
      <c r="AT69" s="126"/>
    </row>
    <row r="70" spans="1:46" ht="17">
      <c r="A70" s="308" t="s">
        <v>316</v>
      </c>
      <c r="B70" s="225">
        <v>0.08</v>
      </c>
      <c r="C70" s="225">
        <v>0.03</v>
      </c>
      <c r="D70" s="129">
        <v>0.37</v>
      </c>
      <c r="E70" s="225">
        <v>0.47</v>
      </c>
      <c r="F70" s="129">
        <v>0.48</v>
      </c>
      <c r="G70" s="129">
        <v>0.01</v>
      </c>
      <c r="H70" s="225">
        <v>0.04</v>
      </c>
      <c r="I70" s="129">
        <v>0.01</v>
      </c>
      <c r="J70" s="225">
        <v>0.1</v>
      </c>
      <c r="K70" s="129">
        <v>9.0000000000000011E-2</v>
      </c>
      <c r="L70" s="129">
        <v>6.0000000000000005E-2</v>
      </c>
      <c r="O70" s="225" t="s">
        <v>98</v>
      </c>
      <c r="P70" s="225" t="s">
        <v>98</v>
      </c>
      <c r="Q70" s="225" t="s">
        <v>98</v>
      </c>
      <c r="R70" s="225" t="s">
        <v>98</v>
      </c>
      <c r="S70" s="225" t="s">
        <v>98</v>
      </c>
      <c r="T70" s="225" t="s">
        <v>98</v>
      </c>
      <c r="U70" s="225" t="s">
        <v>98</v>
      </c>
      <c r="V70" s="225" t="s">
        <v>98</v>
      </c>
      <c r="W70" s="225" t="s">
        <v>98</v>
      </c>
      <c r="X70" s="225" t="s">
        <v>98</v>
      </c>
      <c r="Y70" s="225" t="s">
        <v>98</v>
      </c>
      <c r="Z70" s="225" t="s">
        <v>98</v>
      </c>
      <c r="AA70" s="225" t="s">
        <v>98</v>
      </c>
      <c r="AG70" s="242"/>
      <c r="AH70" s="249"/>
      <c r="AI70" s="126"/>
      <c r="AR70" s="242"/>
      <c r="AS70" s="249"/>
      <c r="AT70" s="126"/>
    </row>
    <row r="71" spans="1:46" ht="17">
      <c r="A71" s="308" t="s">
        <v>318</v>
      </c>
      <c r="B71" s="225">
        <v>0</v>
      </c>
      <c r="C71" s="225">
        <v>9.9</v>
      </c>
      <c r="D71" s="129">
        <v>23</v>
      </c>
      <c r="E71" s="225">
        <v>22.9</v>
      </c>
      <c r="F71" s="129">
        <v>6</v>
      </c>
      <c r="G71" s="129">
        <v>6.7</v>
      </c>
      <c r="H71" s="225">
        <v>12.9</v>
      </c>
      <c r="I71" s="129">
        <v>11.5</v>
      </c>
      <c r="J71" s="225">
        <v>3.6</v>
      </c>
      <c r="K71" s="129">
        <v>10.199999999999999</v>
      </c>
      <c r="L71" s="129">
        <v>15.5</v>
      </c>
      <c r="O71" s="225" t="s">
        <v>98</v>
      </c>
      <c r="P71" s="225" t="s">
        <v>98</v>
      </c>
      <c r="Q71" s="225" t="s">
        <v>98</v>
      </c>
      <c r="R71" s="225" t="s">
        <v>98</v>
      </c>
      <c r="S71" s="225" t="s">
        <v>98</v>
      </c>
      <c r="T71" s="225" t="s">
        <v>98</v>
      </c>
      <c r="U71" s="225" t="s">
        <v>98</v>
      </c>
      <c r="V71" s="225" t="s">
        <v>98</v>
      </c>
      <c r="W71" s="225" t="s">
        <v>98</v>
      </c>
      <c r="X71" s="225" t="s">
        <v>98</v>
      </c>
      <c r="Y71" s="225" t="s">
        <v>98</v>
      </c>
      <c r="Z71" s="225" t="s">
        <v>98</v>
      </c>
      <c r="AA71" s="225" t="s">
        <v>98</v>
      </c>
      <c r="AG71" s="242"/>
      <c r="AH71" s="249"/>
      <c r="AI71" s="126"/>
      <c r="AR71" s="242"/>
      <c r="AS71" s="249"/>
      <c r="AT71" s="126"/>
    </row>
    <row r="72" spans="1:46" ht="17">
      <c r="A72" s="308" t="s">
        <v>319</v>
      </c>
      <c r="B72" s="225">
        <v>0.3</v>
      </c>
      <c r="C72" s="225">
        <v>-0.3</v>
      </c>
      <c r="D72" s="129">
        <v>-0.1</v>
      </c>
      <c r="E72" s="225">
        <v>0.6</v>
      </c>
      <c r="F72" s="129">
        <v>0.19999999999999998</v>
      </c>
      <c r="G72" s="129">
        <v>0.19999999999999998</v>
      </c>
      <c r="H72" s="225">
        <v>3.7</v>
      </c>
      <c r="I72" s="129" t="s">
        <v>139</v>
      </c>
      <c r="J72" s="225">
        <v>0.7</v>
      </c>
      <c r="K72" s="129" t="s">
        <v>139</v>
      </c>
      <c r="L72" s="129">
        <v>0.5</v>
      </c>
      <c r="O72" s="225" t="s">
        <v>98</v>
      </c>
      <c r="P72" s="225" t="s">
        <v>98</v>
      </c>
      <c r="Q72" s="225" t="s">
        <v>98</v>
      </c>
      <c r="R72" s="225" t="s">
        <v>98</v>
      </c>
      <c r="S72" s="225" t="s">
        <v>98</v>
      </c>
      <c r="T72" s="225" t="s">
        <v>98</v>
      </c>
      <c r="U72" s="225" t="s">
        <v>98</v>
      </c>
      <c r="V72" s="225" t="s">
        <v>98</v>
      </c>
      <c r="W72" s="225" t="s">
        <v>98</v>
      </c>
      <c r="X72" s="225" t="s">
        <v>98</v>
      </c>
      <c r="Y72" s="225" t="s">
        <v>98</v>
      </c>
      <c r="Z72" s="225" t="s">
        <v>98</v>
      </c>
      <c r="AA72" s="225" t="s">
        <v>98</v>
      </c>
      <c r="AG72" s="242"/>
      <c r="AH72" s="249"/>
      <c r="AI72" s="126"/>
      <c r="AR72" s="242"/>
      <c r="AS72" s="249"/>
      <c r="AT72" s="126"/>
    </row>
    <row r="73" spans="1:46" ht="17">
      <c r="A73" s="313" t="s">
        <v>320</v>
      </c>
      <c r="B73" s="243" t="s">
        <v>139</v>
      </c>
      <c r="C73" s="243">
        <v>0.04</v>
      </c>
      <c r="D73" s="244">
        <v>0.11</v>
      </c>
      <c r="E73" s="243">
        <v>0.08</v>
      </c>
      <c r="F73" s="244">
        <v>0.1</v>
      </c>
      <c r="G73" s="244">
        <v>7.0000000000000007E-2</v>
      </c>
      <c r="H73" s="243">
        <v>0.04</v>
      </c>
      <c r="I73" s="244">
        <v>0.02</v>
      </c>
      <c r="J73" s="243">
        <v>0.03</v>
      </c>
      <c r="K73" s="244">
        <v>0</v>
      </c>
      <c r="L73" s="244">
        <v>0.08</v>
      </c>
      <c r="O73" s="243" t="s">
        <v>98</v>
      </c>
      <c r="P73" s="243" t="s">
        <v>98</v>
      </c>
      <c r="Q73" s="243" t="s">
        <v>98</v>
      </c>
      <c r="R73" s="243" t="s">
        <v>98</v>
      </c>
      <c r="S73" s="243" t="s">
        <v>98</v>
      </c>
      <c r="T73" s="243" t="s">
        <v>98</v>
      </c>
      <c r="U73" s="243" t="s">
        <v>98</v>
      </c>
      <c r="V73" s="243" t="s">
        <v>98</v>
      </c>
      <c r="W73" s="243" t="s">
        <v>98</v>
      </c>
      <c r="X73" s="243" t="s">
        <v>98</v>
      </c>
      <c r="Y73" s="243" t="s">
        <v>98</v>
      </c>
      <c r="Z73" s="243" t="s">
        <v>98</v>
      </c>
      <c r="AA73" s="243" t="s">
        <v>98</v>
      </c>
      <c r="AG73" s="242"/>
      <c r="AH73" s="249"/>
      <c r="AI73" s="126"/>
      <c r="AR73" s="242"/>
      <c r="AS73" s="249"/>
      <c r="AT73" s="126"/>
    </row>
    <row r="74" spans="1:46" ht="17">
      <c r="A74" s="314" t="s">
        <v>170</v>
      </c>
      <c r="B74" s="301">
        <v>4.8259906243247768</v>
      </c>
      <c r="C74" s="301">
        <v>6.1566205843985475</v>
      </c>
      <c r="D74" s="129">
        <v>8.8631944590564942</v>
      </c>
      <c r="E74" s="301">
        <v>15.014289526626211</v>
      </c>
      <c r="F74" s="129">
        <v>12.403416495305079</v>
      </c>
      <c r="G74" s="129">
        <v>12.621284961542647</v>
      </c>
      <c r="H74" s="301">
        <v>13.498913016310322</v>
      </c>
      <c r="I74" s="129">
        <v>12.451296242211255</v>
      </c>
      <c r="J74" s="302">
        <v>2.6298150833075118</v>
      </c>
      <c r="K74" s="129">
        <v>2.6298150833075118</v>
      </c>
      <c r="L74" s="129">
        <v>2.7445097276026544</v>
      </c>
      <c r="M74" s="242"/>
      <c r="N74" s="242"/>
      <c r="O74" s="240">
        <v>6.3334768321480936</v>
      </c>
      <c r="P74" s="240">
        <v>4.8259906243247768</v>
      </c>
      <c r="Q74" s="240">
        <v>7.1329549502797693</v>
      </c>
      <c r="R74" s="240">
        <v>6.1566205843985475</v>
      </c>
      <c r="S74" s="240">
        <v>8.7546325079065621</v>
      </c>
      <c r="T74" s="240">
        <v>15.014289526626211</v>
      </c>
      <c r="U74" s="240">
        <v>13.354458557600866</v>
      </c>
      <c r="V74" s="240">
        <v>13.498913016310322</v>
      </c>
      <c r="W74" s="241">
        <v>4.6231358796280668</v>
      </c>
      <c r="X74" s="241">
        <v>5.6359141468934242</v>
      </c>
      <c r="Y74" s="241">
        <v>9.9825424917927297</v>
      </c>
      <c r="Z74" s="241">
        <v>1.6299595540927285</v>
      </c>
      <c r="AA74" s="241">
        <v>6.0909454289357976</v>
      </c>
      <c r="AG74" s="242"/>
      <c r="AH74" s="249"/>
      <c r="AI74" s="126"/>
      <c r="AR74" s="242"/>
      <c r="AS74" s="249"/>
      <c r="AT74" s="126"/>
    </row>
    <row r="75" spans="1:46">
      <c r="A75" s="248"/>
      <c r="I75" s="126"/>
      <c r="M75" s="249"/>
      <c r="N75" s="249"/>
      <c r="P75" s="126"/>
      <c r="Y75" s="126"/>
      <c r="Z75" s="126"/>
      <c r="AG75" s="242"/>
      <c r="AH75" s="249"/>
      <c r="AI75" s="126"/>
      <c r="AR75" s="242"/>
      <c r="AS75" s="249"/>
      <c r="AT75" s="126"/>
    </row>
    <row r="76" spans="1:46">
      <c r="A76" s="248"/>
      <c r="I76" s="126"/>
      <c r="P76" s="126"/>
      <c r="Y76" s="126"/>
      <c r="Z76" s="126"/>
    </row>
    <row r="77" spans="1:46">
      <c r="A77" s="248"/>
      <c r="I77" s="126"/>
      <c r="P77" s="126"/>
      <c r="Y77" s="126"/>
      <c r="Z77" s="126"/>
    </row>
    <row r="78" spans="1:46">
      <c r="A78" s="248"/>
      <c r="I78" s="126"/>
      <c r="P78" s="126"/>
      <c r="Y78" s="126"/>
      <c r="Z78" s="126"/>
    </row>
    <row r="79" spans="1:46">
      <c r="A79" s="248"/>
      <c r="I79" s="126"/>
      <c r="M79" s="248"/>
      <c r="N79" s="248"/>
      <c r="P79" s="126"/>
      <c r="Y79" s="126"/>
      <c r="Z79" s="126"/>
    </row>
    <row r="80" spans="1:46">
      <c r="A80" s="248"/>
      <c r="I80" s="126"/>
      <c r="P80" s="126"/>
      <c r="Y80" s="126"/>
      <c r="Z80" s="126"/>
    </row>
    <row r="81" spans="1:26">
      <c r="A81" s="248"/>
      <c r="I81" s="126"/>
      <c r="P81" s="126"/>
      <c r="Y81" s="126"/>
      <c r="Z81" s="126"/>
    </row>
    <row r="82" spans="1:26">
      <c r="A82" s="248"/>
      <c r="I82" s="126"/>
      <c r="P82" s="126"/>
      <c r="Y82" s="126"/>
      <c r="Z82" s="126"/>
    </row>
    <row r="83" spans="1:26">
      <c r="A83" s="248"/>
      <c r="I83" s="126"/>
      <c r="P83" s="126"/>
      <c r="Y83" s="126"/>
      <c r="Z83" s="126"/>
    </row>
    <row r="84" spans="1:26">
      <c r="A84" s="248"/>
      <c r="I84" s="126"/>
      <c r="P84" s="126"/>
      <c r="Y84" s="126"/>
      <c r="Z84" s="126"/>
    </row>
    <row r="85" spans="1:26">
      <c r="A85" s="248"/>
      <c r="I85" s="126"/>
      <c r="P85" s="126"/>
      <c r="Y85" s="126"/>
      <c r="Z85" s="126"/>
    </row>
    <row r="86" spans="1:26">
      <c r="A86" s="248"/>
      <c r="I86" s="126"/>
      <c r="P86" s="126"/>
      <c r="Y86" s="126"/>
      <c r="Z86" s="126"/>
    </row>
    <row r="87" spans="1:26">
      <c r="A87" s="248"/>
      <c r="I87" s="126"/>
      <c r="P87" s="126"/>
      <c r="Y87" s="126"/>
      <c r="Z87" s="126"/>
    </row>
    <row r="88" spans="1:26">
      <c r="A88" s="248"/>
      <c r="I88" s="126"/>
      <c r="P88" s="126"/>
      <c r="Y88" s="126"/>
      <c r="Z88" s="126"/>
    </row>
    <row r="89" spans="1:26">
      <c r="A89" s="248"/>
      <c r="I89" s="126"/>
      <c r="P89" s="126"/>
      <c r="Y89" s="126"/>
      <c r="Z89" s="126"/>
    </row>
    <row r="90" spans="1:26">
      <c r="A90" s="248"/>
      <c r="I90" s="126"/>
      <c r="P90" s="126"/>
      <c r="Y90" s="126"/>
      <c r="Z90" s="126"/>
    </row>
    <row r="91" spans="1:26">
      <c r="A91" s="248"/>
      <c r="I91" s="126"/>
      <c r="P91" s="126"/>
      <c r="Y91" s="126"/>
      <c r="Z91" s="126"/>
    </row>
    <row r="92" spans="1:26">
      <c r="A92" s="248"/>
      <c r="I92" s="126"/>
      <c r="P92" s="126"/>
      <c r="Y92" s="126"/>
      <c r="Z92" s="126"/>
    </row>
    <row r="93" spans="1:26">
      <c r="A93" s="248"/>
      <c r="I93" s="126"/>
      <c r="P93" s="126"/>
      <c r="Y93" s="126"/>
      <c r="Z93" s="126"/>
    </row>
    <row r="94" spans="1:26">
      <c r="A94" s="248"/>
      <c r="I94" s="126"/>
      <c r="P94" s="126"/>
      <c r="Y94" s="126"/>
      <c r="Z94" s="126"/>
    </row>
    <row r="95" spans="1:26">
      <c r="A95" s="248"/>
      <c r="I95" s="126"/>
      <c r="P95" s="126"/>
      <c r="Y95" s="126"/>
      <c r="Z95" s="126"/>
    </row>
    <row r="96" spans="1:26">
      <c r="A96" s="248"/>
      <c r="I96" s="126"/>
      <c r="P96" s="126"/>
      <c r="Y96" s="126"/>
      <c r="Z96" s="126"/>
    </row>
    <row r="97" spans="1:26">
      <c r="A97" s="248"/>
      <c r="I97" s="126"/>
      <c r="P97" s="126"/>
      <c r="Y97" s="126"/>
      <c r="Z97" s="126"/>
    </row>
    <row r="98" spans="1:26">
      <c r="A98" s="248"/>
      <c r="I98" s="126"/>
      <c r="P98" s="126"/>
      <c r="Y98" s="126"/>
      <c r="Z98" s="126"/>
    </row>
    <row r="99" spans="1:26">
      <c r="A99" s="248"/>
      <c r="I99" s="126"/>
      <c r="P99" s="126"/>
      <c r="Y99" s="126"/>
      <c r="Z99" s="126"/>
    </row>
    <row r="100" spans="1:26">
      <c r="A100" s="248"/>
      <c r="I100" s="126"/>
      <c r="P100" s="126"/>
      <c r="Y100" s="126"/>
      <c r="Z100" s="126"/>
    </row>
    <row r="101" spans="1:26">
      <c r="A101" s="248"/>
      <c r="I101" s="126"/>
      <c r="P101" s="126"/>
      <c r="Y101" s="126"/>
      <c r="Z101" s="126"/>
    </row>
    <row r="102" spans="1:26">
      <c r="A102" s="248"/>
      <c r="I102" s="126"/>
      <c r="P102" s="126"/>
      <c r="Y102" s="126"/>
      <c r="Z102" s="126"/>
    </row>
    <row r="103" spans="1:26">
      <c r="A103" s="248"/>
      <c r="I103" s="126"/>
      <c r="P103" s="126"/>
      <c r="Y103" s="126"/>
      <c r="Z103" s="126"/>
    </row>
    <row r="104" spans="1:26">
      <c r="A104" s="248"/>
      <c r="I104" s="126"/>
      <c r="P104" s="126"/>
      <c r="Y104" s="126"/>
      <c r="Z104" s="126"/>
    </row>
    <row r="105" spans="1:26">
      <c r="A105" s="248"/>
      <c r="I105" s="126"/>
      <c r="P105" s="126"/>
      <c r="Y105" s="126"/>
      <c r="Z105" s="126"/>
    </row>
    <row r="106" spans="1:26">
      <c r="A106" s="248"/>
      <c r="I106" s="126"/>
      <c r="P106" s="126"/>
      <c r="Y106" s="126"/>
      <c r="Z106" s="126"/>
    </row>
    <row r="107" spans="1:26">
      <c r="A107" s="248"/>
      <c r="I107" s="126"/>
      <c r="P107" s="126"/>
      <c r="Y107" s="126"/>
      <c r="Z107" s="126"/>
    </row>
    <row r="108" spans="1:26">
      <c r="A108" s="248"/>
      <c r="I108" s="126"/>
      <c r="P108" s="126"/>
      <c r="Y108" s="126"/>
      <c r="Z108" s="126"/>
    </row>
    <row r="109" spans="1:26">
      <c r="A109" s="248"/>
      <c r="I109" s="126"/>
      <c r="P109" s="126"/>
      <c r="Y109" s="126"/>
      <c r="Z109" s="126"/>
    </row>
    <row r="110" spans="1:26">
      <c r="A110" s="248"/>
      <c r="I110" s="126"/>
      <c r="P110" s="126"/>
      <c r="Y110" s="126"/>
      <c r="Z110" s="126"/>
    </row>
    <row r="111" spans="1:26">
      <c r="A111" s="248"/>
      <c r="I111" s="126"/>
      <c r="P111" s="126"/>
      <c r="Y111" s="126"/>
      <c r="Z111" s="126"/>
    </row>
    <row r="112" spans="1:26">
      <c r="A112" s="248"/>
      <c r="I112" s="126"/>
      <c r="P112" s="126"/>
      <c r="Y112" s="126"/>
      <c r="Z112" s="126"/>
    </row>
    <row r="113" spans="1:26">
      <c r="A113" s="248"/>
      <c r="I113" s="126"/>
      <c r="P113" s="126"/>
      <c r="Y113" s="126"/>
      <c r="Z113" s="126"/>
    </row>
    <row r="114" spans="1:26">
      <c r="A114" s="248"/>
      <c r="I114" s="126"/>
      <c r="P114" s="126"/>
      <c r="Y114" s="126"/>
      <c r="Z114" s="126"/>
    </row>
    <row r="115" spans="1:26">
      <c r="A115" s="248"/>
      <c r="I115" s="126"/>
      <c r="P115" s="126"/>
      <c r="Y115" s="126"/>
      <c r="Z115" s="126"/>
    </row>
    <row r="116" spans="1:26">
      <c r="A116" s="248"/>
      <c r="I116" s="126"/>
      <c r="P116" s="126"/>
      <c r="Y116" s="126"/>
      <c r="Z116" s="126"/>
    </row>
    <row r="117" spans="1:26">
      <c r="A117" s="248"/>
      <c r="I117" s="126"/>
      <c r="P117" s="126"/>
      <c r="Y117" s="126"/>
      <c r="Z117" s="126"/>
    </row>
    <row r="118" spans="1:26">
      <c r="A118" s="248"/>
      <c r="I118" s="126"/>
      <c r="P118" s="126"/>
      <c r="Y118" s="126"/>
      <c r="Z118" s="126"/>
    </row>
    <row r="119" spans="1:26">
      <c r="A119" s="248"/>
      <c r="I119" s="126"/>
      <c r="P119" s="126"/>
      <c r="Y119" s="126"/>
      <c r="Z119" s="126"/>
    </row>
    <row r="120" spans="1:26">
      <c r="A120" s="248"/>
      <c r="I120" s="126"/>
      <c r="P120" s="126"/>
      <c r="Y120" s="126"/>
      <c r="Z120" s="126"/>
    </row>
    <row r="121" spans="1:26">
      <c r="A121" s="248"/>
      <c r="I121" s="126"/>
      <c r="P121" s="126"/>
      <c r="Y121" s="126"/>
      <c r="Z121" s="126"/>
    </row>
    <row r="122" spans="1:26">
      <c r="A122" s="248"/>
      <c r="I122" s="126"/>
      <c r="P122" s="126"/>
      <c r="Y122" s="126"/>
      <c r="Z122" s="126"/>
    </row>
    <row r="123" spans="1:26">
      <c r="A123" s="248"/>
      <c r="I123" s="126"/>
      <c r="P123" s="126"/>
      <c r="Y123" s="126"/>
      <c r="Z123" s="126"/>
    </row>
    <row r="124" spans="1:26">
      <c r="A124" s="248"/>
      <c r="I124" s="126"/>
      <c r="P124" s="126"/>
      <c r="Y124" s="126"/>
      <c r="Z124" s="126"/>
    </row>
    <row r="125" spans="1:26">
      <c r="A125" s="248"/>
      <c r="I125" s="126"/>
      <c r="P125" s="126"/>
      <c r="Y125" s="126"/>
      <c r="Z125" s="126"/>
    </row>
    <row r="126" spans="1:26">
      <c r="A126" s="248"/>
      <c r="I126" s="126"/>
      <c r="P126" s="126"/>
      <c r="Y126" s="126"/>
      <c r="Z126" s="126"/>
    </row>
    <row r="127" spans="1:26">
      <c r="A127" s="248"/>
      <c r="I127" s="126"/>
      <c r="P127" s="126"/>
      <c r="Y127" s="126"/>
      <c r="Z127" s="126"/>
    </row>
    <row r="128" spans="1:26">
      <c r="A128" s="248"/>
      <c r="I128" s="126"/>
      <c r="P128" s="126"/>
      <c r="Y128" s="126"/>
      <c r="Z128" s="126"/>
    </row>
    <row r="129" spans="1:26">
      <c r="A129" s="248"/>
      <c r="I129" s="126"/>
      <c r="P129" s="126"/>
      <c r="Y129" s="126"/>
      <c r="Z129" s="126"/>
    </row>
    <row r="130" spans="1:26">
      <c r="A130" s="248"/>
      <c r="I130" s="126"/>
      <c r="P130" s="126"/>
      <c r="Y130" s="126"/>
      <c r="Z130" s="126"/>
    </row>
    <row r="131" spans="1:26">
      <c r="A131" s="248"/>
      <c r="I131" s="126"/>
      <c r="P131" s="126"/>
      <c r="Y131" s="126"/>
      <c r="Z131" s="126"/>
    </row>
    <row r="132" spans="1:26">
      <c r="A132" s="248"/>
      <c r="I132" s="126"/>
      <c r="P132" s="126"/>
      <c r="Y132" s="126"/>
      <c r="Z132" s="126"/>
    </row>
    <row r="133" spans="1:26">
      <c r="A133" s="248"/>
      <c r="I133" s="126"/>
      <c r="P133" s="126"/>
      <c r="Y133" s="126"/>
      <c r="Z133" s="126"/>
    </row>
    <row r="134" spans="1:26">
      <c r="A134" s="248"/>
      <c r="I134" s="126"/>
      <c r="P134" s="126"/>
      <c r="Y134" s="126"/>
      <c r="Z134" s="126"/>
    </row>
    <row r="135" spans="1:26">
      <c r="A135" s="248"/>
      <c r="I135" s="126"/>
      <c r="P135" s="126"/>
      <c r="Y135" s="126"/>
      <c r="Z135" s="126"/>
    </row>
    <row r="136" spans="1:26">
      <c r="A136" s="248"/>
      <c r="I136" s="126"/>
      <c r="P136" s="126"/>
      <c r="Y136" s="126"/>
      <c r="Z136" s="126"/>
    </row>
    <row r="137" spans="1:26">
      <c r="A137" s="248"/>
      <c r="I137" s="126"/>
      <c r="P137" s="126"/>
      <c r="Y137" s="126"/>
      <c r="Z137" s="126"/>
    </row>
    <row r="138" spans="1:26">
      <c r="A138" s="248"/>
      <c r="I138" s="126"/>
      <c r="P138" s="126"/>
      <c r="Y138" s="126"/>
      <c r="Z138" s="126"/>
    </row>
    <row r="139" spans="1:26">
      <c r="A139" s="248"/>
      <c r="I139" s="126"/>
      <c r="P139" s="126"/>
      <c r="Y139" s="126"/>
      <c r="Z139" s="126"/>
    </row>
    <row r="140" spans="1:26">
      <c r="A140" s="248"/>
      <c r="I140" s="126"/>
      <c r="P140" s="126"/>
      <c r="Y140" s="126"/>
      <c r="Z140" s="126"/>
    </row>
    <row r="141" spans="1:26">
      <c r="A141" s="248"/>
      <c r="I141" s="126"/>
      <c r="P141" s="126"/>
      <c r="Y141" s="126"/>
      <c r="Z141" s="126"/>
    </row>
    <row r="142" spans="1:26">
      <c r="A142" s="248"/>
      <c r="I142" s="126"/>
      <c r="P142" s="126"/>
      <c r="Y142" s="126"/>
      <c r="Z142" s="126"/>
    </row>
    <row r="143" spans="1:26">
      <c r="A143" s="248"/>
      <c r="I143" s="126"/>
      <c r="P143" s="126"/>
      <c r="Y143" s="126"/>
      <c r="Z143" s="126"/>
    </row>
    <row r="144" spans="1:26">
      <c r="A144" s="248"/>
      <c r="I144" s="126"/>
      <c r="P144" s="126"/>
      <c r="Y144" s="126"/>
      <c r="Z144" s="126"/>
    </row>
    <row r="145" spans="1:26">
      <c r="A145" s="248"/>
      <c r="I145" s="126"/>
      <c r="P145" s="126"/>
      <c r="Y145" s="126"/>
      <c r="Z145" s="126"/>
    </row>
    <row r="146" spans="1:26">
      <c r="A146" s="248"/>
      <c r="I146" s="126"/>
      <c r="P146" s="126"/>
      <c r="Y146" s="126"/>
      <c r="Z146" s="126"/>
    </row>
    <row r="147" spans="1:26">
      <c r="A147" s="248"/>
      <c r="I147" s="126"/>
      <c r="P147" s="126"/>
      <c r="Y147" s="126"/>
      <c r="Z147" s="126"/>
    </row>
    <row r="148" spans="1:26">
      <c r="A148" s="248"/>
      <c r="I148" s="126"/>
      <c r="P148" s="126"/>
      <c r="Y148" s="126"/>
      <c r="Z148" s="126"/>
    </row>
    <row r="149" spans="1:26">
      <c r="A149" s="248"/>
      <c r="I149" s="126"/>
      <c r="P149" s="126"/>
      <c r="Y149" s="126"/>
      <c r="Z149" s="126"/>
    </row>
    <row r="150" spans="1:26">
      <c r="A150" s="248"/>
      <c r="I150" s="126"/>
      <c r="P150" s="126"/>
      <c r="Y150" s="126"/>
      <c r="Z150" s="126"/>
    </row>
    <row r="151" spans="1:26">
      <c r="A151" s="248"/>
      <c r="I151" s="126"/>
      <c r="P151" s="126"/>
      <c r="Y151" s="126"/>
      <c r="Z151" s="126"/>
    </row>
    <row r="152" spans="1:26">
      <c r="A152" s="248"/>
      <c r="I152" s="126"/>
      <c r="P152" s="126"/>
      <c r="Y152" s="126"/>
      <c r="Z152" s="126"/>
    </row>
    <row r="153" spans="1:26">
      <c r="A153" s="248"/>
      <c r="I153" s="126"/>
      <c r="P153" s="126"/>
      <c r="Y153" s="126"/>
      <c r="Z153" s="126"/>
    </row>
    <row r="154" spans="1:26">
      <c r="A154" s="248"/>
      <c r="I154" s="126"/>
      <c r="P154" s="126"/>
      <c r="Y154" s="126"/>
      <c r="Z154" s="126"/>
    </row>
    <row r="155" spans="1:26">
      <c r="A155" s="248"/>
      <c r="I155" s="126"/>
      <c r="P155" s="126"/>
      <c r="Y155" s="126"/>
      <c r="Z155" s="126"/>
    </row>
    <row r="156" spans="1:26">
      <c r="A156" s="248"/>
      <c r="I156" s="126"/>
      <c r="P156" s="126"/>
      <c r="Y156" s="126"/>
      <c r="Z156" s="126"/>
    </row>
    <row r="157" spans="1:26">
      <c r="A157" s="248"/>
      <c r="I157" s="126"/>
      <c r="P157" s="126"/>
      <c r="Y157" s="126"/>
      <c r="Z157" s="126"/>
    </row>
    <row r="158" spans="1:26">
      <c r="A158" s="248"/>
      <c r="I158" s="126"/>
      <c r="P158" s="126"/>
      <c r="Y158" s="126"/>
      <c r="Z158" s="126"/>
    </row>
    <row r="159" spans="1:26">
      <c r="A159" s="248"/>
      <c r="I159" s="126"/>
      <c r="P159" s="126"/>
      <c r="Y159" s="126"/>
      <c r="Z159" s="126"/>
    </row>
    <row r="160" spans="1:26">
      <c r="A160" s="248"/>
      <c r="I160" s="126"/>
      <c r="P160" s="126"/>
      <c r="Y160" s="126"/>
      <c r="Z160" s="126"/>
    </row>
    <row r="161" spans="1:26">
      <c r="A161" s="248"/>
      <c r="I161" s="126"/>
      <c r="P161" s="126"/>
      <c r="Y161" s="126"/>
      <c r="Z161" s="126"/>
    </row>
    <row r="162" spans="1:26">
      <c r="A162" s="248"/>
      <c r="I162" s="126"/>
      <c r="P162" s="126"/>
      <c r="Y162" s="126"/>
      <c r="Z162" s="126"/>
    </row>
    <row r="163" spans="1:26">
      <c r="A163" s="248"/>
      <c r="I163" s="126"/>
      <c r="P163" s="126"/>
      <c r="Y163" s="126"/>
      <c r="Z163" s="126"/>
    </row>
    <row r="164" spans="1:26">
      <c r="A164" s="248"/>
      <c r="I164" s="126"/>
      <c r="P164" s="126"/>
      <c r="Y164" s="126"/>
      <c r="Z164" s="126"/>
    </row>
    <row r="165" spans="1:26">
      <c r="A165" s="248"/>
      <c r="I165" s="126"/>
      <c r="P165" s="126"/>
      <c r="Y165" s="126"/>
      <c r="Z165" s="126"/>
    </row>
    <row r="166" spans="1:26">
      <c r="A166" s="248"/>
      <c r="I166" s="126"/>
      <c r="P166" s="126"/>
      <c r="Y166" s="126"/>
      <c r="Z166" s="126"/>
    </row>
    <row r="167" spans="1:26">
      <c r="A167" s="248"/>
      <c r="I167" s="126"/>
      <c r="P167" s="126"/>
      <c r="Y167" s="126"/>
      <c r="Z167" s="126"/>
    </row>
    <row r="168" spans="1:26">
      <c r="A168" s="248"/>
      <c r="I168" s="126"/>
      <c r="P168" s="126"/>
      <c r="Y168" s="126"/>
      <c r="Z168" s="126"/>
    </row>
    <row r="169" spans="1:26">
      <c r="A169" s="248"/>
      <c r="I169" s="126"/>
      <c r="P169" s="126"/>
      <c r="Y169" s="126"/>
      <c r="Z169" s="126"/>
    </row>
    <row r="170" spans="1:26">
      <c r="A170" s="248"/>
      <c r="I170" s="126"/>
      <c r="P170" s="126"/>
      <c r="Y170" s="126"/>
      <c r="Z170" s="126"/>
    </row>
    <row r="171" spans="1:26">
      <c r="A171" s="248"/>
      <c r="I171" s="126"/>
      <c r="P171" s="126"/>
      <c r="Y171" s="126"/>
      <c r="Z171" s="126"/>
    </row>
    <row r="172" spans="1:26">
      <c r="A172" s="248"/>
      <c r="I172" s="126"/>
      <c r="P172" s="126"/>
      <c r="Y172" s="126"/>
      <c r="Z172" s="126"/>
    </row>
    <row r="173" spans="1:26">
      <c r="A173" s="248"/>
      <c r="I173" s="126"/>
      <c r="P173" s="126"/>
      <c r="Y173" s="126"/>
      <c r="Z173" s="126"/>
    </row>
    <row r="174" spans="1:26">
      <c r="A174" s="248"/>
      <c r="I174" s="126"/>
      <c r="P174" s="126"/>
      <c r="Y174" s="126"/>
      <c r="Z174" s="126"/>
    </row>
    <row r="175" spans="1:26">
      <c r="A175" s="248"/>
      <c r="I175" s="126"/>
      <c r="P175" s="126"/>
      <c r="Y175" s="126"/>
      <c r="Z175" s="126"/>
    </row>
    <row r="176" spans="1:26">
      <c r="A176" s="248"/>
      <c r="I176" s="126"/>
      <c r="P176" s="126"/>
      <c r="Y176" s="126"/>
      <c r="Z176" s="126"/>
    </row>
    <row r="177" spans="1:26">
      <c r="A177" s="248"/>
      <c r="I177" s="126"/>
      <c r="P177" s="126"/>
      <c r="Y177" s="126"/>
      <c r="Z177" s="126"/>
    </row>
    <row r="178" spans="1:26">
      <c r="A178" s="248"/>
      <c r="I178" s="126"/>
      <c r="P178" s="126"/>
      <c r="Y178" s="126"/>
      <c r="Z178" s="126"/>
    </row>
    <row r="179" spans="1:26">
      <c r="A179" s="248"/>
      <c r="I179" s="126"/>
      <c r="P179" s="126"/>
      <c r="Y179" s="126"/>
      <c r="Z179" s="126"/>
    </row>
    <row r="180" spans="1:26">
      <c r="A180" s="248"/>
      <c r="I180" s="126"/>
      <c r="P180" s="126"/>
      <c r="Y180" s="126"/>
      <c r="Z180" s="126"/>
    </row>
    <row r="181" spans="1:26">
      <c r="A181" s="248"/>
      <c r="I181" s="126"/>
      <c r="P181" s="126"/>
      <c r="Y181" s="126"/>
      <c r="Z181" s="126"/>
    </row>
    <row r="182" spans="1:26">
      <c r="A182" s="248"/>
      <c r="I182" s="126"/>
      <c r="P182" s="126"/>
      <c r="Y182" s="126"/>
      <c r="Z182" s="126"/>
    </row>
    <row r="183" spans="1:26">
      <c r="A183" s="248"/>
      <c r="I183" s="126"/>
      <c r="P183" s="126"/>
      <c r="Y183" s="126"/>
      <c r="Z183" s="126"/>
    </row>
    <row r="184" spans="1:26">
      <c r="A184" s="248"/>
      <c r="I184" s="126"/>
      <c r="P184" s="126"/>
      <c r="Y184" s="126"/>
      <c r="Z184" s="126"/>
    </row>
    <row r="185" spans="1:26">
      <c r="A185" s="248"/>
      <c r="I185" s="126"/>
      <c r="P185" s="126"/>
      <c r="Y185" s="126"/>
      <c r="Z185" s="126"/>
    </row>
    <row r="186" spans="1:26">
      <c r="A186" s="248"/>
      <c r="I186" s="126"/>
      <c r="P186" s="126"/>
      <c r="Y186" s="126"/>
      <c r="Z186" s="126"/>
    </row>
    <row r="187" spans="1:26">
      <c r="A187" s="248"/>
      <c r="I187" s="126"/>
      <c r="P187" s="126"/>
      <c r="Y187" s="126"/>
      <c r="Z187" s="126"/>
    </row>
    <row r="188" spans="1:26">
      <c r="A188" s="248"/>
      <c r="I188" s="126"/>
      <c r="P188" s="126"/>
      <c r="Y188" s="126"/>
      <c r="Z188" s="126"/>
    </row>
    <row r="189" spans="1:26">
      <c r="A189" s="248"/>
      <c r="I189" s="126"/>
      <c r="P189" s="126"/>
      <c r="Y189" s="126"/>
      <c r="Z189" s="126"/>
    </row>
    <row r="190" spans="1:26">
      <c r="A190" s="248"/>
      <c r="I190" s="126"/>
      <c r="P190" s="126"/>
      <c r="Y190" s="126"/>
      <c r="Z190" s="126"/>
    </row>
    <row r="191" spans="1:26">
      <c r="A191" s="248"/>
      <c r="I191" s="126"/>
      <c r="P191" s="126"/>
      <c r="Y191" s="126"/>
      <c r="Z191" s="126"/>
    </row>
    <row r="192" spans="1:26">
      <c r="A192" s="248"/>
      <c r="I192" s="126"/>
      <c r="P192" s="126"/>
      <c r="Y192" s="126"/>
      <c r="Z192" s="126"/>
    </row>
    <row r="193" spans="1:26">
      <c r="A193" s="248"/>
      <c r="I193" s="126"/>
      <c r="P193" s="126"/>
      <c r="Y193" s="126"/>
      <c r="Z193" s="126"/>
    </row>
    <row r="194" spans="1:26">
      <c r="A194" s="248"/>
      <c r="I194" s="126"/>
      <c r="P194" s="126"/>
      <c r="Y194" s="126"/>
      <c r="Z194" s="126"/>
    </row>
    <row r="195" spans="1:26">
      <c r="A195" s="248"/>
      <c r="I195" s="126"/>
      <c r="P195" s="126"/>
      <c r="Y195" s="126"/>
      <c r="Z195" s="126"/>
    </row>
    <row r="196" spans="1:26">
      <c r="A196" s="248"/>
      <c r="I196" s="126"/>
      <c r="P196" s="126"/>
      <c r="Y196" s="126"/>
      <c r="Z196" s="126"/>
    </row>
    <row r="197" spans="1:26">
      <c r="A197" s="248"/>
      <c r="I197" s="126"/>
      <c r="P197" s="126"/>
      <c r="Y197" s="126"/>
      <c r="Z197" s="126"/>
    </row>
    <row r="198" spans="1:26">
      <c r="A198" s="248"/>
      <c r="I198" s="126"/>
      <c r="P198" s="126"/>
      <c r="Y198" s="126"/>
      <c r="Z198" s="126"/>
    </row>
    <row r="199" spans="1:26">
      <c r="A199" s="248"/>
      <c r="I199" s="126"/>
      <c r="P199" s="126"/>
      <c r="Y199" s="126"/>
      <c r="Z199" s="126"/>
    </row>
    <row r="200" spans="1:26">
      <c r="A200" s="248"/>
      <c r="I200" s="126"/>
      <c r="P200" s="126"/>
      <c r="Y200" s="126"/>
      <c r="Z200" s="126"/>
    </row>
    <row r="201" spans="1:26">
      <c r="A201" s="248"/>
      <c r="I201" s="126"/>
      <c r="P201" s="126"/>
      <c r="Y201" s="126"/>
      <c r="Z201" s="126"/>
    </row>
    <row r="202" spans="1:26">
      <c r="A202" s="248"/>
      <c r="I202" s="126"/>
      <c r="P202" s="126"/>
      <c r="Y202" s="126"/>
      <c r="Z202" s="126"/>
    </row>
    <row r="203" spans="1:26">
      <c r="A203" s="248"/>
      <c r="I203" s="126"/>
      <c r="P203" s="126"/>
      <c r="Y203" s="126"/>
      <c r="Z203" s="126"/>
    </row>
    <row r="204" spans="1:26">
      <c r="A204" s="248"/>
      <c r="I204" s="126"/>
      <c r="P204" s="126"/>
      <c r="Y204" s="126"/>
      <c r="Z204" s="126"/>
    </row>
    <row r="205" spans="1:26">
      <c r="A205" s="248"/>
      <c r="I205" s="126"/>
      <c r="P205" s="126"/>
      <c r="Y205" s="126"/>
      <c r="Z205" s="126"/>
    </row>
    <row r="206" spans="1:26">
      <c r="A206" s="248"/>
      <c r="I206" s="126"/>
      <c r="P206" s="126"/>
      <c r="Y206" s="126"/>
      <c r="Z206" s="126"/>
    </row>
    <row r="207" spans="1:26">
      <c r="A207" s="248"/>
      <c r="I207" s="126"/>
      <c r="P207" s="126"/>
      <c r="Y207" s="126"/>
      <c r="Z207" s="126"/>
    </row>
    <row r="208" spans="1:26">
      <c r="A208" s="248"/>
      <c r="I208" s="126"/>
      <c r="P208" s="126"/>
      <c r="Y208" s="126"/>
      <c r="Z208" s="126"/>
    </row>
    <row r="209" spans="1:26">
      <c r="A209" s="248"/>
      <c r="I209" s="126"/>
      <c r="P209" s="126"/>
      <c r="Y209" s="126"/>
      <c r="Z209" s="126"/>
    </row>
    <row r="210" spans="1:26">
      <c r="A210" s="248"/>
      <c r="I210" s="126"/>
      <c r="P210" s="126"/>
      <c r="Y210" s="126"/>
      <c r="Z210" s="126"/>
    </row>
    <row r="211" spans="1:26">
      <c r="A211" s="248"/>
      <c r="I211" s="126"/>
      <c r="P211" s="126"/>
      <c r="Y211" s="126"/>
      <c r="Z211" s="126"/>
    </row>
    <row r="212" spans="1:26">
      <c r="A212" s="248"/>
      <c r="I212" s="126"/>
      <c r="P212" s="126"/>
      <c r="Y212" s="126"/>
      <c r="Z212" s="126"/>
    </row>
    <row r="213" spans="1:26">
      <c r="A213" s="248"/>
      <c r="I213" s="126"/>
      <c r="P213" s="126"/>
      <c r="Y213" s="126"/>
      <c r="Z213" s="126"/>
    </row>
    <row r="214" spans="1:26">
      <c r="A214" s="248"/>
      <c r="I214" s="126"/>
      <c r="P214" s="126"/>
      <c r="Y214" s="126"/>
      <c r="Z214" s="126"/>
    </row>
    <row r="215" spans="1:26">
      <c r="A215" s="248"/>
      <c r="I215" s="126"/>
      <c r="P215" s="126"/>
      <c r="Y215" s="126"/>
      <c r="Z215" s="126"/>
    </row>
    <row r="216" spans="1:26">
      <c r="A216" s="248"/>
      <c r="I216" s="126"/>
      <c r="P216" s="126"/>
      <c r="Y216" s="126"/>
      <c r="Z216" s="126"/>
    </row>
    <row r="217" spans="1:26">
      <c r="A217" s="248"/>
      <c r="I217" s="126"/>
      <c r="P217" s="126"/>
      <c r="Y217" s="126"/>
      <c r="Z217" s="126"/>
    </row>
    <row r="218" spans="1:26">
      <c r="A218" s="248"/>
      <c r="I218" s="126"/>
      <c r="P218" s="126"/>
      <c r="Y218" s="126"/>
      <c r="Z218" s="126"/>
    </row>
    <row r="219" spans="1:26">
      <c r="A219" s="248"/>
      <c r="I219" s="126"/>
      <c r="P219" s="126"/>
      <c r="Y219" s="126"/>
      <c r="Z219" s="126"/>
    </row>
    <row r="220" spans="1:26">
      <c r="A220" s="248"/>
      <c r="I220" s="126"/>
      <c r="P220" s="126"/>
      <c r="Y220" s="126"/>
      <c r="Z220" s="126"/>
    </row>
    <row r="221" spans="1:26">
      <c r="A221" s="248"/>
      <c r="I221" s="126"/>
      <c r="P221" s="126"/>
      <c r="Y221" s="126"/>
      <c r="Z221" s="126"/>
    </row>
    <row r="222" spans="1:26">
      <c r="A222" s="248"/>
      <c r="I222" s="126"/>
      <c r="P222" s="126"/>
      <c r="Y222" s="126"/>
      <c r="Z222" s="126"/>
    </row>
    <row r="223" spans="1:26">
      <c r="A223" s="248"/>
      <c r="I223" s="126"/>
      <c r="P223" s="126"/>
      <c r="Y223" s="126"/>
      <c r="Z223" s="126"/>
    </row>
    <row r="224" spans="1:26">
      <c r="A224" s="248"/>
      <c r="I224" s="126"/>
      <c r="P224" s="126"/>
      <c r="Y224" s="126"/>
      <c r="Z224" s="126"/>
    </row>
    <row r="225" spans="1:26">
      <c r="A225" s="248"/>
      <c r="I225" s="126"/>
      <c r="P225" s="126"/>
      <c r="Y225" s="126"/>
      <c r="Z225" s="126"/>
    </row>
    <row r="226" spans="1:26">
      <c r="A226" s="248"/>
      <c r="I226" s="126"/>
      <c r="P226" s="126"/>
      <c r="Y226" s="126"/>
      <c r="Z226" s="126"/>
    </row>
    <row r="227" spans="1:26">
      <c r="A227" s="248"/>
      <c r="I227" s="126"/>
      <c r="P227" s="126"/>
      <c r="Y227" s="126"/>
      <c r="Z227" s="126"/>
    </row>
    <row r="228" spans="1:26">
      <c r="A228" s="248"/>
      <c r="I228" s="126"/>
      <c r="P228" s="126"/>
      <c r="Y228" s="126"/>
      <c r="Z228" s="126"/>
    </row>
    <row r="229" spans="1:26">
      <c r="A229" s="248"/>
      <c r="I229" s="126"/>
      <c r="P229" s="126"/>
      <c r="Y229" s="126"/>
      <c r="Z229" s="126"/>
    </row>
    <row r="230" spans="1:26">
      <c r="A230" s="248"/>
      <c r="I230" s="126"/>
      <c r="P230" s="126"/>
      <c r="Y230" s="126"/>
      <c r="Z230" s="126"/>
    </row>
    <row r="231" spans="1:26">
      <c r="A231" s="248"/>
      <c r="I231" s="126"/>
      <c r="P231" s="126"/>
      <c r="Y231" s="126"/>
      <c r="Z231" s="126"/>
    </row>
    <row r="232" spans="1:26">
      <c r="A232" s="248"/>
      <c r="I232" s="126"/>
      <c r="P232" s="126"/>
      <c r="Y232" s="126"/>
      <c r="Z232" s="126"/>
    </row>
    <row r="233" spans="1:26">
      <c r="A233" s="248"/>
      <c r="I233" s="126"/>
      <c r="P233" s="126"/>
      <c r="Y233" s="126"/>
      <c r="Z233" s="126"/>
    </row>
    <row r="234" spans="1:26">
      <c r="A234" s="248"/>
      <c r="I234" s="126"/>
      <c r="P234" s="126"/>
      <c r="Y234" s="126"/>
      <c r="Z234" s="126"/>
    </row>
    <row r="235" spans="1:26">
      <c r="A235" s="248"/>
      <c r="I235" s="126"/>
      <c r="P235" s="126"/>
      <c r="Y235" s="126"/>
      <c r="Z235" s="126"/>
    </row>
    <row r="236" spans="1:26">
      <c r="A236" s="248"/>
      <c r="I236" s="126"/>
      <c r="P236" s="126"/>
      <c r="Y236" s="126"/>
      <c r="Z236" s="126"/>
    </row>
    <row r="237" spans="1:26">
      <c r="A237" s="248"/>
      <c r="I237" s="126"/>
      <c r="P237" s="126"/>
      <c r="Y237" s="126"/>
      <c r="Z237" s="126"/>
    </row>
    <row r="238" spans="1:26">
      <c r="A238" s="248"/>
      <c r="I238" s="126"/>
      <c r="P238" s="126"/>
      <c r="Y238" s="126"/>
      <c r="Z238" s="126"/>
    </row>
    <row r="239" spans="1:26">
      <c r="A239" s="248"/>
      <c r="I239" s="126"/>
      <c r="P239" s="126"/>
      <c r="Y239" s="126"/>
      <c r="Z239" s="126"/>
    </row>
    <row r="240" spans="1:26">
      <c r="A240" s="248"/>
      <c r="I240" s="126"/>
      <c r="P240" s="126"/>
      <c r="Y240" s="126"/>
      <c r="Z240" s="126"/>
    </row>
    <row r="241" spans="1:26">
      <c r="A241" s="248"/>
      <c r="I241" s="126"/>
      <c r="P241" s="126"/>
      <c r="Y241" s="126"/>
      <c r="Z241" s="126"/>
    </row>
    <row r="242" spans="1:26">
      <c r="A242" s="248"/>
      <c r="I242" s="126"/>
      <c r="P242" s="126"/>
      <c r="Y242" s="126"/>
      <c r="Z242" s="126"/>
    </row>
    <row r="243" spans="1:26">
      <c r="A243" s="248"/>
      <c r="I243" s="126"/>
      <c r="P243" s="126"/>
      <c r="Y243" s="126"/>
      <c r="Z243" s="126"/>
    </row>
    <row r="244" spans="1:26">
      <c r="A244" s="248"/>
      <c r="I244" s="126"/>
      <c r="P244" s="126"/>
      <c r="Y244" s="126"/>
      <c r="Z244" s="126"/>
    </row>
    <row r="245" spans="1:26">
      <c r="A245" s="248"/>
      <c r="I245" s="126"/>
      <c r="P245" s="126"/>
      <c r="Y245" s="126"/>
      <c r="Z245" s="126"/>
    </row>
    <row r="246" spans="1:26">
      <c r="A246" s="248"/>
      <c r="I246" s="126"/>
      <c r="P246" s="126"/>
      <c r="Y246" s="126"/>
      <c r="Z246" s="126"/>
    </row>
    <row r="247" spans="1:26">
      <c r="A247" s="248"/>
      <c r="I247" s="126"/>
      <c r="P247" s="126"/>
      <c r="Y247" s="126"/>
      <c r="Z247" s="126"/>
    </row>
    <row r="248" spans="1:26">
      <c r="A248" s="248"/>
      <c r="I248" s="126"/>
      <c r="P248" s="126"/>
      <c r="Y248" s="126"/>
      <c r="Z248" s="126"/>
    </row>
    <row r="249" spans="1:26">
      <c r="A249" s="248"/>
      <c r="I249" s="126"/>
      <c r="P249" s="126"/>
      <c r="Y249" s="126"/>
      <c r="Z249" s="126"/>
    </row>
    <row r="250" spans="1:26">
      <c r="A250" s="248"/>
      <c r="I250" s="126"/>
      <c r="P250" s="126"/>
      <c r="Y250" s="126"/>
      <c r="Z250" s="126"/>
    </row>
    <row r="251" spans="1:26">
      <c r="A251" s="248"/>
      <c r="I251" s="126"/>
      <c r="P251" s="126"/>
      <c r="Y251" s="126"/>
      <c r="Z251" s="126"/>
    </row>
    <row r="252" spans="1:26">
      <c r="A252" s="248"/>
      <c r="I252" s="126"/>
      <c r="P252" s="126"/>
      <c r="Y252" s="126"/>
      <c r="Z252" s="126"/>
    </row>
    <row r="253" spans="1:26">
      <c r="A253" s="248"/>
      <c r="I253" s="126"/>
      <c r="P253" s="126"/>
      <c r="Y253" s="126"/>
      <c r="Z253" s="126"/>
    </row>
    <row r="254" spans="1:26">
      <c r="A254" s="248"/>
      <c r="I254" s="126"/>
      <c r="P254" s="126"/>
      <c r="Y254" s="126"/>
      <c r="Z254" s="126"/>
    </row>
    <row r="255" spans="1:26">
      <c r="A255" s="248"/>
      <c r="I255" s="126"/>
      <c r="P255" s="126"/>
      <c r="Y255" s="126"/>
      <c r="Z255" s="126"/>
    </row>
    <row r="256" spans="1:26">
      <c r="A256" s="248"/>
      <c r="I256" s="126"/>
      <c r="P256" s="126"/>
      <c r="Y256" s="126"/>
      <c r="Z256" s="126"/>
    </row>
    <row r="257" spans="1:26">
      <c r="A257" s="248"/>
      <c r="I257" s="126"/>
      <c r="P257" s="126"/>
      <c r="Y257" s="126"/>
      <c r="Z257" s="126"/>
    </row>
    <row r="258" spans="1:26">
      <c r="A258" s="248"/>
      <c r="I258" s="126"/>
      <c r="P258" s="126"/>
      <c r="Y258" s="126"/>
      <c r="Z258" s="126"/>
    </row>
    <row r="259" spans="1:26">
      <c r="A259" s="248"/>
      <c r="I259" s="126"/>
      <c r="P259" s="126"/>
      <c r="Y259" s="126"/>
      <c r="Z259" s="126"/>
    </row>
    <row r="260" spans="1:26">
      <c r="A260" s="248"/>
      <c r="I260" s="126"/>
      <c r="P260" s="126"/>
      <c r="Y260" s="126"/>
      <c r="Z260" s="126"/>
    </row>
    <row r="261" spans="1:26">
      <c r="A261" s="248"/>
      <c r="I261" s="126"/>
      <c r="P261" s="126"/>
      <c r="Y261" s="126"/>
      <c r="Z261" s="126"/>
    </row>
    <row r="262" spans="1:26">
      <c r="A262" s="248"/>
      <c r="I262" s="126"/>
      <c r="P262" s="126"/>
      <c r="Y262" s="126"/>
      <c r="Z262" s="126"/>
    </row>
    <row r="263" spans="1:26">
      <c r="A263" s="248"/>
      <c r="I263" s="126"/>
      <c r="P263" s="126"/>
      <c r="Y263" s="126"/>
      <c r="Z263" s="126"/>
    </row>
    <row r="264" spans="1:26">
      <c r="A264" s="248"/>
      <c r="I264" s="126"/>
      <c r="P264" s="126"/>
      <c r="Y264" s="126"/>
      <c r="Z264" s="126"/>
    </row>
    <row r="265" spans="1:26">
      <c r="A265" s="248"/>
      <c r="I265" s="126"/>
      <c r="P265" s="126"/>
      <c r="Y265" s="126"/>
      <c r="Z265" s="126"/>
    </row>
    <row r="266" spans="1:26">
      <c r="A266" s="248"/>
      <c r="I266" s="126"/>
      <c r="P266" s="126"/>
      <c r="Y266" s="126"/>
      <c r="Z266" s="126"/>
    </row>
    <row r="267" spans="1:26">
      <c r="A267" s="248"/>
      <c r="I267" s="126"/>
      <c r="P267" s="126"/>
      <c r="Y267" s="126"/>
      <c r="Z267" s="126"/>
    </row>
    <row r="268" spans="1:26">
      <c r="A268" s="248"/>
      <c r="I268" s="126"/>
      <c r="P268" s="126"/>
      <c r="Y268" s="126"/>
      <c r="Z268" s="126"/>
    </row>
    <row r="269" spans="1:26">
      <c r="A269" s="248"/>
      <c r="I269" s="126"/>
      <c r="P269" s="126"/>
      <c r="Y269" s="126"/>
      <c r="Z269" s="126"/>
    </row>
    <row r="270" spans="1:26">
      <c r="A270" s="248"/>
      <c r="I270" s="126"/>
      <c r="P270" s="126"/>
      <c r="Y270" s="126"/>
      <c r="Z270" s="126"/>
    </row>
    <row r="271" spans="1:26">
      <c r="A271" s="248"/>
      <c r="I271" s="126"/>
      <c r="P271" s="126"/>
      <c r="Y271" s="126"/>
      <c r="Z271" s="126"/>
    </row>
    <row r="272" spans="1:26">
      <c r="A272" s="248"/>
      <c r="I272" s="126"/>
      <c r="P272" s="126"/>
      <c r="Y272" s="126"/>
      <c r="Z272" s="126"/>
    </row>
    <row r="273" spans="1:26">
      <c r="A273" s="248"/>
      <c r="I273" s="126"/>
      <c r="P273" s="126"/>
      <c r="Y273" s="126"/>
      <c r="Z273" s="126"/>
    </row>
    <row r="274" spans="1:26">
      <c r="A274" s="248"/>
      <c r="I274" s="126"/>
      <c r="P274" s="126"/>
      <c r="Y274" s="126"/>
      <c r="Z274" s="126"/>
    </row>
    <row r="275" spans="1:26">
      <c r="A275" s="248"/>
      <c r="I275" s="126"/>
      <c r="P275" s="126"/>
      <c r="Y275" s="126"/>
      <c r="Z275" s="126"/>
    </row>
    <row r="276" spans="1:26">
      <c r="A276" s="248"/>
      <c r="I276" s="126"/>
      <c r="P276" s="126"/>
      <c r="Y276" s="126"/>
      <c r="Z276" s="126"/>
    </row>
    <row r="277" spans="1:26">
      <c r="A277" s="248"/>
      <c r="I277" s="126"/>
      <c r="P277" s="126"/>
      <c r="Y277" s="126"/>
      <c r="Z277" s="126"/>
    </row>
    <row r="278" spans="1:26">
      <c r="A278" s="248"/>
      <c r="I278" s="126"/>
      <c r="P278" s="126"/>
      <c r="Y278" s="126"/>
      <c r="Z278" s="126"/>
    </row>
    <row r="279" spans="1:26">
      <c r="A279" s="248"/>
      <c r="I279" s="126"/>
      <c r="P279" s="126"/>
      <c r="Y279" s="126"/>
      <c r="Z279" s="126"/>
    </row>
    <row r="280" spans="1:26">
      <c r="A280" s="248"/>
      <c r="I280" s="126"/>
      <c r="P280" s="126"/>
      <c r="Y280" s="126"/>
      <c r="Z280" s="126"/>
    </row>
    <row r="281" spans="1:26">
      <c r="A281" s="248"/>
      <c r="I281" s="126"/>
      <c r="P281" s="126"/>
      <c r="Y281" s="126"/>
      <c r="Z281" s="126"/>
    </row>
    <row r="282" spans="1:26">
      <c r="A282" s="248"/>
      <c r="I282" s="126"/>
      <c r="P282" s="126"/>
      <c r="Y282" s="126"/>
      <c r="Z282" s="126"/>
    </row>
    <row r="283" spans="1:26">
      <c r="A283" s="248"/>
      <c r="I283" s="126"/>
      <c r="P283" s="126"/>
      <c r="Y283" s="126"/>
      <c r="Z283" s="126"/>
    </row>
    <row r="284" spans="1:26">
      <c r="A284" s="248"/>
      <c r="I284" s="126"/>
      <c r="P284" s="126"/>
      <c r="Y284" s="126"/>
      <c r="Z284" s="126"/>
    </row>
    <row r="285" spans="1:26">
      <c r="A285" s="248"/>
      <c r="I285" s="126"/>
      <c r="P285" s="126"/>
      <c r="Y285" s="126"/>
      <c r="Z285" s="126"/>
    </row>
    <row r="286" spans="1:26">
      <c r="A286" s="248"/>
      <c r="I286" s="126"/>
      <c r="P286" s="126"/>
      <c r="Y286" s="126"/>
      <c r="Z286" s="126"/>
    </row>
    <row r="287" spans="1:26">
      <c r="A287" s="248"/>
      <c r="I287" s="126"/>
      <c r="P287" s="126"/>
      <c r="Y287" s="126"/>
      <c r="Z287" s="126"/>
    </row>
    <row r="288" spans="1:26">
      <c r="A288" s="248"/>
      <c r="I288" s="126"/>
      <c r="P288" s="126"/>
      <c r="Y288" s="126"/>
      <c r="Z288" s="126"/>
    </row>
    <row r="289" spans="1:26">
      <c r="A289" s="248"/>
      <c r="I289" s="126"/>
      <c r="P289" s="126"/>
      <c r="Y289" s="126"/>
      <c r="Z289" s="126"/>
    </row>
    <row r="290" spans="1:26">
      <c r="A290" s="248"/>
      <c r="I290" s="126"/>
      <c r="P290" s="126"/>
      <c r="Y290" s="126"/>
      <c r="Z290" s="126"/>
    </row>
    <row r="291" spans="1:26">
      <c r="A291" s="248"/>
      <c r="I291" s="126"/>
      <c r="P291" s="126"/>
      <c r="Y291" s="126"/>
      <c r="Z291" s="126"/>
    </row>
    <row r="292" spans="1:26">
      <c r="A292" s="248"/>
      <c r="I292" s="126"/>
      <c r="P292" s="126"/>
      <c r="Y292" s="126"/>
      <c r="Z292" s="126"/>
    </row>
    <row r="293" spans="1:26">
      <c r="A293" s="248"/>
      <c r="I293" s="126"/>
      <c r="P293" s="126"/>
      <c r="Y293" s="126"/>
      <c r="Z293" s="126"/>
    </row>
    <row r="294" spans="1:26">
      <c r="A294" s="248"/>
      <c r="I294" s="126"/>
      <c r="P294" s="126"/>
      <c r="Y294" s="126"/>
      <c r="Z294" s="126"/>
    </row>
    <row r="295" spans="1:26">
      <c r="A295" s="248"/>
      <c r="I295" s="126"/>
      <c r="P295" s="126"/>
      <c r="Y295" s="126"/>
      <c r="Z295" s="126"/>
    </row>
    <row r="296" spans="1:26">
      <c r="A296" s="248"/>
      <c r="I296" s="126"/>
      <c r="P296" s="126"/>
      <c r="Y296" s="126"/>
      <c r="Z296" s="126"/>
    </row>
    <row r="297" spans="1:26">
      <c r="A297" s="248"/>
      <c r="I297" s="126"/>
      <c r="P297" s="126"/>
      <c r="Y297" s="126"/>
      <c r="Z297" s="126"/>
    </row>
    <row r="298" spans="1:26">
      <c r="A298" s="248"/>
      <c r="I298" s="126"/>
      <c r="P298" s="126"/>
      <c r="Y298" s="126"/>
      <c r="Z298" s="126"/>
    </row>
    <row r="299" spans="1:26">
      <c r="A299" s="248"/>
      <c r="I299" s="126"/>
      <c r="P299" s="126"/>
      <c r="Y299" s="126"/>
      <c r="Z299" s="126"/>
    </row>
    <row r="300" spans="1:26">
      <c r="A300" s="248"/>
      <c r="I300" s="126"/>
      <c r="P300" s="126"/>
      <c r="Y300" s="126"/>
      <c r="Z300" s="126"/>
    </row>
    <row r="301" spans="1:26">
      <c r="A301" s="248"/>
      <c r="I301" s="126"/>
      <c r="P301" s="126"/>
      <c r="Y301" s="126"/>
      <c r="Z301" s="126"/>
    </row>
    <row r="302" spans="1:26">
      <c r="A302" s="248"/>
      <c r="I302" s="126"/>
      <c r="P302" s="126"/>
      <c r="Y302" s="126"/>
      <c r="Z302" s="126"/>
    </row>
    <row r="303" spans="1:26">
      <c r="A303" s="248"/>
      <c r="I303" s="126"/>
      <c r="P303" s="126"/>
      <c r="Y303" s="126"/>
      <c r="Z303" s="126"/>
    </row>
    <row r="304" spans="1:26">
      <c r="A304" s="248"/>
      <c r="I304" s="126"/>
      <c r="P304" s="126"/>
      <c r="Y304" s="126"/>
      <c r="Z304" s="126"/>
    </row>
    <row r="305" spans="1:26">
      <c r="A305" s="248"/>
      <c r="I305" s="126"/>
      <c r="P305" s="126"/>
      <c r="Y305" s="126"/>
      <c r="Z305" s="126"/>
    </row>
    <row r="306" spans="1:26">
      <c r="A306" s="248"/>
      <c r="I306" s="126"/>
      <c r="P306" s="126"/>
      <c r="Y306" s="126"/>
      <c r="Z306" s="126"/>
    </row>
    <row r="307" spans="1:26">
      <c r="A307" s="248"/>
      <c r="I307" s="126"/>
      <c r="P307" s="126"/>
      <c r="Y307" s="126"/>
      <c r="Z307" s="126"/>
    </row>
    <row r="308" spans="1:26">
      <c r="A308" s="248"/>
      <c r="I308" s="126"/>
      <c r="P308" s="126"/>
      <c r="Y308" s="126"/>
      <c r="Z308" s="126"/>
    </row>
    <row r="309" spans="1:26">
      <c r="A309" s="248"/>
      <c r="I309" s="126"/>
      <c r="P309" s="126"/>
      <c r="Y309" s="126"/>
      <c r="Z309" s="126"/>
    </row>
    <row r="310" spans="1:26">
      <c r="A310" s="248"/>
      <c r="I310" s="126"/>
      <c r="P310" s="126"/>
      <c r="Y310" s="126"/>
      <c r="Z310" s="126"/>
    </row>
    <row r="311" spans="1:26">
      <c r="A311" s="248"/>
      <c r="I311" s="126"/>
      <c r="P311" s="126"/>
      <c r="Y311" s="126"/>
      <c r="Z311" s="126"/>
    </row>
    <row r="312" spans="1:26">
      <c r="A312" s="248"/>
      <c r="I312" s="126"/>
      <c r="P312" s="126"/>
      <c r="Y312" s="126"/>
      <c r="Z312" s="126"/>
    </row>
    <row r="313" spans="1:26">
      <c r="A313" s="248"/>
      <c r="I313" s="126"/>
      <c r="P313" s="126"/>
      <c r="Y313" s="126"/>
      <c r="Z313" s="126"/>
    </row>
    <row r="314" spans="1:26">
      <c r="A314" s="248"/>
      <c r="I314" s="126"/>
      <c r="P314" s="126"/>
      <c r="Y314" s="126"/>
      <c r="Z314" s="126"/>
    </row>
    <row r="315" spans="1:26">
      <c r="A315" s="248"/>
      <c r="I315" s="126"/>
      <c r="P315" s="126"/>
      <c r="Y315" s="126"/>
      <c r="Z315" s="126"/>
    </row>
    <row r="316" spans="1:26">
      <c r="A316" s="248"/>
      <c r="I316" s="126"/>
      <c r="P316" s="126"/>
      <c r="Y316" s="126"/>
      <c r="Z316" s="126"/>
    </row>
    <row r="317" spans="1:26">
      <c r="A317" s="248"/>
      <c r="I317" s="126"/>
      <c r="P317" s="126"/>
      <c r="Y317" s="126"/>
      <c r="Z317" s="126"/>
    </row>
    <row r="318" spans="1:26">
      <c r="A318" s="248"/>
      <c r="I318" s="126"/>
      <c r="P318" s="126"/>
      <c r="Y318" s="126"/>
      <c r="Z318" s="126"/>
    </row>
    <row r="319" spans="1:26">
      <c r="A319" s="248"/>
      <c r="I319" s="126"/>
      <c r="P319" s="126"/>
      <c r="Y319" s="126"/>
      <c r="Z319" s="126"/>
    </row>
    <row r="320" spans="1:26">
      <c r="A320" s="248"/>
      <c r="I320" s="126"/>
      <c r="P320" s="126"/>
      <c r="Y320" s="126"/>
      <c r="Z320" s="126"/>
    </row>
    <row r="321" spans="1:26">
      <c r="A321" s="248"/>
      <c r="I321" s="126"/>
      <c r="P321" s="126"/>
      <c r="Y321" s="126"/>
      <c r="Z321" s="126"/>
    </row>
    <row r="322" spans="1:26">
      <c r="A322" s="248"/>
      <c r="I322" s="126"/>
      <c r="P322" s="126"/>
      <c r="Y322" s="126"/>
      <c r="Z322" s="126"/>
    </row>
    <row r="323" spans="1:26">
      <c r="A323" s="248"/>
      <c r="I323" s="126"/>
      <c r="P323" s="126"/>
      <c r="Y323" s="126"/>
      <c r="Z323" s="126"/>
    </row>
    <row r="324" spans="1:26">
      <c r="A324" s="248"/>
      <c r="I324" s="126"/>
      <c r="P324" s="126"/>
      <c r="Y324" s="126"/>
      <c r="Z324" s="126"/>
    </row>
    <row r="325" spans="1:26">
      <c r="A325" s="248"/>
      <c r="I325" s="126"/>
      <c r="P325" s="126"/>
      <c r="Y325" s="126"/>
      <c r="Z325" s="126"/>
    </row>
    <row r="326" spans="1:26">
      <c r="A326" s="248"/>
      <c r="I326" s="126"/>
      <c r="P326" s="126"/>
      <c r="Y326" s="126"/>
      <c r="Z326" s="126"/>
    </row>
    <row r="327" spans="1:26">
      <c r="A327" s="248"/>
      <c r="I327" s="126"/>
      <c r="P327" s="126"/>
      <c r="Y327" s="126"/>
      <c r="Z327" s="126"/>
    </row>
    <row r="328" spans="1:26">
      <c r="A328" s="248"/>
      <c r="I328" s="126"/>
      <c r="P328" s="126"/>
      <c r="Y328" s="126"/>
      <c r="Z328" s="126"/>
    </row>
    <row r="329" spans="1:26">
      <c r="A329" s="248"/>
      <c r="I329" s="126"/>
      <c r="P329" s="126"/>
      <c r="Y329" s="126"/>
      <c r="Z329" s="126"/>
    </row>
    <row r="330" spans="1:26">
      <c r="A330" s="248"/>
      <c r="I330" s="126"/>
      <c r="P330" s="126"/>
      <c r="Y330" s="126"/>
      <c r="Z330" s="126"/>
    </row>
    <row r="331" spans="1:26">
      <c r="A331" s="248"/>
      <c r="I331" s="126"/>
      <c r="P331" s="126"/>
      <c r="Y331" s="126"/>
      <c r="Z331" s="126"/>
    </row>
    <row r="332" spans="1:26">
      <c r="A332" s="248"/>
      <c r="I332" s="126"/>
      <c r="P332" s="126"/>
      <c r="Y332" s="126"/>
      <c r="Z332" s="126"/>
    </row>
    <row r="333" spans="1:26">
      <c r="A333" s="248"/>
      <c r="I333" s="126"/>
      <c r="P333" s="126"/>
      <c r="Y333" s="126"/>
      <c r="Z333" s="126"/>
    </row>
    <row r="334" spans="1:26">
      <c r="A334" s="248"/>
      <c r="I334" s="126"/>
      <c r="P334" s="126"/>
      <c r="Y334" s="126"/>
      <c r="Z334" s="126"/>
    </row>
    <row r="335" spans="1:26">
      <c r="A335" s="248"/>
      <c r="I335" s="126"/>
      <c r="P335" s="126"/>
      <c r="Y335" s="126"/>
      <c r="Z335" s="126"/>
    </row>
    <row r="336" spans="1:26">
      <c r="A336" s="248"/>
      <c r="I336" s="126"/>
      <c r="P336" s="126"/>
      <c r="Y336" s="126"/>
      <c r="Z336" s="126"/>
    </row>
    <row r="337" spans="1:26">
      <c r="A337" s="248"/>
      <c r="I337" s="126"/>
      <c r="P337" s="126"/>
      <c r="Y337" s="126"/>
      <c r="Z337" s="126"/>
    </row>
    <row r="338" spans="1:26">
      <c r="A338" s="248"/>
      <c r="I338" s="126"/>
      <c r="P338" s="126"/>
      <c r="Y338" s="126"/>
      <c r="Z338" s="126"/>
    </row>
    <row r="339" spans="1:26">
      <c r="A339" s="248"/>
      <c r="I339" s="126"/>
      <c r="P339" s="126"/>
      <c r="Y339" s="126"/>
      <c r="Z339" s="126"/>
    </row>
    <row r="340" spans="1:26">
      <c r="A340" s="248"/>
      <c r="I340" s="126"/>
      <c r="P340" s="126"/>
      <c r="Y340" s="126"/>
      <c r="Z340" s="126"/>
    </row>
    <row r="341" spans="1:26">
      <c r="A341" s="248"/>
      <c r="I341" s="126"/>
      <c r="P341" s="126"/>
      <c r="Y341" s="126"/>
      <c r="Z341" s="126"/>
    </row>
    <row r="342" spans="1:26">
      <c r="A342" s="248"/>
      <c r="I342" s="126"/>
      <c r="P342" s="126"/>
      <c r="Y342" s="126"/>
      <c r="Z342" s="126"/>
    </row>
    <row r="343" spans="1:26">
      <c r="A343" s="248"/>
      <c r="I343" s="126"/>
      <c r="P343" s="126"/>
      <c r="Y343" s="126"/>
      <c r="Z343" s="126"/>
    </row>
    <row r="344" spans="1:26">
      <c r="A344" s="248"/>
      <c r="I344" s="126"/>
      <c r="P344" s="126"/>
      <c r="Y344" s="126"/>
      <c r="Z344" s="126"/>
    </row>
    <row r="345" spans="1:26">
      <c r="A345" s="248"/>
      <c r="I345" s="126"/>
      <c r="P345" s="126"/>
      <c r="Y345" s="126"/>
      <c r="Z345" s="126"/>
    </row>
    <row r="346" spans="1:26">
      <c r="A346" s="248"/>
      <c r="I346" s="126"/>
      <c r="P346" s="126"/>
      <c r="Y346" s="126"/>
      <c r="Z346" s="126"/>
    </row>
    <row r="347" spans="1:26">
      <c r="A347" s="248"/>
      <c r="I347" s="126"/>
      <c r="P347" s="126"/>
      <c r="Y347" s="126"/>
      <c r="Z347" s="126"/>
    </row>
    <row r="348" spans="1:26">
      <c r="A348" s="248"/>
      <c r="I348" s="126"/>
      <c r="P348" s="126"/>
      <c r="Y348" s="126"/>
      <c r="Z348" s="126"/>
    </row>
    <row r="349" spans="1:26">
      <c r="A349" s="248"/>
      <c r="I349" s="126"/>
      <c r="P349" s="126"/>
      <c r="Y349" s="126"/>
      <c r="Z349" s="126"/>
    </row>
    <row r="350" spans="1:26">
      <c r="A350" s="248"/>
      <c r="I350" s="126"/>
      <c r="P350" s="126"/>
      <c r="Y350" s="126"/>
      <c r="Z350" s="126"/>
    </row>
    <row r="351" spans="1:26">
      <c r="A351" s="248"/>
      <c r="I351" s="126"/>
      <c r="P351" s="126"/>
      <c r="Y351" s="126"/>
      <c r="Z351" s="126"/>
    </row>
    <row r="352" spans="1:26">
      <c r="A352" s="248"/>
      <c r="I352" s="126"/>
      <c r="P352" s="126"/>
      <c r="Y352" s="126"/>
      <c r="Z352" s="126"/>
    </row>
    <row r="353" spans="1:26">
      <c r="A353" s="248"/>
      <c r="I353" s="126"/>
      <c r="P353" s="126"/>
      <c r="Y353" s="126"/>
      <c r="Z353" s="126"/>
    </row>
    <row r="354" spans="1:26">
      <c r="A354" s="248"/>
      <c r="I354" s="126"/>
      <c r="P354" s="126"/>
      <c r="Y354" s="126"/>
      <c r="Z354" s="126"/>
    </row>
    <row r="355" spans="1:26">
      <c r="A355" s="248"/>
      <c r="I355" s="126"/>
      <c r="P355" s="126"/>
      <c r="Y355" s="126"/>
      <c r="Z355" s="126"/>
    </row>
    <row r="356" spans="1:26">
      <c r="A356" s="248"/>
      <c r="I356" s="126"/>
      <c r="P356" s="126"/>
      <c r="Y356" s="126"/>
      <c r="Z356" s="126"/>
    </row>
    <row r="357" spans="1:26">
      <c r="A357" s="248"/>
      <c r="I357" s="126"/>
      <c r="P357" s="126"/>
      <c r="Y357" s="126"/>
      <c r="Z357" s="126"/>
    </row>
    <row r="358" spans="1:26">
      <c r="A358" s="248"/>
      <c r="I358" s="126"/>
      <c r="P358" s="126"/>
      <c r="Y358" s="126"/>
      <c r="Z358" s="126"/>
    </row>
    <row r="359" spans="1:26">
      <c r="A359" s="248"/>
      <c r="I359" s="126"/>
      <c r="P359" s="126"/>
      <c r="Y359" s="126"/>
      <c r="Z359" s="126"/>
    </row>
    <row r="360" spans="1:26">
      <c r="A360" s="248"/>
      <c r="I360" s="126"/>
      <c r="P360" s="126"/>
      <c r="Y360" s="126"/>
      <c r="Z360" s="126"/>
    </row>
    <row r="361" spans="1:26">
      <c r="A361" s="248"/>
      <c r="I361" s="126"/>
      <c r="P361" s="126"/>
      <c r="Y361" s="126"/>
      <c r="Z361" s="126"/>
    </row>
    <row r="362" spans="1:26">
      <c r="A362" s="248"/>
      <c r="I362" s="126"/>
      <c r="P362" s="126"/>
      <c r="Y362" s="126"/>
      <c r="Z362" s="126"/>
    </row>
    <row r="363" spans="1:26">
      <c r="A363" s="248"/>
      <c r="I363" s="126"/>
      <c r="P363" s="126"/>
      <c r="Y363" s="126"/>
      <c r="Z363" s="126"/>
    </row>
    <row r="364" spans="1:26">
      <c r="A364" s="248"/>
      <c r="I364" s="126"/>
      <c r="P364" s="126"/>
      <c r="Y364" s="126"/>
      <c r="Z364" s="126"/>
    </row>
    <row r="365" spans="1:26">
      <c r="A365" s="248"/>
      <c r="I365" s="126"/>
      <c r="P365" s="126"/>
      <c r="Y365" s="126"/>
      <c r="Z365" s="126"/>
    </row>
    <row r="366" spans="1:26">
      <c r="A366" s="248"/>
      <c r="I366" s="126"/>
      <c r="P366" s="126"/>
      <c r="Y366" s="126"/>
      <c r="Z366" s="126"/>
    </row>
    <row r="367" spans="1:26">
      <c r="A367" s="248"/>
      <c r="I367" s="126"/>
      <c r="P367" s="126"/>
      <c r="Y367" s="126"/>
      <c r="Z367" s="126"/>
    </row>
    <row r="368" spans="1:26">
      <c r="A368" s="248"/>
      <c r="I368" s="126"/>
      <c r="P368" s="126"/>
      <c r="Y368" s="126"/>
      <c r="Z368" s="126"/>
    </row>
    <row r="369" spans="1:26">
      <c r="A369" s="248"/>
      <c r="I369" s="126"/>
      <c r="P369" s="126"/>
      <c r="Y369" s="126"/>
      <c r="Z369" s="126"/>
    </row>
    <row r="370" spans="1:26">
      <c r="A370" s="248"/>
      <c r="I370" s="126"/>
      <c r="P370" s="126"/>
      <c r="Y370" s="126"/>
      <c r="Z370" s="126"/>
    </row>
    <row r="371" spans="1:26">
      <c r="A371" s="248"/>
      <c r="I371" s="126"/>
      <c r="P371" s="126"/>
      <c r="Y371" s="126"/>
      <c r="Z371" s="126"/>
    </row>
    <row r="372" spans="1:26">
      <c r="A372" s="248"/>
      <c r="I372" s="126"/>
      <c r="P372" s="126"/>
      <c r="Y372" s="126"/>
      <c r="Z372" s="126"/>
    </row>
    <row r="373" spans="1:26">
      <c r="A373" s="248"/>
      <c r="I373" s="126"/>
      <c r="P373" s="126"/>
      <c r="Y373" s="126"/>
      <c r="Z373" s="126"/>
    </row>
    <row r="374" spans="1:26">
      <c r="A374" s="248"/>
      <c r="I374" s="126"/>
      <c r="P374" s="126"/>
      <c r="Y374" s="126"/>
      <c r="Z374" s="126"/>
    </row>
    <row r="375" spans="1:26">
      <c r="A375" s="248"/>
      <c r="I375" s="126"/>
      <c r="P375" s="126"/>
      <c r="Y375" s="126"/>
      <c r="Z375" s="126"/>
    </row>
    <row r="376" spans="1:26">
      <c r="A376" s="248"/>
      <c r="I376" s="126"/>
      <c r="P376" s="126"/>
      <c r="Y376" s="126"/>
      <c r="Z376" s="126"/>
    </row>
    <row r="377" spans="1:26">
      <c r="A377" s="248"/>
      <c r="I377" s="126"/>
      <c r="P377" s="126"/>
      <c r="Y377" s="126"/>
      <c r="Z377" s="126"/>
    </row>
    <row r="378" spans="1:26">
      <c r="A378" s="248"/>
      <c r="I378" s="126"/>
      <c r="P378" s="126"/>
      <c r="Y378" s="126"/>
      <c r="Z378" s="126"/>
    </row>
    <row r="379" spans="1:26">
      <c r="A379" s="248"/>
      <c r="I379" s="126"/>
      <c r="P379" s="126"/>
      <c r="Y379" s="126"/>
      <c r="Z379" s="126"/>
    </row>
    <row r="380" spans="1:26">
      <c r="A380" s="248"/>
      <c r="I380" s="126"/>
      <c r="P380" s="126"/>
      <c r="Y380" s="126"/>
      <c r="Z380" s="126"/>
    </row>
    <row r="381" spans="1:26">
      <c r="A381" s="248"/>
      <c r="I381" s="126"/>
      <c r="P381" s="126"/>
      <c r="Y381" s="126"/>
      <c r="Z381" s="126"/>
    </row>
    <row r="382" spans="1:26">
      <c r="A382" s="248"/>
      <c r="I382" s="126"/>
      <c r="P382" s="126"/>
      <c r="Y382" s="126"/>
      <c r="Z382" s="126"/>
    </row>
    <row r="383" spans="1:26">
      <c r="A383" s="248"/>
      <c r="I383" s="126"/>
      <c r="P383" s="126"/>
      <c r="Y383" s="126"/>
      <c r="Z383" s="126"/>
    </row>
    <row r="384" spans="1:26">
      <c r="A384" s="248"/>
      <c r="I384" s="126"/>
      <c r="P384" s="126"/>
      <c r="Y384" s="126"/>
      <c r="Z384" s="126"/>
    </row>
    <row r="385" spans="1:26">
      <c r="A385" s="248"/>
      <c r="I385" s="126"/>
      <c r="P385" s="126"/>
      <c r="Y385" s="126"/>
      <c r="Z385" s="126"/>
    </row>
    <row r="386" spans="1:26">
      <c r="A386" s="248"/>
      <c r="I386" s="126"/>
      <c r="P386" s="126"/>
      <c r="Y386" s="126"/>
      <c r="Z386" s="126"/>
    </row>
    <row r="387" spans="1:26">
      <c r="A387" s="248"/>
      <c r="I387" s="126"/>
      <c r="P387" s="126"/>
      <c r="Y387" s="126"/>
      <c r="Z387" s="126"/>
    </row>
    <row r="388" spans="1:26">
      <c r="A388" s="248"/>
      <c r="I388" s="126"/>
      <c r="P388" s="126"/>
      <c r="Y388" s="126"/>
      <c r="Z388" s="126"/>
    </row>
    <row r="389" spans="1:26">
      <c r="A389" s="248"/>
      <c r="I389" s="126"/>
      <c r="P389" s="126"/>
      <c r="Y389" s="126"/>
      <c r="Z389" s="126"/>
    </row>
    <row r="390" spans="1:26">
      <c r="A390" s="248"/>
      <c r="I390" s="126"/>
      <c r="P390" s="126"/>
      <c r="Y390" s="126"/>
      <c r="Z390" s="126"/>
    </row>
    <row r="391" spans="1:26">
      <c r="A391" s="248"/>
      <c r="I391" s="126"/>
      <c r="P391" s="126"/>
      <c r="Y391" s="126"/>
      <c r="Z391" s="126"/>
    </row>
    <row r="392" spans="1:26">
      <c r="A392" s="248"/>
      <c r="I392" s="126"/>
      <c r="P392" s="126"/>
      <c r="Y392" s="126"/>
      <c r="Z392" s="126"/>
    </row>
    <row r="393" spans="1:26">
      <c r="A393" s="248"/>
      <c r="I393" s="126"/>
      <c r="P393" s="126"/>
      <c r="Y393" s="126"/>
      <c r="Z393" s="126"/>
    </row>
    <row r="394" spans="1:26">
      <c r="A394" s="248"/>
      <c r="I394" s="126"/>
      <c r="P394" s="126"/>
      <c r="Y394" s="126"/>
      <c r="Z394" s="126"/>
    </row>
    <row r="395" spans="1:26">
      <c r="A395" s="248"/>
      <c r="I395" s="126"/>
      <c r="P395" s="126"/>
      <c r="Y395" s="126"/>
      <c r="Z395" s="126"/>
    </row>
    <row r="396" spans="1:26">
      <c r="A396" s="248"/>
      <c r="I396" s="126"/>
      <c r="P396" s="126"/>
      <c r="Y396" s="126"/>
      <c r="Z396" s="126"/>
    </row>
    <row r="397" spans="1:26">
      <c r="A397" s="248"/>
      <c r="I397" s="126"/>
      <c r="P397" s="126"/>
      <c r="Y397" s="126"/>
      <c r="Z397" s="126"/>
    </row>
    <row r="398" spans="1:26">
      <c r="A398" s="248"/>
      <c r="I398" s="126"/>
      <c r="P398" s="126"/>
      <c r="Y398" s="126"/>
      <c r="Z398" s="126"/>
    </row>
    <row r="399" spans="1:26">
      <c r="A399" s="248"/>
      <c r="I399" s="126"/>
      <c r="P399" s="126"/>
      <c r="Y399" s="126"/>
      <c r="Z399" s="126"/>
    </row>
    <row r="400" spans="1:26">
      <c r="A400" s="248"/>
      <c r="I400" s="126"/>
      <c r="P400" s="126"/>
      <c r="Y400" s="126"/>
      <c r="Z400" s="126"/>
    </row>
    <row r="401" spans="1:26">
      <c r="A401" s="248"/>
      <c r="I401" s="126"/>
      <c r="P401" s="126"/>
      <c r="Y401" s="126"/>
      <c r="Z401" s="126"/>
    </row>
    <row r="402" spans="1:26">
      <c r="A402" s="248"/>
      <c r="I402" s="126"/>
      <c r="P402" s="126"/>
      <c r="Y402" s="126"/>
      <c r="Z402" s="126"/>
    </row>
    <row r="403" spans="1:26">
      <c r="A403" s="248"/>
      <c r="I403" s="126"/>
      <c r="P403" s="126"/>
      <c r="Y403" s="126"/>
      <c r="Z403" s="126"/>
    </row>
    <row r="404" spans="1:26">
      <c r="A404" s="248"/>
      <c r="I404" s="126"/>
      <c r="P404" s="126"/>
      <c r="Y404" s="126"/>
      <c r="Z404" s="126"/>
    </row>
    <row r="405" spans="1:26">
      <c r="A405" s="248"/>
      <c r="I405" s="126"/>
      <c r="P405" s="126"/>
      <c r="Y405" s="126"/>
      <c r="Z405" s="126"/>
    </row>
    <row r="406" spans="1:26">
      <c r="A406" s="248"/>
      <c r="I406" s="126"/>
      <c r="P406" s="126"/>
      <c r="Y406" s="126"/>
      <c r="Z406" s="126"/>
    </row>
    <row r="407" spans="1:26">
      <c r="A407" s="248"/>
      <c r="I407" s="126"/>
      <c r="P407" s="126"/>
      <c r="Y407" s="126"/>
      <c r="Z407" s="126"/>
    </row>
    <row r="408" spans="1:26">
      <c r="A408" s="248"/>
      <c r="I408" s="126"/>
      <c r="P408" s="126"/>
      <c r="Y408" s="126"/>
      <c r="Z408" s="126"/>
    </row>
    <row r="409" spans="1:26">
      <c r="A409" s="248"/>
      <c r="I409" s="126"/>
      <c r="P409" s="126"/>
      <c r="Y409" s="126"/>
      <c r="Z409" s="126"/>
    </row>
    <row r="410" spans="1:26">
      <c r="A410" s="248"/>
      <c r="I410" s="126"/>
      <c r="P410" s="126"/>
      <c r="Y410" s="126"/>
      <c r="Z410" s="126"/>
    </row>
    <row r="411" spans="1:26">
      <c r="A411" s="248"/>
      <c r="I411" s="126"/>
      <c r="P411" s="126"/>
      <c r="Y411" s="126"/>
      <c r="Z411" s="126"/>
    </row>
    <row r="412" spans="1:26">
      <c r="A412" s="248"/>
      <c r="I412" s="126"/>
      <c r="P412" s="126"/>
      <c r="Y412" s="126"/>
      <c r="Z412" s="126"/>
    </row>
    <row r="413" spans="1:26">
      <c r="A413" s="248"/>
      <c r="I413" s="126"/>
      <c r="P413" s="126"/>
      <c r="Y413" s="126"/>
      <c r="Z413" s="126"/>
    </row>
    <row r="414" spans="1:26">
      <c r="A414" s="248"/>
      <c r="I414" s="126"/>
      <c r="P414" s="126"/>
      <c r="Y414" s="126"/>
      <c r="Z414" s="126"/>
    </row>
    <row r="415" spans="1:26">
      <c r="A415" s="248"/>
      <c r="I415" s="126"/>
      <c r="P415" s="126"/>
      <c r="Y415" s="126"/>
      <c r="Z415" s="126"/>
    </row>
    <row r="416" spans="1:26">
      <c r="A416" s="248"/>
      <c r="I416" s="126"/>
      <c r="P416" s="126"/>
      <c r="Y416" s="126"/>
      <c r="Z416" s="126"/>
    </row>
    <row r="417" spans="1:26">
      <c r="A417" s="248"/>
      <c r="I417" s="126"/>
      <c r="P417" s="126"/>
      <c r="Y417" s="126"/>
      <c r="Z417" s="126"/>
    </row>
    <row r="418" spans="1:26">
      <c r="A418" s="248"/>
      <c r="I418" s="126"/>
      <c r="P418" s="126"/>
      <c r="Y418" s="126"/>
      <c r="Z418" s="126"/>
    </row>
    <row r="419" spans="1:26">
      <c r="A419" s="248"/>
      <c r="I419" s="126"/>
      <c r="P419" s="126"/>
      <c r="Y419" s="126"/>
      <c r="Z419" s="126"/>
    </row>
    <row r="420" spans="1:26">
      <c r="A420" s="248"/>
      <c r="I420" s="126"/>
      <c r="P420" s="126"/>
      <c r="Y420" s="126"/>
      <c r="Z420" s="126"/>
    </row>
    <row r="421" spans="1:26">
      <c r="A421" s="248"/>
      <c r="I421" s="126"/>
      <c r="P421" s="126"/>
      <c r="Y421" s="126"/>
      <c r="Z421" s="126"/>
    </row>
    <row r="422" spans="1:26">
      <c r="A422" s="248"/>
      <c r="I422" s="126"/>
      <c r="P422" s="126"/>
      <c r="Y422" s="126"/>
      <c r="Z422" s="126"/>
    </row>
    <row r="423" spans="1:26">
      <c r="A423" s="248"/>
      <c r="I423" s="126"/>
      <c r="P423" s="126"/>
      <c r="Y423" s="126"/>
      <c r="Z423" s="126"/>
    </row>
    <row r="424" spans="1:26">
      <c r="A424" s="248"/>
      <c r="I424" s="126"/>
      <c r="P424" s="126"/>
      <c r="Y424" s="126"/>
      <c r="Z424" s="126"/>
    </row>
    <row r="425" spans="1:26">
      <c r="A425" s="248"/>
      <c r="I425" s="126"/>
      <c r="P425" s="126"/>
      <c r="Y425" s="126"/>
      <c r="Z425" s="126"/>
    </row>
    <row r="426" spans="1:26">
      <c r="A426" s="248"/>
      <c r="I426" s="126"/>
      <c r="P426" s="126"/>
      <c r="Y426" s="126"/>
      <c r="Z426" s="126"/>
    </row>
    <row r="427" spans="1:26">
      <c r="A427" s="248"/>
      <c r="I427" s="126"/>
      <c r="P427" s="126"/>
      <c r="Y427" s="126"/>
      <c r="Z427" s="126"/>
    </row>
    <row r="428" spans="1:26">
      <c r="A428" s="248"/>
      <c r="I428" s="126"/>
      <c r="P428" s="126"/>
      <c r="Y428" s="126"/>
      <c r="Z428" s="126"/>
    </row>
    <row r="429" spans="1:26">
      <c r="A429" s="248"/>
      <c r="I429" s="126"/>
      <c r="P429" s="126"/>
      <c r="Y429" s="126"/>
      <c r="Z429" s="126"/>
    </row>
    <row r="430" spans="1:26">
      <c r="A430" s="248"/>
      <c r="I430" s="126"/>
      <c r="P430" s="126"/>
      <c r="Y430" s="126"/>
      <c r="Z430" s="126"/>
    </row>
    <row r="431" spans="1:26">
      <c r="A431" s="248"/>
      <c r="I431" s="126"/>
      <c r="P431" s="126"/>
      <c r="Y431" s="126"/>
      <c r="Z431" s="126"/>
    </row>
    <row r="432" spans="1:26">
      <c r="A432" s="248"/>
      <c r="I432" s="126"/>
      <c r="P432" s="126"/>
      <c r="Y432" s="126"/>
      <c r="Z432" s="126"/>
    </row>
    <row r="433" spans="1:26">
      <c r="A433" s="248"/>
      <c r="I433" s="126"/>
      <c r="P433" s="126"/>
      <c r="Y433" s="126"/>
      <c r="Z433" s="126"/>
    </row>
    <row r="434" spans="1:26">
      <c r="A434" s="248"/>
      <c r="I434" s="126"/>
      <c r="P434" s="126"/>
      <c r="Y434" s="126"/>
      <c r="Z434" s="126"/>
    </row>
    <row r="435" spans="1:26">
      <c r="A435" s="248"/>
      <c r="I435" s="126"/>
      <c r="P435" s="126"/>
      <c r="Y435" s="126"/>
      <c r="Z435" s="126"/>
    </row>
    <row r="436" spans="1:26">
      <c r="A436" s="248"/>
      <c r="I436" s="126"/>
      <c r="P436" s="126"/>
      <c r="Y436" s="126"/>
      <c r="Z436" s="126"/>
    </row>
    <row r="437" spans="1:26">
      <c r="A437" s="248"/>
      <c r="I437" s="126"/>
      <c r="P437" s="126"/>
      <c r="Y437" s="126"/>
      <c r="Z437" s="126"/>
    </row>
    <row r="438" spans="1:26">
      <c r="A438" s="248"/>
      <c r="I438" s="126"/>
      <c r="P438" s="126"/>
      <c r="Y438" s="126"/>
      <c r="Z438" s="126"/>
    </row>
    <row r="439" spans="1:26">
      <c r="A439" s="248"/>
      <c r="I439" s="126"/>
      <c r="P439" s="126"/>
      <c r="Y439" s="126"/>
      <c r="Z439" s="126"/>
    </row>
    <row r="440" spans="1:26">
      <c r="A440" s="248"/>
      <c r="I440" s="126"/>
      <c r="P440" s="126"/>
      <c r="Y440" s="126"/>
      <c r="Z440" s="126"/>
    </row>
    <row r="441" spans="1:26">
      <c r="A441" s="248"/>
      <c r="I441" s="126"/>
      <c r="P441" s="126"/>
      <c r="Y441" s="126"/>
      <c r="Z441" s="126"/>
    </row>
    <row r="442" spans="1:26">
      <c r="A442" s="248"/>
      <c r="I442" s="126"/>
      <c r="P442" s="126"/>
      <c r="Y442" s="126"/>
      <c r="Z442" s="126"/>
    </row>
    <row r="443" spans="1:26">
      <c r="A443" s="248"/>
      <c r="I443" s="126"/>
      <c r="P443" s="126"/>
      <c r="Y443" s="126"/>
      <c r="Z443" s="126"/>
    </row>
    <row r="444" spans="1:26">
      <c r="A444" s="248"/>
      <c r="I444" s="126"/>
      <c r="P444" s="126"/>
      <c r="Y444" s="126"/>
      <c r="Z444" s="126"/>
    </row>
    <row r="445" spans="1:26">
      <c r="A445" s="248"/>
      <c r="I445" s="126"/>
      <c r="P445" s="126"/>
      <c r="Y445" s="126"/>
      <c r="Z445" s="126"/>
    </row>
    <row r="446" spans="1:26">
      <c r="A446" s="248"/>
      <c r="I446" s="126"/>
      <c r="P446" s="126"/>
      <c r="Y446" s="126"/>
      <c r="Z446" s="126"/>
    </row>
    <row r="447" spans="1:26">
      <c r="A447" s="248"/>
      <c r="I447" s="126"/>
      <c r="P447" s="126"/>
      <c r="Y447" s="126"/>
      <c r="Z447" s="126"/>
    </row>
    <row r="448" spans="1:26">
      <c r="A448" s="248"/>
      <c r="I448" s="126"/>
      <c r="P448" s="126"/>
      <c r="Y448" s="126"/>
      <c r="Z448" s="126"/>
    </row>
    <row r="449" spans="1:26">
      <c r="A449" s="248"/>
      <c r="I449" s="126"/>
      <c r="P449" s="126"/>
      <c r="Y449" s="126"/>
      <c r="Z449" s="126"/>
    </row>
    <row r="450" spans="1:26">
      <c r="A450" s="248"/>
      <c r="I450" s="126"/>
      <c r="P450" s="126"/>
      <c r="Y450" s="126"/>
      <c r="Z450" s="126"/>
    </row>
    <row r="451" spans="1:26">
      <c r="A451" s="248"/>
      <c r="I451" s="126"/>
      <c r="P451" s="126"/>
      <c r="Y451" s="126"/>
      <c r="Z451" s="126"/>
    </row>
    <row r="452" spans="1:26">
      <c r="A452" s="248"/>
      <c r="I452" s="126"/>
      <c r="P452" s="126"/>
      <c r="Y452" s="126"/>
      <c r="Z452" s="126"/>
    </row>
    <row r="453" spans="1:26">
      <c r="A453" s="248"/>
      <c r="I453" s="126"/>
      <c r="P453" s="126"/>
      <c r="Y453" s="126"/>
      <c r="Z453" s="126"/>
    </row>
    <row r="454" spans="1:26">
      <c r="A454" s="248"/>
      <c r="I454" s="126"/>
      <c r="P454" s="126"/>
      <c r="Y454" s="126"/>
      <c r="Z454" s="126"/>
    </row>
    <row r="455" spans="1:26">
      <c r="A455" s="248"/>
      <c r="I455" s="126"/>
      <c r="P455" s="126"/>
      <c r="Y455" s="126"/>
      <c r="Z455" s="126"/>
    </row>
    <row r="456" spans="1:26">
      <c r="A456" s="248"/>
      <c r="I456" s="126"/>
      <c r="P456" s="126"/>
      <c r="Y456" s="126"/>
      <c r="Z456" s="126"/>
    </row>
    <row r="457" spans="1:26">
      <c r="A457" s="248"/>
      <c r="I457" s="126"/>
      <c r="P457" s="126"/>
      <c r="Y457" s="126"/>
      <c r="Z457" s="126"/>
    </row>
    <row r="458" spans="1:26">
      <c r="A458" s="248"/>
      <c r="I458" s="126"/>
      <c r="P458" s="126"/>
      <c r="Y458" s="126"/>
      <c r="Z458" s="126"/>
    </row>
    <row r="459" spans="1:26">
      <c r="A459" s="248"/>
      <c r="I459" s="126"/>
      <c r="P459" s="126"/>
      <c r="Y459" s="126"/>
      <c r="Z459" s="126"/>
    </row>
    <row r="460" spans="1:26">
      <c r="A460" s="248"/>
      <c r="I460" s="126"/>
      <c r="P460" s="126"/>
      <c r="Y460" s="126"/>
      <c r="Z460" s="126"/>
    </row>
    <row r="461" spans="1:26">
      <c r="A461" s="248"/>
      <c r="I461" s="126"/>
      <c r="P461" s="126"/>
      <c r="Y461" s="126"/>
      <c r="Z461" s="126"/>
    </row>
    <row r="462" spans="1:26">
      <c r="A462" s="248"/>
      <c r="I462" s="126"/>
      <c r="P462" s="126"/>
      <c r="Y462" s="126"/>
      <c r="Z462" s="126"/>
    </row>
    <row r="463" spans="1:26">
      <c r="A463" s="248"/>
      <c r="I463" s="126"/>
      <c r="P463" s="126"/>
      <c r="Y463" s="126"/>
      <c r="Z463" s="126"/>
    </row>
    <row r="464" spans="1:26">
      <c r="A464" s="248"/>
      <c r="I464" s="126"/>
      <c r="P464" s="126"/>
      <c r="Y464" s="126"/>
      <c r="Z464" s="126"/>
    </row>
    <row r="465" spans="1:26">
      <c r="A465" s="248"/>
      <c r="I465" s="126"/>
      <c r="P465" s="126"/>
      <c r="Y465" s="126"/>
      <c r="Z465" s="126"/>
    </row>
    <row r="466" spans="1:26">
      <c r="A466" s="248"/>
      <c r="I466" s="126"/>
      <c r="P466" s="126"/>
      <c r="Y466" s="126"/>
      <c r="Z466" s="126"/>
    </row>
    <row r="467" spans="1:26">
      <c r="A467" s="248"/>
      <c r="I467" s="126"/>
      <c r="P467" s="126"/>
      <c r="Y467" s="126"/>
      <c r="Z467" s="126"/>
    </row>
    <row r="468" spans="1:26">
      <c r="A468" s="248"/>
      <c r="I468" s="126"/>
      <c r="P468" s="126"/>
      <c r="Y468" s="126"/>
      <c r="Z468" s="126"/>
    </row>
    <row r="469" spans="1:26">
      <c r="A469" s="248"/>
      <c r="I469" s="126"/>
      <c r="P469" s="126"/>
      <c r="Y469" s="126"/>
      <c r="Z469" s="126"/>
    </row>
    <row r="470" spans="1:26">
      <c r="A470" s="248"/>
      <c r="I470" s="126"/>
      <c r="P470" s="126"/>
      <c r="Y470" s="126"/>
      <c r="Z470" s="126"/>
    </row>
    <row r="471" spans="1:26">
      <c r="A471" s="248"/>
      <c r="I471" s="126"/>
      <c r="P471" s="126"/>
      <c r="Y471" s="126"/>
      <c r="Z471" s="126"/>
    </row>
    <row r="472" spans="1:26">
      <c r="A472" s="248"/>
      <c r="I472" s="126"/>
      <c r="P472" s="126"/>
      <c r="Y472" s="126"/>
      <c r="Z472" s="126"/>
    </row>
    <row r="473" spans="1:26">
      <c r="A473" s="248"/>
      <c r="I473" s="126"/>
      <c r="P473" s="126"/>
      <c r="Y473" s="126"/>
      <c r="Z473" s="126"/>
    </row>
    <row r="474" spans="1:26">
      <c r="A474" s="248"/>
      <c r="I474" s="126"/>
      <c r="P474" s="126"/>
      <c r="Y474" s="126"/>
      <c r="Z474" s="126"/>
    </row>
    <row r="475" spans="1:26">
      <c r="A475" s="248"/>
      <c r="I475" s="126"/>
      <c r="P475" s="126"/>
      <c r="Y475" s="126"/>
      <c r="Z475" s="126"/>
    </row>
    <row r="476" spans="1:26">
      <c r="A476" s="248"/>
      <c r="I476" s="126"/>
      <c r="P476" s="126"/>
      <c r="Y476" s="126"/>
      <c r="Z476" s="126"/>
    </row>
    <row r="477" spans="1:26">
      <c r="A477" s="248"/>
      <c r="I477" s="126"/>
      <c r="P477" s="126"/>
      <c r="Y477" s="126"/>
      <c r="Z477" s="126"/>
    </row>
    <row r="478" spans="1:26">
      <c r="A478" s="248"/>
      <c r="I478" s="126"/>
      <c r="P478" s="126"/>
      <c r="Y478" s="126"/>
      <c r="Z478" s="126"/>
    </row>
    <row r="479" spans="1:26">
      <c r="A479" s="248"/>
      <c r="I479" s="126"/>
      <c r="P479" s="126"/>
      <c r="Y479" s="126"/>
      <c r="Z479" s="126"/>
    </row>
    <row r="480" spans="1:26">
      <c r="A480" s="248"/>
      <c r="I480" s="126"/>
      <c r="P480" s="126"/>
      <c r="Y480" s="126"/>
      <c r="Z480" s="126"/>
    </row>
    <row r="481" spans="1:26">
      <c r="A481" s="248"/>
      <c r="I481" s="126"/>
      <c r="P481" s="126"/>
      <c r="Y481" s="126"/>
      <c r="Z481" s="126"/>
    </row>
    <row r="482" spans="1:26">
      <c r="A482" s="248"/>
      <c r="I482" s="126"/>
      <c r="P482" s="126"/>
      <c r="Y482" s="126"/>
      <c r="Z482" s="126"/>
    </row>
    <row r="483" spans="1:26">
      <c r="A483" s="248"/>
      <c r="I483" s="126"/>
      <c r="P483" s="126"/>
      <c r="Y483" s="126"/>
      <c r="Z483" s="126"/>
    </row>
    <row r="484" spans="1:26">
      <c r="A484" s="248"/>
      <c r="I484" s="126"/>
      <c r="P484" s="126"/>
      <c r="Y484" s="126"/>
      <c r="Z484" s="126"/>
    </row>
    <row r="485" spans="1:26">
      <c r="A485" s="248"/>
      <c r="I485" s="126"/>
      <c r="P485" s="126"/>
      <c r="Y485" s="126"/>
      <c r="Z485" s="126"/>
    </row>
    <row r="486" spans="1:26">
      <c r="A486" s="248"/>
      <c r="I486" s="126"/>
      <c r="P486" s="126"/>
      <c r="Y486" s="126"/>
      <c r="Z486" s="126"/>
    </row>
    <row r="487" spans="1:26">
      <c r="A487" s="248"/>
      <c r="I487" s="126"/>
      <c r="P487" s="126"/>
      <c r="Y487" s="126"/>
      <c r="Z487" s="126"/>
    </row>
    <row r="488" spans="1:26">
      <c r="A488" s="248"/>
      <c r="I488" s="126"/>
      <c r="P488" s="126"/>
      <c r="Y488" s="126"/>
      <c r="Z488" s="126"/>
    </row>
    <row r="489" spans="1:26">
      <c r="A489" s="248"/>
      <c r="I489" s="126"/>
      <c r="P489" s="126"/>
      <c r="Y489" s="126"/>
      <c r="Z489" s="126"/>
    </row>
    <row r="490" spans="1:26">
      <c r="A490" s="248"/>
      <c r="I490" s="126"/>
      <c r="P490" s="126"/>
      <c r="Y490" s="126"/>
      <c r="Z490" s="126"/>
    </row>
    <row r="491" spans="1:26">
      <c r="A491" s="248"/>
      <c r="I491" s="126"/>
      <c r="P491" s="126"/>
      <c r="Y491" s="126"/>
      <c r="Z491" s="126"/>
    </row>
    <row r="492" spans="1:26">
      <c r="A492" s="248"/>
      <c r="I492" s="126"/>
      <c r="P492" s="126"/>
      <c r="Y492" s="126"/>
      <c r="Z492" s="126"/>
    </row>
    <row r="493" spans="1:26">
      <c r="A493" s="248"/>
      <c r="I493" s="126"/>
      <c r="P493" s="126"/>
      <c r="Y493" s="126"/>
      <c r="Z493" s="126"/>
    </row>
    <row r="494" spans="1:26">
      <c r="A494" s="248"/>
      <c r="I494" s="126"/>
      <c r="P494" s="126"/>
      <c r="Y494" s="126"/>
      <c r="Z494" s="126"/>
    </row>
    <row r="495" spans="1:26">
      <c r="A495" s="248"/>
      <c r="I495" s="126"/>
      <c r="P495" s="126"/>
      <c r="Y495" s="126"/>
      <c r="Z495" s="126"/>
    </row>
    <row r="496" spans="1:26">
      <c r="A496" s="248"/>
      <c r="I496" s="126"/>
      <c r="P496" s="126"/>
      <c r="Y496" s="126"/>
      <c r="Z496" s="126"/>
    </row>
    <row r="497" spans="1:26">
      <c r="A497" s="248"/>
      <c r="I497" s="126"/>
      <c r="P497" s="126"/>
      <c r="Y497" s="126"/>
      <c r="Z497" s="126"/>
    </row>
    <row r="498" spans="1:26">
      <c r="A498" s="248"/>
      <c r="I498" s="126"/>
      <c r="P498" s="126"/>
      <c r="Y498" s="126"/>
      <c r="Z498" s="126"/>
    </row>
    <row r="499" spans="1:26">
      <c r="A499" s="248"/>
      <c r="I499" s="126"/>
      <c r="P499" s="126"/>
      <c r="Y499" s="126"/>
      <c r="Z499" s="126"/>
    </row>
    <row r="500" spans="1:26">
      <c r="A500" s="248"/>
      <c r="I500" s="126"/>
      <c r="P500" s="126"/>
      <c r="Y500" s="126"/>
      <c r="Z500" s="126"/>
    </row>
    <row r="501" spans="1:26">
      <c r="A501" s="248"/>
      <c r="I501" s="126"/>
      <c r="P501" s="126"/>
      <c r="Y501" s="126"/>
      <c r="Z501" s="126"/>
    </row>
    <row r="502" spans="1:26">
      <c r="A502" s="248"/>
      <c r="I502" s="126"/>
      <c r="P502" s="126"/>
      <c r="Y502" s="126"/>
      <c r="Z502" s="126"/>
    </row>
    <row r="503" spans="1:26">
      <c r="A503" s="248"/>
      <c r="I503" s="126"/>
      <c r="P503" s="126"/>
      <c r="Y503" s="126"/>
      <c r="Z503" s="126"/>
    </row>
    <row r="504" spans="1:26">
      <c r="A504" s="248"/>
      <c r="I504" s="126"/>
      <c r="P504" s="126"/>
      <c r="Y504" s="126"/>
      <c r="Z504" s="126"/>
    </row>
    <row r="505" spans="1:26">
      <c r="A505" s="248"/>
      <c r="I505" s="126"/>
      <c r="P505" s="126"/>
      <c r="Y505" s="126"/>
      <c r="Z505" s="126"/>
    </row>
    <row r="506" spans="1:26">
      <c r="A506" s="248"/>
      <c r="I506" s="126"/>
      <c r="P506" s="126"/>
      <c r="Y506" s="126"/>
      <c r="Z506" s="126"/>
    </row>
    <row r="507" spans="1:26">
      <c r="A507" s="248"/>
      <c r="I507" s="126"/>
      <c r="P507" s="126"/>
      <c r="Y507" s="126"/>
      <c r="Z507" s="126"/>
    </row>
    <row r="508" spans="1:26">
      <c r="A508" s="248"/>
      <c r="I508" s="126"/>
      <c r="P508" s="126"/>
      <c r="Y508" s="126"/>
      <c r="Z508" s="126"/>
    </row>
    <row r="509" spans="1:26">
      <c r="A509" s="248"/>
      <c r="I509" s="126"/>
      <c r="P509" s="126"/>
      <c r="Y509" s="126"/>
      <c r="Z509" s="126"/>
    </row>
    <row r="510" spans="1:26">
      <c r="A510" s="248"/>
      <c r="I510" s="126"/>
      <c r="P510" s="126"/>
      <c r="Y510" s="126"/>
      <c r="Z510" s="126"/>
    </row>
    <row r="511" spans="1:26">
      <c r="A511" s="248"/>
      <c r="I511" s="126"/>
      <c r="P511" s="126"/>
      <c r="Y511" s="126"/>
      <c r="Z511" s="126"/>
    </row>
    <row r="512" spans="1:26">
      <c r="A512" s="248"/>
      <c r="I512" s="126"/>
      <c r="P512" s="126"/>
      <c r="Y512" s="126"/>
      <c r="Z512" s="126"/>
    </row>
    <row r="513" spans="1:26">
      <c r="A513" s="248"/>
      <c r="I513" s="126"/>
      <c r="P513" s="126"/>
      <c r="Y513" s="126"/>
      <c r="Z513" s="126"/>
    </row>
    <row r="514" spans="1:26">
      <c r="A514" s="248"/>
      <c r="I514" s="126"/>
      <c r="P514" s="126"/>
      <c r="Y514" s="126"/>
      <c r="Z514" s="126"/>
    </row>
    <row r="515" spans="1:26">
      <c r="A515" s="248"/>
      <c r="I515" s="126"/>
      <c r="P515" s="126"/>
      <c r="Y515" s="126"/>
      <c r="Z515" s="126"/>
    </row>
    <row r="516" spans="1:26">
      <c r="A516" s="248"/>
      <c r="I516" s="126"/>
      <c r="P516" s="126"/>
      <c r="Y516" s="126"/>
      <c r="Z516" s="126"/>
    </row>
    <row r="517" spans="1:26">
      <c r="A517" s="248"/>
      <c r="I517" s="126"/>
      <c r="P517" s="126"/>
      <c r="Y517" s="126"/>
      <c r="Z517" s="126"/>
    </row>
    <row r="518" spans="1:26">
      <c r="A518" s="248"/>
      <c r="I518" s="126"/>
      <c r="P518" s="126"/>
      <c r="Y518" s="126"/>
      <c r="Z518" s="126"/>
    </row>
    <row r="519" spans="1:26">
      <c r="A519" s="248"/>
      <c r="I519" s="126"/>
      <c r="P519" s="126"/>
      <c r="Y519" s="126"/>
      <c r="Z519" s="126"/>
    </row>
    <row r="520" spans="1:26">
      <c r="A520" s="248"/>
      <c r="I520" s="126"/>
      <c r="P520" s="126"/>
      <c r="Y520" s="126"/>
      <c r="Z520" s="126"/>
    </row>
    <row r="521" spans="1:26">
      <c r="A521" s="248"/>
      <c r="I521" s="126"/>
      <c r="P521" s="126"/>
      <c r="Y521" s="126"/>
      <c r="Z521" s="126"/>
    </row>
    <row r="522" spans="1:26">
      <c r="A522" s="248"/>
      <c r="I522" s="126"/>
      <c r="P522" s="126"/>
      <c r="Y522" s="126"/>
      <c r="Z522" s="126"/>
    </row>
    <row r="523" spans="1:26">
      <c r="A523" s="248"/>
      <c r="I523" s="126"/>
      <c r="P523" s="126"/>
      <c r="Y523" s="126"/>
      <c r="Z523" s="126"/>
    </row>
    <row r="524" spans="1:26">
      <c r="A524" s="248"/>
      <c r="I524" s="126"/>
      <c r="P524" s="126"/>
      <c r="Y524" s="126"/>
      <c r="Z524" s="126"/>
    </row>
    <row r="525" spans="1:26">
      <c r="A525" s="248"/>
      <c r="I525" s="126"/>
      <c r="P525" s="126"/>
      <c r="Y525" s="126"/>
      <c r="Z525" s="126"/>
    </row>
    <row r="526" spans="1:26">
      <c r="A526" s="248"/>
      <c r="I526" s="126"/>
      <c r="P526" s="126"/>
      <c r="Y526" s="126"/>
      <c r="Z526" s="126"/>
    </row>
    <row r="527" spans="1:26">
      <c r="A527" s="248"/>
      <c r="I527" s="126"/>
      <c r="P527" s="126"/>
      <c r="Y527" s="126"/>
      <c r="Z527" s="126"/>
    </row>
    <row r="528" spans="1:26">
      <c r="A528" s="248"/>
      <c r="I528" s="126"/>
      <c r="P528" s="126"/>
      <c r="Y528" s="126"/>
      <c r="Z528" s="126"/>
    </row>
    <row r="529" spans="1:26">
      <c r="A529" s="248"/>
      <c r="I529" s="126"/>
      <c r="P529" s="126"/>
      <c r="Y529" s="126"/>
      <c r="Z529" s="126"/>
    </row>
    <row r="530" spans="1:26">
      <c r="A530" s="248"/>
      <c r="I530" s="126"/>
      <c r="P530" s="126"/>
      <c r="Y530" s="126"/>
      <c r="Z530" s="126"/>
    </row>
    <row r="531" spans="1:26">
      <c r="A531" s="248"/>
      <c r="I531" s="126"/>
      <c r="P531" s="126"/>
      <c r="Y531" s="126"/>
      <c r="Z531" s="126"/>
    </row>
    <row r="532" spans="1:26">
      <c r="A532" s="248"/>
      <c r="I532" s="126"/>
      <c r="P532" s="126"/>
      <c r="Y532" s="126"/>
      <c r="Z532" s="126"/>
    </row>
    <row r="533" spans="1:26">
      <c r="A533" s="248"/>
      <c r="I533" s="126"/>
      <c r="P533" s="126"/>
      <c r="Y533" s="126"/>
      <c r="Z533" s="126"/>
    </row>
    <row r="534" spans="1:26">
      <c r="A534" s="248"/>
      <c r="I534" s="126"/>
      <c r="P534" s="126"/>
      <c r="Y534" s="126"/>
      <c r="Z534" s="126"/>
    </row>
    <row r="535" spans="1:26">
      <c r="A535" s="248"/>
      <c r="I535" s="126"/>
      <c r="P535" s="126"/>
      <c r="Y535" s="126"/>
      <c r="Z535" s="126"/>
    </row>
    <row r="536" spans="1:26">
      <c r="A536" s="248"/>
      <c r="I536" s="126"/>
      <c r="P536" s="126"/>
      <c r="Y536" s="126"/>
      <c r="Z536" s="126"/>
    </row>
    <row r="537" spans="1:26">
      <c r="A537" s="248"/>
      <c r="I537" s="126"/>
      <c r="P537" s="126"/>
      <c r="Y537" s="126"/>
      <c r="Z537" s="126"/>
    </row>
    <row r="538" spans="1:26">
      <c r="A538" s="248"/>
      <c r="I538" s="126"/>
      <c r="P538" s="126"/>
      <c r="Y538" s="126"/>
      <c r="Z538" s="126"/>
    </row>
    <row r="539" spans="1:26">
      <c r="A539" s="248"/>
      <c r="I539" s="126"/>
      <c r="P539" s="126"/>
      <c r="Y539" s="126"/>
      <c r="Z539" s="126"/>
    </row>
    <row r="540" spans="1:26">
      <c r="A540" s="248"/>
      <c r="I540" s="126"/>
      <c r="P540" s="126"/>
      <c r="Y540" s="126"/>
      <c r="Z540" s="126"/>
    </row>
    <row r="541" spans="1:26">
      <c r="A541" s="248"/>
      <c r="I541" s="126"/>
      <c r="P541" s="126"/>
      <c r="Y541" s="126"/>
      <c r="Z541" s="126"/>
    </row>
    <row r="542" spans="1:26">
      <c r="A542" s="248"/>
      <c r="I542" s="126"/>
      <c r="P542" s="126"/>
      <c r="Y542" s="126"/>
      <c r="Z542" s="126"/>
    </row>
    <row r="543" spans="1:26">
      <c r="A543" s="248"/>
      <c r="I543" s="126"/>
      <c r="P543" s="126"/>
      <c r="Y543" s="126"/>
      <c r="Z543" s="126"/>
    </row>
    <row r="544" spans="1:26">
      <c r="A544" s="248"/>
      <c r="I544" s="126"/>
      <c r="P544" s="126"/>
      <c r="Y544" s="126"/>
      <c r="Z544" s="126"/>
    </row>
    <row r="545" spans="1:26">
      <c r="A545" s="248"/>
      <c r="I545" s="126"/>
      <c r="P545" s="126"/>
      <c r="Y545" s="126"/>
      <c r="Z545" s="126"/>
    </row>
    <row r="546" spans="1:26">
      <c r="A546" s="248"/>
      <c r="I546" s="126"/>
      <c r="P546" s="126"/>
      <c r="Y546" s="126"/>
      <c r="Z546" s="126"/>
    </row>
    <row r="547" spans="1:26">
      <c r="A547" s="248"/>
      <c r="I547" s="126"/>
      <c r="P547" s="126"/>
      <c r="Y547" s="126"/>
      <c r="Z547" s="126"/>
    </row>
    <row r="548" spans="1:26">
      <c r="A548" s="248"/>
      <c r="I548" s="126"/>
      <c r="P548" s="126"/>
      <c r="Y548" s="126"/>
      <c r="Z548" s="126"/>
    </row>
    <row r="549" spans="1:26">
      <c r="A549" s="248"/>
      <c r="I549" s="126"/>
      <c r="P549" s="126"/>
      <c r="Y549" s="126"/>
      <c r="Z549" s="126"/>
    </row>
    <row r="550" spans="1:26">
      <c r="A550" s="248"/>
      <c r="I550" s="126"/>
      <c r="P550" s="126"/>
      <c r="Y550" s="126"/>
      <c r="Z550" s="126"/>
    </row>
    <row r="551" spans="1:26">
      <c r="A551" s="248"/>
      <c r="I551" s="126"/>
      <c r="P551" s="126"/>
      <c r="Y551" s="126"/>
      <c r="Z551" s="126"/>
    </row>
    <row r="552" spans="1:26">
      <c r="A552" s="248"/>
      <c r="I552" s="126"/>
      <c r="P552" s="126"/>
      <c r="Y552" s="126"/>
      <c r="Z552" s="126"/>
    </row>
    <row r="553" spans="1:26">
      <c r="A553" s="248"/>
      <c r="I553" s="126"/>
      <c r="P553" s="126"/>
      <c r="Y553" s="126"/>
      <c r="Z553" s="126"/>
    </row>
    <row r="554" spans="1:26">
      <c r="A554" s="248"/>
      <c r="I554" s="126"/>
      <c r="P554" s="126"/>
      <c r="Y554" s="126"/>
      <c r="Z554" s="126"/>
    </row>
    <row r="555" spans="1:26">
      <c r="A555" s="248"/>
      <c r="I555" s="126"/>
      <c r="P555" s="126"/>
      <c r="Y555" s="126"/>
      <c r="Z555" s="126"/>
    </row>
    <row r="556" spans="1:26">
      <c r="A556" s="248"/>
      <c r="I556" s="126"/>
      <c r="P556" s="126"/>
      <c r="Y556" s="126"/>
      <c r="Z556" s="126"/>
    </row>
    <row r="557" spans="1:26">
      <c r="A557" s="248"/>
      <c r="I557" s="126"/>
      <c r="P557" s="126"/>
      <c r="Y557" s="126"/>
      <c r="Z557" s="126"/>
    </row>
    <row r="558" spans="1:26">
      <c r="A558" s="248"/>
      <c r="I558" s="126"/>
      <c r="P558" s="126"/>
      <c r="Y558" s="126"/>
      <c r="Z558" s="126"/>
    </row>
    <row r="559" spans="1:26">
      <c r="A559" s="248"/>
      <c r="I559" s="126"/>
      <c r="P559" s="126"/>
      <c r="Y559" s="126"/>
      <c r="Z559" s="126"/>
    </row>
    <row r="560" spans="1:26">
      <c r="A560" s="248"/>
      <c r="I560" s="126"/>
      <c r="P560" s="126"/>
      <c r="Y560" s="126"/>
      <c r="Z560" s="126"/>
    </row>
    <row r="561" spans="1:26">
      <c r="A561" s="248"/>
      <c r="I561" s="126"/>
      <c r="P561" s="126"/>
      <c r="Y561" s="126"/>
      <c r="Z561" s="126"/>
    </row>
    <row r="562" spans="1:26">
      <c r="A562" s="248"/>
      <c r="I562" s="126"/>
      <c r="P562" s="126"/>
      <c r="Y562" s="126"/>
      <c r="Z562" s="126"/>
    </row>
    <row r="563" spans="1:26">
      <c r="A563" s="248"/>
      <c r="I563" s="126"/>
      <c r="P563" s="126"/>
      <c r="Y563" s="126"/>
      <c r="Z563" s="126"/>
    </row>
    <row r="564" spans="1:26">
      <c r="A564" s="248"/>
      <c r="I564" s="126"/>
      <c r="P564" s="126"/>
      <c r="Y564" s="126"/>
      <c r="Z564" s="126"/>
    </row>
    <row r="565" spans="1:26">
      <c r="A565" s="248"/>
      <c r="I565" s="126"/>
      <c r="P565" s="126"/>
      <c r="Y565" s="126"/>
      <c r="Z565" s="126"/>
    </row>
    <row r="566" spans="1:26">
      <c r="A566" s="248"/>
      <c r="I566" s="126"/>
      <c r="P566" s="126"/>
      <c r="Y566" s="126"/>
      <c r="Z566" s="126"/>
    </row>
    <row r="567" spans="1:26">
      <c r="A567" s="248"/>
      <c r="I567" s="126"/>
      <c r="P567" s="126"/>
      <c r="Y567" s="126"/>
      <c r="Z567" s="126"/>
    </row>
    <row r="568" spans="1:26">
      <c r="A568" s="248"/>
      <c r="I568" s="126"/>
      <c r="P568" s="126"/>
      <c r="Y568" s="126"/>
      <c r="Z568" s="126"/>
    </row>
    <row r="569" spans="1:26">
      <c r="A569" s="248"/>
      <c r="I569" s="126"/>
      <c r="P569" s="126"/>
      <c r="Y569" s="126"/>
      <c r="Z569" s="126"/>
    </row>
    <row r="570" spans="1:26">
      <c r="A570" s="248"/>
      <c r="I570" s="126"/>
      <c r="P570" s="126"/>
      <c r="Y570" s="126"/>
      <c r="Z570" s="126"/>
    </row>
    <row r="571" spans="1:26">
      <c r="A571" s="248"/>
      <c r="I571" s="126"/>
      <c r="P571" s="126"/>
      <c r="Y571" s="126"/>
      <c r="Z571" s="126"/>
    </row>
    <row r="572" spans="1:26">
      <c r="A572" s="248"/>
      <c r="I572" s="126"/>
      <c r="P572" s="126"/>
      <c r="Y572" s="126"/>
      <c r="Z572" s="126"/>
    </row>
    <row r="573" spans="1:26">
      <c r="A573" s="248"/>
      <c r="I573" s="126"/>
      <c r="P573" s="126"/>
      <c r="Y573" s="126"/>
      <c r="Z573" s="126"/>
    </row>
    <row r="574" spans="1:26">
      <c r="A574" s="248"/>
      <c r="I574" s="126"/>
      <c r="P574" s="126"/>
      <c r="Y574" s="126"/>
      <c r="Z574" s="126"/>
    </row>
    <row r="575" spans="1:26">
      <c r="A575" s="248"/>
      <c r="I575" s="126"/>
      <c r="P575" s="126"/>
      <c r="Y575" s="126"/>
      <c r="Z575" s="126"/>
    </row>
    <row r="576" spans="1:26">
      <c r="A576" s="248"/>
      <c r="I576" s="126"/>
      <c r="P576" s="126"/>
      <c r="Y576" s="126"/>
      <c r="Z576" s="126"/>
    </row>
    <row r="577" spans="1:26">
      <c r="A577" s="248"/>
      <c r="I577" s="126"/>
      <c r="P577" s="126"/>
      <c r="Y577" s="126"/>
      <c r="Z577" s="126"/>
    </row>
    <row r="578" spans="1:26">
      <c r="A578" s="248"/>
      <c r="I578" s="126"/>
      <c r="P578" s="126"/>
      <c r="Y578" s="126"/>
      <c r="Z578" s="126"/>
    </row>
    <row r="579" spans="1:26">
      <c r="A579" s="248"/>
      <c r="I579" s="126"/>
      <c r="P579" s="126"/>
      <c r="Y579" s="126"/>
      <c r="Z579" s="126"/>
    </row>
    <row r="580" spans="1:26">
      <c r="A580" s="248"/>
      <c r="I580" s="126"/>
      <c r="P580" s="126"/>
      <c r="Y580" s="126"/>
      <c r="Z580" s="126"/>
    </row>
    <row r="581" spans="1:26">
      <c r="A581" s="248"/>
      <c r="I581" s="126"/>
      <c r="P581" s="126"/>
      <c r="Y581" s="126"/>
      <c r="Z581" s="126"/>
    </row>
    <row r="582" spans="1:26">
      <c r="A582" s="248"/>
      <c r="I582" s="126"/>
      <c r="P582" s="126"/>
      <c r="Y582" s="126"/>
      <c r="Z582" s="126"/>
    </row>
    <row r="583" spans="1:26">
      <c r="A583" s="248"/>
      <c r="I583" s="126"/>
      <c r="P583" s="126"/>
      <c r="Y583" s="126"/>
      <c r="Z583" s="126"/>
    </row>
    <row r="584" spans="1:26">
      <c r="A584" s="248"/>
      <c r="I584" s="126"/>
      <c r="P584" s="126"/>
      <c r="Y584" s="126"/>
      <c r="Z584" s="126"/>
    </row>
    <row r="585" spans="1:26">
      <c r="A585" s="248"/>
      <c r="I585" s="126"/>
      <c r="P585" s="126"/>
      <c r="Y585" s="126"/>
      <c r="Z585" s="126"/>
    </row>
    <row r="586" spans="1:26">
      <c r="A586" s="248"/>
      <c r="I586" s="126"/>
      <c r="P586" s="126"/>
      <c r="Y586" s="126"/>
      <c r="Z586" s="126"/>
    </row>
    <row r="587" spans="1:26">
      <c r="A587" s="248"/>
      <c r="I587" s="126"/>
      <c r="P587" s="126"/>
      <c r="Y587" s="126"/>
      <c r="Z587" s="126"/>
    </row>
    <row r="588" spans="1:26">
      <c r="A588" s="248"/>
      <c r="I588" s="126"/>
      <c r="P588" s="126"/>
      <c r="Y588" s="126"/>
      <c r="Z588" s="126"/>
    </row>
    <row r="589" spans="1:26">
      <c r="A589" s="248"/>
      <c r="I589" s="126"/>
      <c r="P589" s="126"/>
      <c r="Y589" s="126"/>
      <c r="Z589" s="126"/>
    </row>
    <row r="590" spans="1:26">
      <c r="A590" s="248"/>
      <c r="I590" s="126"/>
      <c r="P590" s="126"/>
      <c r="Y590" s="126"/>
      <c r="Z590" s="126"/>
    </row>
    <row r="591" spans="1:26">
      <c r="A591" s="248"/>
      <c r="I591" s="126"/>
      <c r="P591" s="126"/>
      <c r="Y591" s="126"/>
      <c r="Z591" s="126"/>
    </row>
    <row r="592" spans="1:26">
      <c r="A592" s="248"/>
      <c r="I592" s="126"/>
      <c r="P592" s="126"/>
      <c r="Y592" s="126"/>
      <c r="Z592" s="126"/>
    </row>
    <row r="593" spans="1:26">
      <c r="A593" s="248"/>
      <c r="I593" s="126"/>
      <c r="P593" s="126"/>
      <c r="Y593" s="126"/>
      <c r="Z593" s="126"/>
    </row>
    <row r="594" spans="1:26">
      <c r="A594" s="248"/>
      <c r="I594" s="126"/>
      <c r="P594" s="126"/>
      <c r="Y594" s="126"/>
      <c r="Z594" s="126"/>
    </row>
    <row r="595" spans="1:26">
      <c r="A595" s="248"/>
      <c r="I595" s="126"/>
      <c r="P595" s="126"/>
      <c r="Y595" s="126"/>
      <c r="Z595" s="126"/>
    </row>
    <row r="596" spans="1:26">
      <c r="A596" s="248"/>
      <c r="I596" s="126"/>
      <c r="P596" s="126"/>
      <c r="Y596" s="126"/>
      <c r="Z596" s="126"/>
    </row>
    <row r="597" spans="1:26">
      <c r="A597" s="248"/>
      <c r="I597" s="126"/>
      <c r="P597" s="126"/>
      <c r="Y597" s="126"/>
      <c r="Z597" s="126"/>
    </row>
    <row r="598" spans="1:26">
      <c r="A598" s="248"/>
      <c r="I598" s="126"/>
      <c r="P598" s="126"/>
      <c r="Y598" s="126"/>
      <c r="Z598" s="126"/>
    </row>
    <row r="599" spans="1:26">
      <c r="A599" s="248"/>
      <c r="I599" s="126"/>
      <c r="P599" s="126"/>
      <c r="Y599" s="126"/>
      <c r="Z599" s="126"/>
    </row>
    <row r="600" spans="1:26">
      <c r="A600" s="248"/>
      <c r="I600" s="126"/>
      <c r="P600" s="126"/>
      <c r="Y600" s="126"/>
      <c r="Z600" s="126"/>
    </row>
    <row r="601" spans="1:26">
      <c r="A601" s="248"/>
      <c r="I601" s="126"/>
      <c r="P601" s="126"/>
      <c r="Y601" s="126"/>
      <c r="Z601" s="126"/>
    </row>
    <row r="602" spans="1:26">
      <c r="A602" s="248"/>
      <c r="I602" s="126"/>
      <c r="P602" s="126"/>
      <c r="Y602" s="126"/>
      <c r="Z602" s="126"/>
    </row>
    <row r="603" spans="1:26">
      <c r="A603" s="248"/>
      <c r="I603" s="126"/>
      <c r="P603" s="126"/>
      <c r="Y603" s="126"/>
      <c r="Z603" s="126"/>
    </row>
    <row r="604" spans="1:26">
      <c r="A604" s="248"/>
      <c r="I604" s="126"/>
      <c r="P604" s="126"/>
      <c r="Y604" s="126"/>
      <c r="Z604" s="126"/>
    </row>
    <row r="605" spans="1:26">
      <c r="A605" s="248"/>
      <c r="I605" s="126"/>
      <c r="P605" s="126"/>
      <c r="Y605" s="126"/>
      <c r="Z605" s="126"/>
    </row>
    <row r="606" spans="1:26">
      <c r="A606" s="248"/>
      <c r="I606" s="126"/>
      <c r="P606" s="126"/>
      <c r="Y606" s="126"/>
      <c r="Z606" s="126"/>
    </row>
    <row r="607" spans="1:26">
      <c r="A607" s="248"/>
      <c r="I607" s="126"/>
      <c r="P607" s="126"/>
      <c r="Y607" s="126"/>
      <c r="Z607" s="126"/>
    </row>
    <row r="608" spans="1:26">
      <c r="A608" s="248"/>
      <c r="I608" s="126"/>
      <c r="P608" s="126"/>
      <c r="Y608" s="126"/>
      <c r="Z608" s="126"/>
    </row>
    <row r="609" spans="1:26">
      <c r="A609" s="248"/>
      <c r="I609" s="126"/>
      <c r="P609" s="126"/>
      <c r="Y609" s="126"/>
      <c r="Z609" s="126"/>
    </row>
    <row r="610" spans="1:26">
      <c r="A610" s="248"/>
      <c r="I610" s="126"/>
      <c r="P610" s="126"/>
      <c r="Y610" s="126"/>
      <c r="Z610" s="126"/>
    </row>
    <row r="611" spans="1:26">
      <c r="A611" s="248"/>
      <c r="I611" s="126"/>
      <c r="P611" s="126"/>
      <c r="Y611" s="126"/>
      <c r="Z611" s="126"/>
    </row>
    <row r="612" spans="1:26">
      <c r="A612" s="248"/>
      <c r="I612" s="126"/>
      <c r="P612" s="126"/>
      <c r="Y612" s="126"/>
      <c r="Z612" s="126"/>
    </row>
    <row r="613" spans="1:26">
      <c r="A613" s="248"/>
      <c r="I613" s="126"/>
      <c r="P613" s="126"/>
      <c r="Y613" s="126"/>
      <c r="Z613" s="126"/>
    </row>
    <row r="614" spans="1:26">
      <c r="A614" s="248"/>
      <c r="I614" s="126"/>
      <c r="P614" s="126"/>
      <c r="Y614" s="126"/>
      <c r="Z614" s="126"/>
    </row>
    <row r="615" spans="1:26">
      <c r="A615" s="248"/>
      <c r="I615" s="126"/>
      <c r="P615" s="126"/>
      <c r="Y615" s="126"/>
      <c r="Z615" s="126"/>
    </row>
    <row r="616" spans="1:26">
      <c r="A616" s="248"/>
      <c r="I616" s="126"/>
      <c r="P616" s="126"/>
      <c r="Y616" s="126"/>
      <c r="Z616" s="126"/>
    </row>
    <row r="617" spans="1:26">
      <c r="A617" s="248"/>
      <c r="I617" s="126"/>
      <c r="P617" s="126"/>
      <c r="Y617" s="126"/>
      <c r="Z617" s="126"/>
    </row>
    <row r="618" spans="1:26">
      <c r="A618" s="248"/>
      <c r="I618" s="126"/>
      <c r="P618" s="126"/>
      <c r="Y618" s="126"/>
      <c r="Z618" s="126"/>
    </row>
    <row r="619" spans="1:26">
      <c r="A619" s="248"/>
      <c r="I619" s="126"/>
      <c r="P619" s="126"/>
      <c r="Y619" s="126"/>
      <c r="Z619" s="126"/>
    </row>
    <row r="620" spans="1:26">
      <c r="A620" s="248"/>
      <c r="I620" s="126"/>
      <c r="P620" s="126"/>
      <c r="Y620" s="126"/>
      <c r="Z620" s="126"/>
    </row>
    <row r="621" spans="1:26">
      <c r="A621" s="248"/>
      <c r="I621" s="126"/>
      <c r="P621" s="126"/>
      <c r="Y621" s="126"/>
      <c r="Z621" s="126"/>
    </row>
    <row r="622" spans="1:26">
      <c r="A622" s="248"/>
      <c r="I622" s="126"/>
      <c r="P622" s="126"/>
      <c r="Y622" s="126"/>
      <c r="Z622" s="126"/>
    </row>
    <row r="623" spans="1:26">
      <c r="A623" s="248"/>
      <c r="I623" s="126"/>
      <c r="P623" s="126"/>
      <c r="Y623" s="126"/>
      <c r="Z623" s="126"/>
    </row>
    <row r="624" spans="1:26">
      <c r="A624" s="248"/>
      <c r="I624" s="126"/>
      <c r="P624" s="126"/>
      <c r="Y624" s="126"/>
      <c r="Z624" s="126"/>
    </row>
    <row r="625" spans="1:26">
      <c r="A625" s="248"/>
      <c r="I625" s="126"/>
      <c r="P625" s="126"/>
      <c r="Y625" s="126"/>
      <c r="Z625" s="126"/>
    </row>
    <row r="626" spans="1:26">
      <c r="A626" s="248"/>
      <c r="I626" s="126"/>
      <c r="P626" s="126"/>
      <c r="Y626" s="126"/>
      <c r="Z626" s="126"/>
    </row>
    <row r="627" spans="1:26">
      <c r="A627" s="248"/>
      <c r="I627" s="126"/>
      <c r="P627" s="126"/>
      <c r="Y627" s="126"/>
      <c r="Z627" s="126"/>
    </row>
    <row r="628" spans="1:26">
      <c r="A628" s="248"/>
      <c r="I628" s="126"/>
      <c r="P628" s="126"/>
      <c r="Y628" s="126"/>
      <c r="Z628" s="126"/>
    </row>
    <row r="629" spans="1:26">
      <c r="A629" s="248"/>
      <c r="I629" s="126"/>
      <c r="P629" s="126"/>
      <c r="Y629" s="126"/>
      <c r="Z629" s="126"/>
    </row>
    <row r="630" spans="1:26">
      <c r="A630" s="248"/>
      <c r="I630" s="126"/>
      <c r="P630" s="126"/>
      <c r="Y630" s="126"/>
      <c r="Z630" s="126"/>
    </row>
    <row r="631" spans="1:26">
      <c r="A631" s="248"/>
      <c r="I631" s="126"/>
      <c r="P631" s="126"/>
      <c r="Y631" s="126"/>
      <c r="Z631" s="126"/>
    </row>
    <row r="632" spans="1:26">
      <c r="A632" s="248"/>
      <c r="I632" s="126"/>
      <c r="P632" s="126"/>
      <c r="Y632" s="126"/>
      <c r="Z632" s="126"/>
    </row>
    <row r="633" spans="1:26">
      <c r="A633" s="248"/>
      <c r="I633" s="126"/>
      <c r="P633" s="126"/>
      <c r="Y633" s="126"/>
      <c r="Z633" s="126"/>
    </row>
    <row r="634" spans="1:26">
      <c r="A634" s="248"/>
      <c r="I634" s="126"/>
      <c r="P634" s="126"/>
      <c r="Y634" s="126"/>
      <c r="Z634" s="126"/>
    </row>
    <row r="635" spans="1:26">
      <c r="A635" s="248"/>
      <c r="I635" s="126"/>
      <c r="P635" s="126"/>
      <c r="Y635" s="126"/>
      <c r="Z635" s="126"/>
    </row>
    <row r="636" spans="1:26">
      <c r="A636" s="248"/>
      <c r="I636" s="126"/>
      <c r="P636" s="126"/>
      <c r="Y636" s="126"/>
      <c r="Z636" s="126"/>
    </row>
    <row r="637" spans="1:26">
      <c r="A637" s="248"/>
      <c r="I637" s="126"/>
      <c r="P637" s="126"/>
      <c r="Y637" s="126"/>
      <c r="Z637" s="126"/>
    </row>
    <row r="638" spans="1:26">
      <c r="A638" s="248"/>
      <c r="I638" s="126"/>
      <c r="P638" s="126"/>
      <c r="Y638" s="126"/>
      <c r="Z638" s="126"/>
    </row>
    <row r="639" spans="1:26">
      <c r="A639" s="248"/>
      <c r="I639" s="126"/>
      <c r="P639" s="126"/>
      <c r="Y639" s="126"/>
      <c r="Z639" s="126"/>
    </row>
    <row r="640" spans="1:26">
      <c r="A640" s="248"/>
      <c r="I640" s="126"/>
      <c r="P640" s="126"/>
      <c r="Y640" s="126"/>
      <c r="Z640" s="126"/>
    </row>
    <row r="641" spans="1:26">
      <c r="A641" s="248"/>
      <c r="I641" s="126"/>
      <c r="P641" s="126"/>
      <c r="Y641" s="126"/>
      <c r="Z641" s="126"/>
    </row>
    <row r="642" spans="1:26">
      <c r="A642" s="248"/>
      <c r="I642" s="126"/>
      <c r="P642" s="126"/>
      <c r="Y642" s="126"/>
      <c r="Z642" s="126"/>
    </row>
    <row r="643" spans="1:26">
      <c r="A643" s="248"/>
      <c r="I643" s="126"/>
      <c r="P643" s="126"/>
      <c r="Y643" s="126"/>
      <c r="Z643" s="126"/>
    </row>
    <row r="644" spans="1:26">
      <c r="A644" s="248"/>
      <c r="I644" s="126"/>
      <c r="P644" s="126"/>
      <c r="Y644" s="126"/>
      <c r="Z644" s="126"/>
    </row>
    <row r="645" spans="1:26">
      <c r="A645" s="248"/>
      <c r="I645" s="126"/>
      <c r="P645" s="126"/>
      <c r="Y645" s="126"/>
      <c r="Z645" s="126"/>
    </row>
    <row r="646" spans="1:26">
      <c r="A646" s="248"/>
      <c r="I646" s="126"/>
      <c r="P646" s="126"/>
      <c r="Y646" s="126"/>
      <c r="Z646" s="126"/>
    </row>
    <row r="647" spans="1:26">
      <c r="A647" s="248"/>
      <c r="I647" s="126"/>
      <c r="P647" s="126"/>
      <c r="Y647" s="126"/>
      <c r="Z647" s="126"/>
    </row>
    <row r="648" spans="1:26">
      <c r="A648" s="248"/>
      <c r="I648" s="126"/>
      <c r="P648" s="126"/>
      <c r="Y648" s="126"/>
      <c r="Z648" s="126"/>
    </row>
    <row r="649" spans="1:26">
      <c r="A649" s="248"/>
      <c r="I649" s="126"/>
      <c r="P649" s="126"/>
      <c r="Y649" s="126"/>
      <c r="Z649" s="126"/>
    </row>
    <row r="650" spans="1:26">
      <c r="A650" s="248"/>
      <c r="I650" s="126"/>
      <c r="P650" s="126"/>
      <c r="Y650" s="126"/>
      <c r="Z650" s="126"/>
    </row>
    <row r="651" spans="1:26">
      <c r="A651" s="248"/>
      <c r="I651" s="126"/>
      <c r="P651" s="126"/>
      <c r="Y651" s="126"/>
      <c r="Z651" s="126"/>
    </row>
    <row r="652" spans="1:26">
      <c r="A652" s="248"/>
      <c r="I652" s="126"/>
      <c r="P652" s="126"/>
      <c r="Y652" s="126"/>
      <c r="Z652" s="126"/>
    </row>
    <row r="653" spans="1:26">
      <c r="A653" s="248"/>
      <c r="I653" s="126"/>
      <c r="P653" s="126"/>
      <c r="Y653" s="126"/>
      <c r="Z653" s="126"/>
    </row>
    <row r="654" spans="1:26">
      <c r="A654" s="248"/>
      <c r="I654" s="126"/>
      <c r="P654" s="126"/>
      <c r="Y654" s="126"/>
      <c r="Z654" s="126"/>
    </row>
    <row r="655" spans="1:26">
      <c r="A655" s="248"/>
      <c r="I655" s="126"/>
      <c r="P655" s="126"/>
      <c r="Y655" s="126"/>
      <c r="Z655" s="126"/>
    </row>
    <row r="656" spans="1:26">
      <c r="A656" s="248"/>
      <c r="I656" s="126"/>
      <c r="P656" s="126"/>
      <c r="Y656" s="126"/>
      <c r="Z656" s="126"/>
    </row>
    <row r="657" spans="1:26">
      <c r="A657" s="248"/>
      <c r="I657" s="126"/>
      <c r="P657" s="126"/>
      <c r="Y657" s="126"/>
      <c r="Z657" s="126"/>
    </row>
    <row r="658" spans="1:26">
      <c r="A658" s="248"/>
      <c r="I658" s="126"/>
      <c r="P658" s="126"/>
      <c r="Y658" s="126"/>
      <c r="Z658" s="126"/>
    </row>
    <row r="659" spans="1:26">
      <c r="A659" s="248"/>
      <c r="I659" s="126"/>
      <c r="P659" s="126"/>
      <c r="Y659" s="126"/>
      <c r="Z659" s="126"/>
    </row>
    <row r="660" spans="1:26">
      <c r="A660" s="248"/>
      <c r="I660" s="126"/>
      <c r="P660" s="126"/>
      <c r="Y660" s="126"/>
      <c r="Z660" s="126"/>
    </row>
    <row r="661" spans="1:26">
      <c r="A661" s="248"/>
      <c r="I661" s="126"/>
      <c r="P661" s="126"/>
      <c r="Y661" s="126"/>
      <c r="Z661" s="126"/>
    </row>
    <row r="662" spans="1:26">
      <c r="A662" s="248"/>
      <c r="I662" s="126"/>
      <c r="P662" s="126"/>
      <c r="Y662" s="126"/>
      <c r="Z662" s="126"/>
    </row>
    <row r="663" spans="1:26">
      <c r="A663" s="248"/>
      <c r="I663" s="126"/>
      <c r="P663" s="126"/>
      <c r="Y663" s="126"/>
      <c r="Z663" s="126"/>
    </row>
    <row r="664" spans="1:26">
      <c r="A664" s="248"/>
      <c r="I664" s="126"/>
      <c r="P664" s="126"/>
      <c r="Y664" s="126"/>
      <c r="Z664" s="126"/>
    </row>
    <row r="665" spans="1:26">
      <c r="A665" s="248"/>
      <c r="I665" s="126"/>
      <c r="P665" s="126"/>
      <c r="Y665" s="126"/>
      <c r="Z665" s="126"/>
    </row>
    <row r="666" spans="1:26">
      <c r="A666" s="248"/>
      <c r="I666" s="126"/>
      <c r="P666" s="126"/>
      <c r="Y666" s="126"/>
      <c r="Z666" s="126"/>
    </row>
    <row r="667" spans="1:26">
      <c r="A667" s="248"/>
      <c r="I667" s="126"/>
      <c r="P667" s="126"/>
      <c r="Y667" s="126"/>
      <c r="Z667" s="126"/>
    </row>
    <row r="668" spans="1:26">
      <c r="A668" s="248"/>
      <c r="I668" s="126"/>
      <c r="P668" s="126"/>
      <c r="Y668" s="126"/>
      <c r="Z668" s="126"/>
    </row>
    <row r="669" spans="1:26">
      <c r="A669" s="248"/>
      <c r="I669" s="126"/>
      <c r="P669" s="126"/>
      <c r="Y669" s="126"/>
      <c r="Z669" s="126"/>
    </row>
    <row r="670" spans="1:26">
      <c r="A670" s="248"/>
      <c r="I670" s="126"/>
      <c r="P670" s="126"/>
      <c r="Y670" s="126"/>
      <c r="Z670" s="126"/>
    </row>
    <row r="671" spans="1:26">
      <c r="A671" s="248"/>
      <c r="I671" s="126"/>
      <c r="P671" s="126"/>
      <c r="Y671" s="126"/>
      <c r="Z671" s="126"/>
    </row>
    <row r="672" spans="1:26">
      <c r="A672" s="248"/>
      <c r="I672" s="126"/>
      <c r="P672" s="126"/>
      <c r="Y672" s="126"/>
      <c r="Z672" s="126"/>
    </row>
    <row r="673" spans="1:26">
      <c r="A673" s="248"/>
      <c r="I673" s="126"/>
      <c r="P673" s="126"/>
      <c r="Y673" s="126"/>
      <c r="Z673" s="126"/>
    </row>
    <row r="674" spans="1:26">
      <c r="A674" s="248"/>
      <c r="I674" s="126"/>
      <c r="P674" s="126"/>
      <c r="Y674" s="126"/>
      <c r="Z674" s="126"/>
    </row>
    <row r="675" spans="1:26">
      <c r="A675" s="248"/>
      <c r="I675" s="126"/>
      <c r="P675" s="126"/>
      <c r="Y675" s="126"/>
      <c r="Z675" s="126"/>
    </row>
    <row r="676" spans="1:26">
      <c r="A676" s="248"/>
      <c r="I676" s="126"/>
      <c r="P676" s="126"/>
      <c r="Y676" s="126"/>
      <c r="Z676" s="126"/>
    </row>
    <row r="677" spans="1:26">
      <c r="A677" s="248"/>
      <c r="I677" s="126"/>
      <c r="P677" s="126"/>
      <c r="Y677" s="126"/>
      <c r="Z677" s="126"/>
    </row>
    <row r="678" spans="1:26">
      <c r="A678" s="248"/>
      <c r="I678" s="126"/>
      <c r="P678" s="126"/>
      <c r="Y678" s="126"/>
      <c r="Z678" s="126"/>
    </row>
    <row r="679" spans="1:26">
      <c r="A679" s="248"/>
      <c r="I679" s="126"/>
      <c r="P679" s="126"/>
      <c r="Y679" s="126"/>
      <c r="Z679" s="126"/>
    </row>
    <row r="680" spans="1:26">
      <c r="A680" s="248"/>
      <c r="I680" s="126"/>
      <c r="P680" s="126"/>
      <c r="Y680" s="126"/>
      <c r="Z680" s="126"/>
    </row>
    <row r="681" spans="1:26">
      <c r="A681" s="248"/>
      <c r="I681" s="126"/>
      <c r="P681" s="126"/>
      <c r="Y681" s="126"/>
      <c r="Z681" s="126"/>
    </row>
    <row r="682" spans="1:26">
      <c r="A682" s="248"/>
      <c r="I682" s="126"/>
      <c r="P682" s="126"/>
      <c r="Y682" s="126"/>
      <c r="Z682" s="126"/>
    </row>
    <row r="683" spans="1:26">
      <c r="A683" s="248"/>
      <c r="I683" s="126"/>
      <c r="P683" s="126"/>
      <c r="Y683" s="126"/>
      <c r="Z683" s="126"/>
    </row>
    <row r="684" spans="1:26">
      <c r="A684" s="248"/>
      <c r="I684" s="126"/>
      <c r="P684" s="126"/>
      <c r="Y684" s="126"/>
      <c r="Z684" s="126"/>
    </row>
    <row r="685" spans="1:26">
      <c r="A685" s="248"/>
      <c r="I685" s="126"/>
      <c r="P685" s="126"/>
      <c r="Y685" s="126"/>
      <c r="Z685" s="126"/>
    </row>
    <row r="686" spans="1:26">
      <c r="A686" s="248"/>
      <c r="I686" s="126"/>
      <c r="P686" s="126"/>
      <c r="Y686" s="126"/>
      <c r="Z686" s="126"/>
    </row>
    <row r="687" spans="1:26">
      <c r="A687" s="248"/>
      <c r="I687" s="126"/>
      <c r="P687" s="126"/>
      <c r="Y687" s="126"/>
      <c r="Z687" s="126"/>
    </row>
    <row r="688" spans="1:26">
      <c r="A688" s="248"/>
      <c r="I688" s="126"/>
      <c r="P688" s="126"/>
      <c r="Y688" s="126"/>
      <c r="Z688" s="126"/>
    </row>
    <row r="689" spans="1:26">
      <c r="A689" s="248"/>
      <c r="I689" s="126"/>
      <c r="P689" s="126"/>
      <c r="Y689" s="126"/>
      <c r="Z689" s="126"/>
    </row>
    <row r="690" spans="1:26">
      <c r="A690" s="248"/>
      <c r="I690" s="126"/>
      <c r="P690" s="126"/>
      <c r="Y690" s="126"/>
      <c r="Z690" s="126"/>
    </row>
    <row r="691" spans="1:26">
      <c r="A691" s="248"/>
      <c r="I691" s="126"/>
      <c r="P691" s="126"/>
      <c r="Y691" s="126"/>
      <c r="Z691" s="126"/>
    </row>
    <row r="692" spans="1:26">
      <c r="A692" s="248"/>
      <c r="I692" s="126"/>
      <c r="P692" s="126"/>
      <c r="Y692" s="126"/>
      <c r="Z692" s="126"/>
    </row>
    <row r="693" spans="1:26">
      <c r="A693" s="248"/>
      <c r="I693" s="126"/>
      <c r="P693" s="126"/>
      <c r="Y693" s="126"/>
      <c r="Z693" s="126"/>
    </row>
    <row r="694" spans="1:26">
      <c r="A694" s="248"/>
      <c r="I694" s="126"/>
      <c r="P694" s="126"/>
      <c r="Y694" s="126"/>
      <c r="Z694" s="126"/>
    </row>
    <row r="695" spans="1:26">
      <c r="A695" s="248"/>
      <c r="I695" s="126"/>
      <c r="P695" s="126"/>
      <c r="Y695" s="126"/>
      <c r="Z695" s="126"/>
    </row>
    <row r="696" spans="1:26">
      <c r="A696" s="248"/>
      <c r="I696" s="126"/>
      <c r="P696" s="126"/>
      <c r="Y696" s="126"/>
      <c r="Z696" s="126"/>
    </row>
    <row r="697" spans="1:26">
      <c r="A697" s="248"/>
      <c r="I697" s="126"/>
      <c r="P697" s="126"/>
      <c r="Y697" s="126"/>
      <c r="Z697" s="126"/>
    </row>
    <row r="698" spans="1:26">
      <c r="A698" s="248"/>
      <c r="I698" s="126"/>
      <c r="P698" s="126"/>
      <c r="Y698" s="126"/>
      <c r="Z698" s="126"/>
    </row>
    <row r="699" spans="1:26">
      <c r="A699" s="248"/>
      <c r="I699" s="126"/>
      <c r="P699" s="126"/>
      <c r="Y699" s="126"/>
      <c r="Z699" s="126"/>
    </row>
    <row r="700" spans="1:26">
      <c r="A700" s="248"/>
      <c r="I700" s="126"/>
      <c r="P700" s="126"/>
      <c r="Y700" s="126"/>
      <c r="Z700" s="126"/>
    </row>
    <row r="701" spans="1:26">
      <c r="A701" s="248"/>
      <c r="I701" s="126"/>
      <c r="P701" s="126"/>
      <c r="Y701" s="126"/>
      <c r="Z701" s="126"/>
    </row>
    <row r="702" spans="1:26">
      <c r="A702" s="248"/>
      <c r="I702" s="126"/>
      <c r="P702" s="126"/>
      <c r="Y702" s="126"/>
      <c r="Z702" s="126"/>
    </row>
    <row r="703" spans="1:26">
      <c r="A703" s="248"/>
      <c r="I703" s="126"/>
      <c r="P703" s="126"/>
      <c r="Y703" s="126"/>
      <c r="Z703" s="126"/>
    </row>
    <row r="704" spans="1:26">
      <c r="A704" s="248"/>
      <c r="I704" s="126"/>
      <c r="P704" s="126"/>
      <c r="Y704" s="126"/>
      <c r="Z704" s="126"/>
    </row>
    <row r="705" spans="1:26">
      <c r="A705" s="248"/>
      <c r="I705" s="126"/>
      <c r="P705" s="126"/>
      <c r="Y705" s="126"/>
      <c r="Z705" s="126"/>
    </row>
    <row r="706" spans="1:26">
      <c r="A706" s="248"/>
      <c r="I706" s="126"/>
      <c r="P706" s="126"/>
      <c r="Y706" s="126"/>
      <c r="Z706" s="126"/>
    </row>
    <row r="707" spans="1:26">
      <c r="A707" s="248"/>
      <c r="I707" s="126"/>
      <c r="P707" s="126"/>
      <c r="Y707" s="126"/>
      <c r="Z707" s="126"/>
    </row>
    <row r="708" spans="1:26">
      <c r="A708" s="248"/>
      <c r="I708" s="126"/>
      <c r="P708" s="126"/>
      <c r="Y708" s="126"/>
      <c r="Z708" s="126"/>
    </row>
    <row r="709" spans="1:26">
      <c r="A709" s="248"/>
      <c r="I709" s="126"/>
      <c r="P709" s="126"/>
      <c r="Y709" s="126"/>
      <c r="Z709" s="126"/>
    </row>
    <row r="710" spans="1:26">
      <c r="A710" s="248"/>
      <c r="I710" s="126"/>
      <c r="P710" s="126"/>
      <c r="Y710" s="126"/>
      <c r="Z710" s="126"/>
    </row>
    <row r="711" spans="1:26">
      <c r="A711" s="248"/>
      <c r="I711" s="126"/>
      <c r="P711" s="126"/>
      <c r="Y711" s="126"/>
      <c r="Z711" s="126"/>
    </row>
    <row r="712" spans="1:26">
      <c r="A712" s="248"/>
      <c r="I712" s="126"/>
      <c r="P712" s="126"/>
      <c r="Y712" s="126"/>
      <c r="Z712" s="126"/>
    </row>
    <row r="713" spans="1:26">
      <c r="A713" s="248"/>
      <c r="I713" s="126"/>
      <c r="P713" s="126"/>
      <c r="Y713" s="126"/>
      <c r="Z713" s="126"/>
    </row>
    <row r="714" spans="1:26">
      <c r="A714" s="248"/>
      <c r="I714" s="126"/>
      <c r="P714" s="126"/>
      <c r="Y714" s="126"/>
      <c r="Z714" s="126"/>
    </row>
    <row r="715" spans="1:26">
      <c r="A715" s="248"/>
      <c r="I715" s="126"/>
      <c r="P715" s="126"/>
      <c r="Y715" s="126"/>
      <c r="Z715" s="126"/>
    </row>
    <row r="716" spans="1:26">
      <c r="A716" s="248"/>
      <c r="I716" s="126"/>
      <c r="P716" s="126"/>
      <c r="Y716" s="126"/>
      <c r="Z716" s="126"/>
    </row>
    <row r="717" spans="1:26">
      <c r="A717" s="248"/>
      <c r="I717" s="126"/>
      <c r="P717" s="126"/>
      <c r="Y717" s="126"/>
      <c r="Z717" s="126"/>
    </row>
    <row r="718" spans="1:26">
      <c r="A718" s="248"/>
      <c r="I718" s="126"/>
      <c r="P718" s="126"/>
      <c r="Y718" s="126"/>
      <c r="Z718" s="126"/>
    </row>
    <row r="719" spans="1:26">
      <c r="A719" s="248"/>
      <c r="I719" s="126"/>
      <c r="P719" s="126"/>
      <c r="Y719" s="126"/>
      <c r="Z719" s="126"/>
    </row>
    <row r="720" spans="1:26">
      <c r="A720" s="248"/>
      <c r="I720" s="126"/>
      <c r="P720" s="126"/>
      <c r="Y720" s="126"/>
      <c r="Z720" s="126"/>
    </row>
    <row r="721" spans="1:26">
      <c r="A721" s="248"/>
      <c r="I721" s="126"/>
      <c r="P721" s="126"/>
      <c r="Y721" s="126"/>
      <c r="Z721" s="126"/>
    </row>
    <row r="722" spans="1:26">
      <c r="A722" s="248"/>
      <c r="I722" s="126"/>
      <c r="P722" s="126"/>
      <c r="Y722" s="126"/>
      <c r="Z722" s="126"/>
    </row>
    <row r="723" spans="1:26">
      <c r="A723" s="248"/>
      <c r="I723" s="126"/>
      <c r="P723" s="126"/>
      <c r="Y723" s="126"/>
      <c r="Z723" s="126"/>
    </row>
    <row r="724" spans="1:26">
      <c r="A724" s="248"/>
      <c r="I724" s="126"/>
      <c r="P724" s="126"/>
      <c r="Y724" s="126"/>
      <c r="Z724" s="126"/>
    </row>
    <row r="725" spans="1:26">
      <c r="A725" s="248"/>
      <c r="I725" s="126"/>
      <c r="P725" s="126"/>
      <c r="Y725" s="126"/>
      <c r="Z725" s="126"/>
    </row>
    <row r="726" spans="1:26">
      <c r="A726" s="248"/>
      <c r="I726" s="126"/>
      <c r="P726" s="126"/>
      <c r="Y726" s="126"/>
      <c r="Z726" s="126"/>
    </row>
    <row r="727" spans="1:26">
      <c r="A727" s="248"/>
      <c r="I727" s="126"/>
      <c r="P727" s="126"/>
      <c r="Y727" s="126"/>
      <c r="Z727" s="126"/>
    </row>
    <row r="728" spans="1:26">
      <c r="A728" s="248"/>
      <c r="I728" s="126"/>
      <c r="P728" s="126"/>
      <c r="Y728" s="126"/>
      <c r="Z728" s="126"/>
    </row>
    <row r="729" spans="1:26">
      <c r="A729" s="248"/>
      <c r="I729" s="126"/>
      <c r="P729" s="126"/>
      <c r="Y729" s="126"/>
      <c r="Z729" s="126"/>
    </row>
    <row r="730" spans="1:26">
      <c r="A730" s="248"/>
      <c r="I730" s="126"/>
      <c r="P730" s="126"/>
      <c r="Y730" s="126"/>
      <c r="Z730" s="126"/>
    </row>
    <row r="731" spans="1:26">
      <c r="A731" s="248"/>
      <c r="I731" s="126"/>
      <c r="P731" s="126"/>
      <c r="Y731" s="126"/>
      <c r="Z731" s="126"/>
    </row>
    <row r="732" spans="1:26">
      <c r="A732" s="248"/>
      <c r="I732" s="126"/>
      <c r="P732" s="126"/>
      <c r="Y732" s="126"/>
      <c r="Z732" s="126"/>
    </row>
    <row r="733" spans="1:26">
      <c r="A733" s="248"/>
      <c r="I733" s="126"/>
      <c r="P733" s="126"/>
      <c r="Y733" s="126"/>
      <c r="Z733" s="126"/>
    </row>
    <row r="734" spans="1:26">
      <c r="A734" s="248"/>
      <c r="I734" s="126"/>
      <c r="P734" s="126"/>
      <c r="Y734" s="126"/>
      <c r="Z734" s="126"/>
    </row>
    <row r="735" spans="1:26">
      <c r="A735" s="248"/>
      <c r="I735" s="126"/>
      <c r="P735" s="126"/>
      <c r="Y735" s="126"/>
      <c r="Z735" s="126"/>
    </row>
    <row r="736" spans="1:26">
      <c r="A736" s="248"/>
      <c r="I736" s="126"/>
      <c r="P736" s="126"/>
      <c r="Y736" s="126"/>
      <c r="Z736" s="126"/>
    </row>
    <row r="737" spans="1:26">
      <c r="A737" s="248"/>
      <c r="I737" s="126"/>
      <c r="P737" s="126"/>
      <c r="Y737" s="126"/>
      <c r="Z737" s="126"/>
    </row>
    <row r="738" spans="1:26">
      <c r="A738" s="248"/>
      <c r="I738" s="126"/>
      <c r="P738" s="126"/>
      <c r="Y738" s="126"/>
      <c r="Z738" s="126"/>
    </row>
    <row r="739" spans="1:26">
      <c r="A739" s="248"/>
      <c r="I739" s="126"/>
      <c r="P739" s="126"/>
      <c r="Y739" s="126"/>
      <c r="Z739" s="126"/>
    </row>
    <row r="740" spans="1:26">
      <c r="A740" s="248"/>
      <c r="I740" s="126"/>
      <c r="P740" s="126"/>
      <c r="Y740" s="126"/>
      <c r="Z740" s="126"/>
    </row>
    <row r="741" spans="1:26">
      <c r="A741" s="248"/>
      <c r="I741" s="126"/>
      <c r="P741" s="126"/>
      <c r="Y741" s="126"/>
      <c r="Z741" s="126"/>
    </row>
    <row r="742" spans="1:26">
      <c r="A742" s="248"/>
      <c r="I742" s="126"/>
      <c r="P742" s="126"/>
      <c r="Y742" s="126"/>
      <c r="Z742" s="126"/>
    </row>
    <row r="743" spans="1:26">
      <c r="A743" s="248"/>
      <c r="I743" s="126"/>
      <c r="P743" s="126"/>
      <c r="Y743" s="126"/>
      <c r="Z743" s="126"/>
    </row>
    <row r="744" spans="1:26">
      <c r="A744" s="248"/>
      <c r="I744" s="126"/>
      <c r="P744" s="126"/>
      <c r="Y744" s="126"/>
      <c r="Z744" s="126"/>
    </row>
    <row r="745" spans="1:26">
      <c r="A745" s="248"/>
      <c r="I745" s="126"/>
      <c r="P745" s="126"/>
      <c r="Y745" s="126"/>
      <c r="Z745" s="126"/>
    </row>
    <row r="746" spans="1:26">
      <c r="A746" s="248"/>
      <c r="I746" s="126"/>
      <c r="P746" s="126"/>
      <c r="Y746" s="126"/>
      <c r="Z746" s="126"/>
    </row>
    <row r="747" spans="1:26">
      <c r="A747" s="248"/>
      <c r="I747" s="126"/>
      <c r="P747" s="126"/>
      <c r="Y747" s="126"/>
      <c r="Z747" s="126"/>
    </row>
    <row r="748" spans="1:26">
      <c r="A748" s="248"/>
      <c r="I748" s="126"/>
      <c r="P748" s="126"/>
      <c r="Y748" s="126"/>
      <c r="Z748" s="126"/>
    </row>
    <row r="749" spans="1:26">
      <c r="A749" s="248"/>
      <c r="I749" s="126"/>
      <c r="P749" s="126"/>
      <c r="Y749" s="126"/>
      <c r="Z749" s="126"/>
    </row>
    <row r="750" spans="1:26">
      <c r="A750" s="248"/>
      <c r="I750" s="126"/>
      <c r="P750" s="126"/>
      <c r="Y750" s="126"/>
      <c r="Z750" s="126"/>
    </row>
    <row r="751" spans="1:26">
      <c r="A751" s="248"/>
      <c r="I751" s="126"/>
      <c r="P751" s="126"/>
      <c r="Y751" s="126"/>
      <c r="Z751" s="126"/>
    </row>
    <row r="752" spans="1:26">
      <c r="A752" s="248"/>
      <c r="I752" s="126"/>
      <c r="P752" s="126"/>
      <c r="Y752" s="126"/>
      <c r="Z752" s="126"/>
    </row>
    <row r="753" spans="1:26">
      <c r="A753" s="248"/>
      <c r="I753" s="126"/>
      <c r="P753" s="126"/>
      <c r="Y753" s="126"/>
      <c r="Z753" s="126"/>
    </row>
    <row r="754" spans="1:26">
      <c r="A754" s="248"/>
      <c r="I754" s="126"/>
      <c r="P754" s="126"/>
      <c r="Y754" s="126"/>
      <c r="Z754" s="126"/>
    </row>
    <row r="755" spans="1:26">
      <c r="A755" s="248"/>
      <c r="I755" s="126"/>
      <c r="P755" s="126"/>
      <c r="Y755" s="126"/>
      <c r="Z755" s="126"/>
    </row>
    <row r="756" spans="1:26">
      <c r="A756" s="248"/>
      <c r="I756" s="126"/>
      <c r="P756" s="126"/>
      <c r="Y756" s="126"/>
      <c r="Z756" s="126"/>
    </row>
    <row r="757" spans="1:26">
      <c r="A757" s="248"/>
      <c r="I757" s="126"/>
      <c r="P757" s="126"/>
      <c r="Y757" s="126"/>
      <c r="Z757" s="126"/>
    </row>
    <row r="758" spans="1:26">
      <c r="A758" s="248"/>
      <c r="I758" s="126"/>
      <c r="P758" s="126"/>
      <c r="Y758" s="126"/>
      <c r="Z758" s="126"/>
    </row>
    <row r="759" spans="1:26">
      <c r="A759" s="248"/>
      <c r="I759" s="126"/>
      <c r="P759" s="126"/>
      <c r="Y759" s="126"/>
      <c r="Z759" s="126"/>
    </row>
    <row r="760" spans="1:26">
      <c r="A760" s="248"/>
      <c r="I760" s="126"/>
      <c r="P760" s="126"/>
      <c r="Y760" s="126"/>
      <c r="Z760" s="126"/>
    </row>
    <row r="761" spans="1:26">
      <c r="A761" s="248"/>
      <c r="I761" s="126"/>
      <c r="P761" s="126"/>
      <c r="Y761" s="126"/>
      <c r="Z761" s="126"/>
    </row>
    <row r="762" spans="1:26">
      <c r="A762" s="248"/>
      <c r="I762" s="126"/>
      <c r="P762" s="126"/>
      <c r="Y762" s="126"/>
      <c r="Z762" s="126"/>
    </row>
    <row r="763" spans="1:26">
      <c r="A763" s="248"/>
      <c r="I763" s="126"/>
      <c r="P763" s="126"/>
      <c r="Y763" s="126"/>
      <c r="Z763" s="126"/>
    </row>
    <row r="764" spans="1:26">
      <c r="A764" s="248"/>
      <c r="I764" s="126"/>
      <c r="P764" s="126"/>
      <c r="Y764" s="126"/>
      <c r="Z764" s="126"/>
    </row>
    <row r="765" spans="1:26">
      <c r="A765" s="248"/>
      <c r="I765" s="126"/>
      <c r="P765" s="126"/>
      <c r="Y765" s="126"/>
      <c r="Z765" s="126"/>
    </row>
    <row r="766" spans="1:26">
      <c r="A766" s="248"/>
      <c r="I766" s="126"/>
      <c r="P766" s="126"/>
      <c r="Y766" s="126"/>
      <c r="Z766" s="126"/>
    </row>
    <row r="767" spans="1:26">
      <c r="A767" s="248"/>
      <c r="I767" s="126"/>
      <c r="P767" s="126"/>
      <c r="Y767" s="126"/>
      <c r="Z767" s="126"/>
    </row>
    <row r="768" spans="1:26">
      <c r="A768" s="248"/>
      <c r="I768" s="126"/>
      <c r="P768" s="126"/>
      <c r="Y768" s="126"/>
      <c r="Z768" s="126"/>
    </row>
    <row r="769" spans="1:26">
      <c r="A769" s="248"/>
      <c r="I769" s="126"/>
      <c r="P769" s="126"/>
      <c r="Y769" s="126"/>
      <c r="Z769" s="126"/>
    </row>
    <row r="770" spans="1:26">
      <c r="A770" s="248"/>
      <c r="I770" s="126"/>
      <c r="P770" s="126"/>
      <c r="Y770" s="126"/>
      <c r="Z770" s="126"/>
    </row>
    <row r="771" spans="1:26">
      <c r="A771" s="248"/>
      <c r="I771" s="126"/>
      <c r="P771" s="126"/>
      <c r="Y771" s="126"/>
      <c r="Z771" s="126"/>
    </row>
    <row r="772" spans="1:26">
      <c r="A772" s="248"/>
      <c r="I772" s="126"/>
      <c r="P772" s="126"/>
      <c r="Y772" s="126"/>
      <c r="Z772" s="126"/>
    </row>
    <row r="773" spans="1:26">
      <c r="A773" s="248"/>
      <c r="I773" s="126"/>
      <c r="P773" s="126"/>
      <c r="Y773" s="126"/>
      <c r="Z773" s="126"/>
    </row>
    <row r="774" spans="1:26">
      <c r="A774" s="248"/>
      <c r="I774" s="126"/>
      <c r="P774" s="126"/>
      <c r="Y774" s="126"/>
      <c r="Z774" s="126"/>
    </row>
    <row r="775" spans="1:26">
      <c r="A775" s="248"/>
      <c r="I775" s="126"/>
      <c r="P775" s="126"/>
      <c r="Y775" s="126"/>
      <c r="Z775" s="126"/>
    </row>
    <row r="776" spans="1:26">
      <c r="A776" s="248"/>
      <c r="I776" s="126"/>
      <c r="P776" s="126"/>
      <c r="Y776" s="126"/>
      <c r="Z776" s="126"/>
    </row>
    <row r="777" spans="1:26">
      <c r="A777" s="248"/>
      <c r="I777" s="126"/>
      <c r="P777" s="126"/>
      <c r="Y777" s="126"/>
      <c r="Z777" s="126"/>
    </row>
    <row r="778" spans="1:26">
      <c r="A778" s="248"/>
      <c r="I778" s="126"/>
      <c r="P778" s="126"/>
      <c r="Y778" s="126"/>
      <c r="Z778" s="126"/>
    </row>
    <row r="779" spans="1:26">
      <c r="A779" s="248"/>
      <c r="I779" s="126"/>
      <c r="P779" s="126"/>
      <c r="Y779" s="126"/>
      <c r="Z779" s="126"/>
    </row>
    <row r="780" spans="1:26">
      <c r="A780" s="248"/>
      <c r="I780" s="126"/>
      <c r="P780" s="126"/>
      <c r="Y780" s="126"/>
      <c r="Z780" s="126"/>
    </row>
    <row r="781" spans="1:26">
      <c r="A781" s="248"/>
      <c r="I781" s="126"/>
      <c r="P781" s="126"/>
      <c r="Y781" s="126"/>
      <c r="Z781" s="126"/>
    </row>
    <row r="782" spans="1:26">
      <c r="A782" s="248"/>
      <c r="I782" s="126"/>
      <c r="P782" s="126"/>
      <c r="Y782" s="126"/>
      <c r="Z782" s="126"/>
    </row>
    <row r="783" spans="1:26">
      <c r="A783" s="248"/>
      <c r="I783" s="126"/>
      <c r="P783" s="126"/>
      <c r="Y783" s="126"/>
      <c r="Z783" s="126"/>
    </row>
    <row r="784" spans="1:26">
      <c r="A784" s="248"/>
      <c r="I784" s="126"/>
      <c r="P784" s="126"/>
      <c r="Y784" s="126"/>
      <c r="Z784" s="126"/>
    </row>
    <row r="785" spans="1:26">
      <c r="A785" s="248"/>
      <c r="I785" s="126"/>
      <c r="P785" s="126"/>
      <c r="Y785" s="126"/>
      <c r="Z785" s="126"/>
    </row>
    <row r="786" spans="1:26">
      <c r="A786" s="248"/>
      <c r="I786" s="126"/>
      <c r="P786" s="126"/>
      <c r="Y786" s="126"/>
      <c r="Z786" s="126"/>
    </row>
    <row r="787" spans="1:26">
      <c r="A787" s="248"/>
      <c r="I787" s="126"/>
      <c r="P787" s="126"/>
      <c r="Y787" s="126"/>
      <c r="Z787" s="126"/>
    </row>
    <row r="788" spans="1:26">
      <c r="A788" s="248"/>
      <c r="I788" s="126"/>
      <c r="P788" s="126"/>
      <c r="Y788" s="126"/>
      <c r="Z788" s="126"/>
    </row>
    <row r="789" spans="1:26">
      <c r="A789" s="248"/>
      <c r="I789" s="126"/>
      <c r="P789" s="126"/>
      <c r="Y789" s="126"/>
      <c r="Z789" s="126"/>
    </row>
    <row r="790" spans="1:26">
      <c r="A790" s="248"/>
      <c r="I790" s="126"/>
      <c r="P790" s="126"/>
      <c r="Y790" s="126"/>
      <c r="Z790" s="126"/>
    </row>
    <row r="791" spans="1:26">
      <c r="A791" s="248"/>
      <c r="I791" s="126"/>
      <c r="P791" s="126"/>
      <c r="Y791" s="126"/>
      <c r="Z791" s="126"/>
    </row>
    <row r="792" spans="1:26">
      <c r="A792" s="248"/>
      <c r="I792" s="126"/>
      <c r="P792" s="126"/>
      <c r="Y792" s="126"/>
      <c r="Z792" s="126"/>
    </row>
    <row r="793" spans="1:26">
      <c r="A793" s="248"/>
      <c r="I793" s="126"/>
      <c r="P793" s="126"/>
      <c r="Y793" s="126"/>
      <c r="Z793" s="126"/>
    </row>
    <row r="794" spans="1:26">
      <c r="A794" s="248"/>
      <c r="I794" s="126"/>
      <c r="P794" s="126"/>
      <c r="Y794" s="126"/>
      <c r="Z794" s="126"/>
    </row>
    <row r="795" spans="1:26">
      <c r="A795" s="248"/>
      <c r="I795" s="126"/>
      <c r="P795" s="126"/>
      <c r="Y795" s="126"/>
      <c r="Z795" s="126"/>
    </row>
    <row r="796" spans="1:26">
      <c r="A796" s="248"/>
      <c r="I796" s="126"/>
      <c r="P796" s="126"/>
      <c r="Y796" s="126"/>
      <c r="Z796" s="126"/>
    </row>
    <row r="797" spans="1:26">
      <c r="A797" s="248"/>
      <c r="I797" s="126"/>
      <c r="P797" s="126"/>
      <c r="Y797" s="126"/>
      <c r="Z797" s="126"/>
    </row>
    <row r="798" spans="1:26">
      <c r="A798" s="248"/>
      <c r="I798" s="126"/>
      <c r="P798" s="126"/>
      <c r="Y798" s="126"/>
      <c r="Z798" s="126"/>
    </row>
    <row r="799" spans="1:26">
      <c r="A799" s="248"/>
      <c r="I799" s="126"/>
      <c r="P799" s="126"/>
      <c r="Y799" s="126"/>
      <c r="Z799" s="126"/>
    </row>
    <row r="800" spans="1:26">
      <c r="A800" s="248"/>
      <c r="I800" s="126"/>
      <c r="P800" s="126"/>
      <c r="Y800" s="126"/>
      <c r="Z800" s="126"/>
    </row>
    <row r="801" spans="1:26">
      <c r="A801" s="248"/>
      <c r="I801" s="126"/>
      <c r="P801" s="126"/>
      <c r="Y801" s="126"/>
      <c r="Z801" s="126"/>
    </row>
    <row r="802" spans="1:26">
      <c r="A802" s="248"/>
      <c r="I802" s="126"/>
      <c r="P802" s="126"/>
      <c r="Y802" s="126"/>
      <c r="Z802" s="126"/>
    </row>
    <row r="803" spans="1:26">
      <c r="A803" s="248"/>
      <c r="I803" s="126"/>
      <c r="P803" s="126"/>
      <c r="Y803" s="126"/>
      <c r="Z803" s="126"/>
    </row>
    <row r="804" spans="1:26">
      <c r="A804" s="248"/>
      <c r="I804" s="126"/>
      <c r="P804" s="126"/>
      <c r="Y804" s="126"/>
      <c r="Z804" s="126"/>
    </row>
    <row r="805" spans="1:26">
      <c r="A805" s="248"/>
      <c r="I805" s="126"/>
      <c r="P805" s="126"/>
      <c r="Y805" s="126"/>
      <c r="Z805" s="126"/>
    </row>
    <row r="806" spans="1:26">
      <c r="A806" s="248"/>
      <c r="I806" s="126"/>
      <c r="P806" s="126"/>
      <c r="Y806" s="126"/>
      <c r="Z806" s="126"/>
    </row>
    <row r="807" spans="1:26">
      <c r="A807" s="248"/>
      <c r="I807" s="126"/>
      <c r="P807" s="126"/>
      <c r="Y807" s="126"/>
      <c r="Z807" s="126"/>
    </row>
    <row r="808" spans="1:26">
      <c r="A808" s="248"/>
      <c r="I808" s="126"/>
      <c r="P808" s="126"/>
      <c r="Y808" s="126"/>
      <c r="Z808" s="126"/>
    </row>
    <row r="809" spans="1:26">
      <c r="A809" s="248"/>
      <c r="I809" s="126"/>
      <c r="P809" s="126"/>
      <c r="Y809" s="126"/>
      <c r="Z809" s="126"/>
    </row>
    <row r="810" spans="1:26">
      <c r="A810" s="248"/>
      <c r="I810" s="126"/>
      <c r="P810" s="126"/>
      <c r="Y810" s="126"/>
      <c r="Z810" s="126"/>
    </row>
    <row r="811" spans="1:26">
      <c r="A811" s="248"/>
      <c r="I811" s="126"/>
      <c r="P811" s="126"/>
      <c r="Y811" s="126"/>
      <c r="Z811" s="126"/>
    </row>
    <row r="812" spans="1:26">
      <c r="A812" s="248"/>
      <c r="I812" s="126"/>
      <c r="P812" s="126"/>
      <c r="Y812" s="126"/>
      <c r="Z812" s="126"/>
    </row>
    <row r="813" spans="1:26">
      <c r="A813" s="248"/>
      <c r="I813" s="126"/>
      <c r="P813" s="126"/>
      <c r="Y813" s="126"/>
      <c r="Z813" s="126"/>
    </row>
    <row r="814" spans="1:26">
      <c r="A814" s="248"/>
      <c r="I814" s="126"/>
      <c r="P814" s="126"/>
      <c r="Y814" s="126"/>
      <c r="Z814" s="126"/>
    </row>
    <row r="815" spans="1:26">
      <c r="A815" s="248"/>
      <c r="I815" s="126"/>
      <c r="P815" s="126"/>
      <c r="Y815" s="126"/>
      <c r="Z815" s="126"/>
    </row>
    <row r="816" spans="1:26">
      <c r="A816" s="248"/>
      <c r="I816" s="126"/>
      <c r="P816" s="126"/>
      <c r="Y816" s="126"/>
      <c r="Z816" s="126"/>
    </row>
    <row r="817" spans="1:26">
      <c r="A817" s="248"/>
      <c r="I817" s="126"/>
      <c r="P817" s="126"/>
      <c r="Y817" s="126"/>
      <c r="Z817" s="126"/>
    </row>
    <row r="818" spans="1:26">
      <c r="A818" s="248"/>
      <c r="I818" s="126"/>
      <c r="P818" s="126"/>
      <c r="Y818" s="126"/>
      <c r="Z818" s="126"/>
    </row>
    <row r="819" spans="1:26">
      <c r="A819" s="248"/>
      <c r="I819" s="126"/>
      <c r="P819" s="126"/>
      <c r="Y819" s="126"/>
      <c r="Z819" s="126"/>
    </row>
    <row r="820" spans="1:26">
      <c r="A820" s="248"/>
      <c r="I820" s="126"/>
      <c r="P820" s="126"/>
      <c r="Y820" s="126"/>
      <c r="Z820" s="126"/>
    </row>
    <row r="821" spans="1:26">
      <c r="A821" s="248"/>
      <c r="I821" s="126"/>
      <c r="P821" s="126"/>
      <c r="Y821" s="126"/>
      <c r="Z821" s="126"/>
    </row>
    <row r="822" spans="1:26">
      <c r="A822" s="248"/>
      <c r="I822" s="126"/>
      <c r="P822" s="126"/>
      <c r="Y822" s="126"/>
      <c r="Z822" s="126"/>
    </row>
    <row r="823" spans="1:26">
      <c r="A823" s="248"/>
      <c r="I823" s="126"/>
      <c r="P823" s="126"/>
      <c r="Y823" s="126"/>
      <c r="Z823" s="126"/>
    </row>
    <row r="824" spans="1:26">
      <c r="A824" s="248"/>
      <c r="I824" s="126"/>
      <c r="P824" s="126"/>
      <c r="Y824" s="126"/>
      <c r="Z824" s="126"/>
    </row>
    <row r="825" spans="1:26">
      <c r="A825" s="248"/>
      <c r="I825" s="126"/>
      <c r="P825" s="126"/>
      <c r="Y825" s="126"/>
      <c r="Z825" s="126"/>
    </row>
    <row r="826" spans="1:26">
      <c r="A826" s="248"/>
      <c r="I826" s="126"/>
      <c r="P826" s="126"/>
      <c r="Y826" s="126"/>
      <c r="Z826" s="126"/>
    </row>
    <row r="827" spans="1:26">
      <c r="A827" s="248"/>
      <c r="I827" s="126"/>
      <c r="P827" s="126"/>
      <c r="Y827" s="126"/>
      <c r="Z827" s="126"/>
    </row>
    <row r="828" spans="1:26">
      <c r="A828" s="248"/>
      <c r="I828" s="126"/>
      <c r="P828" s="126"/>
      <c r="Y828" s="126"/>
      <c r="Z828" s="126"/>
    </row>
    <row r="829" spans="1:26">
      <c r="A829" s="248"/>
      <c r="I829" s="126"/>
      <c r="P829" s="126"/>
      <c r="Y829" s="126"/>
      <c r="Z829" s="126"/>
    </row>
    <row r="830" spans="1:26">
      <c r="A830" s="248"/>
      <c r="I830" s="126"/>
      <c r="P830" s="126"/>
      <c r="Y830" s="126"/>
      <c r="Z830" s="126"/>
    </row>
    <row r="831" spans="1:26">
      <c r="A831" s="248"/>
      <c r="I831" s="126"/>
      <c r="P831" s="126"/>
      <c r="Y831" s="126"/>
      <c r="Z831" s="126"/>
    </row>
    <row r="832" spans="1:26">
      <c r="A832" s="248"/>
      <c r="I832" s="126"/>
      <c r="P832" s="126"/>
      <c r="Y832" s="126"/>
      <c r="Z832" s="126"/>
    </row>
    <row r="833" spans="1:26">
      <c r="A833" s="248"/>
      <c r="I833" s="126"/>
      <c r="P833" s="126"/>
      <c r="Y833" s="126"/>
      <c r="Z833" s="126"/>
    </row>
    <row r="834" spans="1:26">
      <c r="A834" s="248"/>
      <c r="I834" s="126"/>
      <c r="P834" s="126"/>
      <c r="Y834" s="126"/>
      <c r="Z834" s="126"/>
    </row>
    <row r="835" spans="1:26">
      <c r="A835" s="248"/>
      <c r="I835" s="126"/>
      <c r="P835" s="126"/>
      <c r="Y835" s="126"/>
      <c r="Z835" s="126"/>
    </row>
    <row r="836" spans="1:26">
      <c r="A836" s="248"/>
      <c r="I836" s="126"/>
      <c r="P836" s="126"/>
      <c r="Y836" s="126"/>
      <c r="Z836" s="126"/>
    </row>
    <row r="837" spans="1:26">
      <c r="A837" s="248"/>
      <c r="I837" s="126"/>
      <c r="P837" s="126"/>
      <c r="Y837" s="126"/>
      <c r="Z837" s="126"/>
    </row>
    <row r="838" spans="1:26">
      <c r="A838" s="248"/>
      <c r="I838" s="126"/>
      <c r="P838" s="126"/>
      <c r="Y838" s="126"/>
      <c r="Z838" s="126"/>
    </row>
    <row r="839" spans="1:26">
      <c r="A839" s="248"/>
      <c r="I839" s="126"/>
      <c r="P839" s="126"/>
      <c r="Y839" s="126"/>
      <c r="Z839" s="126"/>
    </row>
    <row r="840" spans="1:26">
      <c r="A840" s="248"/>
      <c r="I840" s="126"/>
      <c r="P840" s="126"/>
      <c r="Y840" s="126"/>
      <c r="Z840" s="126"/>
    </row>
    <row r="841" spans="1:26">
      <c r="A841" s="248"/>
      <c r="I841" s="126"/>
      <c r="P841" s="126"/>
      <c r="Y841" s="126"/>
      <c r="Z841" s="126"/>
    </row>
    <row r="842" spans="1:26">
      <c r="A842" s="248"/>
      <c r="I842" s="126"/>
      <c r="P842" s="126"/>
      <c r="Y842" s="126"/>
      <c r="Z842" s="126"/>
    </row>
    <row r="843" spans="1:26">
      <c r="A843" s="248"/>
      <c r="I843" s="126"/>
      <c r="P843" s="126"/>
      <c r="Y843" s="126"/>
      <c r="Z843" s="126"/>
    </row>
    <row r="844" spans="1:26">
      <c r="A844" s="248"/>
      <c r="I844" s="126"/>
      <c r="P844" s="126"/>
      <c r="Y844" s="126"/>
      <c r="Z844" s="126"/>
    </row>
    <row r="845" spans="1:26">
      <c r="A845" s="248"/>
      <c r="I845" s="126"/>
      <c r="P845" s="126"/>
      <c r="Y845" s="126"/>
      <c r="Z845" s="126"/>
    </row>
    <row r="846" spans="1:26">
      <c r="A846" s="248"/>
      <c r="I846" s="126"/>
      <c r="P846" s="126"/>
      <c r="Y846" s="126"/>
      <c r="Z846" s="126"/>
    </row>
    <row r="847" spans="1:26">
      <c r="A847" s="248"/>
      <c r="I847" s="126"/>
      <c r="P847" s="126"/>
      <c r="Y847" s="126"/>
      <c r="Z847" s="126"/>
    </row>
    <row r="848" spans="1:26">
      <c r="A848" s="248"/>
      <c r="I848" s="126"/>
      <c r="P848" s="126"/>
      <c r="Y848" s="126"/>
      <c r="Z848" s="126"/>
    </row>
    <row r="849" spans="1:26">
      <c r="A849" s="248"/>
      <c r="I849" s="126"/>
      <c r="P849" s="126"/>
      <c r="Y849" s="126"/>
      <c r="Z849" s="126"/>
    </row>
    <row r="850" spans="1:26">
      <c r="A850" s="248"/>
      <c r="I850" s="126"/>
      <c r="P850" s="126"/>
      <c r="Y850" s="126"/>
      <c r="Z850" s="126"/>
    </row>
    <row r="851" spans="1:26">
      <c r="A851" s="248"/>
      <c r="I851" s="126"/>
      <c r="P851" s="126"/>
      <c r="Y851" s="126"/>
      <c r="Z851" s="126"/>
    </row>
    <row r="852" spans="1:26">
      <c r="A852" s="248"/>
      <c r="I852" s="126"/>
      <c r="P852" s="126"/>
      <c r="Y852" s="126"/>
      <c r="Z852" s="126"/>
    </row>
    <row r="853" spans="1:26">
      <c r="A853" s="248"/>
      <c r="I853" s="126"/>
      <c r="P853" s="126"/>
      <c r="Y853" s="126"/>
      <c r="Z853" s="126"/>
    </row>
    <row r="854" spans="1:26">
      <c r="A854" s="248"/>
      <c r="I854" s="126"/>
      <c r="P854" s="126"/>
      <c r="Y854" s="126"/>
      <c r="Z854" s="126"/>
    </row>
    <row r="855" spans="1:26">
      <c r="A855" s="248"/>
      <c r="I855" s="126"/>
      <c r="P855" s="126"/>
      <c r="Y855" s="126"/>
      <c r="Z855" s="126"/>
    </row>
    <row r="856" spans="1:26">
      <c r="A856" s="248"/>
      <c r="I856" s="126"/>
      <c r="P856" s="126"/>
      <c r="Y856" s="126"/>
      <c r="Z856" s="126"/>
    </row>
    <row r="857" spans="1:26">
      <c r="A857" s="248"/>
      <c r="I857" s="126"/>
      <c r="P857" s="126"/>
      <c r="Y857" s="126"/>
      <c r="Z857" s="126"/>
    </row>
    <row r="858" spans="1:26">
      <c r="A858" s="248"/>
      <c r="I858" s="126"/>
      <c r="P858" s="126"/>
      <c r="Y858" s="126"/>
      <c r="Z858" s="126"/>
    </row>
    <row r="859" spans="1:26">
      <c r="A859" s="248"/>
      <c r="I859" s="126"/>
      <c r="P859" s="126"/>
      <c r="Y859" s="126"/>
      <c r="Z859" s="126"/>
    </row>
    <row r="860" spans="1:26">
      <c r="A860" s="248"/>
      <c r="I860" s="126"/>
      <c r="P860" s="126"/>
      <c r="Y860" s="126"/>
      <c r="Z860" s="126"/>
    </row>
    <row r="861" spans="1:26">
      <c r="A861" s="248"/>
      <c r="I861" s="126"/>
      <c r="P861" s="126"/>
      <c r="Y861" s="126"/>
      <c r="Z861" s="126"/>
    </row>
    <row r="862" spans="1:26">
      <c r="A862" s="248"/>
      <c r="I862" s="126"/>
      <c r="P862" s="126"/>
      <c r="Y862" s="126"/>
      <c r="Z862" s="126"/>
    </row>
    <row r="863" spans="1:26">
      <c r="A863" s="248"/>
      <c r="I863" s="126"/>
      <c r="P863" s="126"/>
      <c r="Y863" s="126"/>
      <c r="Z863" s="126"/>
    </row>
    <row r="864" spans="1:26">
      <c r="A864" s="248"/>
      <c r="I864" s="126"/>
      <c r="P864" s="126"/>
      <c r="Y864" s="126"/>
      <c r="Z864" s="126"/>
    </row>
    <row r="865" spans="1:26">
      <c r="A865" s="248"/>
      <c r="I865" s="126"/>
      <c r="P865" s="126"/>
      <c r="Y865" s="126"/>
      <c r="Z865" s="126"/>
    </row>
    <row r="866" spans="1:26">
      <c r="A866" s="248"/>
      <c r="I866" s="126"/>
      <c r="P866" s="126"/>
      <c r="Y866" s="126"/>
      <c r="Z866" s="126"/>
    </row>
    <row r="867" spans="1:26">
      <c r="A867" s="248"/>
      <c r="I867" s="126"/>
      <c r="P867" s="126"/>
      <c r="Y867" s="126"/>
      <c r="Z867" s="126"/>
    </row>
    <row r="868" spans="1:26">
      <c r="A868" s="248"/>
      <c r="I868" s="126"/>
      <c r="P868" s="126"/>
      <c r="Y868" s="126"/>
      <c r="Z868" s="126"/>
    </row>
    <row r="869" spans="1:26">
      <c r="A869" s="248"/>
      <c r="I869" s="126"/>
      <c r="P869" s="126"/>
      <c r="Y869" s="126"/>
      <c r="Z869" s="126"/>
    </row>
    <row r="870" spans="1:26">
      <c r="A870" s="248"/>
      <c r="I870" s="126"/>
      <c r="P870" s="126"/>
      <c r="Y870" s="126"/>
      <c r="Z870" s="126"/>
    </row>
    <row r="871" spans="1:26">
      <c r="A871" s="248"/>
      <c r="I871" s="126"/>
      <c r="P871" s="126"/>
      <c r="Y871" s="126"/>
      <c r="Z871" s="126"/>
    </row>
    <row r="872" spans="1:26">
      <c r="A872" s="248"/>
      <c r="I872" s="126"/>
      <c r="P872" s="126"/>
      <c r="Y872" s="126"/>
      <c r="Z872" s="126"/>
    </row>
    <row r="873" spans="1:26">
      <c r="A873" s="248"/>
      <c r="I873" s="126"/>
      <c r="P873" s="126"/>
      <c r="Y873" s="126"/>
      <c r="Z873" s="126"/>
    </row>
    <row r="874" spans="1:26">
      <c r="A874" s="248"/>
      <c r="I874" s="126"/>
      <c r="P874" s="126"/>
      <c r="Y874" s="126"/>
      <c r="Z874" s="126"/>
    </row>
    <row r="875" spans="1:26">
      <c r="A875" s="248"/>
      <c r="I875" s="126"/>
      <c r="P875" s="126"/>
      <c r="Y875" s="126"/>
      <c r="Z875" s="126"/>
    </row>
    <row r="876" spans="1:26">
      <c r="A876" s="248"/>
      <c r="I876" s="126"/>
      <c r="P876" s="126"/>
      <c r="Y876" s="126"/>
      <c r="Z876" s="126"/>
    </row>
    <row r="877" spans="1:26">
      <c r="A877" s="248"/>
      <c r="I877" s="126"/>
      <c r="P877" s="126"/>
      <c r="Y877" s="126"/>
      <c r="Z877" s="126"/>
    </row>
    <row r="878" spans="1:26">
      <c r="A878" s="248"/>
      <c r="I878" s="126"/>
      <c r="P878" s="126"/>
      <c r="Y878" s="126"/>
      <c r="Z878" s="126"/>
    </row>
    <row r="879" spans="1:26">
      <c r="A879" s="248"/>
      <c r="I879" s="126"/>
      <c r="P879" s="126"/>
      <c r="Y879" s="126"/>
      <c r="Z879" s="126"/>
    </row>
    <row r="880" spans="1:26">
      <c r="A880" s="248"/>
      <c r="I880" s="126"/>
      <c r="P880" s="126"/>
      <c r="Y880" s="126"/>
      <c r="Z880" s="126"/>
    </row>
    <row r="881" spans="1:26">
      <c r="A881" s="248"/>
      <c r="I881" s="126"/>
      <c r="P881" s="126"/>
      <c r="Y881" s="126"/>
      <c r="Z881" s="126"/>
    </row>
    <row r="882" spans="1:26">
      <c r="A882" s="248"/>
      <c r="I882" s="126"/>
      <c r="P882" s="126"/>
      <c r="Y882" s="126"/>
      <c r="Z882" s="126"/>
    </row>
    <row r="883" spans="1:26">
      <c r="A883" s="248"/>
      <c r="I883" s="126"/>
      <c r="P883" s="126"/>
      <c r="Y883" s="126"/>
      <c r="Z883" s="126"/>
    </row>
    <row r="884" spans="1:26">
      <c r="A884" s="248"/>
      <c r="I884" s="126"/>
      <c r="P884" s="126"/>
      <c r="Y884" s="126"/>
      <c r="Z884" s="126"/>
    </row>
    <row r="885" spans="1:26">
      <c r="A885" s="248"/>
      <c r="I885" s="126"/>
      <c r="P885" s="126"/>
      <c r="Y885" s="126"/>
      <c r="Z885" s="126"/>
    </row>
    <row r="886" spans="1:26">
      <c r="A886" s="248"/>
      <c r="I886" s="126"/>
      <c r="P886" s="126"/>
      <c r="Y886" s="126"/>
      <c r="Z886" s="126"/>
    </row>
    <row r="887" spans="1:26">
      <c r="A887" s="248"/>
      <c r="I887" s="126"/>
      <c r="P887" s="126"/>
      <c r="Y887" s="126"/>
      <c r="Z887" s="126"/>
    </row>
    <row r="888" spans="1:26">
      <c r="A888" s="248"/>
      <c r="I888" s="126"/>
      <c r="P888" s="126"/>
      <c r="Y888" s="126"/>
      <c r="Z888" s="126"/>
    </row>
    <row r="889" spans="1:26">
      <c r="A889" s="248"/>
      <c r="I889" s="126"/>
      <c r="P889" s="126"/>
      <c r="Y889" s="126"/>
      <c r="Z889" s="126"/>
    </row>
    <row r="890" spans="1:26">
      <c r="A890" s="248"/>
      <c r="I890" s="126"/>
      <c r="P890" s="126"/>
      <c r="Y890" s="126"/>
      <c r="Z890" s="126"/>
    </row>
    <row r="891" spans="1:26">
      <c r="A891" s="248"/>
      <c r="I891" s="126"/>
      <c r="P891" s="126"/>
      <c r="Y891" s="126"/>
      <c r="Z891" s="126"/>
    </row>
    <row r="892" spans="1:26">
      <c r="A892" s="248"/>
      <c r="I892" s="126"/>
      <c r="P892" s="126"/>
      <c r="Y892" s="126"/>
      <c r="Z892" s="126"/>
    </row>
    <row r="893" spans="1:26">
      <c r="A893" s="248"/>
      <c r="I893" s="126"/>
      <c r="P893" s="126"/>
      <c r="Y893" s="126"/>
      <c r="Z893" s="126"/>
    </row>
    <row r="894" spans="1:26">
      <c r="A894" s="248"/>
      <c r="I894" s="126"/>
      <c r="P894" s="126"/>
      <c r="Y894" s="126"/>
      <c r="Z894" s="126"/>
    </row>
    <row r="895" spans="1:26">
      <c r="A895" s="248"/>
      <c r="I895" s="126"/>
      <c r="P895" s="126"/>
      <c r="Y895" s="126"/>
      <c r="Z895" s="126"/>
    </row>
    <row r="896" spans="1:26">
      <c r="A896" s="248"/>
      <c r="I896" s="126"/>
      <c r="P896" s="126"/>
      <c r="Y896" s="126"/>
      <c r="Z896" s="126"/>
    </row>
    <row r="897" spans="1:26">
      <c r="A897" s="248"/>
      <c r="I897" s="126"/>
      <c r="P897" s="126"/>
      <c r="Y897" s="126"/>
      <c r="Z897" s="126"/>
    </row>
    <row r="898" spans="1:26">
      <c r="A898" s="248"/>
      <c r="I898" s="126"/>
      <c r="P898" s="126"/>
      <c r="Y898" s="126"/>
      <c r="Z898" s="126"/>
    </row>
    <row r="899" spans="1:26">
      <c r="A899" s="248"/>
      <c r="I899" s="126"/>
      <c r="P899" s="126"/>
      <c r="Y899" s="126"/>
      <c r="Z899" s="126"/>
    </row>
    <row r="900" spans="1:26">
      <c r="A900" s="248"/>
      <c r="I900" s="126"/>
      <c r="P900" s="126"/>
      <c r="Y900" s="126"/>
      <c r="Z900" s="126"/>
    </row>
    <row r="901" spans="1:26">
      <c r="A901" s="248"/>
      <c r="I901" s="126"/>
      <c r="P901" s="126"/>
      <c r="Y901" s="126"/>
      <c r="Z901" s="126"/>
    </row>
    <row r="902" spans="1:26">
      <c r="A902" s="248"/>
      <c r="I902" s="126"/>
      <c r="P902" s="126"/>
      <c r="Y902" s="126"/>
      <c r="Z902" s="126"/>
    </row>
    <row r="903" spans="1:26">
      <c r="A903" s="248"/>
      <c r="I903" s="126"/>
      <c r="P903" s="126"/>
      <c r="Y903" s="126"/>
      <c r="Z903" s="126"/>
    </row>
    <row r="904" spans="1:26">
      <c r="A904" s="248"/>
      <c r="I904" s="126"/>
      <c r="P904" s="126"/>
      <c r="Y904" s="126"/>
      <c r="Z904" s="126"/>
    </row>
    <row r="905" spans="1:26">
      <c r="A905" s="248"/>
      <c r="I905" s="126"/>
      <c r="P905" s="126"/>
      <c r="Y905" s="126"/>
      <c r="Z905" s="126"/>
    </row>
    <row r="906" spans="1:26">
      <c r="A906" s="248"/>
      <c r="I906" s="126"/>
      <c r="P906" s="126"/>
      <c r="Y906" s="126"/>
      <c r="Z906" s="126"/>
    </row>
    <row r="907" spans="1:26">
      <c r="A907" s="248"/>
      <c r="I907" s="126"/>
      <c r="P907" s="126"/>
      <c r="Y907" s="126"/>
      <c r="Z907" s="126"/>
    </row>
    <row r="908" spans="1:26">
      <c r="A908" s="248"/>
      <c r="I908" s="126"/>
      <c r="P908" s="126"/>
      <c r="Y908" s="126"/>
      <c r="Z908" s="126"/>
    </row>
    <row r="909" spans="1:26">
      <c r="A909" s="248"/>
      <c r="I909" s="126"/>
      <c r="P909" s="126"/>
      <c r="Y909" s="126"/>
      <c r="Z909" s="126"/>
    </row>
    <row r="910" spans="1:26">
      <c r="A910" s="248"/>
      <c r="I910" s="126"/>
      <c r="P910" s="126"/>
      <c r="Y910" s="126"/>
      <c r="Z910" s="126"/>
    </row>
    <row r="911" spans="1:26">
      <c r="A911" s="248"/>
      <c r="I911" s="126"/>
      <c r="P911" s="126"/>
      <c r="Y911" s="126"/>
      <c r="Z911" s="126"/>
    </row>
    <row r="912" spans="1:26">
      <c r="A912" s="248"/>
      <c r="I912" s="126"/>
      <c r="P912" s="126"/>
      <c r="Y912" s="126"/>
      <c r="Z912" s="126"/>
    </row>
    <row r="913" spans="1:26">
      <c r="A913" s="248"/>
      <c r="I913" s="126"/>
      <c r="P913" s="126"/>
      <c r="Y913" s="126"/>
      <c r="Z913" s="126"/>
    </row>
    <row r="914" spans="1:26">
      <c r="A914" s="248"/>
      <c r="I914" s="126"/>
      <c r="P914" s="126"/>
      <c r="Y914" s="126"/>
      <c r="Z914" s="126"/>
    </row>
    <row r="915" spans="1:26">
      <c r="A915" s="248"/>
      <c r="I915" s="126"/>
      <c r="P915" s="126"/>
      <c r="Y915" s="126"/>
      <c r="Z915" s="126"/>
    </row>
    <row r="916" spans="1:26">
      <c r="A916" s="248"/>
      <c r="I916" s="126"/>
      <c r="P916" s="126"/>
      <c r="Y916" s="126"/>
      <c r="Z916" s="126"/>
    </row>
    <row r="917" spans="1:26">
      <c r="A917" s="248"/>
      <c r="I917" s="126"/>
      <c r="P917" s="126"/>
      <c r="Y917" s="126"/>
      <c r="Z917" s="126"/>
    </row>
    <row r="918" spans="1:26">
      <c r="A918" s="248"/>
      <c r="I918" s="126"/>
      <c r="P918" s="126"/>
      <c r="Y918" s="126"/>
      <c r="Z918" s="126"/>
    </row>
    <row r="919" spans="1:26">
      <c r="A919" s="248"/>
      <c r="I919" s="126"/>
      <c r="P919" s="126"/>
      <c r="Y919" s="126"/>
      <c r="Z919" s="126"/>
    </row>
    <row r="920" spans="1:26">
      <c r="A920" s="248"/>
      <c r="I920" s="126"/>
      <c r="P920" s="126"/>
      <c r="Y920" s="126"/>
      <c r="Z920" s="126"/>
    </row>
    <row r="921" spans="1:26">
      <c r="A921" s="248"/>
      <c r="I921" s="126"/>
      <c r="P921" s="126"/>
      <c r="Y921" s="126"/>
      <c r="Z921" s="126"/>
    </row>
    <row r="922" spans="1:26">
      <c r="A922" s="248"/>
      <c r="I922" s="126"/>
      <c r="P922" s="126"/>
      <c r="Y922" s="126"/>
      <c r="Z922" s="126"/>
    </row>
    <row r="923" spans="1:26">
      <c r="A923" s="248"/>
      <c r="I923" s="126"/>
      <c r="P923" s="126"/>
      <c r="Y923" s="126"/>
      <c r="Z923" s="126"/>
    </row>
    <row r="924" spans="1:26">
      <c r="A924" s="248"/>
      <c r="I924" s="126"/>
      <c r="P924" s="126"/>
      <c r="Y924" s="126"/>
      <c r="Z924" s="126"/>
    </row>
    <row r="925" spans="1:26">
      <c r="A925" s="248"/>
      <c r="I925" s="126"/>
      <c r="P925" s="126"/>
      <c r="Y925" s="126"/>
      <c r="Z925" s="126"/>
    </row>
    <row r="926" spans="1:26">
      <c r="A926" s="248"/>
      <c r="I926" s="126"/>
      <c r="P926" s="126"/>
      <c r="Y926" s="126"/>
      <c r="Z926" s="126"/>
    </row>
    <row r="927" spans="1:26">
      <c r="A927" s="248"/>
      <c r="I927" s="126"/>
      <c r="P927" s="126"/>
      <c r="Y927" s="126"/>
      <c r="Z927" s="126"/>
    </row>
    <row r="928" spans="1:26">
      <c r="A928" s="248"/>
      <c r="I928" s="126"/>
      <c r="P928" s="126"/>
      <c r="Y928" s="126"/>
      <c r="Z928" s="126"/>
    </row>
    <row r="929" spans="1:26">
      <c r="A929" s="248"/>
      <c r="I929" s="126"/>
      <c r="P929" s="126"/>
      <c r="Y929" s="126"/>
      <c r="Z929" s="126"/>
    </row>
    <row r="930" spans="1:26">
      <c r="A930" s="248"/>
      <c r="I930" s="126"/>
      <c r="P930" s="126"/>
      <c r="Y930" s="126"/>
      <c r="Z930" s="126"/>
    </row>
    <row r="931" spans="1:26">
      <c r="A931" s="248"/>
      <c r="I931" s="126"/>
      <c r="P931" s="126"/>
      <c r="Y931" s="126"/>
      <c r="Z931" s="126"/>
    </row>
    <row r="932" spans="1:26">
      <c r="A932" s="248"/>
      <c r="I932" s="126"/>
      <c r="P932" s="126"/>
      <c r="Y932" s="126"/>
      <c r="Z932" s="126"/>
    </row>
    <row r="933" spans="1:26">
      <c r="A933" s="248"/>
      <c r="I933" s="126"/>
      <c r="P933" s="126"/>
      <c r="Y933" s="126"/>
      <c r="Z933" s="126"/>
    </row>
    <row r="934" spans="1:26">
      <c r="A934" s="248"/>
      <c r="I934" s="126"/>
      <c r="P934" s="126"/>
      <c r="Y934" s="126"/>
      <c r="Z934" s="126"/>
    </row>
    <row r="935" spans="1:26">
      <c r="A935" s="248"/>
      <c r="I935" s="126"/>
      <c r="P935" s="126"/>
      <c r="Y935" s="126"/>
      <c r="Z935" s="126"/>
    </row>
    <row r="936" spans="1:26">
      <c r="A936" s="248"/>
      <c r="I936" s="126"/>
      <c r="P936" s="126"/>
      <c r="Y936" s="126"/>
      <c r="Z936" s="126"/>
    </row>
    <row r="937" spans="1:26">
      <c r="A937" s="248"/>
      <c r="I937" s="126"/>
      <c r="P937" s="126"/>
      <c r="Y937" s="126"/>
      <c r="Z937" s="126"/>
    </row>
    <row r="938" spans="1:26">
      <c r="A938" s="248"/>
      <c r="I938" s="126"/>
      <c r="P938" s="126"/>
      <c r="Y938" s="126"/>
      <c r="Z938" s="126"/>
    </row>
    <row r="939" spans="1:26">
      <c r="A939" s="248"/>
      <c r="I939" s="126"/>
      <c r="P939" s="126"/>
      <c r="Y939" s="126"/>
      <c r="Z939" s="126"/>
    </row>
    <row r="940" spans="1:26">
      <c r="A940" s="248"/>
      <c r="I940" s="126"/>
      <c r="P940" s="126"/>
      <c r="Y940" s="126"/>
      <c r="Z940" s="126"/>
    </row>
    <row r="941" spans="1:26">
      <c r="A941" s="248"/>
      <c r="I941" s="126"/>
      <c r="P941" s="126"/>
      <c r="Y941" s="126"/>
      <c r="Z941" s="126"/>
    </row>
    <row r="942" spans="1:26">
      <c r="A942" s="248"/>
      <c r="I942" s="126"/>
      <c r="P942" s="126"/>
      <c r="Y942" s="126"/>
      <c r="Z942" s="126"/>
    </row>
    <row r="943" spans="1:26">
      <c r="A943" s="248"/>
      <c r="I943" s="126"/>
      <c r="P943" s="126"/>
      <c r="Y943" s="126"/>
      <c r="Z943" s="126"/>
    </row>
    <row r="944" spans="1:26">
      <c r="A944" s="248"/>
      <c r="I944" s="126"/>
      <c r="P944" s="126"/>
      <c r="Y944" s="126"/>
      <c r="Z944" s="126"/>
    </row>
    <row r="945" spans="1:26">
      <c r="A945" s="248"/>
      <c r="I945" s="126"/>
      <c r="P945" s="126"/>
      <c r="Y945" s="126"/>
      <c r="Z945" s="126"/>
    </row>
    <row r="946" spans="1:26">
      <c r="A946" s="248"/>
      <c r="I946" s="126"/>
      <c r="P946" s="126"/>
      <c r="Y946" s="126"/>
      <c r="Z946" s="126"/>
    </row>
    <row r="947" spans="1:26">
      <c r="A947" s="248"/>
      <c r="I947" s="126"/>
      <c r="P947" s="126"/>
      <c r="Y947" s="126"/>
      <c r="Z947" s="126"/>
    </row>
    <row r="948" spans="1:26">
      <c r="A948" s="248"/>
      <c r="I948" s="126"/>
      <c r="P948" s="126"/>
      <c r="Y948" s="126"/>
      <c r="Z948" s="126"/>
    </row>
    <row r="949" spans="1:26">
      <c r="A949" s="248"/>
      <c r="I949" s="126"/>
      <c r="P949" s="126"/>
      <c r="Y949" s="126"/>
      <c r="Z949" s="126"/>
    </row>
    <row r="950" spans="1:26">
      <c r="A950" s="248"/>
      <c r="I950" s="126"/>
      <c r="P950" s="126"/>
      <c r="Y950" s="126"/>
      <c r="Z950" s="126"/>
    </row>
    <row r="951" spans="1:26">
      <c r="A951" s="248"/>
      <c r="I951" s="126"/>
      <c r="P951" s="126"/>
      <c r="Y951" s="126"/>
      <c r="Z951" s="126"/>
    </row>
    <row r="952" spans="1:26">
      <c r="A952" s="248"/>
      <c r="I952" s="126"/>
      <c r="P952" s="126"/>
      <c r="Y952" s="126"/>
      <c r="Z952" s="126"/>
    </row>
    <row r="953" spans="1:26">
      <c r="A953" s="248"/>
      <c r="I953" s="126"/>
      <c r="P953" s="126"/>
      <c r="Y953" s="126"/>
      <c r="Z953" s="126"/>
    </row>
    <row r="954" spans="1:26">
      <c r="A954" s="248"/>
      <c r="I954" s="126"/>
      <c r="P954" s="126"/>
      <c r="Y954" s="126"/>
      <c r="Z954" s="126"/>
    </row>
    <row r="955" spans="1:26">
      <c r="A955" s="248"/>
      <c r="I955" s="126"/>
      <c r="P955" s="126"/>
      <c r="Y955" s="126"/>
      <c r="Z955" s="126"/>
    </row>
    <row r="956" spans="1:26">
      <c r="A956" s="248"/>
      <c r="I956" s="126"/>
      <c r="P956" s="126"/>
      <c r="Y956" s="126"/>
      <c r="Z956" s="126"/>
    </row>
    <row r="957" spans="1:26">
      <c r="A957" s="248"/>
      <c r="I957" s="126"/>
      <c r="P957" s="126"/>
      <c r="Y957" s="126"/>
      <c r="Z957" s="126"/>
    </row>
    <row r="958" spans="1:26">
      <c r="A958" s="248"/>
      <c r="I958" s="126"/>
      <c r="P958" s="126"/>
      <c r="Y958" s="126"/>
      <c r="Z958" s="126"/>
    </row>
    <row r="959" spans="1:26">
      <c r="A959" s="248"/>
      <c r="I959" s="126"/>
      <c r="P959" s="126"/>
      <c r="Y959" s="126"/>
      <c r="Z959" s="126"/>
    </row>
    <row r="960" spans="1:26">
      <c r="A960" s="248"/>
      <c r="I960" s="126"/>
      <c r="P960" s="126"/>
      <c r="Y960" s="126"/>
      <c r="Z960" s="126"/>
    </row>
    <row r="961" spans="1:26">
      <c r="A961" s="248"/>
      <c r="I961" s="126"/>
      <c r="P961" s="126"/>
      <c r="Y961" s="126"/>
      <c r="Z961" s="126"/>
    </row>
    <row r="962" spans="1:26">
      <c r="A962" s="248"/>
      <c r="I962" s="126"/>
      <c r="P962" s="126"/>
      <c r="Y962" s="126"/>
      <c r="Z962" s="126"/>
    </row>
    <row r="963" spans="1:26">
      <c r="A963" s="248"/>
      <c r="I963" s="126"/>
      <c r="P963" s="126"/>
      <c r="Y963" s="126"/>
      <c r="Z963" s="126"/>
    </row>
    <row r="964" spans="1:26">
      <c r="A964" s="248"/>
      <c r="I964" s="126"/>
      <c r="P964" s="126"/>
      <c r="Y964" s="126"/>
      <c r="Z964" s="126"/>
    </row>
    <row r="965" spans="1:26">
      <c r="A965" s="248"/>
      <c r="I965" s="126"/>
      <c r="P965" s="126"/>
      <c r="Y965" s="126"/>
      <c r="Z965" s="126"/>
    </row>
    <row r="966" spans="1:26">
      <c r="A966" s="248"/>
      <c r="I966" s="126"/>
      <c r="P966" s="126"/>
      <c r="Y966" s="126"/>
      <c r="Z966" s="126"/>
    </row>
    <row r="967" spans="1:26">
      <c r="A967" s="248"/>
      <c r="I967" s="126"/>
      <c r="P967" s="126"/>
      <c r="Y967" s="126"/>
      <c r="Z967" s="126"/>
    </row>
    <row r="968" spans="1:26">
      <c r="A968" s="248"/>
      <c r="I968" s="126"/>
      <c r="P968" s="126"/>
      <c r="Y968" s="126"/>
      <c r="Z968" s="126"/>
    </row>
    <row r="969" spans="1:26">
      <c r="A969" s="248"/>
      <c r="I969" s="126"/>
      <c r="P969" s="126"/>
      <c r="Y969" s="126"/>
      <c r="Z969" s="126"/>
    </row>
    <row r="970" spans="1:26">
      <c r="A970" s="248"/>
      <c r="I970" s="126"/>
      <c r="P970" s="126"/>
      <c r="Y970" s="126"/>
      <c r="Z970" s="126"/>
    </row>
    <row r="971" spans="1:26">
      <c r="A971" s="248"/>
      <c r="I971" s="126"/>
      <c r="P971" s="126"/>
      <c r="Y971" s="126"/>
      <c r="Z971" s="126"/>
    </row>
    <row r="972" spans="1:26">
      <c r="A972" s="248"/>
      <c r="I972" s="126"/>
      <c r="P972" s="126"/>
      <c r="Y972" s="126"/>
      <c r="Z972" s="126"/>
    </row>
    <row r="973" spans="1:26">
      <c r="A973" s="248"/>
      <c r="I973" s="126"/>
      <c r="P973" s="126"/>
      <c r="Y973" s="126"/>
      <c r="Z973" s="126"/>
    </row>
    <row r="974" spans="1:26">
      <c r="A974" s="248"/>
      <c r="I974" s="126"/>
      <c r="P974" s="126"/>
      <c r="Y974" s="126"/>
      <c r="Z974" s="126"/>
    </row>
    <row r="975" spans="1:26">
      <c r="A975" s="248"/>
      <c r="I975" s="126"/>
      <c r="P975" s="126"/>
      <c r="Y975" s="126"/>
      <c r="Z975" s="126"/>
    </row>
    <row r="976" spans="1:26">
      <c r="A976" s="248"/>
      <c r="I976" s="126"/>
      <c r="P976" s="126"/>
      <c r="Y976" s="126"/>
      <c r="Z976" s="126"/>
    </row>
    <row r="977" spans="1:26">
      <c r="A977" s="248"/>
      <c r="I977" s="126"/>
      <c r="P977" s="126"/>
      <c r="Y977" s="126"/>
      <c r="Z977" s="126"/>
    </row>
    <row r="978" spans="1:26">
      <c r="A978" s="248"/>
      <c r="I978" s="126"/>
      <c r="P978" s="126"/>
      <c r="Y978" s="126"/>
      <c r="Z978" s="126"/>
    </row>
    <row r="979" spans="1:26">
      <c r="A979" s="248"/>
      <c r="I979" s="126"/>
      <c r="P979" s="126"/>
      <c r="Y979" s="126"/>
      <c r="Z979" s="126"/>
    </row>
    <row r="980" spans="1:26">
      <c r="A980" s="248"/>
      <c r="I980" s="126"/>
      <c r="P980" s="126"/>
      <c r="Y980" s="126"/>
      <c r="Z980" s="126"/>
    </row>
    <row r="981" spans="1:26">
      <c r="A981" s="248"/>
      <c r="I981" s="126"/>
      <c r="P981" s="126"/>
      <c r="Y981" s="126"/>
      <c r="Z981" s="126"/>
    </row>
    <row r="982" spans="1:26">
      <c r="A982" s="248"/>
      <c r="I982" s="126"/>
      <c r="P982" s="126"/>
      <c r="Y982" s="126"/>
      <c r="Z982" s="126"/>
    </row>
    <row r="983" spans="1:26">
      <c r="A983" s="248"/>
      <c r="I983" s="126"/>
      <c r="P983" s="126"/>
      <c r="Y983" s="126"/>
      <c r="Z983" s="126"/>
    </row>
    <row r="984" spans="1:26">
      <c r="A984" s="248"/>
      <c r="I984" s="126"/>
      <c r="P984" s="126"/>
      <c r="Y984" s="126"/>
      <c r="Z984" s="126"/>
    </row>
    <row r="985" spans="1:26">
      <c r="A985" s="248"/>
      <c r="I985" s="126"/>
      <c r="P985" s="126"/>
      <c r="Y985" s="126"/>
      <c r="Z985" s="126"/>
    </row>
    <row r="986" spans="1:26">
      <c r="A986" s="248"/>
      <c r="I986" s="126"/>
      <c r="P986" s="126"/>
      <c r="Y986" s="126"/>
      <c r="Z986" s="126"/>
    </row>
    <row r="987" spans="1:26">
      <c r="A987" s="248"/>
      <c r="I987" s="126"/>
      <c r="P987" s="126"/>
      <c r="Y987" s="126"/>
      <c r="Z987" s="126"/>
    </row>
    <row r="988" spans="1:26">
      <c r="A988" s="248"/>
      <c r="I988" s="126"/>
      <c r="P988" s="126"/>
      <c r="Y988" s="126"/>
      <c r="Z988" s="126"/>
    </row>
    <row r="989" spans="1:26">
      <c r="A989" s="248"/>
      <c r="I989" s="126"/>
      <c r="P989" s="126"/>
      <c r="Y989" s="126"/>
      <c r="Z989" s="126"/>
    </row>
    <row r="990" spans="1:26">
      <c r="A990" s="248"/>
      <c r="I990" s="126"/>
      <c r="P990" s="126"/>
      <c r="Y990" s="126"/>
      <c r="Z990" s="126"/>
    </row>
    <row r="991" spans="1:26">
      <c r="A991" s="248"/>
      <c r="I991" s="126"/>
      <c r="P991" s="126"/>
      <c r="Y991" s="126"/>
      <c r="Z991" s="126"/>
    </row>
    <row r="992" spans="1:26">
      <c r="A992" s="248"/>
      <c r="I992" s="126"/>
      <c r="P992" s="126"/>
      <c r="Y992" s="126"/>
      <c r="Z992" s="126"/>
    </row>
    <row r="993" spans="1:26">
      <c r="A993" s="248"/>
      <c r="I993" s="126"/>
      <c r="P993" s="126"/>
      <c r="Y993" s="126"/>
      <c r="Z993" s="126"/>
    </row>
    <row r="994" spans="1:26">
      <c r="A994" s="248"/>
      <c r="I994" s="126"/>
      <c r="P994" s="126"/>
      <c r="Y994" s="126"/>
      <c r="Z994" s="126"/>
    </row>
    <row r="995" spans="1:26">
      <c r="A995" s="248"/>
      <c r="I995" s="126"/>
      <c r="P995" s="126"/>
      <c r="Y995" s="126"/>
      <c r="Z995" s="126"/>
    </row>
    <row r="996" spans="1:26">
      <c r="A996" s="248"/>
      <c r="I996" s="126"/>
      <c r="P996" s="126"/>
      <c r="Y996" s="126"/>
      <c r="Z996" s="126"/>
    </row>
    <row r="997" spans="1:26">
      <c r="A997" s="248"/>
      <c r="I997" s="126"/>
      <c r="P997" s="126"/>
      <c r="Y997" s="126"/>
      <c r="Z997" s="126"/>
    </row>
    <row r="998" spans="1:26">
      <c r="A998" s="248"/>
      <c r="I998" s="126"/>
      <c r="P998" s="126"/>
      <c r="Y998" s="126"/>
      <c r="Z998" s="126"/>
    </row>
    <row r="999" spans="1:26">
      <c r="A999" s="248"/>
      <c r="I999" s="126"/>
      <c r="P999" s="126"/>
      <c r="Y999" s="126"/>
      <c r="Z999" s="126"/>
    </row>
    <row r="1000" spans="1:26">
      <c r="A1000" s="248"/>
      <c r="I1000" s="126"/>
      <c r="P1000" s="126"/>
      <c r="Y1000" s="126"/>
      <c r="Z1000" s="126"/>
    </row>
    <row r="1001" spans="1:26">
      <c r="A1001" s="248"/>
      <c r="I1001" s="126"/>
      <c r="P1001" s="126"/>
      <c r="Y1001" s="126"/>
      <c r="Z1001" s="126"/>
    </row>
    <row r="1002" spans="1:26">
      <c r="A1002" s="248"/>
      <c r="I1002" s="126"/>
      <c r="P1002" s="126"/>
      <c r="Y1002" s="126"/>
      <c r="Z1002" s="126"/>
    </row>
    <row r="1003" spans="1:26">
      <c r="A1003" s="248"/>
      <c r="I1003" s="126"/>
      <c r="P1003" s="126"/>
      <c r="Y1003" s="126"/>
      <c r="Z1003" s="126"/>
    </row>
    <row r="1004" spans="1:26">
      <c r="A1004" s="248"/>
      <c r="I1004" s="126"/>
      <c r="P1004" s="126"/>
      <c r="Y1004" s="126"/>
      <c r="Z1004" s="126"/>
    </row>
    <row r="1005" spans="1:26">
      <c r="A1005" s="248"/>
      <c r="I1005" s="126"/>
      <c r="P1005" s="126"/>
      <c r="Y1005" s="126"/>
      <c r="Z1005" s="126"/>
    </row>
    <row r="1006" spans="1:26">
      <c r="A1006" s="248"/>
      <c r="I1006" s="126"/>
      <c r="P1006" s="126"/>
      <c r="Y1006" s="126"/>
      <c r="Z1006" s="126"/>
    </row>
    <row r="1007" spans="1:26">
      <c r="A1007" s="248"/>
      <c r="I1007" s="126"/>
      <c r="P1007" s="126"/>
      <c r="Y1007" s="126"/>
      <c r="Z1007" s="126"/>
    </row>
    <row r="1008" spans="1:26">
      <c r="A1008" s="248"/>
      <c r="I1008" s="126"/>
      <c r="P1008" s="126"/>
      <c r="Y1008" s="126"/>
      <c r="Z1008" s="126"/>
    </row>
    <row r="1009" spans="1:26">
      <c r="A1009" s="248"/>
      <c r="I1009" s="126"/>
      <c r="P1009" s="126"/>
      <c r="Y1009" s="126"/>
      <c r="Z1009" s="126"/>
    </row>
    <row r="1010" spans="1:26">
      <c r="A1010" s="248"/>
      <c r="I1010" s="126"/>
      <c r="P1010" s="126"/>
      <c r="Y1010" s="126"/>
      <c r="Z1010" s="126"/>
    </row>
    <row r="1011" spans="1:26">
      <c r="A1011" s="248"/>
      <c r="I1011" s="126"/>
      <c r="P1011" s="126"/>
      <c r="Y1011" s="126"/>
      <c r="Z1011" s="126"/>
    </row>
    <row r="1012" spans="1:26">
      <c r="A1012" s="248"/>
      <c r="I1012" s="126"/>
      <c r="P1012" s="126"/>
      <c r="Y1012" s="126"/>
      <c r="Z1012" s="126"/>
    </row>
    <row r="1013" spans="1:26">
      <c r="A1013" s="248"/>
      <c r="I1013" s="126"/>
      <c r="P1013" s="126"/>
      <c r="Y1013" s="126"/>
      <c r="Z1013" s="126"/>
    </row>
    <row r="1014" spans="1:26">
      <c r="A1014" s="248"/>
      <c r="I1014" s="126"/>
      <c r="P1014" s="126"/>
      <c r="Y1014" s="126"/>
      <c r="Z1014" s="126"/>
    </row>
    <row r="1015" spans="1:26">
      <c r="A1015" s="248"/>
      <c r="I1015" s="126"/>
      <c r="P1015" s="126"/>
      <c r="Y1015" s="126"/>
      <c r="Z1015" s="126"/>
    </row>
    <row r="1016" spans="1:26">
      <c r="A1016" s="248"/>
      <c r="I1016" s="126"/>
      <c r="P1016" s="126"/>
      <c r="Y1016" s="126"/>
      <c r="Z1016" s="126"/>
    </row>
    <row r="1017" spans="1:26">
      <c r="A1017" s="248"/>
      <c r="I1017" s="126"/>
      <c r="P1017" s="126"/>
      <c r="Y1017" s="126"/>
      <c r="Z1017" s="126"/>
    </row>
    <row r="1018" spans="1:26">
      <c r="A1018" s="248"/>
      <c r="I1018" s="126"/>
      <c r="P1018" s="126"/>
      <c r="Y1018" s="126"/>
      <c r="Z1018" s="126"/>
    </row>
    <row r="1019" spans="1:26">
      <c r="A1019" s="248"/>
      <c r="I1019" s="126"/>
      <c r="P1019" s="126"/>
      <c r="Y1019" s="126"/>
      <c r="Z1019" s="126"/>
    </row>
    <row r="1020" spans="1:26">
      <c r="A1020" s="248"/>
      <c r="I1020" s="126"/>
      <c r="P1020" s="126"/>
      <c r="Y1020" s="126"/>
      <c r="Z1020" s="126"/>
    </row>
    <row r="1021" spans="1:26">
      <c r="A1021" s="248"/>
      <c r="I1021" s="126"/>
      <c r="P1021" s="126"/>
      <c r="Y1021" s="126"/>
      <c r="Z1021" s="126"/>
    </row>
    <row r="1022" spans="1:26">
      <c r="A1022" s="248"/>
      <c r="I1022" s="126"/>
      <c r="P1022" s="126"/>
      <c r="Y1022" s="126"/>
      <c r="Z1022" s="126"/>
    </row>
    <row r="1023" spans="1:26">
      <c r="A1023" s="248"/>
      <c r="I1023" s="126"/>
      <c r="P1023" s="126"/>
      <c r="Y1023" s="126"/>
      <c r="Z1023" s="126"/>
    </row>
    <row r="1024" spans="1:26">
      <c r="A1024" s="248"/>
      <c r="I1024" s="126"/>
      <c r="P1024" s="126"/>
      <c r="Y1024" s="126"/>
      <c r="Z1024" s="126"/>
    </row>
    <row r="1025" spans="1:26">
      <c r="A1025" s="248"/>
      <c r="I1025" s="126"/>
      <c r="P1025" s="126"/>
      <c r="Y1025" s="126"/>
      <c r="Z1025" s="126"/>
    </row>
    <row r="1026" spans="1:26">
      <c r="A1026" s="248"/>
      <c r="I1026" s="126"/>
      <c r="P1026" s="126"/>
      <c r="Y1026" s="126"/>
      <c r="Z1026" s="126"/>
    </row>
    <row r="1027" spans="1:26">
      <c r="A1027" s="248"/>
      <c r="I1027" s="126"/>
      <c r="P1027" s="126"/>
      <c r="Y1027" s="126"/>
      <c r="Z1027" s="126"/>
    </row>
    <row r="1028" spans="1:26">
      <c r="A1028" s="248"/>
      <c r="I1028" s="126"/>
      <c r="P1028" s="126"/>
      <c r="Y1028" s="126"/>
      <c r="Z1028" s="126"/>
    </row>
    <row r="1029" spans="1:26">
      <c r="A1029" s="248"/>
      <c r="I1029" s="126"/>
      <c r="P1029" s="126"/>
      <c r="Y1029" s="126"/>
      <c r="Z1029" s="126"/>
    </row>
    <row r="1030" spans="1:26">
      <c r="A1030" s="248"/>
      <c r="I1030" s="126"/>
      <c r="P1030" s="126"/>
      <c r="Y1030" s="126"/>
      <c r="Z1030" s="126"/>
    </row>
    <row r="1031" spans="1:26">
      <c r="A1031" s="248"/>
      <c r="I1031" s="126"/>
      <c r="P1031" s="126"/>
      <c r="Y1031" s="126"/>
      <c r="Z1031" s="126"/>
    </row>
    <row r="1032" spans="1:26">
      <c r="A1032" s="248"/>
      <c r="I1032" s="126"/>
      <c r="P1032" s="126"/>
      <c r="Y1032" s="126"/>
      <c r="Z1032" s="126"/>
    </row>
    <row r="1033" spans="1:26">
      <c r="A1033" s="248"/>
      <c r="I1033" s="126"/>
      <c r="P1033" s="126"/>
      <c r="Y1033" s="126"/>
      <c r="Z1033" s="126"/>
    </row>
    <row r="1034" spans="1:26">
      <c r="A1034" s="248"/>
      <c r="I1034" s="126"/>
      <c r="P1034" s="126"/>
      <c r="Y1034" s="126"/>
      <c r="Z1034" s="126"/>
    </row>
    <row r="1035" spans="1:26">
      <c r="A1035" s="248"/>
      <c r="I1035" s="126"/>
      <c r="P1035" s="126"/>
      <c r="Y1035" s="126"/>
      <c r="Z1035" s="126"/>
    </row>
    <row r="1036" spans="1:26">
      <c r="A1036" s="248"/>
      <c r="I1036" s="126"/>
      <c r="P1036" s="126"/>
      <c r="Y1036" s="126"/>
      <c r="Z1036" s="126"/>
    </row>
    <row r="1037" spans="1:26">
      <c r="A1037" s="248"/>
      <c r="I1037" s="126"/>
      <c r="P1037" s="126"/>
      <c r="Y1037" s="126"/>
      <c r="Z1037" s="126"/>
    </row>
    <row r="1038" spans="1:26">
      <c r="A1038" s="248"/>
      <c r="I1038" s="126"/>
      <c r="P1038" s="126"/>
      <c r="Y1038" s="126"/>
      <c r="Z1038" s="126"/>
    </row>
    <row r="1039" spans="1:26">
      <c r="A1039" s="248"/>
      <c r="I1039" s="126"/>
      <c r="P1039" s="126"/>
      <c r="Y1039" s="126"/>
      <c r="Z1039" s="126"/>
    </row>
    <row r="1040" spans="1:26">
      <c r="A1040" s="248"/>
      <c r="I1040" s="126"/>
      <c r="P1040" s="126"/>
      <c r="Y1040" s="126"/>
      <c r="Z1040" s="126"/>
    </row>
    <row r="1041" spans="1:26">
      <c r="A1041" s="248"/>
      <c r="I1041" s="126"/>
      <c r="P1041" s="126"/>
      <c r="Y1041" s="126"/>
      <c r="Z1041" s="126"/>
    </row>
    <row r="1042" spans="1:26">
      <c r="A1042" s="248"/>
      <c r="I1042" s="126"/>
      <c r="P1042" s="126"/>
      <c r="Y1042" s="126"/>
      <c r="Z1042" s="126"/>
    </row>
    <row r="1043" spans="1:26">
      <c r="A1043" s="248"/>
      <c r="I1043" s="126"/>
      <c r="P1043" s="126"/>
      <c r="Y1043" s="126"/>
      <c r="Z1043" s="126"/>
    </row>
    <row r="1044" spans="1:26">
      <c r="A1044" s="248"/>
      <c r="I1044" s="126"/>
      <c r="P1044" s="126"/>
      <c r="Y1044" s="126"/>
      <c r="Z1044" s="126"/>
    </row>
    <row r="1045" spans="1:26">
      <c r="A1045" s="248"/>
      <c r="I1045" s="126"/>
      <c r="P1045" s="126"/>
      <c r="Y1045" s="126"/>
      <c r="Z1045" s="126"/>
    </row>
    <row r="1046" spans="1:26">
      <c r="A1046" s="248"/>
      <c r="I1046" s="126"/>
      <c r="P1046" s="126"/>
      <c r="Y1046" s="126"/>
      <c r="Z1046" s="126"/>
    </row>
    <row r="1047" spans="1:26">
      <c r="A1047" s="248"/>
      <c r="I1047" s="126"/>
      <c r="P1047" s="126"/>
      <c r="Y1047" s="126"/>
      <c r="Z1047" s="126"/>
    </row>
    <row r="1048" spans="1:26">
      <c r="A1048" s="248"/>
      <c r="I1048" s="126"/>
      <c r="P1048" s="126"/>
      <c r="Y1048" s="126"/>
      <c r="Z1048" s="126"/>
    </row>
    <row r="1049" spans="1:26">
      <c r="A1049" s="248"/>
      <c r="I1049" s="126"/>
      <c r="P1049" s="126"/>
      <c r="Y1049" s="126"/>
      <c r="Z1049" s="126"/>
    </row>
    <row r="1050" spans="1:26">
      <c r="A1050" s="248"/>
      <c r="I1050" s="126"/>
      <c r="P1050" s="126"/>
      <c r="Y1050" s="126"/>
      <c r="Z1050" s="126"/>
    </row>
    <row r="1051" spans="1:26">
      <c r="A1051" s="248"/>
      <c r="I1051" s="126"/>
      <c r="P1051" s="126"/>
      <c r="Y1051" s="126"/>
      <c r="Z1051" s="126"/>
    </row>
    <row r="1052" spans="1:26">
      <c r="A1052" s="248"/>
      <c r="I1052" s="126"/>
      <c r="P1052" s="126"/>
      <c r="Y1052" s="126"/>
      <c r="Z1052" s="126"/>
    </row>
    <row r="1053" spans="1:26">
      <c r="A1053" s="248"/>
      <c r="I1053" s="126"/>
      <c r="P1053" s="126"/>
      <c r="Y1053" s="126"/>
      <c r="Z1053" s="126"/>
    </row>
    <row r="1054" spans="1:26">
      <c r="A1054" s="248"/>
      <c r="I1054" s="126"/>
      <c r="P1054" s="126"/>
      <c r="Y1054" s="126"/>
      <c r="Z1054" s="126"/>
    </row>
    <row r="1055" spans="1:26">
      <c r="A1055" s="248"/>
      <c r="I1055" s="126"/>
      <c r="P1055" s="126"/>
      <c r="Y1055" s="126"/>
      <c r="Z1055" s="126"/>
    </row>
    <row r="1056" spans="1:26">
      <c r="A1056" s="248"/>
      <c r="I1056" s="126"/>
      <c r="P1056" s="126"/>
      <c r="Y1056" s="126"/>
      <c r="Z1056" s="126"/>
    </row>
    <row r="1057" spans="1:26">
      <c r="A1057" s="248"/>
      <c r="I1057" s="126"/>
      <c r="P1057" s="126"/>
      <c r="Y1057" s="126"/>
      <c r="Z1057" s="126"/>
    </row>
    <row r="1058" spans="1:26">
      <c r="A1058" s="248"/>
      <c r="I1058" s="126"/>
      <c r="P1058" s="126"/>
      <c r="Y1058" s="126"/>
      <c r="Z1058" s="126"/>
    </row>
    <row r="1059" spans="1:26">
      <c r="A1059" s="248"/>
      <c r="I1059" s="126"/>
      <c r="P1059" s="126"/>
      <c r="Y1059" s="126"/>
      <c r="Z1059" s="126"/>
    </row>
    <row r="1060" spans="1:26">
      <c r="A1060" s="248"/>
      <c r="I1060" s="126"/>
      <c r="P1060" s="126"/>
      <c r="Y1060" s="126"/>
      <c r="Z1060" s="126"/>
    </row>
    <row r="1061" spans="1:26">
      <c r="A1061" s="248"/>
      <c r="I1061" s="126"/>
      <c r="P1061" s="126"/>
      <c r="Y1061" s="126"/>
      <c r="Z1061" s="126"/>
    </row>
    <row r="1062" spans="1:26">
      <c r="A1062" s="248"/>
      <c r="I1062" s="126"/>
      <c r="P1062" s="126"/>
      <c r="Y1062" s="126"/>
      <c r="Z1062" s="126"/>
    </row>
    <row r="1063" spans="1:26">
      <c r="A1063" s="248"/>
      <c r="I1063" s="126"/>
      <c r="P1063" s="126"/>
      <c r="Y1063" s="126"/>
      <c r="Z1063" s="126"/>
    </row>
    <row r="1064" spans="1:26">
      <c r="A1064" s="248"/>
      <c r="I1064" s="126"/>
      <c r="P1064" s="126"/>
      <c r="Y1064" s="126"/>
      <c r="Z1064" s="126"/>
    </row>
    <row r="1065" spans="1:26">
      <c r="A1065" s="248"/>
      <c r="I1065" s="126"/>
      <c r="P1065" s="126"/>
      <c r="Y1065" s="126"/>
      <c r="Z1065" s="126"/>
    </row>
    <row r="1066" spans="1:26">
      <c r="A1066" s="248"/>
      <c r="I1066" s="126"/>
      <c r="P1066" s="126"/>
      <c r="Y1066" s="126"/>
      <c r="Z1066" s="126"/>
    </row>
    <row r="1067" spans="1:26">
      <c r="A1067" s="248"/>
      <c r="I1067" s="126"/>
      <c r="P1067" s="126"/>
      <c r="Y1067" s="126"/>
      <c r="Z1067" s="126"/>
    </row>
    <row r="1068" spans="1:26">
      <c r="A1068" s="248"/>
      <c r="I1068" s="126"/>
      <c r="P1068" s="126"/>
      <c r="Y1068" s="126"/>
      <c r="Z1068" s="126"/>
    </row>
    <row r="1069" spans="1:26">
      <c r="A1069" s="248"/>
      <c r="I1069" s="126"/>
      <c r="P1069" s="126"/>
      <c r="Y1069" s="126"/>
      <c r="Z1069" s="126"/>
    </row>
    <row r="1070" spans="1:26">
      <c r="A1070" s="248"/>
      <c r="I1070" s="126"/>
      <c r="P1070" s="126"/>
      <c r="Y1070" s="126"/>
      <c r="Z1070" s="126"/>
    </row>
    <row r="1071" spans="1:26">
      <c r="A1071" s="248"/>
      <c r="I1071" s="126"/>
      <c r="P1071" s="126"/>
      <c r="Y1071" s="126"/>
      <c r="Z1071" s="126"/>
    </row>
    <row r="1072" spans="1:26">
      <c r="A1072" s="248"/>
      <c r="I1072" s="126"/>
      <c r="P1072" s="126"/>
      <c r="Y1072" s="126"/>
      <c r="Z1072" s="126"/>
    </row>
    <row r="1073" spans="1:26">
      <c r="A1073" s="248"/>
      <c r="I1073" s="126"/>
      <c r="P1073" s="126"/>
      <c r="Y1073" s="126"/>
      <c r="Z1073" s="126"/>
    </row>
    <row r="1074" spans="1:26">
      <c r="A1074" s="248"/>
      <c r="I1074" s="126"/>
      <c r="P1074" s="126"/>
      <c r="Y1074" s="126"/>
      <c r="Z1074" s="126"/>
    </row>
    <row r="1075" spans="1:26">
      <c r="A1075" s="248"/>
      <c r="I1075" s="126"/>
      <c r="P1075" s="126"/>
      <c r="Y1075" s="126"/>
      <c r="Z1075" s="126"/>
    </row>
    <row r="1076" spans="1:26">
      <c r="A1076" s="248"/>
      <c r="I1076" s="126"/>
      <c r="P1076" s="126"/>
      <c r="Y1076" s="126"/>
      <c r="Z1076" s="126"/>
    </row>
    <row r="1077" spans="1:26">
      <c r="A1077" s="248"/>
      <c r="I1077" s="126"/>
      <c r="P1077" s="126"/>
      <c r="Y1077" s="126"/>
      <c r="Z1077" s="126"/>
    </row>
    <row r="1078" spans="1:26">
      <c r="A1078" s="248"/>
      <c r="I1078" s="126"/>
      <c r="P1078" s="126"/>
      <c r="Y1078" s="126"/>
      <c r="Z1078" s="126"/>
    </row>
    <row r="1079" spans="1:26">
      <c r="A1079" s="248"/>
      <c r="I1079" s="126"/>
      <c r="P1079" s="126"/>
      <c r="Y1079" s="126"/>
      <c r="Z1079" s="126"/>
    </row>
    <row r="1080" spans="1:26">
      <c r="A1080" s="248"/>
      <c r="I1080" s="126"/>
      <c r="P1080" s="126"/>
      <c r="Y1080" s="126"/>
      <c r="Z1080" s="126"/>
    </row>
    <row r="1081" spans="1:26">
      <c r="A1081" s="248"/>
      <c r="I1081" s="126"/>
      <c r="P1081" s="126"/>
      <c r="Y1081" s="126"/>
      <c r="Z1081" s="126"/>
    </row>
    <row r="1082" spans="1:26">
      <c r="A1082" s="248"/>
      <c r="I1082" s="126"/>
      <c r="P1082" s="126"/>
      <c r="Y1082" s="126"/>
      <c r="Z1082" s="126"/>
    </row>
    <row r="1083" spans="1:26">
      <c r="A1083" s="248"/>
      <c r="I1083" s="126"/>
      <c r="P1083" s="126"/>
      <c r="Y1083" s="126"/>
      <c r="Z1083" s="126"/>
    </row>
    <row r="1084" spans="1:26">
      <c r="A1084" s="248"/>
      <c r="I1084" s="126"/>
      <c r="P1084" s="126"/>
      <c r="Y1084" s="126"/>
      <c r="Z1084" s="126"/>
    </row>
    <row r="1085" spans="1:26">
      <c r="A1085" s="248"/>
      <c r="I1085" s="126"/>
      <c r="P1085" s="126"/>
      <c r="Y1085" s="126"/>
      <c r="Z1085" s="126"/>
    </row>
    <row r="1086" spans="1:26">
      <c r="A1086" s="248"/>
      <c r="I1086" s="126"/>
      <c r="P1086" s="126"/>
      <c r="Y1086" s="126"/>
      <c r="Z1086" s="126"/>
    </row>
    <row r="1087" spans="1:26">
      <c r="A1087" s="248"/>
      <c r="I1087" s="126"/>
      <c r="P1087" s="126"/>
      <c r="Y1087" s="126"/>
      <c r="Z1087" s="126"/>
    </row>
    <row r="1088" spans="1:26">
      <c r="A1088" s="248"/>
      <c r="I1088" s="126"/>
      <c r="P1088" s="126"/>
      <c r="Y1088" s="126"/>
      <c r="Z1088" s="126"/>
    </row>
    <row r="1089" spans="1:26">
      <c r="A1089" s="248"/>
      <c r="I1089" s="126"/>
      <c r="P1089" s="126"/>
      <c r="Y1089" s="126"/>
      <c r="Z1089" s="126"/>
    </row>
    <row r="1090" spans="1:26">
      <c r="A1090" s="248"/>
      <c r="I1090" s="126"/>
      <c r="P1090" s="126"/>
      <c r="Y1090" s="126"/>
      <c r="Z1090" s="126"/>
    </row>
    <row r="1091" spans="1:26">
      <c r="A1091" s="248"/>
      <c r="I1091" s="126"/>
      <c r="P1091" s="126"/>
      <c r="Y1091" s="126"/>
      <c r="Z1091" s="126"/>
    </row>
    <row r="1092" spans="1:26">
      <c r="A1092" s="248"/>
      <c r="I1092" s="126"/>
      <c r="P1092" s="126"/>
      <c r="Y1092" s="126"/>
      <c r="Z1092" s="126"/>
    </row>
    <row r="1093" spans="1:26">
      <c r="A1093" s="248"/>
      <c r="I1093" s="126"/>
      <c r="P1093" s="126"/>
      <c r="Y1093" s="126"/>
      <c r="Z1093" s="126"/>
    </row>
    <row r="1094" spans="1:26">
      <c r="A1094" s="248"/>
      <c r="I1094" s="126"/>
      <c r="P1094" s="126"/>
      <c r="Y1094" s="126"/>
      <c r="Z1094" s="126"/>
    </row>
    <row r="1095" spans="1:26">
      <c r="A1095" s="248"/>
      <c r="I1095" s="126"/>
      <c r="P1095" s="126"/>
      <c r="Y1095" s="126"/>
      <c r="Z1095" s="126"/>
    </row>
    <row r="1096" spans="1:26">
      <c r="A1096" s="248"/>
      <c r="I1096" s="126"/>
      <c r="P1096" s="126"/>
      <c r="Y1096" s="126"/>
      <c r="Z1096" s="126"/>
    </row>
    <row r="1097" spans="1:26">
      <c r="A1097" s="248"/>
      <c r="I1097" s="126"/>
      <c r="P1097" s="126"/>
      <c r="Y1097" s="126"/>
      <c r="Z1097" s="126"/>
    </row>
    <row r="1098" spans="1:26">
      <c r="A1098" s="248"/>
      <c r="I1098" s="126"/>
      <c r="P1098" s="126"/>
      <c r="Y1098" s="126"/>
      <c r="Z1098" s="126"/>
    </row>
    <row r="1099" spans="1:26">
      <c r="A1099" s="248"/>
      <c r="I1099" s="126"/>
      <c r="P1099" s="126"/>
      <c r="Y1099" s="126"/>
      <c r="Z1099" s="126"/>
    </row>
    <row r="1100" spans="1:26">
      <c r="A1100" s="248"/>
      <c r="I1100" s="126"/>
      <c r="P1100" s="126"/>
      <c r="Y1100" s="126"/>
      <c r="Z1100" s="126"/>
    </row>
    <row r="1101" spans="1:26">
      <c r="A1101" s="248"/>
      <c r="I1101" s="126"/>
      <c r="P1101" s="126"/>
      <c r="Y1101" s="126"/>
      <c r="Z1101" s="126"/>
    </row>
    <row r="1102" spans="1:26">
      <c r="A1102" s="248"/>
      <c r="I1102" s="126"/>
      <c r="P1102" s="126"/>
      <c r="Y1102" s="126"/>
      <c r="Z1102" s="126"/>
    </row>
    <row r="1103" spans="1:26">
      <c r="A1103" s="248"/>
      <c r="I1103" s="126"/>
      <c r="P1103" s="126"/>
      <c r="Y1103" s="126"/>
      <c r="Z1103" s="126"/>
    </row>
    <row r="1104" spans="1:26">
      <c r="A1104" s="248"/>
      <c r="I1104" s="126"/>
      <c r="P1104" s="126"/>
      <c r="Y1104" s="126"/>
      <c r="Z1104" s="126"/>
    </row>
    <row r="1105" spans="1:26">
      <c r="A1105" s="248"/>
      <c r="I1105" s="126"/>
      <c r="P1105" s="126"/>
      <c r="Y1105" s="126"/>
      <c r="Z1105" s="126"/>
    </row>
    <row r="1106" spans="1:26">
      <c r="A1106" s="248"/>
      <c r="I1106" s="126"/>
      <c r="P1106" s="126"/>
      <c r="Y1106" s="126"/>
      <c r="Z1106" s="126"/>
    </row>
    <row r="1107" spans="1:26">
      <c r="A1107" s="248"/>
      <c r="I1107" s="126"/>
      <c r="P1107" s="126"/>
      <c r="Y1107" s="126"/>
      <c r="Z1107" s="126"/>
    </row>
    <row r="1108" spans="1:26">
      <c r="A1108" s="248"/>
      <c r="I1108" s="126"/>
      <c r="P1108" s="126"/>
      <c r="Y1108" s="126"/>
      <c r="Z1108" s="126"/>
    </row>
    <row r="1109" spans="1:26">
      <c r="A1109" s="248"/>
      <c r="I1109" s="126"/>
      <c r="P1109" s="126"/>
      <c r="Y1109" s="126"/>
      <c r="Z1109" s="126"/>
    </row>
    <row r="1110" spans="1:26">
      <c r="A1110" s="248"/>
      <c r="I1110" s="126"/>
      <c r="P1110" s="126"/>
      <c r="Y1110" s="126"/>
      <c r="Z1110" s="126"/>
    </row>
    <row r="1111" spans="1:26">
      <c r="A1111" s="248"/>
      <c r="I1111" s="126"/>
      <c r="P1111" s="126"/>
      <c r="Y1111" s="126"/>
      <c r="Z1111" s="126"/>
    </row>
    <row r="1112" spans="1:26">
      <c r="A1112" s="248"/>
      <c r="I1112" s="126"/>
      <c r="P1112" s="126"/>
      <c r="Y1112" s="126"/>
      <c r="Z1112" s="126"/>
    </row>
    <row r="1113" spans="1:26">
      <c r="A1113" s="248"/>
      <c r="I1113" s="126"/>
      <c r="P1113" s="126"/>
      <c r="Y1113" s="126"/>
      <c r="Z1113" s="126"/>
    </row>
    <row r="1114" spans="1:26">
      <c r="A1114" s="248"/>
      <c r="I1114" s="126"/>
      <c r="P1114" s="126"/>
      <c r="Y1114" s="126"/>
      <c r="Z1114" s="126"/>
    </row>
    <row r="1115" spans="1:26">
      <c r="A1115" s="248"/>
      <c r="I1115" s="126"/>
      <c r="P1115" s="126"/>
      <c r="Y1115" s="126"/>
      <c r="Z1115" s="126"/>
    </row>
    <row r="1116" spans="1:26">
      <c r="A1116" s="248"/>
      <c r="I1116" s="126"/>
      <c r="P1116" s="126"/>
      <c r="Y1116" s="126"/>
      <c r="Z1116" s="126"/>
    </row>
    <row r="1117" spans="1:26">
      <c r="A1117" s="248"/>
      <c r="I1117" s="126"/>
      <c r="P1117" s="126"/>
      <c r="Y1117" s="126"/>
      <c r="Z1117" s="126"/>
    </row>
    <row r="1118" spans="1:26">
      <c r="A1118" s="248"/>
      <c r="I1118" s="126"/>
      <c r="P1118" s="126"/>
      <c r="Y1118" s="126"/>
      <c r="Z1118" s="126"/>
    </row>
    <row r="1119" spans="1:26">
      <c r="A1119" s="248"/>
      <c r="I1119" s="126"/>
      <c r="P1119" s="126"/>
      <c r="Y1119" s="126"/>
      <c r="Z1119" s="126"/>
    </row>
    <row r="1120" spans="1:26">
      <c r="A1120" s="248"/>
      <c r="I1120" s="126"/>
      <c r="P1120" s="126"/>
      <c r="Y1120" s="126"/>
      <c r="Z1120" s="126"/>
    </row>
    <row r="1121" spans="1:26">
      <c r="A1121" s="248"/>
      <c r="I1121" s="126"/>
      <c r="P1121" s="126"/>
      <c r="Y1121" s="126"/>
      <c r="Z1121" s="126"/>
    </row>
    <row r="1122" spans="1:26">
      <c r="A1122" s="248"/>
      <c r="I1122" s="126"/>
      <c r="P1122" s="126"/>
      <c r="Y1122" s="126"/>
      <c r="Z1122" s="126"/>
    </row>
    <row r="1123" spans="1:26">
      <c r="A1123" s="248"/>
      <c r="I1123" s="126"/>
      <c r="P1123" s="126"/>
      <c r="Y1123" s="126"/>
      <c r="Z1123" s="126"/>
    </row>
    <row r="1124" spans="1:26">
      <c r="A1124" s="248"/>
      <c r="I1124" s="126"/>
      <c r="P1124" s="126"/>
      <c r="Y1124" s="126"/>
      <c r="Z1124" s="126"/>
    </row>
    <row r="1125" spans="1:26">
      <c r="A1125" s="248"/>
      <c r="I1125" s="126"/>
      <c r="P1125" s="126"/>
      <c r="Y1125" s="126"/>
      <c r="Z1125" s="126"/>
    </row>
    <row r="1126" spans="1:26">
      <c r="A1126" s="248"/>
      <c r="I1126" s="126"/>
      <c r="P1126" s="126"/>
      <c r="Y1126" s="126"/>
      <c r="Z1126" s="126"/>
    </row>
    <row r="1127" spans="1:26">
      <c r="A1127" s="248"/>
      <c r="I1127" s="126"/>
      <c r="P1127" s="126"/>
      <c r="Y1127" s="126"/>
      <c r="Z1127" s="126"/>
    </row>
    <row r="1128" spans="1:26">
      <c r="A1128" s="248"/>
      <c r="I1128" s="126"/>
      <c r="P1128" s="126"/>
      <c r="Y1128" s="126"/>
      <c r="Z1128" s="126"/>
    </row>
    <row r="1129" spans="1:26">
      <c r="A1129" s="248"/>
      <c r="I1129" s="126"/>
      <c r="P1129" s="126"/>
      <c r="Y1129" s="126"/>
      <c r="Z1129" s="126"/>
    </row>
    <row r="1130" spans="1:26">
      <c r="A1130" s="248"/>
      <c r="I1130" s="126"/>
      <c r="P1130" s="126"/>
      <c r="Y1130" s="126"/>
      <c r="Z1130" s="126"/>
    </row>
    <row r="1131" spans="1:26">
      <c r="A1131" s="248"/>
      <c r="I1131" s="126"/>
      <c r="P1131" s="126"/>
      <c r="Y1131" s="126"/>
      <c r="Z1131" s="126"/>
    </row>
    <row r="1132" spans="1:26">
      <c r="A1132" s="248"/>
      <c r="I1132" s="126"/>
      <c r="P1132" s="126"/>
      <c r="Y1132" s="126"/>
      <c r="Z1132" s="126"/>
    </row>
    <row r="1133" spans="1:26">
      <c r="A1133" s="248"/>
      <c r="I1133" s="126"/>
      <c r="P1133" s="126"/>
      <c r="Y1133" s="126"/>
      <c r="Z1133" s="126"/>
    </row>
    <row r="1134" spans="1:26">
      <c r="A1134" s="248"/>
      <c r="I1134" s="126"/>
      <c r="P1134" s="126"/>
      <c r="Y1134" s="126"/>
      <c r="Z1134" s="126"/>
    </row>
    <row r="1135" spans="1:26">
      <c r="A1135" s="248"/>
      <c r="I1135" s="126"/>
      <c r="P1135" s="126"/>
      <c r="Y1135" s="126"/>
      <c r="Z1135" s="126"/>
    </row>
    <row r="1136" spans="1:26">
      <c r="A1136" s="248"/>
      <c r="I1136" s="126"/>
      <c r="P1136" s="126"/>
      <c r="Y1136" s="126"/>
      <c r="Z1136" s="126"/>
    </row>
    <row r="1137" spans="1:26">
      <c r="A1137" s="248"/>
      <c r="I1137" s="126"/>
      <c r="P1137" s="126"/>
      <c r="Y1137" s="126"/>
      <c r="Z1137" s="126"/>
    </row>
    <row r="1138" spans="1:26">
      <c r="A1138" s="248"/>
      <c r="I1138" s="126"/>
      <c r="P1138" s="126"/>
      <c r="Y1138" s="126"/>
      <c r="Z1138" s="126"/>
    </row>
    <row r="1139" spans="1:26">
      <c r="A1139" s="248"/>
      <c r="I1139" s="126"/>
      <c r="P1139" s="126"/>
      <c r="Y1139" s="126"/>
      <c r="Z1139" s="126"/>
    </row>
    <row r="1140" spans="1:26">
      <c r="A1140" s="248"/>
      <c r="I1140" s="126"/>
      <c r="P1140" s="126"/>
      <c r="Y1140" s="126"/>
      <c r="Z1140" s="126"/>
    </row>
    <row r="1141" spans="1:26">
      <c r="A1141" s="248"/>
      <c r="I1141" s="126"/>
      <c r="P1141" s="126"/>
      <c r="Y1141" s="126"/>
      <c r="Z1141" s="126"/>
    </row>
    <row r="1142" spans="1:26">
      <c r="A1142" s="248"/>
      <c r="I1142" s="126"/>
      <c r="P1142" s="126"/>
      <c r="Y1142" s="126"/>
      <c r="Z1142" s="126"/>
    </row>
    <row r="1143" spans="1:26">
      <c r="A1143" s="248"/>
      <c r="I1143" s="126"/>
      <c r="P1143" s="126"/>
      <c r="Y1143" s="126"/>
      <c r="Z1143" s="126"/>
    </row>
    <row r="1144" spans="1:26">
      <c r="A1144" s="248"/>
      <c r="I1144" s="126"/>
      <c r="P1144" s="126"/>
      <c r="Y1144" s="126"/>
      <c r="Z1144" s="126"/>
    </row>
    <row r="1145" spans="1:26">
      <c r="A1145" s="248"/>
      <c r="I1145" s="126"/>
      <c r="P1145" s="126"/>
      <c r="Y1145" s="126"/>
      <c r="Z1145" s="126"/>
    </row>
    <row r="1146" spans="1:26">
      <c r="A1146" s="248"/>
      <c r="I1146" s="126"/>
      <c r="P1146" s="126"/>
      <c r="Y1146" s="126"/>
      <c r="Z1146" s="126"/>
    </row>
    <row r="1147" spans="1:26">
      <c r="A1147" s="248"/>
      <c r="I1147" s="126"/>
      <c r="P1147" s="126"/>
      <c r="Y1147" s="126"/>
      <c r="Z1147" s="126"/>
    </row>
    <row r="1148" spans="1:26">
      <c r="A1148" s="248"/>
      <c r="I1148" s="126"/>
      <c r="P1148" s="126"/>
      <c r="Y1148" s="126"/>
      <c r="Z1148" s="126"/>
    </row>
    <row r="1149" spans="1:26">
      <c r="A1149" s="248"/>
      <c r="I1149" s="126"/>
      <c r="P1149" s="126"/>
      <c r="Y1149" s="126"/>
      <c r="Z1149" s="126"/>
    </row>
    <row r="1150" spans="1:26">
      <c r="A1150" s="248"/>
      <c r="I1150" s="126"/>
      <c r="P1150" s="126"/>
      <c r="Y1150" s="126"/>
      <c r="Z1150" s="126"/>
    </row>
    <row r="1151" spans="1:26">
      <c r="A1151" s="248"/>
      <c r="I1151" s="126"/>
      <c r="P1151" s="126"/>
      <c r="Y1151" s="126"/>
      <c r="Z1151" s="126"/>
    </row>
    <row r="1152" spans="1:26">
      <c r="A1152" s="248"/>
      <c r="I1152" s="126"/>
      <c r="P1152" s="126"/>
      <c r="Y1152" s="126"/>
      <c r="Z1152" s="126"/>
    </row>
    <row r="1153" spans="1:26">
      <c r="A1153" s="248"/>
      <c r="I1153" s="126"/>
      <c r="P1153" s="126"/>
      <c r="Y1153" s="126"/>
      <c r="Z1153" s="126"/>
    </row>
    <row r="1154" spans="1:26">
      <c r="A1154" s="248"/>
      <c r="I1154" s="126"/>
      <c r="P1154" s="126"/>
      <c r="Y1154" s="126"/>
      <c r="Z1154" s="126"/>
    </row>
    <row r="1155" spans="1:26">
      <c r="A1155" s="248"/>
      <c r="I1155" s="126"/>
      <c r="P1155" s="126"/>
      <c r="Y1155" s="126"/>
      <c r="Z1155" s="126"/>
    </row>
    <row r="1156" spans="1:26">
      <c r="A1156" s="248"/>
      <c r="I1156" s="126"/>
      <c r="P1156" s="126"/>
      <c r="Y1156" s="126"/>
      <c r="Z1156" s="126"/>
    </row>
    <row r="1157" spans="1:26">
      <c r="A1157" s="248"/>
      <c r="I1157" s="126"/>
      <c r="P1157" s="126"/>
      <c r="Y1157" s="126"/>
      <c r="Z1157" s="126"/>
    </row>
    <row r="1158" spans="1:26">
      <c r="A1158" s="248"/>
      <c r="I1158" s="126"/>
      <c r="P1158" s="126"/>
      <c r="Y1158" s="126"/>
      <c r="Z1158" s="126"/>
    </row>
    <row r="1159" spans="1:26">
      <c r="A1159" s="248"/>
      <c r="I1159" s="126"/>
      <c r="P1159" s="126"/>
      <c r="Y1159" s="126"/>
      <c r="Z1159" s="126"/>
    </row>
    <row r="1160" spans="1:26">
      <c r="A1160" s="248"/>
      <c r="I1160" s="126"/>
      <c r="P1160" s="126"/>
      <c r="Y1160" s="126"/>
      <c r="Z1160" s="126"/>
    </row>
    <row r="1161" spans="1:26">
      <c r="A1161" s="248"/>
      <c r="I1161" s="126"/>
      <c r="P1161" s="126"/>
      <c r="Y1161" s="126"/>
      <c r="Z1161" s="126"/>
    </row>
    <row r="1162" spans="1:26">
      <c r="A1162" s="248"/>
      <c r="I1162" s="126"/>
      <c r="P1162" s="126"/>
      <c r="Y1162" s="126"/>
      <c r="Z1162" s="126"/>
    </row>
    <row r="1163" spans="1:26">
      <c r="A1163" s="248"/>
      <c r="I1163" s="126"/>
      <c r="P1163" s="126"/>
      <c r="Y1163" s="126"/>
      <c r="Z1163" s="126"/>
    </row>
    <row r="1164" spans="1:26">
      <c r="A1164" s="248"/>
      <c r="I1164" s="126"/>
      <c r="P1164" s="126"/>
      <c r="Y1164" s="126"/>
      <c r="Z1164" s="126"/>
    </row>
    <row r="1165" spans="1:26">
      <c r="A1165" s="248"/>
      <c r="I1165" s="126"/>
      <c r="P1165" s="126"/>
      <c r="Y1165" s="126"/>
      <c r="Z1165" s="126"/>
    </row>
    <row r="1166" spans="1:26">
      <c r="A1166" s="248"/>
      <c r="I1166" s="126"/>
      <c r="P1166" s="126"/>
      <c r="Y1166" s="126"/>
      <c r="Z1166" s="126"/>
    </row>
    <row r="1167" spans="1:26">
      <c r="A1167" s="248"/>
      <c r="I1167" s="126"/>
      <c r="P1167" s="126"/>
      <c r="Y1167" s="126"/>
      <c r="Z1167" s="126"/>
    </row>
    <row r="1168" spans="1:26">
      <c r="A1168" s="248"/>
      <c r="I1168" s="126"/>
      <c r="P1168" s="126"/>
      <c r="Y1168" s="126"/>
      <c r="Z1168" s="126"/>
    </row>
    <row r="1169" spans="1:26">
      <c r="A1169" s="248"/>
      <c r="I1169" s="126"/>
      <c r="P1169" s="126"/>
      <c r="Y1169" s="126"/>
      <c r="Z1169" s="126"/>
    </row>
    <row r="1170" spans="1:26">
      <c r="A1170" s="248"/>
      <c r="I1170" s="126"/>
      <c r="P1170" s="126"/>
      <c r="Y1170" s="126"/>
      <c r="Z1170" s="126"/>
    </row>
    <row r="1171" spans="1:26">
      <c r="A1171" s="248"/>
      <c r="I1171" s="126"/>
      <c r="P1171" s="126"/>
      <c r="Y1171" s="126"/>
      <c r="Z1171" s="126"/>
    </row>
    <row r="1172" spans="1:26">
      <c r="A1172" s="248"/>
      <c r="I1172" s="126"/>
      <c r="P1172" s="126"/>
      <c r="Y1172" s="126"/>
      <c r="Z1172" s="126"/>
    </row>
    <row r="1173" spans="1:26">
      <c r="A1173" s="248"/>
      <c r="I1173" s="126"/>
      <c r="P1173" s="126"/>
      <c r="Y1173" s="126"/>
      <c r="Z1173" s="126"/>
    </row>
    <row r="1174" spans="1:26">
      <c r="A1174" s="248"/>
      <c r="I1174" s="126"/>
      <c r="P1174" s="126"/>
      <c r="Y1174" s="126"/>
      <c r="Z1174" s="126"/>
    </row>
    <row r="1175" spans="1:26">
      <c r="A1175" s="248"/>
      <c r="I1175" s="126"/>
      <c r="P1175" s="126"/>
      <c r="Y1175" s="126"/>
      <c r="Z1175" s="126"/>
    </row>
    <row r="1176" spans="1:26">
      <c r="A1176" s="248"/>
      <c r="I1176" s="126"/>
      <c r="P1176" s="126"/>
      <c r="Y1176" s="126"/>
      <c r="Z1176" s="126"/>
    </row>
    <row r="1177" spans="1:26">
      <c r="A1177" s="248"/>
      <c r="I1177" s="126"/>
      <c r="P1177" s="126"/>
      <c r="Y1177" s="126"/>
      <c r="Z1177" s="126"/>
    </row>
    <row r="1178" spans="1:26">
      <c r="A1178" s="248"/>
      <c r="I1178" s="126"/>
      <c r="P1178" s="126"/>
      <c r="Y1178" s="126"/>
      <c r="Z1178" s="126"/>
    </row>
    <row r="1179" spans="1:26">
      <c r="A1179" s="248"/>
      <c r="I1179" s="126"/>
      <c r="P1179" s="126"/>
      <c r="Y1179" s="126"/>
      <c r="Z1179" s="126"/>
    </row>
    <row r="1180" spans="1:26">
      <c r="A1180" s="248"/>
      <c r="I1180" s="126"/>
      <c r="P1180" s="126"/>
      <c r="Y1180" s="126"/>
      <c r="Z1180" s="126"/>
    </row>
    <row r="1181" spans="1:26">
      <c r="A1181" s="248"/>
      <c r="I1181" s="126"/>
      <c r="P1181" s="126"/>
      <c r="Y1181" s="126"/>
      <c r="Z1181" s="126"/>
    </row>
    <row r="1182" spans="1:26">
      <c r="A1182" s="248"/>
      <c r="I1182" s="126"/>
      <c r="P1182" s="126"/>
      <c r="Y1182" s="126"/>
      <c r="Z1182" s="126"/>
    </row>
    <row r="1183" spans="1:26">
      <c r="A1183" s="248"/>
      <c r="I1183" s="126"/>
      <c r="P1183" s="126"/>
      <c r="Y1183" s="126"/>
      <c r="Z1183" s="126"/>
    </row>
    <row r="1184" spans="1:26">
      <c r="A1184" s="248"/>
      <c r="I1184" s="126"/>
      <c r="P1184" s="126"/>
      <c r="Y1184" s="126"/>
      <c r="Z1184" s="126"/>
    </row>
    <row r="1185" spans="1:26">
      <c r="A1185" s="248"/>
      <c r="I1185" s="126"/>
      <c r="P1185" s="126"/>
      <c r="Y1185" s="126"/>
      <c r="Z1185" s="126"/>
    </row>
    <row r="1186" spans="1:26">
      <c r="A1186" s="248"/>
      <c r="I1186" s="126"/>
      <c r="P1186" s="126"/>
      <c r="Y1186" s="126"/>
      <c r="Z1186" s="126"/>
    </row>
    <row r="1187" spans="1:26">
      <c r="A1187" s="248"/>
      <c r="I1187" s="126"/>
      <c r="P1187" s="126"/>
      <c r="Y1187" s="126"/>
      <c r="Z1187" s="126"/>
    </row>
    <row r="1188" spans="1:26">
      <c r="A1188" s="248"/>
      <c r="I1188" s="126"/>
      <c r="P1188" s="126"/>
      <c r="Y1188" s="126"/>
      <c r="Z1188" s="126"/>
    </row>
    <row r="1189" spans="1:26">
      <c r="A1189" s="248"/>
      <c r="I1189" s="126"/>
      <c r="P1189" s="126"/>
      <c r="Y1189" s="126"/>
      <c r="Z1189" s="126"/>
    </row>
    <row r="1190" spans="1:26">
      <c r="A1190" s="248"/>
      <c r="I1190" s="126"/>
      <c r="P1190" s="126"/>
      <c r="Y1190" s="126"/>
      <c r="Z1190" s="126"/>
    </row>
    <row r="1191" spans="1:26">
      <c r="A1191" s="248"/>
      <c r="I1191" s="126"/>
      <c r="P1191" s="126"/>
      <c r="Y1191" s="126"/>
      <c r="Z1191" s="126"/>
    </row>
    <row r="1192" spans="1:26">
      <c r="A1192" s="248"/>
      <c r="I1192" s="126"/>
      <c r="P1192" s="126"/>
      <c r="Y1192" s="126"/>
      <c r="Z1192" s="126"/>
    </row>
    <row r="1193" spans="1:26">
      <c r="A1193" s="248"/>
      <c r="I1193" s="126"/>
      <c r="P1193" s="126"/>
      <c r="Y1193" s="126"/>
      <c r="Z1193" s="126"/>
    </row>
    <row r="1194" spans="1:26">
      <c r="A1194" s="248"/>
      <c r="I1194" s="126"/>
      <c r="P1194" s="126"/>
      <c r="Y1194" s="126"/>
      <c r="Z1194" s="126"/>
    </row>
    <row r="1195" spans="1:26">
      <c r="A1195" s="248"/>
      <c r="I1195" s="126"/>
      <c r="P1195" s="126"/>
      <c r="Y1195" s="126"/>
      <c r="Z1195" s="126"/>
    </row>
    <row r="1196" spans="1:26">
      <c r="A1196" s="248"/>
      <c r="I1196" s="126"/>
      <c r="P1196" s="126"/>
      <c r="Y1196" s="126"/>
      <c r="Z1196" s="126"/>
    </row>
    <row r="1197" spans="1:26">
      <c r="A1197" s="248"/>
      <c r="I1197" s="126"/>
      <c r="P1197" s="126"/>
      <c r="Y1197" s="126"/>
      <c r="Z1197" s="126"/>
    </row>
    <row r="1198" spans="1:26">
      <c r="A1198" s="248"/>
      <c r="I1198" s="126"/>
      <c r="P1198" s="126"/>
      <c r="Y1198" s="126"/>
      <c r="Z1198" s="126"/>
    </row>
    <row r="1199" spans="1:26">
      <c r="A1199" s="248"/>
      <c r="I1199" s="126"/>
      <c r="P1199" s="126"/>
      <c r="Y1199" s="126"/>
      <c r="Z1199" s="126"/>
    </row>
    <row r="1200" spans="1:26">
      <c r="A1200" s="248"/>
      <c r="I1200" s="126"/>
      <c r="P1200" s="126"/>
      <c r="Y1200" s="126"/>
      <c r="Z1200" s="126"/>
    </row>
    <row r="1201" spans="1:26">
      <c r="A1201" s="248"/>
      <c r="I1201" s="126"/>
      <c r="P1201" s="126"/>
      <c r="Y1201" s="126"/>
      <c r="Z1201" s="126"/>
    </row>
    <row r="1202" spans="1:26">
      <c r="A1202" s="248"/>
      <c r="I1202" s="126"/>
      <c r="P1202" s="126"/>
      <c r="Y1202" s="126"/>
      <c r="Z1202" s="126"/>
    </row>
    <row r="1203" spans="1:26">
      <c r="A1203" s="248"/>
      <c r="I1203" s="126"/>
      <c r="P1203" s="126"/>
      <c r="Y1203" s="126"/>
      <c r="Z1203" s="126"/>
    </row>
    <row r="1204" spans="1:26">
      <c r="A1204" s="248"/>
      <c r="I1204" s="126"/>
      <c r="P1204" s="126"/>
      <c r="Y1204" s="126"/>
      <c r="Z1204" s="126"/>
    </row>
    <row r="1205" spans="1:26">
      <c r="A1205" s="248"/>
      <c r="I1205" s="126"/>
      <c r="P1205" s="126"/>
      <c r="Y1205" s="126"/>
      <c r="Z1205" s="126"/>
    </row>
    <row r="1206" spans="1:26">
      <c r="A1206" s="248"/>
      <c r="I1206" s="126"/>
      <c r="P1206" s="126"/>
      <c r="Y1206" s="126"/>
      <c r="Z1206" s="126"/>
    </row>
    <row r="1207" spans="1:26">
      <c r="A1207" s="248"/>
      <c r="I1207" s="126"/>
      <c r="P1207" s="126"/>
      <c r="Y1207" s="126"/>
      <c r="Z1207" s="126"/>
    </row>
    <row r="1208" spans="1:26">
      <c r="A1208" s="248"/>
      <c r="I1208" s="126"/>
      <c r="P1208" s="126"/>
      <c r="Y1208" s="126"/>
      <c r="Z1208" s="126"/>
    </row>
    <row r="1209" spans="1:26">
      <c r="A1209" s="248"/>
      <c r="I1209" s="126"/>
      <c r="P1209" s="126"/>
      <c r="Y1209" s="126"/>
      <c r="Z1209" s="126"/>
    </row>
    <row r="1210" spans="1:26">
      <c r="A1210" s="248"/>
      <c r="I1210" s="126"/>
      <c r="P1210" s="126"/>
      <c r="Y1210" s="126"/>
      <c r="Z1210" s="126"/>
    </row>
    <row r="1211" spans="1:26">
      <c r="A1211" s="248"/>
      <c r="I1211" s="126"/>
      <c r="P1211" s="126"/>
      <c r="Y1211" s="126"/>
      <c r="Z1211" s="126"/>
    </row>
    <row r="1212" spans="1:26">
      <c r="A1212" s="248"/>
      <c r="I1212" s="126"/>
      <c r="P1212" s="126"/>
      <c r="Y1212" s="126"/>
      <c r="Z1212" s="126"/>
    </row>
    <row r="1213" spans="1:26">
      <c r="A1213" s="248"/>
      <c r="I1213" s="126"/>
      <c r="P1213" s="126"/>
      <c r="Y1213" s="126"/>
      <c r="Z1213" s="126"/>
    </row>
    <row r="1214" spans="1:26">
      <c r="A1214" s="248"/>
      <c r="I1214" s="126"/>
      <c r="P1214" s="126"/>
      <c r="Y1214" s="126"/>
      <c r="Z1214" s="126"/>
    </row>
    <row r="1215" spans="1:26">
      <c r="A1215" s="248"/>
      <c r="I1215" s="126"/>
      <c r="P1215" s="126"/>
      <c r="Y1215" s="126"/>
      <c r="Z1215" s="126"/>
    </row>
    <row r="1216" spans="1:26">
      <c r="A1216" s="248"/>
      <c r="I1216" s="126"/>
      <c r="P1216" s="126"/>
      <c r="Y1216" s="126"/>
      <c r="Z1216" s="126"/>
    </row>
    <row r="1217" spans="1:26">
      <c r="A1217" s="248"/>
      <c r="I1217" s="126"/>
      <c r="P1217" s="126"/>
      <c r="Y1217" s="126"/>
      <c r="Z1217" s="126"/>
    </row>
    <row r="1218" spans="1:26">
      <c r="A1218" s="248"/>
      <c r="I1218" s="126"/>
      <c r="P1218" s="126"/>
      <c r="Y1218" s="126"/>
      <c r="Z1218" s="126"/>
    </row>
    <row r="1219" spans="1:26">
      <c r="A1219" s="248"/>
      <c r="I1219" s="126"/>
      <c r="P1219" s="126"/>
      <c r="Y1219" s="126"/>
      <c r="Z1219" s="126"/>
    </row>
    <row r="1220" spans="1:26">
      <c r="A1220" s="248"/>
      <c r="I1220" s="126"/>
      <c r="P1220" s="126"/>
      <c r="Y1220" s="126"/>
      <c r="Z1220" s="126"/>
    </row>
    <row r="1221" spans="1:26">
      <c r="A1221" s="248"/>
      <c r="I1221" s="126"/>
      <c r="P1221" s="126"/>
      <c r="Y1221" s="126"/>
      <c r="Z1221" s="126"/>
    </row>
    <row r="1222" spans="1:26">
      <c r="A1222" s="248"/>
      <c r="I1222" s="126"/>
      <c r="P1222" s="126"/>
      <c r="Y1222" s="126"/>
      <c r="Z1222" s="126"/>
    </row>
    <row r="1223" spans="1:26">
      <c r="A1223" s="248"/>
      <c r="I1223" s="126"/>
      <c r="P1223" s="126"/>
      <c r="Y1223" s="126"/>
      <c r="Z1223" s="126"/>
    </row>
    <row r="1224" spans="1:26">
      <c r="A1224" s="248"/>
      <c r="I1224" s="126"/>
      <c r="P1224" s="126"/>
      <c r="Y1224" s="126"/>
      <c r="Z1224" s="126"/>
    </row>
    <row r="1225" spans="1:26">
      <c r="A1225" s="248"/>
      <c r="I1225" s="126"/>
      <c r="P1225" s="126"/>
      <c r="Y1225" s="126"/>
      <c r="Z1225" s="126"/>
    </row>
    <row r="1226" spans="1:26">
      <c r="A1226" s="248"/>
      <c r="I1226" s="126"/>
      <c r="P1226" s="126"/>
      <c r="Y1226" s="126"/>
      <c r="Z1226" s="126"/>
    </row>
    <row r="1227" spans="1:26">
      <c r="A1227" s="248"/>
      <c r="I1227" s="126"/>
      <c r="P1227" s="126"/>
      <c r="Y1227" s="126"/>
      <c r="Z1227" s="126"/>
    </row>
    <row r="1228" spans="1:26">
      <c r="A1228" s="248"/>
      <c r="I1228" s="126"/>
      <c r="P1228" s="126"/>
      <c r="Y1228" s="126"/>
      <c r="Z1228" s="126"/>
    </row>
    <row r="1229" spans="1:26">
      <c r="A1229" s="248"/>
      <c r="I1229" s="126"/>
      <c r="P1229" s="126"/>
      <c r="Y1229" s="126"/>
      <c r="Z1229" s="126"/>
    </row>
    <row r="1230" spans="1:26">
      <c r="A1230" s="248"/>
      <c r="I1230" s="126"/>
      <c r="P1230" s="126"/>
      <c r="Y1230" s="126"/>
      <c r="Z1230" s="126"/>
    </row>
    <row r="1231" spans="1:26">
      <c r="A1231" s="248"/>
      <c r="I1231" s="126"/>
      <c r="P1231" s="126"/>
      <c r="Y1231" s="126"/>
      <c r="Z1231" s="126"/>
    </row>
    <row r="1232" spans="1:26">
      <c r="A1232" s="248"/>
      <c r="I1232" s="126"/>
      <c r="P1232" s="126"/>
      <c r="Y1232" s="126"/>
      <c r="Z1232" s="126"/>
    </row>
    <row r="1233" spans="1:26">
      <c r="A1233" s="248"/>
      <c r="I1233" s="126"/>
      <c r="P1233" s="126"/>
      <c r="Y1233" s="126"/>
      <c r="Z1233" s="126"/>
    </row>
    <row r="1234" spans="1:26">
      <c r="A1234" s="248"/>
      <c r="I1234" s="126"/>
      <c r="P1234" s="126"/>
      <c r="Y1234" s="126"/>
      <c r="Z1234" s="126"/>
    </row>
    <row r="1235" spans="1:26">
      <c r="A1235" s="248"/>
      <c r="I1235" s="126"/>
      <c r="P1235" s="126"/>
      <c r="Y1235" s="126"/>
      <c r="Z1235" s="126"/>
    </row>
    <row r="1236" spans="1:26">
      <c r="A1236" s="248"/>
      <c r="I1236" s="126"/>
      <c r="P1236" s="126"/>
      <c r="Y1236" s="126"/>
      <c r="Z1236" s="126"/>
    </row>
    <row r="1237" spans="1:26">
      <c r="A1237" s="248"/>
      <c r="I1237" s="126"/>
      <c r="P1237" s="126"/>
      <c r="Y1237" s="126"/>
      <c r="Z1237" s="126"/>
    </row>
    <row r="1238" spans="1:26">
      <c r="A1238" s="248"/>
      <c r="I1238" s="126"/>
      <c r="P1238" s="126"/>
      <c r="Y1238" s="126"/>
      <c r="Z1238" s="126"/>
    </row>
    <row r="1239" spans="1:26">
      <c r="A1239" s="248"/>
      <c r="I1239" s="126"/>
      <c r="P1239" s="126"/>
      <c r="Y1239" s="126"/>
      <c r="Z1239" s="126"/>
    </row>
    <row r="1240" spans="1:26">
      <c r="A1240" s="248"/>
      <c r="I1240" s="126"/>
      <c r="P1240" s="126"/>
      <c r="Y1240" s="126"/>
      <c r="Z1240" s="126"/>
    </row>
    <row r="1241" spans="1:26">
      <c r="A1241" s="248"/>
      <c r="I1241" s="126"/>
      <c r="P1241" s="126"/>
      <c r="Y1241" s="126"/>
      <c r="Z1241" s="126"/>
    </row>
    <row r="1242" spans="1:26">
      <c r="A1242" s="248"/>
      <c r="I1242" s="126"/>
      <c r="P1242" s="126"/>
      <c r="Y1242" s="126"/>
      <c r="Z1242" s="126"/>
    </row>
    <row r="1243" spans="1:26">
      <c r="A1243" s="248"/>
      <c r="I1243" s="126"/>
      <c r="P1243" s="126"/>
      <c r="Y1243" s="126"/>
      <c r="Z1243" s="126"/>
    </row>
    <row r="1244" spans="1:26">
      <c r="A1244" s="248"/>
      <c r="I1244" s="126"/>
      <c r="P1244" s="126"/>
      <c r="Y1244" s="126"/>
      <c r="Z1244" s="126"/>
    </row>
    <row r="1245" spans="1:26">
      <c r="A1245" s="248"/>
      <c r="I1245" s="126"/>
      <c r="P1245" s="126"/>
      <c r="Y1245" s="126"/>
      <c r="Z1245" s="126"/>
    </row>
    <row r="1246" spans="1:26">
      <c r="A1246" s="248"/>
      <c r="I1246" s="126"/>
      <c r="P1246" s="126"/>
      <c r="Y1246" s="126"/>
      <c r="Z1246" s="126"/>
    </row>
    <row r="1247" spans="1:26">
      <c r="A1247" s="248"/>
      <c r="I1247" s="126"/>
      <c r="P1247" s="126"/>
      <c r="Y1247" s="126"/>
      <c r="Z1247" s="126"/>
    </row>
    <row r="1248" spans="1:26">
      <c r="A1248" s="248"/>
      <c r="I1248" s="126"/>
      <c r="P1248" s="126"/>
      <c r="Y1248" s="126"/>
      <c r="Z1248" s="126"/>
    </row>
    <row r="1249" spans="1:26">
      <c r="A1249" s="248"/>
      <c r="I1249" s="126"/>
      <c r="P1249" s="126"/>
      <c r="Y1249" s="126"/>
      <c r="Z1249" s="126"/>
    </row>
    <row r="1250" spans="1:26">
      <c r="A1250" s="248"/>
      <c r="I1250" s="126"/>
      <c r="P1250" s="126"/>
      <c r="Y1250" s="126"/>
      <c r="Z1250" s="126"/>
    </row>
    <row r="1251" spans="1:26">
      <c r="A1251" s="248"/>
      <c r="I1251" s="126"/>
      <c r="P1251" s="126"/>
      <c r="Y1251" s="126"/>
      <c r="Z1251" s="126"/>
    </row>
    <row r="1252" spans="1:26">
      <c r="A1252" s="248"/>
      <c r="I1252" s="126"/>
      <c r="P1252" s="126"/>
      <c r="Y1252" s="126"/>
      <c r="Z1252" s="126"/>
    </row>
    <row r="1253" spans="1:26">
      <c r="A1253" s="248"/>
      <c r="I1253" s="126"/>
      <c r="P1253" s="126"/>
      <c r="Y1253" s="126"/>
      <c r="Z1253" s="126"/>
    </row>
    <row r="1254" spans="1:26">
      <c r="A1254" s="248"/>
      <c r="I1254" s="126"/>
      <c r="P1254" s="126"/>
      <c r="Y1254" s="126"/>
      <c r="Z1254" s="126"/>
    </row>
    <row r="1255" spans="1:26">
      <c r="A1255" s="248"/>
      <c r="I1255" s="126"/>
      <c r="P1255" s="126"/>
      <c r="Y1255" s="126"/>
      <c r="Z1255" s="126"/>
    </row>
    <row r="1256" spans="1:26">
      <c r="A1256" s="248"/>
      <c r="I1256" s="126"/>
      <c r="P1256" s="126"/>
      <c r="Y1256" s="126"/>
      <c r="Z1256" s="126"/>
    </row>
    <row r="1257" spans="1:26">
      <c r="A1257" s="248"/>
      <c r="I1257" s="126"/>
      <c r="P1257" s="126"/>
      <c r="Y1257" s="126"/>
      <c r="Z1257" s="126"/>
    </row>
    <row r="1258" spans="1:26">
      <c r="A1258" s="248"/>
      <c r="I1258" s="126"/>
      <c r="P1258" s="126"/>
      <c r="Y1258" s="126"/>
      <c r="Z1258" s="126"/>
    </row>
    <row r="1259" spans="1:26">
      <c r="A1259" s="248"/>
      <c r="I1259" s="126"/>
      <c r="P1259" s="126"/>
      <c r="Y1259" s="126"/>
      <c r="Z1259" s="126"/>
    </row>
    <row r="1260" spans="1:26">
      <c r="A1260" s="248"/>
      <c r="I1260" s="126"/>
      <c r="P1260" s="126"/>
      <c r="Y1260" s="126"/>
      <c r="Z1260" s="126"/>
    </row>
    <row r="1261" spans="1:26">
      <c r="A1261" s="248"/>
      <c r="I1261" s="126"/>
      <c r="P1261" s="126"/>
      <c r="Y1261" s="126"/>
      <c r="Z1261" s="126"/>
    </row>
    <row r="1262" spans="1:26">
      <c r="A1262" s="248"/>
      <c r="I1262" s="126"/>
      <c r="P1262" s="126"/>
      <c r="Y1262" s="126"/>
      <c r="Z1262" s="126"/>
    </row>
    <row r="1263" spans="1:26">
      <c r="A1263" s="248"/>
      <c r="I1263" s="126"/>
      <c r="P1263" s="126"/>
      <c r="Y1263" s="126"/>
      <c r="Z1263" s="126"/>
    </row>
    <row r="1264" spans="1:26">
      <c r="A1264" s="248"/>
      <c r="I1264" s="126"/>
      <c r="P1264" s="126"/>
      <c r="Y1264" s="126"/>
      <c r="Z1264" s="126"/>
    </row>
    <row r="1265" spans="1:26">
      <c r="A1265" s="248"/>
      <c r="I1265" s="126"/>
      <c r="P1265" s="126"/>
      <c r="Y1265" s="126"/>
      <c r="Z1265" s="126"/>
    </row>
    <row r="1266" spans="1:26">
      <c r="A1266" s="248"/>
      <c r="I1266" s="126"/>
      <c r="P1266" s="126"/>
      <c r="Y1266" s="126"/>
      <c r="Z1266" s="126"/>
    </row>
    <row r="1267" spans="1:26">
      <c r="A1267" s="248"/>
      <c r="I1267" s="126"/>
      <c r="P1267" s="126"/>
      <c r="Y1267" s="126"/>
      <c r="Z1267" s="126"/>
    </row>
    <row r="1268" spans="1:26">
      <c r="A1268" s="248"/>
      <c r="I1268" s="126"/>
      <c r="P1268" s="126"/>
      <c r="Y1268" s="126"/>
      <c r="Z1268" s="126"/>
    </row>
    <row r="1269" spans="1:26">
      <c r="A1269" s="248"/>
      <c r="I1269" s="126"/>
      <c r="P1269" s="126"/>
      <c r="Y1269" s="126"/>
      <c r="Z1269" s="126"/>
    </row>
    <row r="1270" spans="1:26">
      <c r="A1270" s="248"/>
      <c r="I1270" s="126"/>
      <c r="P1270" s="126"/>
      <c r="Y1270" s="126"/>
      <c r="Z1270" s="126"/>
    </row>
    <row r="1271" spans="1:26">
      <c r="A1271" s="248"/>
      <c r="I1271" s="126"/>
      <c r="P1271" s="126"/>
      <c r="Y1271" s="126"/>
      <c r="Z1271" s="126"/>
    </row>
    <row r="1272" spans="1:26">
      <c r="A1272" s="248"/>
      <c r="I1272" s="126"/>
      <c r="P1272" s="126"/>
      <c r="Y1272" s="126"/>
      <c r="Z1272" s="126"/>
    </row>
    <row r="1273" spans="1:26">
      <c r="A1273" s="248"/>
      <c r="I1273" s="126"/>
      <c r="P1273" s="126"/>
      <c r="Y1273" s="126"/>
      <c r="Z1273" s="126"/>
    </row>
    <row r="1274" spans="1:26">
      <c r="A1274" s="248"/>
      <c r="I1274" s="126"/>
      <c r="P1274" s="126"/>
      <c r="Y1274" s="126"/>
      <c r="Z1274" s="126"/>
    </row>
    <row r="1275" spans="1:26">
      <c r="A1275" s="248"/>
      <c r="I1275" s="126"/>
      <c r="P1275" s="126"/>
      <c r="Y1275" s="126"/>
      <c r="Z1275" s="126"/>
    </row>
    <row r="1276" spans="1:26">
      <c r="A1276" s="248"/>
      <c r="I1276" s="126"/>
      <c r="P1276" s="126"/>
      <c r="Y1276" s="126"/>
      <c r="Z1276" s="126"/>
    </row>
    <row r="1277" spans="1:26">
      <c r="A1277" s="248"/>
      <c r="I1277" s="126"/>
      <c r="P1277" s="126"/>
      <c r="Y1277" s="126"/>
      <c r="Z1277" s="126"/>
    </row>
    <row r="1278" spans="1:26">
      <c r="A1278" s="248"/>
      <c r="I1278" s="126"/>
      <c r="P1278" s="126"/>
      <c r="Y1278" s="126"/>
      <c r="Z1278" s="126"/>
    </row>
    <row r="1279" spans="1:26">
      <c r="A1279" s="248"/>
      <c r="I1279" s="126"/>
      <c r="P1279" s="126"/>
      <c r="Y1279" s="126"/>
      <c r="Z1279" s="126"/>
    </row>
    <row r="1280" spans="1:26">
      <c r="A1280" s="248"/>
      <c r="I1280" s="126"/>
      <c r="P1280" s="126"/>
      <c r="Y1280" s="126"/>
      <c r="Z1280" s="126"/>
    </row>
    <row r="1281" spans="1:26">
      <c r="A1281" s="248"/>
      <c r="I1281" s="126"/>
      <c r="P1281" s="126"/>
      <c r="Y1281" s="126"/>
      <c r="Z1281" s="126"/>
    </row>
    <row r="1282" spans="1:26">
      <c r="A1282" s="248"/>
      <c r="I1282" s="126"/>
      <c r="P1282" s="126"/>
      <c r="Y1282" s="126"/>
      <c r="Z1282" s="126"/>
    </row>
    <row r="1283" spans="1:26">
      <c r="A1283" s="248"/>
      <c r="I1283" s="126"/>
      <c r="P1283" s="126"/>
      <c r="Y1283" s="126"/>
      <c r="Z1283" s="126"/>
    </row>
    <row r="1284" spans="1:26">
      <c r="A1284" s="248"/>
      <c r="I1284" s="126"/>
      <c r="P1284" s="126"/>
      <c r="Y1284" s="126"/>
      <c r="Z1284" s="126"/>
    </row>
    <row r="1285" spans="1:26">
      <c r="A1285" s="248"/>
      <c r="I1285" s="126"/>
      <c r="P1285" s="126"/>
      <c r="Y1285" s="126"/>
      <c r="Z1285" s="126"/>
    </row>
    <row r="1286" spans="1:26">
      <c r="A1286" s="248"/>
      <c r="I1286" s="126"/>
      <c r="P1286" s="126"/>
      <c r="Y1286" s="126"/>
      <c r="Z1286" s="126"/>
    </row>
    <row r="1287" spans="1:26">
      <c r="A1287" s="248"/>
      <c r="I1287" s="126"/>
      <c r="P1287" s="126"/>
      <c r="Y1287" s="126"/>
      <c r="Z1287" s="126"/>
    </row>
    <row r="1288" spans="1:26">
      <c r="A1288" s="248"/>
      <c r="I1288" s="126"/>
      <c r="P1288" s="126"/>
      <c r="Y1288" s="126"/>
      <c r="Z1288" s="126"/>
    </row>
    <row r="1289" spans="1:26">
      <c r="A1289" s="248"/>
      <c r="I1289" s="126"/>
      <c r="P1289" s="126"/>
      <c r="Y1289" s="126"/>
      <c r="Z1289" s="126"/>
    </row>
    <row r="1290" spans="1:26">
      <c r="A1290" s="248"/>
      <c r="I1290" s="126"/>
      <c r="P1290" s="126"/>
      <c r="Y1290" s="126"/>
      <c r="Z1290" s="126"/>
    </row>
    <row r="1291" spans="1:26">
      <c r="A1291" s="248"/>
      <c r="I1291" s="126"/>
      <c r="P1291" s="126"/>
      <c r="Y1291" s="126"/>
      <c r="Z1291" s="126"/>
    </row>
    <row r="1292" spans="1:26">
      <c r="A1292" s="248"/>
      <c r="I1292" s="126"/>
      <c r="P1292" s="126"/>
      <c r="Y1292" s="126"/>
      <c r="Z1292" s="126"/>
    </row>
    <row r="1293" spans="1:26">
      <c r="A1293" s="248"/>
      <c r="I1293" s="126"/>
      <c r="P1293" s="126"/>
      <c r="Y1293" s="126"/>
      <c r="Z1293" s="126"/>
    </row>
    <row r="1294" spans="1:26">
      <c r="A1294" s="248"/>
      <c r="I1294" s="126"/>
      <c r="P1294" s="126"/>
      <c r="Y1294" s="126"/>
      <c r="Z1294" s="126"/>
    </row>
    <row r="1295" spans="1:26">
      <c r="A1295" s="248"/>
      <c r="I1295" s="126"/>
      <c r="P1295" s="126"/>
      <c r="Y1295" s="126"/>
      <c r="Z1295" s="126"/>
    </row>
    <row r="1296" spans="1:26">
      <c r="A1296" s="248"/>
      <c r="I1296" s="126"/>
      <c r="P1296" s="126"/>
      <c r="Y1296" s="126"/>
      <c r="Z1296" s="126"/>
    </row>
    <row r="1297" spans="1:26">
      <c r="A1297" s="248"/>
      <c r="I1297" s="126"/>
      <c r="P1297" s="126"/>
      <c r="Y1297" s="126"/>
      <c r="Z1297" s="126"/>
    </row>
    <row r="1298" spans="1:26">
      <c r="A1298" s="248"/>
      <c r="I1298" s="126"/>
      <c r="P1298" s="126"/>
      <c r="Y1298" s="126"/>
      <c r="Z1298" s="126"/>
    </row>
    <row r="1299" spans="1:26">
      <c r="A1299" s="248"/>
      <c r="I1299" s="126"/>
      <c r="P1299" s="126"/>
      <c r="Y1299" s="126"/>
      <c r="Z1299" s="126"/>
    </row>
    <row r="1300" spans="1:26">
      <c r="A1300" s="248"/>
      <c r="I1300" s="126"/>
      <c r="P1300" s="126"/>
      <c r="Y1300" s="126"/>
      <c r="Z1300" s="126"/>
    </row>
    <row r="1301" spans="1:26">
      <c r="A1301" s="248"/>
      <c r="I1301" s="126"/>
      <c r="P1301" s="126"/>
      <c r="Y1301" s="126"/>
      <c r="Z1301" s="126"/>
    </row>
    <row r="1302" spans="1:26">
      <c r="A1302" s="248"/>
      <c r="I1302" s="126"/>
      <c r="P1302" s="126"/>
      <c r="Y1302" s="126"/>
      <c r="Z1302" s="126"/>
    </row>
    <row r="1303" spans="1:26">
      <c r="A1303" s="248"/>
      <c r="I1303" s="126"/>
      <c r="P1303" s="126"/>
      <c r="Y1303" s="126"/>
      <c r="Z1303" s="126"/>
    </row>
    <row r="1304" spans="1:26">
      <c r="A1304" s="248"/>
      <c r="I1304" s="126"/>
      <c r="P1304" s="126"/>
      <c r="Y1304" s="126"/>
      <c r="Z1304" s="126"/>
    </row>
    <row r="1305" spans="1:26">
      <c r="A1305" s="248"/>
      <c r="I1305" s="126"/>
      <c r="P1305" s="126"/>
      <c r="Y1305" s="126"/>
      <c r="Z1305" s="126"/>
    </row>
    <row r="1306" spans="1:26">
      <c r="A1306" s="248"/>
      <c r="I1306" s="126"/>
      <c r="P1306" s="126"/>
      <c r="Y1306" s="126"/>
      <c r="Z1306" s="126"/>
    </row>
    <row r="1307" spans="1:26">
      <c r="A1307" s="248"/>
      <c r="I1307" s="126"/>
      <c r="P1307" s="126"/>
      <c r="Y1307" s="126"/>
      <c r="Z1307" s="126"/>
    </row>
    <row r="1308" spans="1:26">
      <c r="A1308" s="248"/>
      <c r="I1308" s="126"/>
      <c r="P1308" s="126"/>
      <c r="Y1308" s="126"/>
      <c r="Z1308" s="126"/>
    </row>
    <row r="1309" spans="1:26">
      <c r="A1309" s="248"/>
      <c r="I1309" s="126"/>
      <c r="P1309" s="126"/>
      <c r="Y1309" s="126"/>
      <c r="Z1309" s="126"/>
    </row>
    <row r="1310" spans="1:26">
      <c r="A1310" s="248"/>
      <c r="I1310" s="126"/>
      <c r="P1310" s="126"/>
      <c r="Y1310" s="126"/>
      <c r="Z1310" s="126"/>
    </row>
    <row r="1311" spans="1:26">
      <c r="A1311" s="248"/>
      <c r="I1311" s="126"/>
      <c r="P1311" s="126"/>
      <c r="Y1311" s="126"/>
      <c r="Z1311" s="126"/>
    </row>
    <row r="1312" spans="1:26">
      <c r="A1312" s="248"/>
      <c r="I1312" s="126"/>
      <c r="P1312" s="126"/>
      <c r="Y1312" s="126"/>
      <c r="Z1312" s="126"/>
    </row>
    <row r="1313" spans="1:26">
      <c r="A1313" s="248"/>
      <c r="I1313" s="126"/>
      <c r="P1313" s="126"/>
      <c r="Y1313" s="126"/>
      <c r="Z1313" s="126"/>
    </row>
    <row r="1314" spans="1:26">
      <c r="A1314" s="248"/>
      <c r="I1314" s="126"/>
      <c r="P1314" s="126"/>
      <c r="Y1314" s="126"/>
      <c r="Z1314" s="126"/>
    </row>
    <row r="1315" spans="1:26">
      <c r="A1315" s="248"/>
      <c r="I1315" s="126"/>
      <c r="P1315" s="126"/>
      <c r="Y1315" s="126"/>
      <c r="Z1315" s="126"/>
    </row>
    <row r="1316" spans="1:26">
      <c r="A1316" s="248"/>
      <c r="I1316" s="126"/>
      <c r="P1316" s="126"/>
      <c r="Y1316" s="126"/>
      <c r="Z1316" s="126"/>
    </row>
    <row r="1317" spans="1:26">
      <c r="A1317" s="248"/>
      <c r="I1317" s="126"/>
      <c r="P1317" s="126"/>
      <c r="Y1317" s="126"/>
      <c r="Z1317" s="126"/>
    </row>
    <row r="1318" spans="1:26">
      <c r="A1318" s="248"/>
      <c r="I1318" s="126"/>
      <c r="P1318" s="126"/>
      <c r="Y1318" s="126"/>
      <c r="Z1318" s="126"/>
    </row>
    <row r="1319" spans="1:26">
      <c r="A1319" s="248"/>
      <c r="I1319" s="126"/>
      <c r="P1319" s="126"/>
      <c r="Y1319" s="126"/>
      <c r="Z1319" s="126"/>
    </row>
    <row r="1320" spans="1:26">
      <c r="A1320" s="248"/>
      <c r="I1320" s="126"/>
      <c r="P1320" s="126"/>
      <c r="Y1320" s="126"/>
      <c r="Z1320" s="126"/>
    </row>
    <row r="1321" spans="1:26">
      <c r="A1321" s="248"/>
      <c r="I1321" s="126"/>
      <c r="P1321" s="126"/>
      <c r="Y1321" s="126"/>
      <c r="Z1321" s="126"/>
    </row>
    <row r="1322" spans="1:26">
      <c r="A1322" s="248"/>
      <c r="I1322" s="126"/>
      <c r="P1322" s="126"/>
      <c r="Y1322" s="126"/>
      <c r="Z1322" s="126"/>
    </row>
    <row r="1323" spans="1:26">
      <c r="A1323" s="248"/>
      <c r="I1323" s="126"/>
      <c r="P1323" s="126"/>
      <c r="Y1323" s="126"/>
      <c r="Z1323" s="126"/>
    </row>
    <row r="1324" spans="1:26">
      <c r="A1324" s="248"/>
      <c r="I1324" s="126"/>
      <c r="P1324" s="126"/>
      <c r="Y1324" s="126"/>
      <c r="Z1324" s="126"/>
    </row>
    <row r="1325" spans="1:26">
      <c r="A1325" s="248"/>
      <c r="I1325" s="126"/>
      <c r="P1325" s="126"/>
      <c r="Y1325" s="126"/>
      <c r="Z1325" s="126"/>
    </row>
    <row r="1326" spans="1:26">
      <c r="A1326" s="248"/>
      <c r="I1326" s="126"/>
      <c r="P1326" s="126"/>
      <c r="Y1326" s="126"/>
      <c r="Z1326" s="126"/>
    </row>
    <row r="1327" spans="1:26">
      <c r="A1327" s="248"/>
      <c r="I1327" s="126"/>
      <c r="P1327" s="126"/>
      <c r="Y1327" s="126"/>
      <c r="Z1327" s="126"/>
    </row>
    <row r="1328" spans="1:26">
      <c r="A1328" s="248"/>
      <c r="I1328" s="126"/>
      <c r="P1328" s="126"/>
      <c r="Y1328" s="126"/>
      <c r="Z1328" s="126"/>
    </row>
    <row r="1329" spans="1:26">
      <c r="A1329" s="248"/>
      <c r="I1329" s="126"/>
      <c r="P1329" s="126"/>
      <c r="Y1329" s="126"/>
      <c r="Z1329" s="126"/>
    </row>
    <row r="1330" spans="1:26">
      <c r="A1330" s="248"/>
      <c r="I1330" s="126"/>
      <c r="P1330" s="126"/>
      <c r="Y1330" s="126"/>
      <c r="Z1330" s="126"/>
    </row>
    <row r="1331" spans="1:26">
      <c r="A1331" s="248"/>
      <c r="I1331" s="126"/>
      <c r="P1331" s="126"/>
      <c r="Y1331" s="126"/>
      <c r="Z1331" s="126"/>
    </row>
    <row r="1332" spans="1:26">
      <c r="A1332" s="248"/>
      <c r="I1332" s="126"/>
      <c r="P1332" s="126"/>
      <c r="Y1332" s="126"/>
      <c r="Z1332" s="126"/>
    </row>
    <row r="1333" spans="1:26">
      <c r="A1333" s="248"/>
      <c r="I1333" s="126"/>
      <c r="P1333" s="126"/>
      <c r="Y1333" s="126"/>
      <c r="Z1333" s="126"/>
    </row>
    <row r="1334" spans="1:26">
      <c r="A1334" s="248"/>
      <c r="I1334" s="126"/>
      <c r="P1334" s="126"/>
      <c r="Y1334" s="126"/>
      <c r="Z1334" s="126"/>
    </row>
    <row r="1335" spans="1:26">
      <c r="A1335" s="248"/>
      <c r="I1335" s="126"/>
      <c r="P1335" s="126"/>
      <c r="Y1335" s="126"/>
      <c r="Z1335" s="126"/>
    </row>
    <row r="1336" spans="1:26">
      <c r="A1336" s="248"/>
      <c r="I1336" s="126"/>
      <c r="P1336" s="126"/>
      <c r="Y1336" s="126"/>
      <c r="Z1336" s="126"/>
    </row>
    <row r="1337" spans="1:26">
      <c r="A1337" s="248"/>
      <c r="I1337" s="126"/>
      <c r="P1337" s="126"/>
      <c r="Y1337" s="126"/>
      <c r="Z1337" s="126"/>
    </row>
    <row r="1338" spans="1:26">
      <c r="A1338" s="248"/>
      <c r="I1338" s="126"/>
      <c r="P1338" s="126"/>
      <c r="Y1338" s="126"/>
      <c r="Z1338" s="126"/>
    </row>
    <row r="1339" spans="1:26">
      <c r="A1339" s="248"/>
      <c r="I1339" s="126"/>
      <c r="P1339" s="126"/>
      <c r="Y1339" s="126"/>
      <c r="Z1339" s="126"/>
    </row>
    <row r="1340" spans="1:26">
      <c r="A1340" s="248"/>
      <c r="I1340" s="126"/>
      <c r="P1340" s="126"/>
      <c r="Y1340" s="126"/>
      <c r="Z1340" s="126"/>
    </row>
    <row r="1341" spans="1:26">
      <c r="A1341" s="248"/>
      <c r="I1341" s="126"/>
      <c r="P1341" s="126"/>
      <c r="Y1341" s="126"/>
      <c r="Z1341" s="126"/>
    </row>
    <row r="1342" spans="1:26">
      <c r="A1342" s="248"/>
      <c r="I1342" s="126"/>
      <c r="P1342" s="126"/>
      <c r="Y1342" s="126"/>
      <c r="Z1342" s="126"/>
    </row>
    <row r="1343" spans="1:26">
      <c r="A1343" s="248"/>
      <c r="I1343" s="126"/>
      <c r="P1343" s="126"/>
      <c r="Y1343" s="126"/>
      <c r="Z1343" s="126"/>
    </row>
    <row r="1344" spans="1:26">
      <c r="A1344" s="248"/>
      <c r="I1344" s="126"/>
      <c r="P1344" s="126"/>
      <c r="Y1344" s="126"/>
      <c r="Z1344" s="126"/>
    </row>
    <row r="1345" spans="1:26">
      <c r="A1345" s="248"/>
      <c r="I1345" s="126"/>
      <c r="P1345" s="126"/>
      <c r="Y1345" s="126"/>
      <c r="Z1345" s="126"/>
    </row>
    <row r="1346" spans="1:26">
      <c r="A1346" s="248"/>
      <c r="I1346" s="126"/>
      <c r="P1346" s="126"/>
      <c r="Y1346" s="126"/>
      <c r="Z1346" s="126"/>
    </row>
    <row r="1347" spans="1:26">
      <c r="A1347" s="248"/>
      <c r="I1347" s="126"/>
      <c r="P1347" s="126"/>
      <c r="Y1347" s="126"/>
      <c r="Z1347" s="126"/>
    </row>
    <row r="1348" spans="1:26">
      <c r="A1348" s="248"/>
      <c r="I1348" s="126"/>
      <c r="P1348" s="126"/>
      <c r="Y1348" s="126"/>
      <c r="Z1348" s="126"/>
    </row>
    <row r="1349" spans="1:26">
      <c r="A1349" s="248"/>
      <c r="I1349" s="126"/>
      <c r="P1349" s="126"/>
      <c r="Y1349" s="126"/>
      <c r="Z1349" s="126"/>
    </row>
    <row r="1350" spans="1:26">
      <c r="A1350" s="248"/>
      <c r="I1350" s="126"/>
      <c r="P1350" s="126"/>
      <c r="Y1350" s="126"/>
      <c r="Z1350" s="126"/>
    </row>
    <row r="1351" spans="1:26">
      <c r="A1351" s="248"/>
      <c r="I1351" s="126"/>
      <c r="P1351" s="126"/>
      <c r="Y1351" s="126"/>
      <c r="Z1351" s="126"/>
    </row>
    <row r="1352" spans="1:26">
      <c r="A1352" s="248"/>
      <c r="I1352" s="126"/>
      <c r="P1352" s="126"/>
      <c r="Y1352" s="126"/>
      <c r="Z1352" s="126"/>
    </row>
    <row r="1353" spans="1:26">
      <c r="A1353" s="248"/>
      <c r="I1353" s="126"/>
      <c r="P1353" s="126"/>
      <c r="Y1353" s="126"/>
      <c r="Z1353" s="126"/>
    </row>
    <row r="1354" spans="1:26">
      <c r="A1354" s="248"/>
      <c r="I1354" s="126"/>
      <c r="P1354" s="126"/>
      <c r="Y1354" s="126"/>
      <c r="Z1354" s="126"/>
    </row>
    <row r="1355" spans="1:26">
      <c r="A1355" s="248"/>
      <c r="I1355" s="126"/>
      <c r="P1355" s="126"/>
      <c r="Y1355" s="126"/>
      <c r="Z1355" s="126"/>
    </row>
    <row r="1356" spans="1:26">
      <c r="A1356" s="248"/>
      <c r="I1356" s="126"/>
      <c r="P1356" s="126"/>
      <c r="Y1356" s="126"/>
      <c r="Z1356" s="126"/>
    </row>
    <row r="1357" spans="1:26">
      <c r="A1357" s="248"/>
      <c r="I1357" s="126"/>
      <c r="P1357" s="126"/>
      <c r="Y1357" s="126"/>
      <c r="Z1357" s="126"/>
    </row>
    <row r="1358" spans="1:26">
      <c r="A1358" s="248"/>
      <c r="I1358" s="126"/>
      <c r="P1358" s="126"/>
      <c r="Y1358" s="126"/>
      <c r="Z1358" s="126"/>
    </row>
    <row r="1359" spans="1:26">
      <c r="A1359" s="248"/>
      <c r="I1359" s="126"/>
      <c r="P1359" s="126"/>
      <c r="Y1359" s="126"/>
      <c r="Z1359" s="126"/>
    </row>
    <row r="1360" spans="1:26">
      <c r="A1360" s="248"/>
      <c r="I1360" s="126"/>
      <c r="P1360" s="126"/>
      <c r="Y1360" s="126"/>
      <c r="Z1360" s="126"/>
    </row>
    <row r="1361" spans="1:26">
      <c r="A1361" s="248"/>
      <c r="I1361" s="126"/>
      <c r="P1361" s="126"/>
      <c r="Y1361" s="126"/>
      <c r="Z1361" s="126"/>
    </row>
    <row r="1362" spans="1:26">
      <c r="A1362" s="248"/>
      <c r="I1362" s="126"/>
      <c r="P1362" s="126"/>
      <c r="Y1362" s="126"/>
      <c r="Z1362" s="126"/>
    </row>
    <row r="1363" spans="1:26">
      <c r="A1363" s="248"/>
      <c r="I1363" s="126"/>
      <c r="P1363" s="126"/>
      <c r="Y1363" s="126"/>
      <c r="Z1363" s="126"/>
    </row>
    <row r="1364" spans="1:26">
      <c r="A1364" s="248"/>
      <c r="I1364" s="126"/>
      <c r="P1364" s="126"/>
      <c r="Y1364" s="126"/>
      <c r="Z1364" s="126"/>
    </row>
    <row r="1365" spans="1:26">
      <c r="A1365" s="248"/>
      <c r="I1365" s="126"/>
      <c r="P1365" s="126"/>
      <c r="Y1365" s="126"/>
      <c r="Z1365" s="126"/>
    </row>
    <row r="1366" spans="1:26">
      <c r="A1366" s="248"/>
      <c r="I1366" s="126"/>
      <c r="P1366" s="126"/>
      <c r="Y1366" s="126"/>
      <c r="Z1366" s="126"/>
    </row>
    <row r="1367" spans="1:26">
      <c r="A1367" s="248"/>
      <c r="I1367" s="126"/>
      <c r="P1367" s="126"/>
      <c r="Y1367" s="126"/>
      <c r="Z1367" s="126"/>
    </row>
    <row r="1368" spans="1:26">
      <c r="A1368" s="248"/>
      <c r="I1368" s="126"/>
      <c r="P1368" s="126"/>
      <c r="Y1368" s="126"/>
      <c r="Z1368" s="126"/>
    </row>
    <row r="1369" spans="1:26">
      <c r="A1369" s="248"/>
      <c r="I1369" s="126"/>
      <c r="P1369" s="126"/>
      <c r="Y1369" s="126"/>
      <c r="Z1369" s="126"/>
    </row>
    <row r="1370" spans="1:26">
      <c r="A1370" s="248"/>
      <c r="I1370" s="126"/>
      <c r="P1370" s="126"/>
      <c r="Y1370" s="126"/>
      <c r="Z1370" s="126"/>
    </row>
    <row r="1371" spans="1:26">
      <c r="A1371" s="248"/>
      <c r="I1371" s="126"/>
      <c r="P1371" s="126"/>
      <c r="Y1371" s="126"/>
      <c r="Z1371" s="126"/>
    </row>
    <row r="1372" spans="1:26">
      <c r="A1372" s="248"/>
      <c r="I1372" s="126"/>
      <c r="P1372" s="126"/>
      <c r="Y1372" s="126"/>
      <c r="Z1372" s="126"/>
    </row>
    <row r="1373" spans="1:26">
      <c r="A1373" s="248"/>
      <c r="I1373" s="126"/>
      <c r="P1373" s="126"/>
      <c r="Y1373" s="126"/>
      <c r="Z1373" s="126"/>
    </row>
    <row r="1374" spans="1:26">
      <c r="A1374" s="248"/>
      <c r="I1374" s="126"/>
      <c r="P1374" s="126"/>
      <c r="Y1374" s="126"/>
      <c r="Z1374" s="126"/>
    </row>
    <row r="1375" spans="1:26">
      <c r="A1375" s="248"/>
      <c r="I1375" s="126"/>
      <c r="P1375" s="126"/>
      <c r="Y1375" s="126"/>
      <c r="Z1375" s="126"/>
    </row>
    <row r="1376" spans="1:26">
      <c r="A1376" s="248"/>
      <c r="I1376" s="126"/>
      <c r="P1376" s="126"/>
      <c r="Y1376" s="126"/>
      <c r="Z1376" s="126"/>
    </row>
    <row r="1377" spans="1:26">
      <c r="A1377" s="248"/>
      <c r="I1377" s="126"/>
      <c r="P1377" s="126"/>
      <c r="Y1377" s="126"/>
      <c r="Z1377" s="126"/>
    </row>
    <row r="1378" spans="1:26">
      <c r="A1378" s="248"/>
      <c r="I1378" s="126"/>
      <c r="P1378" s="126"/>
      <c r="Y1378" s="126"/>
      <c r="Z1378" s="126"/>
    </row>
    <row r="1379" spans="1:26">
      <c r="A1379" s="248"/>
      <c r="I1379" s="126"/>
      <c r="P1379" s="126"/>
      <c r="Y1379" s="126"/>
      <c r="Z1379" s="126"/>
    </row>
    <row r="1380" spans="1:26">
      <c r="A1380" s="248"/>
      <c r="I1380" s="126"/>
      <c r="P1380" s="126"/>
      <c r="Y1380" s="126"/>
      <c r="Z1380" s="126"/>
    </row>
    <row r="1381" spans="1:26">
      <c r="A1381" s="248"/>
      <c r="I1381" s="126"/>
      <c r="P1381" s="126"/>
      <c r="Y1381" s="126"/>
      <c r="Z1381" s="126"/>
    </row>
    <row r="1382" spans="1:26">
      <c r="A1382" s="248"/>
      <c r="I1382" s="126"/>
      <c r="P1382" s="126"/>
      <c r="Y1382" s="126"/>
      <c r="Z1382" s="126"/>
    </row>
    <row r="1383" spans="1:26">
      <c r="A1383" s="248"/>
      <c r="I1383" s="126"/>
      <c r="P1383" s="126"/>
      <c r="Y1383" s="126"/>
      <c r="Z1383" s="126"/>
    </row>
    <row r="1384" spans="1:26">
      <c r="A1384" s="248"/>
      <c r="I1384" s="126"/>
      <c r="P1384" s="126"/>
      <c r="Y1384" s="126"/>
      <c r="Z1384" s="126"/>
    </row>
    <row r="1385" spans="1:26">
      <c r="A1385" s="248"/>
      <c r="I1385" s="126"/>
      <c r="P1385" s="126"/>
      <c r="Y1385" s="126"/>
      <c r="Z1385" s="126"/>
    </row>
    <row r="1386" spans="1:26">
      <c r="A1386" s="248"/>
      <c r="I1386" s="126"/>
      <c r="P1386" s="126"/>
      <c r="Y1386" s="126"/>
      <c r="Z1386" s="126"/>
    </row>
    <row r="1387" spans="1:26">
      <c r="A1387" s="248"/>
      <c r="I1387" s="126"/>
      <c r="P1387" s="126"/>
      <c r="Y1387" s="126"/>
      <c r="Z1387" s="126"/>
    </row>
    <row r="1388" spans="1:26">
      <c r="A1388" s="248"/>
      <c r="I1388" s="126"/>
      <c r="P1388" s="126"/>
      <c r="Y1388" s="126"/>
      <c r="Z1388" s="126"/>
    </row>
    <row r="1389" spans="1:26">
      <c r="A1389" s="248"/>
      <c r="I1389" s="126"/>
      <c r="P1389" s="126"/>
      <c r="Y1389" s="126"/>
      <c r="Z1389" s="126"/>
    </row>
    <row r="1390" spans="1:26">
      <c r="A1390" s="248"/>
      <c r="I1390" s="126"/>
      <c r="P1390" s="126"/>
      <c r="Y1390" s="126"/>
      <c r="Z1390" s="126"/>
    </row>
    <row r="1391" spans="1:26">
      <c r="A1391" s="248"/>
      <c r="I1391" s="126"/>
      <c r="P1391" s="126"/>
      <c r="Y1391" s="126"/>
      <c r="Z1391" s="126"/>
    </row>
    <row r="1392" spans="1:26">
      <c r="A1392" s="248"/>
      <c r="I1392" s="126"/>
      <c r="P1392" s="126"/>
      <c r="Y1392" s="126"/>
      <c r="Z1392" s="126"/>
    </row>
    <row r="1393" spans="1:26">
      <c r="A1393" s="248"/>
      <c r="I1393" s="126"/>
      <c r="P1393" s="126"/>
      <c r="Y1393" s="126"/>
      <c r="Z1393" s="126"/>
    </row>
    <row r="1394" spans="1:26">
      <c r="A1394" s="248"/>
      <c r="I1394" s="126"/>
      <c r="P1394" s="126"/>
      <c r="Y1394" s="126"/>
      <c r="Z1394" s="126"/>
    </row>
    <row r="1395" spans="1:26">
      <c r="A1395" s="248"/>
      <c r="I1395" s="126"/>
      <c r="P1395" s="126"/>
      <c r="Y1395" s="126"/>
      <c r="Z1395" s="126"/>
    </row>
    <row r="1396" spans="1:26">
      <c r="A1396" s="248"/>
      <c r="I1396" s="126"/>
      <c r="P1396" s="126"/>
      <c r="Y1396" s="126"/>
      <c r="Z1396" s="126"/>
    </row>
    <row r="1397" spans="1:26">
      <c r="A1397" s="248"/>
      <c r="I1397" s="126"/>
      <c r="P1397" s="126"/>
      <c r="Y1397" s="126"/>
      <c r="Z1397" s="126"/>
    </row>
    <row r="1398" spans="1:26">
      <c r="A1398" s="248"/>
      <c r="I1398" s="126"/>
      <c r="P1398" s="126"/>
      <c r="Y1398" s="126"/>
      <c r="Z1398" s="126"/>
    </row>
    <row r="1399" spans="1:26">
      <c r="A1399" s="248"/>
      <c r="I1399" s="126"/>
      <c r="P1399" s="126"/>
      <c r="Y1399" s="126"/>
      <c r="Z1399" s="126"/>
    </row>
    <row r="1400" spans="1:26">
      <c r="A1400" s="248"/>
      <c r="I1400" s="126"/>
      <c r="P1400" s="126"/>
      <c r="Y1400" s="126"/>
      <c r="Z1400" s="126"/>
    </row>
    <row r="1401" spans="1:26">
      <c r="A1401" s="248"/>
      <c r="I1401" s="126"/>
      <c r="P1401" s="126"/>
      <c r="Y1401" s="126"/>
      <c r="Z1401" s="126"/>
    </row>
    <row r="1402" spans="1:26">
      <c r="A1402" s="248"/>
      <c r="I1402" s="126"/>
      <c r="P1402" s="126"/>
      <c r="Y1402" s="126"/>
      <c r="Z1402" s="126"/>
    </row>
    <row r="1403" spans="1:26">
      <c r="A1403" s="248"/>
      <c r="I1403" s="126"/>
      <c r="P1403" s="126"/>
      <c r="Y1403" s="126"/>
      <c r="Z1403" s="126"/>
    </row>
    <row r="1404" spans="1:26">
      <c r="A1404" s="248"/>
      <c r="I1404" s="126"/>
      <c r="P1404" s="126"/>
      <c r="Y1404" s="126"/>
      <c r="Z1404" s="126"/>
    </row>
    <row r="1405" spans="1:26">
      <c r="A1405" s="248"/>
      <c r="I1405" s="126"/>
      <c r="P1405" s="126"/>
      <c r="Y1405" s="126"/>
      <c r="Z1405" s="126"/>
    </row>
    <row r="1406" spans="1:26">
      <c r="A1406" s="248"/>
      <c r="I1406" s="126"/>
      <c r="P1406" s="126"/>
      <c r="Y1406" s="126"/>
      <c r="Z1406" s="126"/>
    </row>
    <row r="1407" spans="1:26">
      <c r="A1407" s="248"/>
      <c r="I1407" s="126"/>
      <c r="P1407" s="126"/>
      <c r="Y1407" s="126"/>
      <c r="Z1407" s="126"/>
    </row>
    <row r="1408" spans="1:26">
      <c r="A1408" s="248"/>
      <c r="I1408" s="126"/>
      <c r="P1408" s="126"/>
      <c r="Y1408" s="126"/>
      <c r="Z1408" s="126"/>
    </row>
    <row r="1409" spans="1:26">
      <c r="A1409" s="248"/>
      <c r="I1409" s="126"/>
      <c r="P1409" s="126"/>
      <c r="Y1409" s="126"/>
      <c r="Z1409" s="126"/>
    </row>
    <row r="1410" spans="1:26">
      <c r="A1410" s="248"/>
      <c r="I1410" s="126"/>
      <c r="P1410" s="126"/>
      <c r="Y1410" s="126"/>
      <c r="Z1410" s="126"/>
    </row>
    <row r="1411" spans="1:26">
      <c r="A1411" s="248"/>
      <c r="I1411" s="126"/>
      <c r="P1411" s="126"/>
      <c r="Y1411" s="126"/>
      <c r="Z1411" s="126"/>
    </row>
    <row r="1412" spans="1:26">
      <c r="A1412" s="248"/>
      <c r="I1412" s="126"/>
      <c r="P1412" s="126"/>
      <c r="Y1412" s="126"/>
      <c r="Z1412" s="126"/>
    </row>
    <row r="1413" spans="1:26">
      <c r="A1413" s="248"/>
      <c r="I1413" s="126"/>
      <c r="P1413" s="126"/>
      <c r="Y1413" s="126"/>
      <c r="Z1413" s="126"/>
    </row>
    <row r="1414" spans="1:26">
      <c r="A1414" s="248"/>
      <c r="I1414" s="126"/>
      <c r="P1414" s="126"/>
      <c r="Y1414" s="126"/>
      <c r="Z1414" s="126"/>
    </row>
    <row r="1415" spans="1:26">
      <c r="A1415" s="248"/>
      <c r="I1415" s="126"/>
      <c r="P1415" s="126"/>
      <c r="Y1415" s="126"/>
      <c r="Z1415" s="126"/>
    </row>
    <row r="1416" spans="1:26">
      <c r="A1416" s="248"/>
      <c r="I1416" s="126"/>
      <c r="P1416" s="126"/>
      <c r="Y1416" s="126"/>
      <c r="Z1416" s="126"/>
    </row>
    <row r="1417" spans="1:26">
      <c r="A1417" s="248"/>
      <c r="I1417" s="126"/>
      <c r="P1417" s="126"/>
      <c r="Y1417" s="126"/>
      <c r="Z1417" s="126"/>
    </row>
    <row r="1418" spans="1:26">
      <c r="A1418" s="248"/>
      <c r="I1418" s="126"/>
      <c r="P1418" s="126"/>
      <c r="Y1418" s="126"/>
      <c r="Z1418" s="126"/>
    </row>
    <row r="1419" spans="1:26">
      <c r="A1419" s="248"/>
      <c r="I1419" s="126"/>
      <c r="P1419" s="126"/>
      <c r="Y1419" s="126"/>
      <c r="Z1419" s="126"/>
    </row>
    <row r="1420" spans="1:26">
      <c r="A1420" s="248"/>
      <c r="I1420" s="126"/>
      <c r="P1420" s="126"/>
      <c r="Y1420" s="126"/>
      <c r="Z1420" s="126"/>
    </row>
    <row r="1421" spans="1:26">
      <c r="A1421" s="248"/>
      <c r="I1421" s="126"/>
      <c r="P1421" s="126"/>
      <c r="Y1421" s="126"/>
      <c r="Z1421" s="126"/>
    </row>
    <row r="1422" spans="1:26">
      <c r="A1422" s="248"/>
      <c r="I1422" s="126"/>
      <c r="P1422" s="126"/>
      <c r="Y1422" s="126"/>
      <c r="Z1422" s="126"/>
    </row>
    <row r="1423" spans="1:26">
      <c r="A1423" s="248"/>
      <c r="I1423" s="126"/>
      <c r="P1423" s="126"/>
      <c r="Y1423" s="126"/>
      <c r="Z1423" s="126"/>
    </row>
    <row r="1424" spans="1:26">
      <c r="A1424" s="248"/>
      <c r="I1424" s="126"/>
      <c r="P1424" s="126"/>
      <c r="Y1424" s="126"/>
      <c r="Z1424" s="126"/>
    </row>
    <row r="1425" spans="1:26">
      <c r="A1425" s="248"/>
      <c r="I1425" s="126"/>
      <c r="P1425" s="126"/>
      <c r="Y1425" s="126"/>
      <c r="Z1425" s="126"/>
    </row>
    <row r="1426" spans="1:26">
      <c r="A1426" s="248"/>
      <c r="I1426" s="126"/>
      <c r="P1426" s="126"/>
      <c r="Y1426" s="126"/>
      <c r="Z1426" s="126"/>
    </row>
    <row r="1427" spans="1:26">
      <c r="A1427" s="248"/>
      <c r="I1427" s="126"/>
      <c r="P1427" s="126"/>
      <c r="Y1427" s="126"/>
      <c r="Z1427" s="126"/>
    </row>
    <row r="1428" spans="1:26">
      <c r="A1428" s="248"/>
      <c r="I1428" s="126"/>
      <c r="P1428" s="126"/>
      <c r="Y1428" s="126"/>
      <c r="Z1428" s="126"/>
    </row>
    <row r="1429" spans="1:26">
      <c r="A1429" s="248"/>
      <c r="I1429" s="126"/>
      <c r="P1429" s="126"/>
      <c r="Y1429" s="126"/>
      <c r="Z1429" s="126"/>
    </row>
    <row r="1430" spans="1:26">
      <c r="A1430" s="248"/>
      <c r="I1430" s="126"/>
      <c r="P1430" s="126"/>
      <c r="Y1430" s="126"/>
      <c r="Z1430" s="126"/>
    </row>
    <row r="1431" spans="1:26">
      <c r="A1431" s="248"/>
      <c r="I1431" s="126"/>
      <c r="P1431" s="126"/>
      <c r="Y1431" s="126"/>
      <c r="Z1431" s="126"/>
    </row>
    <row r="1432" spans="1:26">
      <c r="A1432" s="248"/>
      <c r="I1432" s="126"/>
      <c r="P1432" s="126"/>
      <c r="Y1432" s="126"/>
      <c r="Z1432" s="126"/>
    </row>
    <row r="1433" spans="1:26">
      <c r="A1433" s="248"/>
      <c r="I1433" s="126"/>
      <c r="P1433" s="126"/>
      <c r="Y1433" s="126"/>
      <c r="Z1433" s="126"/>
    </row>
    <row r="1434" spans="1:26">
      <c r="A1434" s="248"/>
      <c r="I1434" s="126"/>
      <c r="P1434" s="126"/>
      <c r="Y1434" s="126"/>
      <c r="Z1434" s="126"/>
    </row>
    <row r="1435" spans="1:26">
      <c r="A1435" s="248"/>
      <c r="I1435" s="126"/>
      <c r="P1435" s="126"/>
      <c r="Y1435" s="126"/>
      <c r="Z1435" s="126"/>
    </row>
    <row r="1436" spans="1:26">
      <c r="A1436" s="248"/>
      <c r="I1436" s="126"/>
      <c r="P1436" s="126"/>
      <c r="Y1436" s="126"/>
      <c r="Z1436" s="126"/>
    </row>
    <row r="1437" spans="1:26">
      <c r="A1437" s="248"/>
      <c r="I1437" s="126"/>
      <c r="P1437" s="126"/>
      <c r="Y1437" s="126"/>
      <c r="Z1437" s="126"/>
    </row>
    <row r="1438" spans="1:26">
      <c r="A1438" s="248"/>
      <c r="I1438" s="126"/>
      <c r="P1438" s="126"/>
      <c r="Y1438" s="126"/>
      <c r="Z1438" s="126"/>
    </row>
    <row r="1439" spans="1:26">
      <c r="A1439" s="248"/>
      <c r="I1439" s="126"/>
      <c r="P1439" s="126"/>
      <c r="Y1439" s="126"/>
      <c r="Z1439" s="126"/>
    </row>
    <row r="1440" spans="1:26">
      <c r="A1440" s="248"/>
      <c r="I1440" s="126"/>
      <c r="P1440" s="126"/>
      <c r="Y1440" s="126"/>
      <c r="Z1440" s="126"/>
    </row>
    <row r="1441" spans="1:26">
      <c r="A1441" s="248"/>
      <c r="I1441" s="126"/>
      <c r="P1441" s="126"/>
      <c r="Y1441" s="126"/>
      <c r="Z1441" s="126"/>
    </row>
    <row r="1442" spans="1:26">
      <c r="A1442" s="248"/>
      <c r="I1442" s="126"/>
      <c r="P1442" s="126"/>
      <c r="Y1442" s="126"/>
      <c r="Z1442" s="126"/>
    </row>
    <row r="1443" spans="1:26">
      <c r="A1443" s="248"/>
      <c r="I1443" s="126"/>
      <c r="P1443" s="126"/>
      <c r="Y1443" s="126"/>
      <c r="Z1443" s="126"/>
    </row>
    <row r="1444" spans="1:26">
      <c r="A1444" s="248"/>
      <c r="I1444" s="126"/>
      <c r="P1444" s="126"/>
      <c r="Y1444" s="126"/>
      <c r="Z1444" s="126"/>
    </row>
    <row r="1445" spans="1:26">
      <c r="A1445" s="248"/>
      <c r="I1445" s="126"/>
      <c r="P1445" s="126"/>
      <c r="Y1445" s="126"/>
      <c r="Z1445" s="126"/>
    </row>
    <row r="1446" spans="1:26">
      <c r="A1446" s="248"/>
      <c r="I1446" s="126"/>
      <c r="P1446" s="126"/>
      <c r="Y1446" s="126"/>
      <c r="Z1446" s="126"/>
    </row>
    <row r="1447" spans="1:26">
      <c r="A1447" s="248"/>
      <c r="I1447" s="126"/>
      <c r="P1447" s="126"/>
      <c r="Y1447" s="126"/>
      <c r="Z1447" s="126"/>
    </row>
    <row r="1448" spans="1:26">
      <c r="A1448" s="248"/>
      <c r="I1448" s="126"/>
      <c r="P1448" s="126"/>
      <c r="Y1448" s="126"/>
      <c r="Z1448" s="126"/>
    </row>
    <row r="1449" spans="1:26">
      <c r="A1449" s="248"/>
      <c r="I1449" s="126"/>
      <c r="P1449" s="126"/>
      <c r="Y1449" s="126"/>
      <c r="Z1449" s="126"/>
    </row>
    <row r="1450" spans="1:26">
      <c r="A1450" s="248"/>
      <c r="I1450" s="126"/>
      <c r="P1450" s="126"/>
      <c r="Y1450" s="126"/>
      <c r="Z1450" s="126"/>
    </row>
    <row r="1451" spans="1:26">
      <c r="A1451" s="248"/>
      <c r="I1451" s="126"/>
      <c r="P1451" s="126"/>
      <c r="Y1451" s="126"/>
      <c r="Z1451" s="126"/>
    </row>
    <row r="1452" spans="1:26">
      <c r="A1452" s="248"/>
      <c r="I1452" s="126"/>
      <c r="P1452" s="126"/>
      <c r="Y1452" s="126"/>
      <c r="Z1452" s="126"/>
    </row>
    <row r="1453" spans="1:26">
      <c r="A1453" s="248"/>
      <c r="I1453" s="126"/>
      <c r="P1453" s="126"/>
      <c r="Y1453" s="126"/>
      <c r="Z1453" s="126"/>
    </row>
    <row r="1454" spans="1:26">
      <c r="A1454" s="248"/>
      <c r="I1454" s="126"/>
      <c r="P1454" s="126"/>
      <c r="Y1454" s="126"/>
      <c r="Z1454" s="126"/>
    </row>
    <row r="1455" spans="1:26">
      <c r="A1455" s="248"/>
      <c r="I1455" s="126"/>
      <c r="P1455" s="126"/>
      <c r="Y1455" s="126"/>
      <c r="Z1455" s="126"/>
    </row>
    <row r="1456" spans="1:26">
      <c r="A1456" s="248"/>
      <c r="I1456" s="126"/>
      <c r="P1456" s="126"/>
      <c r="Y1456" s="126"/>
      <c r="Z1456" s="126"/>
    </row>
    <row r="1457" spans="1:26">
      <c r="A1457" s="248"/>
      <c r="I1457" s="126"/>
      <c r="P1457" s="126"/>
      <c r="Y1457" s="126"/>
      <c r="Z1457" s="126"/>
    </row>
    <row r="1458" spans="1:26">
      <c r="A1458" s="248"/>
      <c r="I1458" s="126"/>
      <c r="P1458" s="126"/>
      <c r="Y1458" s="126"/>
      <c r="Z1458" s="126"/>
    </row>
    <row r="1459" spans="1:26">
      <c r="A1459" s="248"/>
      <c r="I1459" s="126"/>
      <c r="P1459" s="126"/>
      <c r="Y1459" s="126"/>
      <c r="Z1459" s="126"/>
    </row>
    <row r="1460" spans="1:26">
      <c r="A1460" s="248"/>
      <c r="I1460" s="126"/>
      <c r="P1460" s="126"/>
      <c r="Y1460" s="126"/>
      <c r="Z1460" s="126"/>
    </row>
    <row r="1461" spans="1:26">
      <c r="A1461" s="248"/>
      <c r="I1461" s="126"/>
      <c r="P1461" s="126"/>
      <c r="Y1461" s="126"/>
      <c r="Z1461" s="126"/>
    </row>
    <row r="1462" spans="1:26">
      <c r="A1462" s="248"/>
      <c r="I1462" s="126"/>
      <c r="P1462" s="126"/>
      <c r="Y1462" s="126"/>
      <c r="Z1462" s="126"/>
    </row>
    <row r="1463" spans="1:26">
      <c r="A1463" s="248"/>
      <c r="I1463" s="126"/>
      <c r="P1463" s="126"/>
      <c r="Y1463" s="126"/>
      <c r="Z1463" s="126"/>
    </row>
    <row r="1464" spans="1:26">
      <c r="A1464" s="248"/>
      <c r="I1464" s="126"/>
      <c r="P1464" s="126"/>
      <c r="Y1464" s="126"/>
      <c r="Z1464" s="126"/>
    </row>
    <row r="1465" spans="1:26">
      <c r="A1465" s="248"/>
      <c r="I1465" s="126"/>
      <c r="P1465" s="126"/>
      <c r="Y1465" s="126"/>
      <c r="Z1465" s="126"/>
    </row>
    <row r="1466" spans="1:26">
      <c r="A1466" s="248"/>
      <c r="I1466" s="126"/>
      <c r="P1466" s="126"/>
      <c r="Y1466" s="126"/>
      <c r="Z1466" s="126"/>
    </row>
    <row r="1467" spans="1:26">
      <c r="A1467" s="248"/>
      <c r="I1467" s="126"/>
      <c r="P1467" s="126"/>
      <c r="Y1467" s="126"/>
      <c r="Z1467" s="126"/>
    </row>
    <row r="1468" spans="1:26">
      <c r="A1468" s="248"/>
      <c r="I1468" s="126"/>
      <c r="P1468" s="126"/>
      <c r="Y1468" s="126"/>
      <c r="Z1468" s="126"/>
    </row>
    <row r="1469" spans="1:26">
      <c r="A1469" s="248"/>
      <c r="I1469" s="126"/>
      <c r="P1469" s="126"/>
      <c r="Y1469" s="126"/>
      <c r="Z1469" s="126"/>
    </row>
    <row r="1470" spans="1:26">
      <c r="A1470" s="248"/>
      <c r="I1470" s="126"/>
      <c r="P1470" s="126"/>
      <c r="Y1470" s="126"/>
      <c r="Z1470" s="126"/>
    </row>
    <row r="1471" spans="1:26">
      <c r="A1471" s="248"/>
      <c r="I1471" s="126"/>
      <c r="P1471" s="126"/>
      <c r="Y1471" s="126"/>
      <c r="Z1471" s="126"/>
    </row>
    <row r="1472" spans="1:26">
      <c r="A1472" s="248"/>
      <c r="I1472" s="126"/>
      <c r="P1472" s="126"/>
      <c r="Y1472" s="126"/>
      <c r="Z1472" s="126"/>
    </row>
    <row r="1473" spans="1:26">
      <c r="A1473" s="248"/>
      <c r="I1473" s="126"/>
      <c r="P1473" s="126"/>
      <c r="Y1473" s="126"/>
      <c r="Z1473" s="126"/>
    </row>
    <row r="1474" spans="1:26">
      <c r="A1474" s="248"/>
      <c r="I1474" s="126"/>
      <c r="P1474" s="126"/>
      <c r="Y1474" s="126"/>
      <c r="Z1474" s="126"/>
    </row>
    <row r="1475" spans="1:26">
      <c r="A1475" s="248"/>
      <c r="I1475" s="126"/>
      <c r="P1475" s="126"/>
      <c r="Y1475" s="126"/>
      <c r="Z1475" s="126"/>
    </row>
    <row r="1476" spans="1:26">
      <c r="A1476" s="248"/>
      <c r="I1476" s="126"/>
      <c r="P1476" s="126"/>
      <c r="Y1476" s="126"/>
      <c r="Z1476" s="126"/>
    </row>
    <row r="1477" spans="1:26">
      <c r="A1477" s="248"/>
      <c r="I1477" s="126"/>
      <c r="P1477" s="126"/>
      <c r="Y1477" s="126"/>
      <c r="Z1477" s="126"/>
    </row>
    <row r="1478" spans="1:26">
      <c r="A1478" s="248"/>
      <c r="I1478" s="126"/>
      <c r="P1478" s="126"/>
      <c r="Y1478" s="126"/>
      <c r="Z1478" s="126"/>
    </row>
    <row r="1479" spans="1:26">
      <c r="A1479" s="248"/>
      <c r="I1479" s="126"/>
      <c r="P1479" s="126"/>
      <c r="Y1479" s="126"/>
      <c r="Z1479" s="126"/>
    </row>
    <row r="1480" spans="1:26">
      <c r="A1480" s="248"/>
      <c r="I1480" s="126"/>
      <c r="P1480" s="126"/>
      <c r="Y1480" s="126"/>
      <c r="Z1480" s="126"/>
    </row>
    <row r="1481" spans="1:26">
      <c r="A1481" s="248"/>
      <c r="I1481" s="126"/>
      <c r="P1481" s="126"/>
      <c r="Y1481" s="126"/>
      <c r="Z1481" s="126"/>
    </row>
    <row r="1482" spans="1:26">
      <c r="A1482" s="248"/>
      <c r="I1482" s="126"/>
      <c r="P1482" s="126"/>
      <c r="Y1482" s="126"/>
      <c r="Z1482" s="126"/>
    </row>
    <row r="1483" spans="1:26">
      <c r="A1483" s="248"/>
      <c r="I1483" s="126"/>
      <c r="P1483" s="126"/>
      <c r="Y1483" s="126"/>
      <c r="Z1483" s="126"/>
    </row>
    <row r="1484" spans="1:26">
      <c r="A1484" s="248"/>
      <c r="I1484" s="126"/>
      <c r="P1484" s="126"/>
      <c r="Y1484" s="126"/>
      <c r="Z1484" s="126"/>
    </row>
    <row r="1485" spans="1:26">
      <c r="A1485" s="248"/>
      <c r="I1485" s="126"/>
      <c r="P1485" s="126"/>
      <c r="Y1485" s="126"/>
      <c r="Z1485" s="126"/>
    </row>
    <row r="1486" spans="1:26">
      <c r="A1486" s="248"/>
      <c r="I1486" s="126"/>
      <c r="P1486" s="126"/>
      <c r="Y1486" s="126"/>
      <c r="Z1486" s="126"/>
    </row>
    <row r="1487" spans="1:26">
      <c r="A1487" s="248"/>
      <c r="I1487" s="126"/>
      <c r="P1487" s="126"/>
      <c r="Y1487" s="126"/>
      <c r="Z1487" s="126"/>
    </row>
    <row r="1488" spans="1:26">
      <c r="A1488" s="248"/>
      <c r="I1488" s="126"/>
      <c r="P1488" s="126"/>
      <c r="Y1488" s="126"/>
      <c r="Z1488" s="126"/>
    </row>
    <row r="1489" spans="1:26">
      <c r="A1489" s="248"/>
      <c r="I1489" s="126"/>
      <c r="P1489" s="126"/>
      <c r="Y1489" s="126"/>
      <c r="Z1489" s="126"/>
    </row>
    <row r="1490" spans="1:26">
      <c r="A1490" s="248"/>
      <c r="I1490" s="126"/>
      <c r="P1490" s="126"/>
      <c r="Y1490" s="126"/>
      <c r="Z1490" s="126"/>
    </row>
    <row r="1491" spans="1:26">
      <c r="A1491" s="248"/>
      <c r="I1491" s="126"/>
      <c r="P1491" s="126"/>
      <c r="Y1491" s="126"/>
      <c r="Z1491" s="126"/>
    </row>
    <row r="1492" spans="1:26">
      <c r="A1492" s="248"/>
      <c r="I1492" s="126"/>
      <c r="P1492" s="126"/>
      <c r="Y1492" s="126"/>
      <c r="Z1492" s="126"/>
    </row>
    <row r="1493" spans="1:26">
      <c r="A1493" s="248"/>
      <c r="I1493" s="126"/>
      <c r="P1493" s="126"/>
      <c r="Y1493" s="126"/>
      <c r="Z1493" s="126"/>
    </row>
    <row r="1494" spans="1:26">
      <c r="A1494" s="248"/>
      <c r="I1494" s="126"/>
      <c r="P1494" s="126"/>
      <c r="Y1494" s="126"/>
      <c r="Z1494" s="126"/>
    </row>
    <row r="1495" spans="1:26">
      <c r="A1495" s="248"/>
      <c r="I1495" s="126"/>
      <c r="P1495" s="126"/>
      <c r="Y1495" s="126"/>
      <c r="Z1495" s="126"/>
    </row>
    <row r="1496" spans="1:26">
      <c r="A1496" s="248"/>
      <c r="I1496" s="126"/>
      <c r="P1496" s="126"/>
      <c r="Y1496" s="126"/>
      <c r="Z1496" s="126"/>
    </row>
    <row r="1497" spans="1:26">
      <c r="A1497" s="248"/>
      <c r="I1497" s="126"/>
      <c r="P1497" s="126"/>
      <c r="Y1497" s="126"/>
      <c r="Z1497" s="126"/>
    </row>
    <row r="1498" spans="1:26">
      <c r="A1498" s="248"/>
      <c r="I1498" s="126"/>
      <c r="P1498" s="126"/>
      <c r="Y1498" s="126"/>
      <c r="Z1498" s="126"/>
    </row>
    <row r="1499" spans="1:26">
      <c r="A1499" s="248"/>
      <c r="I1499" s="126"/>
      <c r="P1499" s="126"/>
      <c r="Y1499" s="126"/>
      <c r="Z1499" s="126"/>
    </row>
    <row r="1500" spans="1:26">
      <c r="A1500" s="248"/>
      <c r="I1500" s="126"/>
      <c r="P1500" s="126"/>
      <c r="Y1500" s="126"/>
      <c r="Z1500" s="126"/>
    </row>
    <row r="1501" spans="1:26">
      <c r="A1501" s="248"/>
      <c r="I1501" s="126"/>
      <c r="P1501" s="126"/>
      <c r="Y1501" s="126"/>
      <c r="Z1501" s="126"/>
    </row>
    <row r="1502" spans="1:26">
      <c r="A1502" s="248"/>
      <c r="I1502" s="126"/>
      <c r="P1502" s="126"/>
      <c r="Y1502" s="126"/>
      <c r="Z1502" s="126"/>
    </row>
    <row r="1503" spans="1:26">
      <c r="A1503" s="248"/>
      <c r="I1503" s="126"/>
      <c r="P1503" s="126"/>
      <c r="Y1503" s="126"/>
      <c r="Z1503" s="126"/>
    </row>
    <row r="1504" spans="1:26">
      <c r="A1504" s="248"/>
      <c r="I1504" s="126"/>
      <c r="P1504" s="126"/>
      <c r="Y1504" s="126"/>
      <c r="Z1504" s="126"/>
    </row>
    <row r="1505" spans="1:26">
      <c r="A1505" s="248"/>
      <c r="I1505" s="126"/>
      <c r="P1505" s="126"/>
      <c r="Y1505" s="126"/>
      <c r="Z1505" s="126"/>
    </row>
    <row r="1506" spans="1:26">
      <c r="A1506" s="248"/>
      <c r="I1506" s="126"/>
      <c r="P1506" s="126"/>
      <c r="Y1506" s="126"/>
      <c r="Z1506" s="126"/>
    </row>
    <row r="1507" spans="1:26">
      <c r="A1507" s="248"/>
      <c r="I1507" s="126"/>
      <c r="P1507" s="126"/>
      <c r="Y1507" s="126"/>
      <c r="Z1507" s="126"/>
    </row>
    <row r="1508" spans="1:26">
      <c r="A1508" s="248"/>
      <c r="I1508" s="126"/>
      <c r="P1508" s="126"/>
      <c r="Y1508" s="126"/>
      <c r="Z1508" s="126"/>
    </row>
    <row r="1509" spans="1:26">
      <c r="A1509" s="248"/>
      <c r="I1509" s="126"/>
      <c r="P1509" s="126"/>
      <c r="Y1509" s="126"/>
      <c r="Z1509" s="126"/>
    </row>
    <row r="1510" spans="1:26">
      <c r="A1510" s="248"/>
      <c r="I1510" s="126"/>
      <c r="P1510" s="126"/>
      <c r="Y1510" s="126"/>
      <c r="Z1510" s="126"/>
    </row>
    <row r="1511" spans="1:26">
      <c r="A1511" s="248"/>
      <c r="I1511" s="126"/>
      <c r="P1511" s="126"/>
      <c r="Y1511" s="126"/>
      <c r="Z1511" s="126"/>
    </row>
    <row r="1512" spans="1:26">
      <c r="A1512" s="248"/>
      <c r="I1512" s="126"/>
      <c r="P1512" s="126"/>
      <c r="Y1512" s="126"/>
      <c r="Z1512" s="126"/>
    </row>
    <row r="1513" spans="1:26">
      <c r="A1513" s="248"/>
      <c r="I1513" s="126"/>
      <c r="P1513" s="126"/>
      <c r="Y1513" s="126"/>
      <c r="Z1513" s="126"/>
    </row>
    <row r="1514" spans="1:26">
      <c r="A1514" s="248"/>
      <c r="I1514" s="126"/>
      <c r="P1514" s="126"/>
      <c r="Y1514" s="126"/>
      <c r="Z1514" s="126"/>
    </row>
    <row r="1515" spans="1:26">
      <c r="A1515" s="248"/>
      <c r="I1515" s="126"/>
      <c r="P1515" s="126"/>
      <c r="Y1515" s="126"/>
      <c r="Z1515" s="126"/>
    </row>
    <row r="1516" spans="1:26">
      <c r="A1516" s="248"/>
      <c r="I1516" s="126"/>
      <c r="P1516" s="126"/>
      <c r="Y1516" s="126"/>
      <c r="Z1516" s="126"/>
    </row>
    <row r="1517" spans="1:26">
      <c r="A1517" s="248"/>
      <c r="I1517" s="126"/>
      <c r="P1517" s="126"/>
      <c r="Y1517" s="126"/>
      <c r="Z1517" s="126"/>
    </row>
    <row r="1518" spans="1:26">
      <c r="A1518" s="248"/>
      <c r="I1518" s="126"/>
      <c r="P1518" s="126"/>
      <c r="Y1518" s="126"/>
      <c r="Z1518" s="126"/>
    </row>
    <row r="1519" spans="1:26">
      <c r="A1519" s="248"/>
      <c r="I1519" s="126"/>
      <c r="P1519" s="126"/>
      <c r="Y1519" s="126"/>
      <c r="Z1519" s="126"/>
    </row>
    <row r="1520" spans="1:26">
      <c r="A1520" s="248"/>
      <c r="I1520" s="126"/>
      <c r="P1520" s="126"/>
      <c r="Y1520" s="126"/>
      <c r="Z1520" s="126"/>
    </row>
    <row r="1521" spans="1:26">
      <c r="A1521" s="248"/>
      <c r="I1521" s="126"/>
      <c r="P1521" s="126"/>
      <c r="Y1521" s="126"/>
      <c r="Z1521" s="126"/>
    </row>
    <row r="1522" spans="1:26">
      <c r="A1522" s="248"/>
      <c r="I1522" s="126"/>
      <c r="P1522" s="126"/>
      <c r="Y1522" s="126"/>
      <c r="Z1522" s="126"/>
    </row>
    <row r="1523" spans="1:26">
      <c r="A1523" s="248"/>
      <c r="I1523" s="126"/>
      <c r="P1523" s="126"/>
      <c r="Y1523" s="126"/>
      <c r="Z1523" s="126"/>
    </row>
    <row r="1524" spans="1:26">
      <c r="A1524" s="248"/>
      <c r="I1524" s="126"/>
      <c r="P1524" s="126"/>
      <c r="Y1524" s="126"/>
      <c r="Z1524" s="126"/>
    </row>
    <row r="1525" spans="1:26">
      <c r="A1525" s="248"/>
      <c r="I1525" s="126"/>
      <c r="P1525" s="126"/>
      <c r="Y1525" s="126"/>
      <c r="Z1525" s="126"/>
    </row>
    <row r="1526" spans="1:26">
      <c r="A1526" s="248"/>
      <c r="I1526" s="126"/>
      <c r="P1526" s="126"/>
      <c r="Y1526" s="126"/>
      <c r="Z1526" s="126"/>
    </row>
    <row r="1527" spans="1:26">
      <c r="A1527" s="248"/>
      <c r="I1527" s="126"/>
      <c r="P1527" s="126"/>
      <c r="Y1527" s="126"/>
      <c r="Z1527" s="126"/>
    </row>
    <row r="1528" spans="1:26">
      <c r="A1528" s="248"/>
      <c r="I1528" s="126"/>
      <c r="P1528" s="126"/>
      <c r="Y1528" s="126"/>
      <c r="Z1528" s="126"/>
    </row>
    <row r="1529" spans="1:26">
      <c r="A1529" s="248"/>
      <c r="I1529" s="126"/>
      <c r="P1529" s="126"/>
      <c r="Y1529" s="126"/>
      <c r="Z1529" s="126"/>
    </row>
    <row r="1530" spans="1:26">
      <c r="A1530" s="248"/>
      <c r="I1530" s="126"/>
      <c r="P1530" s="126"/>
      <c r="Y1530" s="126"/>
      <c r="Z1530" s="126"/>
    </row>
    <row r="1531" spans="1:26">
      <c r="A1531" s="248"/>
      <c r="I1531" s="126"/>
      <c r="P1531" s="126"/>
      <c r="Y1531" s="126"/>
      <c r="Z1531" s="126"/>
    </row>
    <row r="1532" spans="1:26">
      <c r="A1532" s="248"/>
      <c r="I1532" s="126"/>
      <c r="P1532" s="126"/>
      <c r="Y1532" s="126"/>
      <c r="Z1532" s="126"/>
    </row>
    <row r="1533" spans="1:26">
      <c r="A1533" s="248"/>
      <c r="I1533" s="126"/>
      <c r="P1533" s="126"/>
      <c r="Y1533" s="126"/>
      <c r="Z1533" s="126"/>
    </row>
    <row r="1534" spans="1:26">
      <c r="A1534" s="248"/>
      <c r="I1534" s="126"/>
      <c r="P1534" s="126"/>
      <c r="Y1534" s="126"/>
      <c r="Z1534" s="126"/>
    </row>
    <row r="1535" spans="1:26">
      <c r="A1535" s="248"/>
      <c r="I1535" s="126"/>
      <c r="P1535" s="126"/>
      <c r="Y1535" s="126"/>
      <c r="Z1535" s="126"/>
    </row>
    <row r="1536" spans="1:26">
      <c r="A1536" s="248"/>
      <c r="I1536" s="126"/>
      <c r="P1536" s="126"/>
      <c r="Y1536" s="126"/>
      <c r="Z1536" s="126"/>
    </row>
    <row r="1537" spans="1:26">
      <c r="A1537" s="248"/>
      <c r="I1537" s="126"/>
      <c r="P1537" s="126"/>
      <c r="Y1537" s="126"/>
      <c r="Z1537" s="126"/>
    </row>
    <row r="1538" spans="1:26">
      <c r="A1538" s="248"/>
      <c r="I1538" s="126"/>
      <c r="P1538" s="126"/>
      <c r="Y1538" s="126"/>
      <c r="Z1538" s="126"/>
    </row>
    <row r="1539" spans="1:26">
      <c r="A1539" s="248"/>
      <c r="I1539" s="126"/>
      <c r="P1539" s="126"/>
      <c r="Y1539" s="126"/>
      <c r="Z1539" s="126"/>
    </row>
    <row r="1540" spans="1:26">
      <c r="A1540" s="248"/>
      <c r="I1540" s="126"/>
      <c r="P1540" s="126"/>
      <c r="Y1540" s="126"/>
      <c r="Z1540" s="126"/>
    </row>
    <row r="1541" spans="1:26">
      <c r="A1541" s="248"/>
      <c r="I1541" s="126"/>
      <c r="P1541" s="126"/>
      <c r="Y1541" s="126"/>
      <c r="Z1541" s="126"/>
    </row>
    <row r="1542" spans="1:26">
      <c r="A1542" s="248"/>
      <c r="I1542" s="126"/>
      <c r="P1542" s="126"/>
      <c r="Y1542" s="126"/>
      <c r="Z1542" s="126"/>
    </row>
    <row r="1543" spans="1:26">
      <c r="A1543" s="248"/>
      <c r="I1543" s="126"/>
      <c r="P1543" s="126"/>
      <c r="Y1543" s="126"/>
      <c r="Z1543" s="126"/>
    </row>
    <row r="1544" spans="1:26">
      <c r="A1544" s="248"/>
      <c r="I1544" s="126"/>
      <c r="P1544" s="126"/>
      <c r="Y1544" s="126"/>
      <c r="Z1544" s="126"/>
    </row>
    <row r="1545" spans="1:26">
      <c r="A1545" s="248"/>
      <c r="I1545" s="126"/>
      <c r="P1545" s="126"/>
      <c r="Y1545" s="126"/>
      <c r="Z1545" s="126"/>
    </row>
    <row r="1546" spans="1:26">
      <c r="A1546" s="248"/>
      <c r="I1546" s="126"/>
      <c r="P1546" s="126"/>
      <c r="Y1546" s="126"/>
      <c r="Z1546" s="126"/>
    </row>
    <row r="1547" spans="1:26">
      <c r="A1547" s="248"/>
      <c r="I1547" s="126"/>
      <c r="P1547" s="126"/>
      <c r="Y1547" s="126"/>
      <c r="Z1547" s="126"/>
    </row>
    <row r="1548" spans="1:26">
      <c r="A1548" s="248"/>
      <c r="I1548" s="126"/>
      <c r="P1548" s="126"/>
      <c r="Y1548" s="126"/>
      <c r="Z1548" s="126"/>
    </row>
    <row r="1549" spans="1:26">
      <c r="A1549" s="248"/>
      <c r="I1549" s="126"/>
      <c r="P1549" s="126"/>
      <c r="Y1549" s="126"/>
      <c r="Z1549" s="126"/>
    </row>
    <row r="1550" spans="1:26">
      <c r="A1550" s="248"/>
      <c r="I1550" s="126"/>
      <c r="P1550" s="126"/>
      <c r="Y1550" s="126"/>
      <c r="Z1550" s="126"/>
    </row>
    <row r="1551" spans="1:26">
      <c r="A1551" s="248"/>
      <c r="I1551" s="126"/>
      <c r="P1551" s="126"/>
      <c r="Y1551" s="126"/>
      <c r="Z1551" s="126"/>
    </row>
    <row r="1552" spans="1:26">
      <c r="A1552" s="248"/>
      <c r="I1552" s="126"/>
      <c r="P1552" s="126"/>
      <c r="Y1552" s="126"/>
      <c r="Z1552" s="126"/>
    </row>
    <row r="1553" spans="1:26">
      <c r="A1553" s="248"/>
      <c r="I1553" s="126"/>
      <c r="P1553" s="126"/>
      <c r="Y1553" s="126"/>
      <c r="Z1553" s="126"/>
    </row>
    <row r="1554" spans="1:26">
      <c r="A1554" s="248"/>
      <c r="I1554" s="126"/>
      <c r="P1554" s="126"/>
      <c r="Y1554" s="126"/>
      <c r="Z1554" s="126"/>
    </row>
    <row r="1555" spans="1:26">
      <c r="A1555" s="248"/>
      <c r="I1555" s="126"/>
      <c r="P1555" s="126"/>
      <c r="Y1555" s="126"/>
      <c r="Z1555" s="126"/>
    </row>
    <row r="1556" spans="1:26">
      <c r="A1556" s="248"/>
      <c r="I1556" s="126"/>
      <c r="P1556" s="126"/>
      <c r="Y1556" s="126"/>
      <c r="Z1556" s="126"/>
    </row>
    <row r="1557" spans="1:26">
      <c r="A1557" s="248"/>
      <c r="I1557" s="126"/>
      <c r="P1557" s="126"/>
      <c r="Y1557" s="126"/>
      <c r="Z1557" s="126"/>
    </row>
    <row r="1558" spans="1:26">
      <c r="A1558" s="248"/>
      <c r="I1558" s="126"/>
      <c r="P1558" s="126"/>
      <c r="Y1558" s="126"/>
      <c r="Z1558" s="126"/>
    </row>
    <row r="1559" spans="1:26">
      <c r="A1559" s="248"/>
      <c r="I1559" s="126"/>
      <c r="P1559" s="126"/>
      <c r="Y1559" s="126"/>
      <c r="Z1559" s="126"/>
    </row>
    <row r="1560" spans="1:26">
      <c r="A1560" s="248"/>
      <c r="I1560" s="126"/>
      <c r="P1560" s="126"/>
      <c r="Y1560" s="126"/>
      <c r="Z1560" s="126"/>
    </row>
    <row r="1561" spans="1:26">
      <c r="A1561" s="248"/>
      <c r="I1561" s="126"/>
      <c r="P1561" s="126"/>
      <c r="Y1561" s="126"/>
      <c r="Z1561" s="126"/>
    </row>
    <row r="1562" spans="1:26">
      <c r="A1562" s="248"/>
      <c r="I1562" s="126"/>
      <c r="P1562" s="126"/>
      <c r="Y1562" s="126"/>
      <c r="Z1562" s="126"/>
    </row>
    <row r="1563" spans="1:26">
      <c r="A1563" s="248"/>
      <c r="I1563" s="126"/>
      <c r="P1563" s="126"/>
      <c r="Y1563" s="126"/>
      <c r="Z1563" s="126"/>
    </row>
    <row r="1564" spans="1:26">
      <c r="A1564" s="248"/>
      <c r="I1564" s="126"/>
      <c r="P1564" s="126"/>
      <c r="Y1564" s="126"/>
      <c r="Z1564" s="126"/>
    </row>
    <row r="1565" spans="1:26">
      <c r="A1565" s="248"/>
      <c r="I1565" s="126"/>
      <c r="P1565" s="126"/>
      <c r="Y1565" s="126"/>
      <c r="Z1565" s="126"/>
    </row>
    <row r="1566" spans="1:26">
      <c r="A1566" s="248"/>
      <c r="I1566" s="126"/>
      <c r="P1566" s="126"/>
      <c r="Y1566" s="126"/>
      <c r="Z1566" s="126"/>
    </row>
    <row r="1567" spans="1:26">
      <c r="A1567" s="248"/>
      <c r="I1567" s="126"/>
      <c r="P1567" s="126"/>
      <c r="Y1567" s="126"/>
      <c r="Z1567" s="126"/>
    </row>
    <row r="1568" spans="1:26">
      <c r="A1568" s="248"/>
      <c r="I1568" s="126"/>
      <c r="P1568" s="126"/>
      <c r="Y1568" s="126"/>
      <c r="Z1568" s="126"/>
    </row>
    <row r="1569" spans="1:26">
      <c r="A1569" s="248"/>
      <c r="I1569" s="126"/>
      <c r="P1569" s="126"/>
      <c r="Y1569" s="126"/>
      <c r="Z1569" s="126"/>
    </row>
    <row r="1570" spans="1:26">
      <c r="A1570" s="248"/>
      <c r="I1570" s="126"/>
      <c r="P1570" s="126"/>
      <c r="Y1570" s="126"/>
      <c r="Z1570" s="126"/>
    </row>
    <row r="1571" spans="1:26">
      <c r="A1571" s="248"/>
      <c r="I1571" s="126"/>
      <c r="P1571" s="126"/>
      <c r="Y1571" s="126"/>
      <c r="Z1571" s="126"/>
    </row>
    <row r="1572" spans="1:26">
      <c r="A1572" s="248"/>
      <c r="I1572" s="126"/>
      <c r="P1572" s="126"/>
      <c r="Y1572" s="126"/>
      <c r="Z1572" s="126"/>
    </row>
    <row r="1573" spans="1:26">
      <c r="A1573" s="248"/>
      <c r="I1573" s="126"/>
      <c r="P1573" s="126"/>
      <c r="Y1573" s="126"/>
      <c r="Z1573" s="126"/>
    </row>
    <row r="1574" spans="1:26">
      <c r="A1574" s="248"/>
      <c r="I1574" s="126"/>
      <c r="P1574" s="126"/>
      <c r="Y1574" s="126"/>
      <c r="Z1574" s="126"/>
    </row>
    <row r="1575" spans="1:26">
      <c r="A1575" s="248"/>
      <c r="I1575" s="126"/>
      <c r="P1575" s="126"/>
      <c r="Y1575" s="126"/>
      <c r="Z1575" s="126"/>
    </row>
    <row r="1576" spans="1:26">
      <c r="A1576" s="248"/>
      <c r="I1576" s="126"/>
      <c r="P1576" s="126"/>
      <c r="Y1576" s="126"/>
      <c r="Z1576" s="126"/>
    </row>
    <row r="1577" spans="1:26">
      <c r="A1577" s="248"/>
      <c r="I1577" s="126"/>
      <c r="P1577" s="126"/>
      <c r="Y1577" s="126"/>
      <c r="Z1577" s="126"/>
    </row>
    <row r="1578" spans="1:26">
      <c r="A1578" s="248"/>
      <c r="I1578" s="126"/>
      <c r="P1578" s="126"/>
      <c r="Y1578" s="126"/>
      <c r="Z1578" s="126"/>
    </row>
    <row r="1579" spans="1:26">
      <c r="A1579" s="248"/>
      <c r="I1579" s="126"/>
      <c r="P1579" s="126"/>
      <c r="Y1579" s="126"/>
      <c r="Z1579" s="126"/>
    </row>
    <row r="1580" spans="1:26">
      <c r="A1580" s="248"/>
      <c r="I1580" s="126"/>
      <c r="P1580" s="126"/>
      <c r="Y1580" s="126"/>
      <c r="Z1580" s="126"/>
    </row>
    <row r="1581" spans="1:26">
      <c r="A1581" s="248"/>
      <c r="I1581" s="126"/>
      <c r="P1581" s="126"/>
      <c r="Y1581" s="126"/>
      <c r="Z1581" s="126"/>
    </row>
    <row r="1582" spans="1:26">
      <c r="A1582" s="248"/>
      <c r="I1582" s="126"/>
      <c r="P1582" s="126"/>
      <c r="Y1582" s="126"/>
      <c r="Z1582" s="126"/>
    </row>
    <row r="1583" spans="1:26">
      <c r="A1583" s="248"/>
      <c r="I1583" s="126"/>
      <c r="P1583" s="126"/>
      <c r="Y1583" s="126"/>
      <c r="Z1583" s="126"/>
    </row>
    <row r="1584" spans="1:26">
      <c r="A1584" s="248"/>
      <c r="I1584" s="126"/>
      <c r="P1584" s="126"/>
      <c r="Y1584" s="126"/>
      <c r="Z1584" s="126"/>
    </row>
    <row r="1585" spans="1:26">
      <c r="A1585" s="248"/>
      <c r="I1585" s="126"/>
      <c r="P1585" s="126"/>
      <c r="Y1585" s="126"/>
      <c r="Z1585" s="126"/>
    </row>
    <row r="1586" spans="1:26">
      <c r="A1586" s="248"/>
      <c r="I1586" s="126"/>
      <c r="P1586" s="126"/>
      <c r="Y1586" s="126"/>
      <c r="Z1586" s="126"/>
    </row>
    <row r="1587" spans="1:26">
      <c r="A1587" s="248"/>
      <c r="I1587" s="126"/>
      <c r="P1587" s="126"/>
      <c r="Y1587" s="126"/>
      <c r="Z1587" s="126"/>
    </row>
    <row r="1588" spans="1:26">
      <c r="A1588" s="248"/>
      <c r="I1588" s="126"/>
      <c r="P1588" s="126"/>
      <c r="Y1588" s="126"/>
      <c r="Z1588" s="126"/>
    </row>
    <row r="1589" spans="1:26">
      <c r="A1589" s="248"/>
      <c r="I1589" s="126"/>
      <c r="P1589" s="126"/>
      <c r="Y1589" s="126"/>
      <c r="Z1589" s="126"/>
    </row>
    <row r="1590" spans="1:26">
      <c r="A1590" s="248"/>
      <c r="I1590" s="126"/>
      <c r="P1590" s="126"/>
      <c r="Y1590" s="126"/>
      <c r="Z1590" s="126"/>
    </row>
    <row r="1591" spans="1:26">
      <c r="A1591" s="248"/>
      <c r="I1591" s="126"/>
      <c r="P1591" s="126"/>
      <c r="Y1591" s="126"/>
      <c r="Z1591" s="126"/>
    </row>
    <row r="1592" spans="1:26">
      <c r="A1592" s="248"/>
      <c r="I1592" s="126"/>
      <c r="P1592" s="126"/>
      <c r="Y1592" s="126"/>
      <c r="Z1592" s="126"/>
    </row>
    <row r="1593" spans="1:26">
      <c r="A1593" s="248"/>
      <c r="I1593" s="126"/>
      <c r="P1593" s="126"/>
      <c r="Y1593" s="126"/>
      <c r="Z1593" s="126"/>
    </row>
    <row r="1594" spans="1:26">
      <c r="A1594" s="248"/>
      <c r="I1594" s="126"/>
      <c r="P1594" s="126"/>
      <c r="Y1594" s="126"/>
      <c r="Z1594" s="126"/>
    </row>
    <row r="1595" spans="1:26">
      <c r="A1595" s="248"/>
      <c r="I1595" s="126"/>
      <c r="P1595" s="126"/>
      <c r="Y1595" s="126"/>
      <c r="Z1595" s="126"/>
    </row>
    <row r="1596" spans="1:26">
      <c r="A1596" s="248"/>
      <c r="I1596" s="126"/>
      <c r="P1596" s="126"/>
      <c r="Y1596" s="126"/>
      <c r="Z1596" s="126"/>
    </row>
    <row r="1597" spans="1:26">
      <c r="A1597" s="248"/>
      <c r="I1597" s="126"/>
      <c r="P1597" s="126"/>
      <c r="Y1597" s="126"/>
      <c r="Z1597" s="126"/>
    </row>
    <row r="1598" spans="1:26">
      <c r="A1598" s="248"/>
      <c r="I1598" s="126"/>
      <c r="P1598" s="126"/>
      <c r="Y1598" s="126"/>
      <c r="Z1598" s="126"/>
    </row>
    <row r="1599" spans="1:26">
      <c r="A1599" s="248"/>
      <c r="I1599" s="126"/>
      <c r="P1599" s="126"/>
      <c r="Y1599" s="126"/>
      <c r="Z1599" s="126"/>
    </row>
    <row r="1600" spans="1:26">
      <c r="A1600" s="248"/>
      <c r="I1600" s="126"/>
      <c r="P1600" s="126"/>
      <c r="Y1600" s="126"/>
      <c r="Z1600" s="126"/>
    </row>
    <row r="1601" spans="1:26">
      <c r="A1601" s="248"/>
      <c r="I1601" s="126"/>
      <c r="P1601" s="126"/>
      <c r="Y1601" s="126"/>
      <c r="Z1601" s="126"/>
    </row>
    <row r="1602" spans="1:26">
      <c r="A1602" s="248"/>
      <c r="I1602" s="126"/>
      <c r="P1602" s="126"/>
      <c r="Y1602" s="126"/>
      <c r="Z1602" s="126"/>
    </row>
    <row r="1603" spans="1:26">
      <c r="A1603" s="248"/>
      <c r="I1603" s="126"/>
      <c r="P1603" s="126"/>
      <c r="Y1603" s="126"/>
      <c r="Z1603" s="126"/>
    </row>
    <row r="1604" spans="1:26">
      <c r="A1604" s="248"/>
      <c r="I1604" s="126"/>
      <c r="P1604" s="126"/>
      <c r="Y1604" s="126"/>
      <c r="Z1604" s="126"/>
    </row>
    <row r="1605" spans="1:26">
      <c r="A1605" s="248"/>
      <c r="I1605" s="126"/>
      <c r="P1605" s="126"/>
      <c r="Y1605" s="126"/>
      <c r="Z1605" s="126"/>
    </row>
    <row r="1606" spans="1:26">
      <c r="A1606" s="248"/>
      <c r="I1606" s="126"/>
      <c r="P1606" s="126"/>
      <c r="Y1606" s="126"/>
      <c r="Z1606" s="126"/>
    </row>
    <row r="1607" spans="1:26">
      <c r="A1607" s="248"/>
      <c r="I1607" s="126"/>
      <c r="P1607" s="126"/>
      <c r="Y1607" s="126"/>
      <c r="Z1607" s="126"/>
    </row>
    <row r="1608" spans="1:26">
      <c r="A1608" s="248"/>
      <c r="I1608" s="126"/>
      <c r="P1608" s="126"/>
      <c r="Y1608" s="126"/>
      <c r="Z1608" s="126"/>
    </row>
    <row r="1609" spans="1:26">
      <c r="A1609" s="248"/>
      <c r="I1609" s="126"/>
      <c r="P1609" s="126"/>
      <c r="Y1609" s="126"/>
      <c r="Z1609" s="126"/>
    </row>
    <row r="1610" spans="1:26">
      <c r="A1610" s="248"/>
      <c r="I1610" s="126"/>
      <c r="P1610" s="126"/>
      <c r="Y1610" s="126"/>
      <c r="Z1610" s="126"/>
    </row>
    <row r="1611" spans="1:26">
      <c r="A1611" s="248"/>
      <c r="I1611" s="126"/>
      <c r="P1611" s="126"/>
      <c r="Y1611" s="126"/>
      <c r="Z1611" s="126"/>
    </row>
    <row r="1612" spans="1:26">
      <c r="A1612" s="248"/>
      <c r="I1612" s="126"/>
      <c r="P1612" s="126"/>
      <c r="Y1612" s="126"/>
      <c r="Z1612" s="126"/>
    </row>
    <row r="1613" spans="1:26">
      <c r="A1613" s="248"/>
      <c r="I1613" s="126"/>
      <c r="P1613" s="126"/>
      <c r="Y1613" s="126"/>
      <c r="Z1613" s="126"/>
    </row>
    <row r="1614" spans="1:26">
      <c r="A1614" s="248"/>
      <c r="I1614" s="126"/>
      <c r="P1614" s="126"/>
      <c r="Y1614" s="126"/>
      <c r="Z1614" s="126"/>
    </row>
    <row r="1615" spans="1:26">
      <c r="A1615" s="248"/>
      <c r="I1615" s="126"/>
      <c r="P1615" s="126"/>
      <c r="Y1615" s="126"/>
      <c r="Z1615" s="126"/>
    </row>
    <row r="1616" spans="1:26">
      <c r="A1616" s="248"/>
      <c r="I1616" s="126"/>
      <c r="P1616" s="126"/>
      <c r="Y1616" s="126"/>
      <c r="Z1616" s="126"/>
    </row>
    <row r="1617" spans="1:26">
      <c r="A1617" s="248"/>
      <c r="I1617" s="126"/>
      <c r="P1617" s="126"/>
      <c r="Y1617" s="126"/>
      <c r="Z1617" s="126"/>
    </row>
    <row r="1618" spans="1:26">
      <c r="A1618" s="248"/>
      <c r="I1618" s="126"/>
      <c r="P1618" s="126"/>
      <c r="Y1618" s="126"/>
      <c r="Z1618" s="126"/>
    </row>
    <row r="1619" spans="1:26">
      <c r="A1619" s="248"/>
      <c r="I1619" s="126"/>
      <c r="P1619" s="126"/>
      <c r="Y1619" s="126"/>
      <c r="Z1619" s="126"/>
    </row>
    <row r="1620" spans="1:26">
      <c r="A1620" s="248"/>
      <c r="I1620" s="126"/>
      <c r="P1620" s="126"/>
      <c r="Y1620" s="126"/>
      <c r="Z1620" s="126"/>
    </row>
    <row r="1621" spans="1:26">
      <c r="A1621" s="248"/>
      <c r="I1621" s="126"/>
      <c r="P1621" s="126"/>
      <c r="Y1621" s="126"/>
      <c r="Z1621" s="126"/>
    </row>
    <row r="1622" spans="1:26">
      <c r="A1622" s="248"/>
      <c r="I1622" s="126"/>
      <c r="P1622" s="126"/>
      <c r="Y1622" s="126"/>
      <c r="Z1622" s="126"/>
    </row>
    <row r="1623" spans="1:26">
      <c r="A1623" s="248"/>
      <c r="I1623" s="126"/>
      <c r="P1623" s="126"/>
      <c r="Y1623" s="126"/>
      <c r="Z1623" s="126"/>
    </row>
    <row r="1624" spans="1:26">
      <c r="A1624" s="248"/>
      <c r="I1624" s="126"/>
      <c r="P1624" s="126"/>
      <c r="Y1624" s="126"/>
      <c r="Z1624" s="126"/>
    </row>
    <row r="1625" spans="1:26">
      <c r="A1625" s="248"/>
      <c r="I1625" s="126"/>
      <c r="P1625" s="126"/>
      <c r="Y1625" s="126"/>
      <c r="Z1625" s="126"/>
    </row>
    <row r="1626" spans="1:26">
      <c r="A1626" s="248"/>
      <c r="I1626" s="126"/>
      <c r="P1626" s="126"/>
      <c r="Y1626" s="126"/>
      <c r="Z1626" s="126"/>
    </row>
    <row r="1627" spans="1:26">
      <c r="A1627" s="248"/>
      <c r="I1627" s="126"/>
      <c r="P1627" s="126"/>
      <c r="Y1627" s="126"/>
      <c r="Z1627" s="126"/>
    </row>
    <row r="1628" spans="1:26">
      <c r="A1628" s="248"/>
      <c r="I1628" s="126"/>
      <c r="P1628" s="126"/>
      <c r="Y1628" s="126"/>
      <c r="Z1628" s="126"/>
    </row>
    <row r="1629" spans="1:26">
      <c r="A1629" s="248"/>
      <c r="I1629" s="126"/>
      <c r="P1629" s="126"/>
      <c r="Y1629" s="126"/>
      <c r="Z1629" s="126"/>
    </row>
    <row r="1630" spans="1:26">
      <c r="A1630" s="248"/>
      <c r="I1630" s="126"/>
      <c r="P1630" s="126"/>
      <c r="Y1630" s="126"/>
      <c r="Z1630" s="126"/>
    </row>
    <row r="1631" spans="1:26">
      <c r="A1631" s="248"/>
      <c r="I1631" s="126"/>
      <c r="P1631" s="126"/>
      <c r="Y1631" s="126"/>
      <c r="Z1631" s="126"/>
    </row>
    <row r="1632" spans="1:26">
      <c r="A1632" s="248"/>
      <c r="I1632" s="126"/>
      <c r="P1632" s="126"/>
      <c r="Y1632" s="126"/>
      <c r="Z1632" s="126"/>
    </row>
    <row r="1633" spans="1:26">
      <c r="A1633" s="248"/>
      <c r="I1633" s="126"/>
      <c r="P1633" s="126"/>
      <c r="Y1633" s="126"/>
      <c r="Z1633" s="126"/>
    </row>
    <row r="1634" spans="1:26">
      <c r="A1634" s="248"/>
      <c r="I1634" s="126"/>
      <c r="P1634" s="126"/>
      <c r="Y1634" s="126"/>
      <c r="Z1634" s="126"/>
    </row>
    <row r="1635" spans="1:26">
      <c r="A1635" s="248"/>
      <c r="I1635" s="126"/>
      <c r="P1635" s="126"/>
      <c r="Y1635" s="126"/>
      <c r="Z1635" s="126"/>
    </row>
    <row r="1636" spans="1:26">
      <c r="A1636" s="248"/>
      <c r="I1636" s="126"/>
      <c r="P1636" s="126"/>
      <c r="Y1636" s="126"/>
      <c r="Z1636" s="126"/>
    </row>
    <row r="1637" spans="1:26">
      <c r="A1637" s="248"/>
      <c r="I1637" s="126"/>
      <c r="P1637" s="126"/>
      <c r="Y1637" s="126"/>
      <c r="Z1637" s="126"/>
    </row>
    <row r="1638" spans="1:26">
      <c r="A1638" s="248"/>
      <c r="I1638" s="126"/>
      <c r="P1638" s="126"/>
      <c r="Y1638" s="126"/>
      <c r="Z1638" s="126"/>
    </row>
    <row r="1639" spans="1:26">
      <c r="A1639" s="248"/>
      <c r="I1639" s="126"/>
      <c r="P1639" s="126"/>
      <c r="Y1639" s="126"/>
      <c r="Z1639" s="126"/>
    </row>
    <row r="1640" spans="1:26">
      <c r="A1640" s="248"/>
      <c r="I1640" s="126"/>
      <c r="P1640" s="126"/>
      <c r="Y1640" s="126"/>
      <c r="Z1640" s="126"/>
    </row>
    <row r="1641" spans="1:26">
      <c r="A1641" s="248"/>
      <c r="I1641" s="126"/>
      <c r="P1641" s="126"/>
      <c r="Y1641" s="126"/>
      <c r="Z1641" s="126"/>
    </row>
    <row r="1642" spans="1:26">
      <c r="A1642" s="248"/>
      <c r="I1642" s="126"/>
      <c r="P1642" s="126"/>
      <c r="Y1642" s="126"/>
      <c r="Z1642" s="126"/>
    </row>
    <row r="1643" spans="1:26">
      <c r="A1643" s="248"/>
      <c r="I1643" s="126"/>
      <c r="P1643" s="126"/>
      <c r="Y1643" s="126"/>
      <c r="Z1643" s="126"/>
    </row>
    <row r="1644" spans="1:26">
      <c r="A1644" s="248"/>
      <c r="I1644" s="126"/>
      <c r="P1644" s="126"/>
      <c r="Y1644" s="126"/>
      <c r="Z1644" s="126"/>
    </row>
    <row r="1645" spans="1:26">
      <c r="A1645" s="248"/>
      <c r="I1645" s="126"/>
      <c r="P1645" s="126"/>
      <c r="Y1645" s="126"/>
      <c r="Z1645" s="126"/>
    </row>
    <row r="1646" spans="1:26">
      <c r="A1646" s="248"/>
      <c r="I1646" s="126"/>
      <c r="P1646" s="126"/>
      <c r="Y1646" s="126"/>
      <c r="Z1646" s="126"/>
    </row>
    <row r="1647" spans="1:26">
      <c r="A1647" s="248"/>
      <c r="I1647" s="126"/>
      <c r="P1647" s="126"/>
      <c r="Y1647" s="126"/>
      <c r="Z1647" s="126"/>
    </row>
    <row r="1648" spans="1:26">
      <c r="A1648" s="248"/>
      <c r="I1648" s="126"/>
      <c r="P1648" s="126"/>
      <c r="Y1648" s="126"/>
      <c r="Z1648" s="126"/>
    </row>
    <row r="1649" spans="1:26">
      <c r="A1649" s="248"/>
      <c r="I1649" s="126"/>
      <c r="P1649" s="126"/>
      <c r="Y1649" s="126"/>
      <c r="Z1649" s="126"/>
    </row>
    <row r="1650" spans="1:26">
      <c r="A1650" s="248"/>
      <c r="I1650" s="126"/>
      <c r="P1650" s="126"/>
      <c r="Y1650" s="126"/>
      <c r="Z1650" s="126"/>
    </row>
    <row r="1651" spans="1:26">
      <c r="A1651" s="248"/>
      <c r="I1651" s="126"/>
      <c r="P1651" s="126"/>
      <c r="Y1651" s="126"/>
      <c r="Z1651" s="126"/>
    </row>
    <row r="1652" spans="1:26">
      <c r="A1652" s="248"/>
      <c r="I1652" s="126"/>
      <c r="P1652" s="126"/>
      <c r="Y1652" s="126"/>
      <c r="Z1652" s="126"/>
    </row>
    <row r="1653" spans="1:26">
      <c r="A1653" s="248"/>
      <c r="I1653" s="126"/>
      <c r="P1653" s="126"/>
      <c r="Y1653" s="126"/>
      <c r="Z1653" s="126"/>
    </row>
    <row r="1654" spans="1:26">
      <c r="A1654" s="248"/>
      <c r="I1654" s="126"/>
      <c r="P1654" s="126"/>
      <c r="Y1654" s="126"/>
      <c r="Z1654" s="126"/>
    </row>
    <row r="1655" spans="1:26">
      <c r="A1655" s="248"/>
      <c r="I1655" s="126"/>
      <c r="P1655" s="126"/>
      <c r="Y1655" s="126"/>
      <c r="Z1655" s="126"/>
    </row>
    <row r="1656" spans="1:26">
      <c r="A1656" s="248"/>
      <c r="I1656" s="126"/>
      <c r="P1656" s="126"/>
      <c r="Y1656" s="126"/>
      <c r="Z1656" s="126"/>
    </row>
    <row r="1657" spans="1:26">
      <c r="A1657" s="248"/>
      <c r="I1657" s="126"/>
      <c r="P1657" s="126"/>
      <c r="Y1657" s="126"/>
      <c r="Z1657" s="126"/>
    </row>
    <row r="1658" spans="1:26">
      <c r="A1658" s="248"/>
      <c r="I1658" s="126"/>
      <c r="P1658" s="126"/>
      <c r="Y1658" s="126"/>
      <c r="Z1658" s="126"/>
    </row>
    <row r="1659" spans="1:26">
      <c r="A1659" s="248"/>
      <c r="I1659" s="126"/>
      <c r="P1659" s="126"/>
      <c r="Y1659" s="126"/>
      <c r="Z1659" s="126"/>
    </row>
    <row r="1660" spans="1:26">
      <c r="A1660" s="248"/>
      <c r="I1660" s="126"/>
      <c r="P1660" s="126"/>
      <c r="Y1660" s="126"/>
      <c r="Z1660" s="126"/>
    </row>
    <row r="1661" spans="1:26">
      <c r="A1661" s="248"/>
      <c r="I1661" s="126"/>
      <c r="P1661" s="126"/>
      <c r="Y1661" s="126"/>
      <c r="Z1661" s="126"/>
    </row>
    <row r="1662" spans="1:26">
      <c r="A1662" s="248"/>
      <c r="I1662" s="126"/>
      <c r="P1662" s="126"/>
      <c r="Y1662" s="126"/>
      <c r="Z1662" s="126"/>
    </row>
    <row r="1663" spans="1:26">
      <c r="A1663" s="248"/>
      <c r="I1663" s="126"/>
      <c r="P1663" s="126"/>
      <c r="Y1663" s="126"/>
      <c r="Z1663" s="126"/>
    </row>
    <row r="1664" spans="1:26">
      <c r="A1664" s="248"/>
      <c r="I1664" s="126"/>
      <c r="P1664" s="126"/>
      <c r="Y1664" s="126"/>
      <c r="Z1664" s="126"/>
    </row>
    <row r="1665" spans="1:26">
      <c r="A1665" s="248"/>
      <c r="I1665" s="126"/>
      <c r="P1665" s="126"/>
      <c r="Y1665" s="126"/>
      <c r="Z1665" s="126"/>
    </row>
    <row r="1666" spans="1:26">
      <c r="A1666" s="248"/>
      <c r="I1666" s="126"/>
      <c r="P1666" s="126"/>
      <c r="Y1666" s="126"/>
      <c r="Z1666" s="126"/>
    </row>
    <row r="1667" spans="1:26">
      <c r="A1667" s="248"/>
      <c r="I1667" s="126"/>
      <c r="P1667" s="126"/>
      <c r="Y1667" s="126"/>
      <c r="Z1667" s="126"/>
    </row>
    <row r="1668" spans="1:26">
      <c r="A1668" s="248"/>
      <c r="I1668" s="126"/>
      <c r="P1668" s="126"/>
      <c r="Y1668" s="126"/>
      <c r="Z1668" s="126"/>
    </row>
    <row r="1669" spans="1:26">
      <c r="A1669" s="248"/>
      <c r="I1669" s="126"/>
      <c r="P1669" s="126"/>
      <c r="Y1669" s="126"/>
      <c r="Z1669" s="126"/>
    </row>
    <row r="1670" spans="1:26">
      <c r="A1670" s="248"/>
      <c r="I1670" s="126"/>
      <c r="P1670" s="126"/>
      <c r="Y1670" s="126"/>
      <c r="Z1670" s="126"/>
    </row>
    <row r="1671" spans="1:26">
      <c r="A1671" s="248"/>
      <c r="I1671" s="126"/>
      <c r="P1671" s="126"/>
      <c r="Y1671" s="126"/>
      <c r="Z1671" s="126"/>
    </row>
    <row r="1672" spans="1:26">
      <c r="A1672" s="248"/>
      <c r="I1672" s="126"/>
      <c r="P1672" s="126"/>
      <c r="Y1672" s="126"/>
      <c r="Z1672" s="126"/>
    </row>
    <row r="1673" spans="1:26">
      <c r="A1673" s="248"/>
      <c r="I1673" s="126"/>
      <c r="P1673" s="126"/>
      <c r="Y1673" s="126"/>
      <c r="Z1673" s="126"/>
    </row>
    <row r="1674" spans="1:26">
      <c r="A1674" s="248"/>
      <c r="I1674" s="126"/>
      <c r="P1674" s="126"/>
      <c r="Y1674" s="126"/>
      <c r="Z1674" s="126"/>
    </row>
    <row r="1675" spans="1:26">
      <c r="A1675" s="248"/>
      <c r="I1675" s="126"/>
      <c r="P1675" s="126"/>
      <c r="Y1675" s="126"/>
      <c r="Z1675" s="126"/>
    </row>
    <row r="1676" spans="1:26">
      <c r="A1676" s="248"/>
      <c r="I1676" s="126"/>
      <c r="P1676" s="126"/>
      <c r="Y1676" s="126"/>
      <c r="Z1676" s="126"/>
    </row>
    <row r="1677" spans="1:26">
      <c r="A1677" s="248"/>
      <c r="I1677" s="126"/>
      <c r="P1677" s="126"/>
      <c r="Y1677" s="126"/>
      <c r="Z1677" s="126"/>
    </row>
    <row r="1678" spans="1:26">
      <c r="A1678" s="248"/>
      <c r="I1678" s="126"/>
      <c r="P1678" s="126"/>
      <c r="Y1678" s="126"/>
      <c r="Z1678" s="126"/>
    </row>
    <row r="1679" spans="1:26">
      <c r="A1679" s="248"/>
      <c r="I1679" s="126"/>
      <c r="P1679" s="126"/>
      <c r="Y1679" s="126"/>
      <c r="Z1679" s="126"/>
    </row>
    <row r="1680" spans="1:26">
      <c r="A1680" s="248"/>
      <c r="I1680" s="126"/>
      <c r="P1680" s="126"/>
      <c r="Y1680" s="126"/>
      <c r="Z1680" s="126"/>
    </row>
    <row r="1681" spans="1:26">
      <c r="A1681" s="248"/>
      <c r="I1681" s="126"/>
      <c r="P1681" s="126"/>
      <c r="Y1681" s="126"/>
      <c r="Z1681" s="126"/>
    </row>
    <row r="1682" spans="1:26">
      <c r="A1682" s="248"/>
      <c r="I1682" s="126"/>
      <c r="P1682" s="126"/>
      <c r="Y1682" s="126"/>
      <c r="Z1682" s="126"/>
    </row>
    <row r="1683" spans="1:26">
      <c r="A1683" s="248"/>
      <c r="I1683" s="126"/>
      <c r="P1683" s="126"/>
      <c r="Y1683" s="126"/>
      <c r="Z1683" s="126"/>
    </row>
    <row r="1684" spans="1:26">
      <c r="A1684" s="248"/>
      <c r="I1684" s="126"/>
      <c r="P1684" s="126"/>
      <c r="Y1684" s="126"/>
      <c r="Z1684" s="126"/>
    </row>
    <row r="1685" spans="1:26">
      <c r="A1685" s="248"/>
      <c r="I1685" s="126"/>
      <c r="P1685" s="126"/>
      <c r="Y1685" s="126"/>
      <c r="Z1685" s="126"/>
    </row>
    <row r="1686" spans="1:26">
      <c r="A1686" s="248"/>
      <c r="I1686" s="126"/>
      <c r="P1686" s="126"/>
      <c r="Y1686" s="126"/>
      <c r="Z1686" s="126"/>
    </row>
    <row r="1687" spans="1:26">
      <c r="A1687" s="248"/>
      <c r="I1687" s="126"/>
      <c r="P1687" s="126"/>
      <c r="Y1687" s="126"/>
      <c r="Z1687" s="126"/>
    </row>
    <row r="1688" spans="1:26">
      <c r="A1688" s="248"/>
      <c r="I1688" s="126"/>
      <c r="P1688" s="126"/>
      <c r="Y1688" s="126"/>
      <c r="Z1688" s="126"/>
    </row>
    <row r="1689" spans="1:26">
      <c r="A1689" s="248"/>
      <c r="I1689" s="126"/>
      <c r="P1689" s="126"/>
      <c r="Y1689" s="126"/>
      <c r="Z1689" s="126"/>
    </row>
    <row r="1690" spans="1:26">
      <c r="A1690" s="248"/>
      <c r="I1690" s="126"/>
      <c r="P1690" s="126"/>
      <c r="Y1690" s="126"/>
      <c r="Z1690" s="126"/>
    </row>
    <row r="1691" spans="1:26">
      <c r="A1691" s="248"/>
      <c r="I1691" s="126"/>
      <c r="P1691" s="126"/>
      <c r="Y1691" s="126"/>
      <c r="Z1691" s="126"/>
    </row>
    <row r="1692" spans="1:26">
      <c r="A1692" s="248"/>
      <c r="I1692" s="126"/>
      <c r="P1692" s="126"/>
      <c r="Y1692" s="126"/>
      <c r="Z1692" s="126"/>
    </row>
    <row r="1693" spans="1:26">
      <c r="A1693" s="248"/>
      <c r="I1693" s="126"/>
      <c r="P1693" s="126"/>
      <c r="Y1693" s="126"/>
      <c r="Z1693" s="126"/>
    </row>
    <row r="1694" spans="1:26">
      <c r="A1694" s="248"/>
      <c r="I1694" s="126"/>
      <c r="P1694" s="126"/>
      <c r="Y1694" s="126"/>
      <c r="Z1694" s="126"/>
    </row>
    <row r="1695" spans="1:26">
      <c r="A1695" s="248"/>
      <c r="I1695" s="126"/>
      <c r="P1695" s="126"/>
      <c r="Y1695" s="126"/>
      <c r="Z1695" s="126"/>
    </row>
    <row r="1696" spans="1:26">
      <c r="A1696" s="248"/>
      <c r="I1696" s="126"/>
      <c r="P1696" s="126"/>
      <c r="Y1696" s="126"/>
      <c r="Z1696" s="126"/>
    </row>
    <row r="1697" spans="1:26">
      <c r="A1697" s="248"/>
      <c r="I1697" s="126"/>
      <c r="P1697" s="126"/>
      <c r="Y1697" s="126"/>
      <c r="Z1697" s="126"/>
    </row>
    <row r="1698" spans="1:26">
      <c r="A1698" s="248"/>
      <c r="I1698" s="126"/>
      <c r="P1698" s="126"/>
      <c r="Y1698" s="126"/>
      <c r="Z1698" s="126"/>
    </row>
    <row r="1699" spans="1:26">
      <c r="A1699" s="248"/>
      <c r="I1699" s="126"/>
      <c r="P1699" s="126"/>
      <c r="Y1699" s="126"/>
      <c r="Z1699" s="126"/>
    </row>
    <row r="1700" spans="1:26">
      <c r="A1700" s="248"/>
      <c r="I1700" s="126"/>
      <c r="P1700" s="126"/>
      <c r="Y1700" s="126"/>
      <c r="Z1700" s="126"/>
    </row>
    <row r="1701" spans="1:26">
      <c r="A1701" s="248"/>
      <c r="I1701" s="126"/>
      <c r="P1701" s="126"/>
      <c r="Y1701" s="126"/>
      <c r="Z1701" s="126"/>
    </row>
    <row r="1702" spans="1:26">
      <c r="A1702" s="248"/>
      <c r="I1702" s="126"/>
      <c r="P1702" s="126"/>
      <c r="Y1702" s="126"/>
      <c r="Z1702" s="126"/>
    </row>
    <row r="1703" spans="1:26">
      <c r="A1703" s="248"/>
      <c r="I1703" s="126"/>
      <c r="P1703" s="126"/>
      <c r="Y1703" s="126"/>
      <c r="Z1703" s="126"/>
    </row>
    <row r="1704" spans="1:26">
      <c r="A1704" s="248"/>
      <c r="I1704" s="126"/>
      <c r="P1704" s="126"/>
      <c r="Y1704" s="126"/>
      <c r="Z1704" s="126"/>
    </row>
    <row r="1705" spans="1:26">
      <c r="A1705" s="248"/>
      <c r="I1705" s="126"/>
      <c r="P1705" s="126"/>
      <c r="Y1705" s="126"/>
      <c r="Z1705" s="126"/>
    </row>
    <row r="1706" spans="1:26">
      <c r="A1706" s="248"/>
      <c r="I1706" s="126"/>
      <c r="P1706" s="126"/>
      <c r="Y1706" s="126"/>
      <c r="Z1706" s="126"/>
    </row>
    <row r="1707" spans="1:26">
      <c r="A1707" s="248"/>
      <c r="I1707" s="126"/>
      <c r="P1707" s="126"/>
      <c r="Y1707" s="126"/>
      <c r="Z1707" s="126"/>
    </row>
    <row r="1708" spans="1:26">
      <c r="A1708" s="248"/>
      <c r="I1708" s="126"/>
      <c r="P1708" s="126"/>
      <c r="Y1708" s="126"/>
      <c r="Z1708" s="126"/>
    </row>
    <row r="1709" spans="1:26">
      <c r="A1709" s="248"/>
      <c r="I1709" s="126"/>
      <c r="P1709" s="126"/>
      <c r="Y1709" s="126"/>
      <c r="Z1709" s="126"/>
    </row>
    <row r="1710" spans="1:26">
      <c r="A1710" s="248"/>
      <c r="I1710" s="126"/>
      <c r="P1710" s="126"/>
      <c r="Y1710" s="126"/>
      <c r="Z1710" s="126"/>
    </row>
    <row r="1711" spans="1:26">
      <c r="A1711" s="248"/>
      <c r="I1711" s="126"/>
      <c r="P1711" s="126"/>
      <c r="Y1711" s="126"/>
      <c r="Z1711" s="126"/>
    </row>
    <row r="1712" spans="1:26">
      <c r="A1712" s="248"/>
      <c r="I1712" s="126"/>
      <c r="P1712" s="126"/>
      <c r="Y1712" s="126"/>
      <c r="Z1712" s="126"/>
    </row>
    <row r="1713" spans="1:26">
      <c r="A1713" s="248"/>
      <c r="I1713" s="126"/>
      <c r="P1713" s="126"/>
      <c r="Y1713" s="126"/>
      <c r="Z1713" s="126"/>
    </row>
    <row r="1714" spans="1:26">
      <c r="A1714" s="248"/>
      <c r="I1714" s="126"/>
      <c r="P1714" s="126"/>
      <c r="Y1714" s="126"/>
      <c r="Z1714" s="126"/>
    </row>
    <row r="1715" spans="1:26">
      <c r="A1715" s="248"/>
      <c r="I1715" s="126"/>
      <c r="P1715" s="126"/>
      <c r="Y1715" s="126"/>
      <c r="Z1715" s="126"/>
    </row>
    <row r="1716" spans="1:26">
      <c r="A1716" s="248"/>
      <c r="I1716" s="126"/>
      <c r="P1716" s="126"/>
      <c r="Y1716" s="126"/>
      <c r="Z1716" s="126"/>
    </row>
    <row r="1717" spans="1:26">
      <c r="A1717" s="248"/>
      <c r="I1717" s="126"/>
      <c r="P1717" s="126"/>
      <c r="Y1717" s="126"/>
      <c r="Z1717" s="126"/>
    </row>
    <row r="1718" spans="1:26">
      <c r="A1718" s="248"/>
      <c r="I1718" s="126"/>
      <c r="P1718" s="126"/>
      <c r="Y1718" s="126"/>
      <c r="Z1718" s="126"/>
    </row>
    <row r="1719" spans="1:26">
      <c r="A1719" s="248"/>
      <c r="I1719" s="126"/>
      <c r="P1719" s="126"/>
      <c r="Y1719" s="126"/>
      <c r="Z1719" s="126"/>
    </row>
    <row r="1720" spans="1:26">
      <c r="A1720" s="248"/>
      <c r="I1720" s="126"/>
      <c r="P1720" s="126"/>
      <c r="Y1720" s="126"/>
      <c r="Z1720" s="126"/>
    </row>
    <row r="1721" spans="1:26">
      <c r="A1721" s="248"/>
      <c r="I1721" s="126"/>
      <c r="P1721" s="126"/>
      <c r="Y1721" s="126"/>
      <c r="Z1721" s="126"/>
    </row>
    <row r="1722" spans="1:26">
      <c r="A1722" s="248"/>
      <c r="I1722" s="126"/>
      <c r="P1722" s="126"/>
      <c r="Y1722" s="126"/>
      <c r="Z1722" s="126"/>
    </row>
    <row r="1723" spans="1:26">
      <c r="A1723" s="248"/>
      <c r="I1723" s="126"/>
      <c r="P1723" s="126"/>
      <c r="Y1723" s="126"/>
      <c r="Z1723" s="126"/>
    </row>
    <row r="1724" spans="1:26">
      <c r="A1724" s="248"/>
      <c r="I1724" s="126"/>
      <c r="P1724" s="126"/>
      <c r="Y1724" s="126"/>
      <c r="Z1724" s="126"/>
    </row>
    <row r="1725" spans="1:26">
      <c r="A1725" s="248"/>
      <c r="I1725" s="126"/>
      <c r="P1725" s="126"/>
      <c r="Y1725" s="126"/>
      <c r="Z1725" s="126"/>
    </row>
    <row r="1726" spans="1:26">
      <c r="A1726" s="248"/>
      <c r="I1726" s="126"/>
      <c r="P1726" s="126"/>
      <c r="Y1726" s="126"/>
      <c r="Z1726" s="126"/>
    </row>
    <row r="1727" spans="1:26">
      <c r="A1727" s="248"/>
      <c r="I1727" s="126"/>
      <c r="P1727" s="126"/>
      <c r="Y1727" s="126"/>
      <c r="Z1727" s="126"/>
    </row>
    <row r="1728" spans="1:26">
      <c r="A1728" s="248"/>
      <c r="I1728" s="126"/>
      <c r="P1728" s="126"/>
      <c r="Y1728" s="126"/>
      <c r="Z1728" s="126"/>
    </row>
    <row r="1729" spans="1:26">
      <c r="A1729" s="248"/>
      <c r="I1729" s="126"/>
      <c r="P1729" s="126"/>
      <c r="Y1729" s="126"/>
      <c r="Z1729" s="126"/>
    </row>
    <row r="1730" spans="1:26">
      <c r="A1730" s="248"/>
      <c r="I1730" s="126"/>
      <c r="P1730" s="126"/>
      <c r="Y1730" s="126"/>
      <c r="Z1730" s="126"/>
    </row>
    <row r="1731" spans="1:26">
      <c r="A1731" s="248"/>
      <c r="I1731" s="126"/>
      <c r="P1731" s="126"/>
      <c r="Y1731" s="126"/>
      <c r="Z1731" s="126"/>
    </row>
    <row r="1732" spans="1:26">
      <c r="A1732" s="248"/>
      <c r="I1732" s="126"/>
      <c r="P1732" s="126"/>
      <c r="Y1732" s="126"/>
      <c r="Z1732" s="126"/>
    </row>
    <row r="1733" spans="1:26">
      <c r="A1733" s="248"/>
      <c r="I1733" s="126"/>
      <c r="P1733" s="126"/>
      <c r="Y1733" s="126"/>
      <c r="Z1733" s="126"/>
    </row>
    <row r="1734" spans="1:26">
      <c r="A1734" s="248"/>
      <c r="I1734" s="126"/>
      <c r="P1734" s="126"/>
      <c r="Y1734" s="126"/>
      <c r="Z1734" s="126"/>
    </row>
    <row r="1735" spans="1:26">
      <c r="A1735" s="248"/>
      <c r="I1735" s="126"/>
      <c r="P1735" s="126"/>
      <c r="Y1735" s="126"/>
      <c r="Z1735" s="126"/>
    </row>
    <row r="1736" spans="1:26">
      <c r="A1736" s="248"/>
      <c r="I1736" s="126"/>
      <c r="P1736" s="126"/>
      <c r="Y1736" s="126"/>
      <c r="Z1736" s="126"/>
    </row>
    <row r="1737" spans="1:26">
      <c r="A1737" s="248"/>
      <c r="I1737" s="126"/>
      <c r="P1737" s="126"/>
      <c r="Y1737" s="126"/>
      <c r="Z1737" s="126"/>
    </row>
    <row r="1738" spans="1:26">
      <c r="A1738" s="248"/>
      <c r="I1738" s="126"/>
      <c r="P1738" s="126"/>
      <c r="Y1738" s="126"/>
      <c r="Z1738" s="126"/>
    </row>
    <row r="1739" spans="1:26">
      <c r="A1739" s="248"/>
      <c r="I1739" s="126"/>
      <c r="P1739" s="126"/>
      <c r="Y1739" s="126"/>
      <c r="Z1739" s="126"/>
    </row>
    <row r="1740" spans="1:26">
      <c r="A1740" s="248"/>
      <c r="I1740" s="126"/>
      <c r="P1740" s="126"/>
      <c r="Y1740" s="126"/>
      <c r="Z1740" s="126"/>
    </row>
    <row r="1741" spans="1:26">
      <c r="A1741" s="248"/>
      <c r="I1741" s="126"/>
      <c r="P1741" s="126"/>
      <c r="Y1741" s="126"/>
      <c r="Z1741" s="126"/>
    </row>
    <row r="1742" spans="1:26">
      <c r="A1742" s="248"/>
      <c r="I1742" s="126"/>
      <c r="P1742" s="126"/>
      <c r="Y1742" s="126"/>
      <c r="Z1742" s="126"/>
    </row>
    <row r="1743" spans="1:26">
      <c r="A1743" s="248"/>
      <c r="I1743" s="126"/>
      <c r="P1743" s="126"/>
      <c r="Y1743" s="126"/>
      <c r="Z1743" s="126"/>
    </row>
    <row r="1744" spans="1:26">
      <c r="A1744" s="248"/>
      <c r="I1744" s="126"/>
      <c r="P1744" s="126"/>
      <c r="Y1744" s="126"/>
      <c r="Z1744" s="126"/>
    </row>
    <row r="1745" spans="1:26">
      <c r="A1745" s="248"/>
      <c r="I1745" s="126"/>
      <c r="P1745" s="126"/>
      <c r="Y1745" s="126"/>
      <c r="Z1745" s="126"/>
    </row>
    <row r="1746" spans="1:26">
      <c r="A1746" s="248"/>
      <c r="I1746" s="126"/>
      <c r="P1746" s="126"/>
      <c r="Y1746" s="126"/>
      <c r="Z1746" s="126"/>
    </row>
    <row r="1747" spans="1:26">
      <c r="A1747" s="248"/>
      <c r="I1747" s="126"/>
      <c r="P1747" s="126"/>
      <c r="Y1747" s="126"/>
      <c r="Z1747" s="126"/>
    </row>
    <row r="1748" spans="1:26">
      <c r="A1748" s="248"/>
      <c r="I1748" s="126"/>
      <c r="P1748" s="126"/>
      <c r="Y1748" s="126"/>
      <c r="Z1748" s="126"/>
    </row>
    <row r="1749" spans="1:26">
      <c r="A1749" s="248"/>
      <c r="I1749" s="126"/>
      <c r="P1749" s="126"/>
      <c r="Y1749" s="126"/>
      <c r="Z1749" s="126"/>
    </row>
    <row r="1750" spans="1:26">
      <c r="A1750" s="248"/>
      <c r="I1750" s="126"/>
      <c r="P1750" s="126"/>
      <c r="Y1750" s="126"/>
      <c r="Z1750" s="126"/>
    </row>
    <row r="1751" spans="1:26">
      <c r="A1751" s="248"/>
      <c r="I1751" s="126"/>
      <c r="P1751" s="126"/>
      <c r="Y1751" s="126"/>
      <c r="Z1751" s="126"/>
    </row>
    <row r="1752" spans="1:26">
      <c r="A1752" s="248"/>
      <c r="I1752" s="126"/>
      <c r="P1752" s="126"/>
      <c r="Y1752" s="126"/>
      <c r="Z1752" s="126"/>
    </row>
    <row r="1753" spans="1:26">
      <c r="A1753" s="248"/>
      <c r="I1753" s="126"/>
      <c r="P1753" s="126"/>
      <c r="Y1753" s="126"/>
      <c r="Z1753" s="126"/>
    </row>
    <row r="1754" spans="1:26">
      <c r="A1754" s="248"/>
      <c r="I1754" s="126"/>
      <c r="P1754" s="126"/>
      <c r="Y1754" s="126"/>
      <c r="Z1754" s="126"/>
    </row>
    <row r="1755" spans="1:26">
      <c r="A1755" s="248"/>
      <c r="I1755" s="126"/>
      <c r="P1755" s="126"/>
      <c r="Y1755" s="126"/>
      <c r="Z1755" s="126"/>
    </row>
    <row r="1756" spans="1:26">
      <c r="A1756" s="248"/>
      <c r="I1756" s="126"/>
      <c r="P1756" s="126"/>
      <c r="Y1756" s="126"/>
      <c r="Z1756" s="126"/>
    </row>
    <row r="1757" spans="1:26">
      <c r="A1757" s="248"/>
      <c r="I1757" s="126"/>
      <c r="P1757" s="126"/>
      <c r="Y1757" s="126"/>
      <c r="Z1757" s="126"/>
    </row>
    <row r="1758" spans="1:26">
      <c r="A1758" s="248"/>
      <c r="I1758" s="126"/>
      <c r="P1758" s="126"/>
      <c r="Y1758" s="126"/>
      <c r="Z1758" s="126"/>
    </row>
    <row r="1759" spans="1:26">
      <c r="A1759" s="248"/>
      <c r="I1759" s="126"/>
      <c r="P1759" s="126"/>
      <c r="Y1759" s="126"/>
      <c r="Z1759" s="126"/>
    </row>
    <row r="1760" spans="1:26">
      <c r="A1760" s="248"/>
      <c r="I1760" s="126"/>
      <c r="P1760" s="126"/>
      <c r="Y1760" s="126"/>
      <c r="Z1760" s="126"/>
    </row>
    <row r="1761" spans="1:26">
      <c r="A1761" s="248"/>
      <c r="I1761" s="126"/>
      <c r="P1761" s="126"/>
      <c r="Y1761" s="126"/>
      <c r="Z1761" s="126"/>
    </row>
    <row r="1762" spans="1:26">
      <c r="A1762" s="248"/>
      <c r="I1762" s="126"/>
      <c r="P1762" s="126"/>
      <c r="Y1762" s="126"/>
      <c r="Z1762" s="126"/>
    </row>
    <row r="1763" spans="1:26">
      <c r="A1763" s="248"/>
      <c r="I1763" s="126"/>
      <c r="P1763" s="126"/>
      <c r="Y1763" s="126"/>
      <c r="Z1763" s="126"/>
    </row>
    <row r="1764" spans="1:26">
      <c r="A1764" s="248"/>
      <c r="I1764" s="126"/>
      <c r="P1764" s="126"/>
      <c r="Y1764" s="126"/>
      <c r="Z1764" s="126"/>
    </row>
    <row r="1765" spans="1:26">
      <c r="A1765" s="248"/>
      <c r="I1765" s="126"/>
      <c r="P1765" s="126"/>
      <c r="Y1765" s="126"/>
      <c r="Z1765" s="126"/>
    </row>
    <row r="1766" spans="1:26">
      <c r="A1766" s="248"/>
      <c r="I1766" s="126"/>
      <c r="P1766" s="126"/>
      <c r="Y1766" s="126"/>
      <c r="Z1766" s="126"/>
    </row>
    <row r="1767" spans="1:26">
      <c r="A1767" s="248"/>
      <c r="I1767" s="126"/>
      <c r="P1767" s="126"/>
      <c r="Y1767" s="126"/>
      <c r="Z1767" s="126"/>
    </row>
    <row r="1768" spans="1:26">
      <c r="A1768" s="248"/>
      <c r="I1768" s="126"/>
      <c r="P1768" s="126"/>
      <c r="Y1768" s="126"/>
      <c r="Z1768" s="126"/>
    </row>
    <row r="1769" spans="1:26">
      <c r="A1769" s="248"/>
      <c r="I1769" s="126"/>
      <c r="P1769" s="126"/>
      <c r="Y1769" s="126"/>
      <c r="Z1769" s="126"/>
    </row>
    <row r="1770" spans="1:26">
      <c r="A1770" s="248"/>
      <c r="I1770" s="126"/>
      <c r="P1770" s="126"/>
      <c r="Y1770" s="126"/>
      <c r="Z1770" s="126"/>
    </row>
    <row r="1771" spans="1:26">
      <c r="A1771" s="248"/>
      <c r="I1771" s="126"/>
      <c r="P1771" s="126"/>
      <c r="Y1771" s="126"/>
      <c r="Z1771" s="126"/>
    </row>
    <row r="1772" spans="1:26">
      <c r="A1772" s="248"/>
      <c r="I1772" s="126"/>
      <c r="P1772" s="126"/>
      <c r="Y1772" s="126"/>
      <c r="Z1772" s="126"/>
    </row>
    <row r="1773" spans="1:26">
      <c r="A1773" s="248"/>
      <c r="I1773" s="126"/>
      <c r="P1773" s="126"/>
      <c r="Y1773" s="126"/>
      <c r="Z1773" s="126"/>
    </row>
    <row r="1774" spans="1:26">
      <c r="A1774" s="248"/>
      <c r="I1774" s="126"/>
      <c r="P1774" s="126"/>
      <c r="Y1774" s="126"/>
      <c r="Z1774" s="126"/>
    </row>
    <row r="1775" spans="1:26">
      <c r="A1775" s="248"/>
      <c r="I1775" s="126"/>
      <c r="P1775" s="126"/>
      <c r="Y1775" s="126"/>
      <c r="Z1775" s="126"/>
    </row>
    <row r="1776" spans="1:26">
      <c r="A1776" s="248"/>
      <c r="I1776" s="126"/>
      <c r="P1776" s="126"/>
      <c r="Y1776" s="126"/>
      <c r="Z1776" s="126"/>
    </row>
    <row r="1777" spans="1:26">
      <c r="A1777" s="248"/>
      <c r="I1777" s="126"/>
      <c r="P1777" s="126"/>
      <c r="Y1777" s="126"/>
      <c r="Z1777" s="126"/>
    </row>
    <row r="1778" spans="1:26">
      <c r="A1778" s="248"/>
      <c r="I1778" s="126"/>
      <c r="P1778" s="126"/>
      <c r="Y1778" s="126"/>
      <c r="Z1778" s="126"/>
    </row>
    <row r="1779" spans="1:26">
      <c r="A1779" s="248"/>
      <c r="I1779" s="126"/>
      <c r="P1779" s="126"/>
      <c r="Y1779" s="126"/>
      <c r="Z1779" s="126"/>
    </row>
    <row r="1780" spans="1:26">
      <c r="A1780" s="248"/>
      <c r="I1780" s="126"/>
      <c r="P1780" s="126"/>
      <c r="Y1780" s="126"/>
      <c r="Z1780" s="126"/>
    </row>
    <row r="1781" spans="1:26">
      <c r="A1781" s="248"/>
      <c r="I1781" s="126"/>
      <c r="P1781" s="126"/>
      <c r="Y1781" s="126"/>
      <c r="Z1781" s="126"/>
    </row>
    <row r="1782" spans="1:26">
      <c r="A1782" s="248"/>
      <c r="I1782" s="126"/>
      <c r="P1782" s="126"/>
      <c r="Y1782" s="126"/>
      <c r="Z1782" s="126"/>
    </row>
    <row r="1783" spans="1:26">
      <c r="A1783" s="248"/>
      <c r="I1783" s="126"/>
      <c r="P1783" s="126"/>
      <c r="Y1783" s="126"/>
      <c r="Z1783" s="126"/>
    </row>
    <row r="1784" spans="1:26">
      <c r="A1784" s="248"/>
      <c r="I1784" s="126"/>
      <c r="P1784" s="126"/>
      <c r="Y1784" s="126"/>
      <c r="Z1784" s="126"/>
    </row>
    <row r="1785" spans="1:26">
      <c r="A1785" s="248"/>
      <c r="I1785" s="126"/>
      <c r="P1785" s="126"/>
      <c r="Y1785" s="126"/>
      <c r="Z1785" s="126"/>
    </row>
    <row r="1786" spans="1:26">
      <c r="A1786" s="248"/>
      <c r="I1786" s="126"/>
      <c r="P1786" s="126"/>
      <c r="Y1786" s="126"/>
      <c r="Z1786" s="126"/>
    </row>
    <row r="1787" spans="1:26">
      <c r="A1787" s="248"/>
      <c r="I1787" s="126"/>
      <c r="P1787" s="126"/>
      <c r="Y1787" s="126"/>
      <c r="Z1787" s="126"/>
    </row>
    <row r="1788" spans="1:26">
      <c r="A1788" s="248"/>
      <c r="I1788" s="126"/>
      <c r="P1788" s="126"/>
      <c r="Y1788" s="126"/>
      <c r="Z1788" s="126"/>
    </row>
    <row r="1789" spans="1:26">
      <c r="A1789" s="248"/>
      <c r="I1789" s="126"/>
      <c r="P1789" s="126"/>
      <c r="Y1789" s="126"/>
      <c r="Z1789" s="126"/>
    </row>
    <row r="1790" spans="1:26">
      <c r="A1790" s="248"/>
      <c r="I1790" s="126"/>
      <c r="P1790" s="126"/>
      <c r="Y1790" s="126"/>
      <c r="Z1790" s="126"/>
    </row>
    <row r="1791" spans="1:26">
      <c r="A1791" s="248"/>
      <c r="I1791" s="126"/>
      <c r="P1791" s="126"/>
      <c r="Y1791" s="126"/>
      <c r="Z1791" s="126"/>
    </row>
    <row r="1792" spans="1:26">
      <c r="A1792" s="248"/>
      <c r="I1792" s="126"/>
      <c r="P1792" s="126"/>
      <c r="Y1792" s="126"/>
      <c r="Z1792" s="126"/>
    </row>
    <row r="1793" spans="1:26">
      <c r="A1793" s="248"/>
      <c r="I1793" s="126"/>
      <c r="P1793" s="126"/>
      <c r="Y1793" s="126"/>
      <c r="Z1793" s="126"/>
    </row>
    <row r="1794" spans="1:26">
      <c r="A1794" s="248"/>
      <c r="I1794" s="126"/>
      <c r="P1794" s="126"/>
      <c r="Y1794" s="126"/>
      <c r="Z1794" s="126"/>
    </row>
    <row r="1795" spans="1:26">
      <c r="A1795" s="248"/>
      <c r="I1795" s="126"/>
      <c r="P1795" s="126"/>
      <c r="Y1795" s="126"/>
      <c r="Z1795" s="126"/>
    </row>
    <row r="1796" spans="1:26">
      <c r="A1796" s="248"/>
      <c r="I1796" s="126"/>
      <c r="P1796" s="126"/>
      <c r="Y1796" s="126"/>
      <c r="Z1796" s="126"/>
    </row>
    <row r="1797" spans="1:26">
      <c r="A1797" s="248"/>
      <c r="I1797" s="126"/>
      <c r="P1797" s="126"/>
      <c r="Y1797" s="126"/>
      <c r="Z1797" s="126"/>
    </row>
    <row r="1798" spans="1:26">
      <c r="A1798" s="248"/>
      <c r="I1798" s="126"/>
      <c r="P1798" s="126"/>
      <c r="Y1798" s="126"/>
      <c r="Z1798" s="126"/>
    </row>
    <row r="1799" spans="1:26">
      <c r="A1799" s="248"/>
      <c r="I1799" s="126"/>
      <c r="P1799" s="126"/>
      <c r="Y1799" s="126"/>
      <c r="Z1799" s="126"/>
    </row>
    <row r="1800" spans="1:26">
      <c r="A1800" s="248"/>
      <c r="I1800" s="126"/>
      <c r="P1800" s="126"/>
      <c r="Y1800" s="126"/>
      <c r="Z1800" s="126"/>
    </row>
    <row r="1801" spans="1:26">
      <c r="A1801" s="248"/>
      <c r="I1801" s="126"/>
      <c r="P1801" s="126"/>
      <c r="Y1801" s="126"/>
      <c r="Z1801" s="126"/>
    </row>
    <row r="1802" spans="1:26">
      <c r="A1802" s="248"/>
      <c r="I1802" s="126"/>
      <c r="P1802" s="126"/>
      <c r="Y1802" s="126"/>
      <c r="Z1802" s="126"/>
    </row>
    <row r="1803" spans="1:26">
      <c r="A1803" s="248"/>
      <c r="I1803" s="126"/>
      <c r="P1803" s="126"/>
      <c r="Y1803" s="126"/>
      <c r="Z1803" s="126"/>
    </row>
    <row r="1804" spans="1:26">
      <c r="A1804" s="248"/>
      <c r="I1804" s="126"/>
      <c r="P1804" s="126"/>
      <c r="Y1804" s="126"/>
      <c r="Z1804" s="126"/>
    </row>
    <row r="1805" spans="1:26">
      <c r="A1805" s="248"/>
      <c r="I1805" s="126"/>
      <c r="P1805" s="126"/>
      <c r="Y1805" s="126"/>
      <c r="Z1805" s="126"/>
    </row>
    <row r="1806" spans="1:26">
      <c r="A1806" s="248"/>
      <c r="I1806" s="126"/>
      <c r="P1806" s="126"/>
      <c r="Y1806" s="126"/>
      <c r="Z1806" s="126"/>
    </row>
    <row r="1807" spans="1:26">
      <c r="A1807" s="248"/>
      <c r="I1807" s="126"/>
      <c r="P1807" s="126"/>
      <c r="Y1807" s="126"/>
      <c r="Z1807" s="126"/>
    </row>
    <row r="1808" spans="1:26">
      <c r="A1808" s="248"/>
      <c r="I1808" s="126"/>
      <c r="P1808" s="126"/>
      <c r="Y1808" s="126"/>
      <c r="Z1808" s="126"/>
    </row>
    <row r="1809" spans="1:26">
      <c r="A1809" s="248"/>
      <c r="I1809" s="126"/>
      <c r="P1809" s="126"/>
      <c r="Y1809" s="126"/>
      <c r="Z1809" s="126"/>
    </row>
    <row r="1810" spans="1:26">
      <c r="A1810" s="248"/>
      <c r="I1810" s="126"/>
      <c r="P1810" s="126"/>
      <c r="Y1810" s="126"/>
      <c r="Z1810" s="126"/>
    </row>
    <row r="1811" spans="1:26">
      <c r="A1811" s="248"/>
      <c r="I1811" s="126"/>
      <c r="P1811" s="126"/>
      <c r="Y1811" s="126"/>
      <c r="Z1811" s="126"/>
    </row>
    <row r="1812" spans="1:26">
      <c r="A1812" s="248"/>
      <c r="I1812" s="126"/>
      <c r="P1812" s="126"/>
      <c r="Y1812" s="126"/>
      <c r="Z1812" s="126"/>
    </row>
    <row r="1813" spans="1:26">
      <c r="A1813" s="248"/>
      <c r="I1813" s="126"/>
      <c r="P1813" s="126"/>
      <c r="Y1813" s="126"/>
      <c r="Z1813" s="126"/>
    </row>
    <row r="1814" spans="1:26">
      <c r="A1814" s="248"/>
      <c r="I1814" s="126"/>
      <c r="P1814" s="126"/>
      <c r="Y1814" s="126"/>
      <c r="Z1814" s="126"/>
    </row>
    <row r="1815" spans="1:26">
      <c r="A1815" s="248"/>
      <c r="I1815" s="126"/>
      <c r="P1815" s="126"/>
      <c r="Y1815" s="126"/>
      <c r="Z1815" s="126"/>
    </row>
    <row r="1816" spans="1:26">
      <c r="A1816" s="248"/>
      <c r="I1816" s="126"/>
      <c r="P1816" s="126"/>
      <c r="Y1816" s="126"/>
      <c r="Z1816" s="126"/>
    </row>
    <row r="1817" spans="1:26">
      <c r="A1817" s="248"/>
      <c r="I1817" s="126"/>
      <c r="P1817" s="126"/>
      <c r="Y1817" s="126"/>
      <c r="Z1817" s="126"/>
    </row>
    <row r="1818" spans="1:26">
      <c r="A1818" s="248"/>
      <c r="I1818" s="126"/>
      <c r="P1818" s="126"/>
      <c r="Y1818" s="126"/>
      <c r="Z1818" s="126"/>
    </row>
    <row r="1819" spans="1:26">
      <c r="A1819" s="248"/>
      <c r="I1819" s="126"/>
      <c r="P1819" s="126"/>
      <c r="Y1819" s="126"/>
      <c r="Z1819" s="126"/>
    </row>
    <row r="1820" spans="1:26">
      <c r="A1820" s="248"/>
      <c r="I1820" s="126"/>
      <c r="P1820" s="126"/>
      <c r="Y1820" s="126"/>
      <c r="Z1820" s="126"/>
    </row>
    <row r="1821" spans="1:26">
      <c r="A1821" s="248"/>
      <c r="I1821" s="126"/>
      <c r="P1821" s="126"/>
      <c r="Y1821" s="126"/>
      <c r="Z1821" s="126"/>
    </row>
    <row r="1822" spans="1:26">
      <c r="A1822" s="248"/>
      <c r="I1822" s="126"/>
      <c r="P1822" s="126"/>
      <c r="Y1822" s="126"/>
      <c r="Z1822" s="126"/>
    </row>
    <row r="1823" spans="1:26">
      <c r="A1823" s="248"/>
      <c r="I1823" s="126"/>
      <c r="P1823" s="126"/>
      <c r="Y1823" s="126"/>
      <c r="Z1823" s="126"/>
    </row>
    <row r="1824" spans="1:26">
      <c r="A1824" s="248"/>
      <c r="I1824" s="126"/>
      <c r="P1824" s="126"/>
      <c r="Y1824" s="126"/>
      <c r="Z1824" s="126"/>
    </row>
    <row r="1825" spans="1:26">
      <c r="A1825" s="248"/>
      <c r="I1825" s="126"/>
      <c r="P1825" s="126"/>
      <c r="Y1825" s="126"/>
      <c r="Z1825" s="126"/>
    </row>
    <row r="1826" spans="1:26">
      <c r="A1826" s="248"/>
      <c r="I1826" s="126"/>
      <c r="P1826" s="126"/>
      <c r="Y1826" s="126"/>
      <c r="Z1826" s="126"/>
    </row>
    <row r="1827" spans="1:26">
      <c r="A1827" s="248"/>
      <c r="I1827" s="126"/>
      <c r="P1827" s="126"/>
      <c r="Y1827" s="126"/>
      <c r="Z1827" s="126"/>
    </row>
    <row r="1828" spans="1:26">
      <c r="A1828" s="248"/>
      <c r="I1828" s="126"/>
      <c r="P1828" s="126"/>
      <c r="Y1828" s="126"/>
      <c r="Z1828" s="126"/>
    </row>
    <row r="1829" spans="1:26">
      <c r="A1829" s="248"/>
      <c r="I1829" s="126"/>
      <c r="P1829" s="126"/>
      <c r="Y1829" s="126"/>
      <c r="Z1829" s="126"/>
    </row>
    <row r="1830" spans="1:26">
      <c r="A1830" s="248"/>
      <c r="I1830" s="126"/>
      <c r="P1830" s="126"/>
      <c r="Y1830" s="126"/>
      <c r="Z1830" s="126"/>
    </row>
    <row r="1831" spans="1:26">
      <c r="A1831" s="248"/>
      <c r="I1831" s="126"/>
      <c r="P1831" s="126"/>
      <c r="Y1831" s="126"/>
      <c r="Z1831" s="126"/>
    </row>
    <row r="1832" spans="1:26">
      <c r="A1832" s="248"/>
      <c r="I1832" s="126"/>
      <c r="P1832" s="126"/>
      <c r="Y1832" s="126"/>
      <c r="Z1832" s="126"/>
    </row>
    <row r="1833" spans="1:26">
      <c r="A1833" s="248"/>
      <c r="I1833" s="126"/>
      <c r="P1833" s="126"/>
      <c r="Y1833" s="126"/>
      <c r="Z1833" s="126"/>
    </row>
    <row r="1834" spans="1:26">
      <c r="A1834" s="248"/>
      <c r="I1834" s="126"/>
      <c r="P1834" s="126"/>
      <c r="Y1834" s="126"/>
      <c r="Z1834" s="126"/>
    </row>
    <row r="1835" spans="1:26">
      <c r="A1835" s="248"/>
      <c r="I1835" s="126"/>
      <c r="P1835" s="126"/>
      <c r="Y1835" s="126"/>
      <c r="Z1835" s="126"/>
    </row>
    <row r="1836" spans="1:26">
      <c r="A1836" s="248"/>
      <c r="I1836" s="126"/>
      <c r="P1836" s="126"/>
      <c r="Y1836" s="126"/>
      <c r="Z1836" s="126"/>
    </row>
    <row r="1837" spans="1:26">
      <c r="A1837" s="248"/>
      <c r="I1837" s="126"/>
      <c r="P1837" s="126"/>
      <c r="Y1837" s="126"/>
      <c r="Z1837" s="126"/>
    </row>
    <row r="1838" spans="1:26">
      <c r="A1838" s="248"/>
      <c r="I1838" s="126"/>
      <c r="P1838" s="126"/>
      <c r="Y1838" s="126"/>
      <c r="Z1838" s="126"/>
    </row>
    <row r="1839" spans="1:26">
      <c r="A1839" s="248"/>
      <c r="I1839" s="126"/>
      <c r="P1839" s="126"/>
      <c r="Y1839" s="126"/>
      <c r="Z1839" s="126"/>
    </row>
    <row r="1840" spans="1:26">
      <c r="A1840" s="248"/>
      <c r="I1840" s="126"/>
      <c r="P1840" s="126"/>
      <c r="Y1840" s="126"/>
      <c r="Z1840" s="126"/>
    </row>
    <row r="1841" spans="1:26">
      <c r="A1841" s="248"/>
      <c r="I1841" s="126"/>
      <c r="P1841" s="126"/>
      <c r="Y1841" s="126"/>
      <c r="Z1841" s="126"/>
    </row>
    <row r="1842" spans="1:26">
      <c r="A1842" s="248"/>
      <c r="I1842" s="126"/>
      <c r="P1842" s="126"/>
      <c r="Y1842" s="126"/>
      <c r="Z1842" s="126"/>
    </row>
    <row r="1843" spans="1:26">
      <c r="A1843" s="248"/>
      <c r="I1843" s="126"/>
      <c r="P1843" s="126"/>
      <c r="Y1843" s="126"/>
      <c r="Z1843" s="126"/>
    </row>
    <row r="1844" spans="1:26">
      <c r="A1844" s="248"/>
      <c r="I1844" s="126"/>
      <c r="P1844" s="126"/>
      <c r="Y1844" s="126"/>
      <c r="Z1844" s="126"/>
    </row>
    <row r="1845" spans="1:26">
      <c r="A1845" s="248"/>
      <c r="I1845" s="126"/>
      <c r="P1845" s="126"/>
      <c r="Y1845" s="126"/>
      <c r="Z1845" s="126"/>
    </row>
    <row r="1846" spans="1:26">
      <c r="A1846" s="248"/>
      <c r="I1846" s="126"/>
      <c r="P1846" s="126"/>
      <c r="Y1846" s="126"/>
      <c r="Z1846" s="126"/>
    </row>
    <row r="1847" spans="1:26">
      <c r="A1847" s="248"/>
      <c r="I1847" s="126"/>
      <c r="P1847" s="126"/>
      <c r="Y1847" s="126"/>
      <c r="Z1847" s="126"/>
    </row>
    <row r="1848" spans="1:26">
      <c r="A1848" s="248"/>
      <c r="I1848" s="126"/>
      <c r="P1848" s="126"/>
      <c r="Y1848" s="126"/>
      <c r="Z1848" s="126"/>
    </row>
    <row r="1849" spans="1:26">
      <c r="A1849" s="248"/>
      <c r="I1849" s="126"/>
      <c r="P1849" s="126"/>
      <c r="Y1849" s="126"/>
      <c r="Z1849" s="126"/>
    </row>
    <row r="1850" spans="1:26">
      <c r="A1850" s="248"/>
      <c r="I1850" s="126"/>
      <c r="P1850" s="126"/>
      <c r="Y1850" s="126"/>
      <c r="Z1850" s="126"/>
    </row>
    <row r="1851" spans="1:26">
      <c r="A1851" s="248"/>
      <c r="I1851" s="126"/>
      <c r="P1851" s="126"/>
      <c r="Y1851" s="126"/>
      <c r="Z1851" s="126"/>
    </row>
    <row r="1852" spans="1:26">
      <c r="A1852" s="248"/>
      <c r="I1852" s="126"/>
      <c r="P1852" s="126"/>
      <c r="Y1852" s="126"/>
      <c r="Z1852" s="126"/>
    </row>
    <row r="1853" spans="1:26">
      <c r="A1853" s="248"/>
      <c r="I1853" s="126"/>
      <c r="P1853" s="126"/>
      <c r="Y1853" s="126"/>
      <c r="Z1853" s="126"/>
    </row>
    <row r="1854" spans="1:26">
      <c r="A1854" s="248"/>
      <c r="I1854" s="126"/>
      <c r="P1854" s="126"/>
      <c r="Y1854" s="126"/>
      <c r="Z1854" s="126"/>
    </row>
    <row r="1855" spans="1:26">
      <c r="A1855" s="248"/>
      <c r="I1855" s="126"/>
      <c r="P1855" s="126"/>
      <c r="Y1855" s="126"/>
      <c r="Z1855" s="126"/>
    </row>
    <row r="1856" spans="1:26">
      <c r="A1856" s="248"/>
      <c r="I1856" s="126"/>
      <c r="P1856" s="126"/>
      <c r="Y1856" s="126"/>
      <c r="Z1856" s="126"/>
    </row>
    <row r="1857" spans="1:26">
      <c r="A1857" s="248"/>
      <c r="I1857" s="126"/>
      <c r="P1857" s="126"/>
      <c r="Y1857" s="126"/>
      <c r="Z1857" s="126"/>
    </row>
    <row r="1858" spans="1:26">
      <c r="A1858" s="248"/>
      <c r="I1858" s="126"/>
      <c r="P1858" s="126"/>
      <c r="Y1858" s="126"/>
      <c r="Z1858" s="126"/>
    </row>
    <row r="1859" spans="1:26">
      <c r="A1859" s="248"/>
      <c r="I1859" s="126"/>
      <c r="P1859" s="126"/>
      <c r="Y1859" s="126"/>
      <c r="Z1859" s="126"/>
    </row>
    <row r="1860" spans="1:26">
      <c r="A1860" s="248"/>
      <c r="I1860" s="126"/>
      <c r="P1860" s="126"/>
      <c r="Y1860" s="126"/>
      <c r="Z1860" s="126"/>
    </row>
    <row r="1861" spans="1:26">
      <c r="A1861" s="248"/>
      <c r="I1861" s="126"/>
      <c r="P1861" s="126"/>
      <c r="Y1861" s="126"/>
      <c r="Z1861" s="126"/>
    </row>
    <row r="1862" spans="1:26">
      <c r="A1862" s="248"/>
      <c r="I1862" s="126"/>
      <c r="P1862" s="126"/>
      <c r="Y1862" s="126"/>
      <c r="Z1862" s="126"/>
    </row>
    <row r="1863" spans="1:26">
      <c r="A1863" s="248"/>
      <c r="I1863" s="126"/>
      <c r="P1863" s="126"/>
      <c r="Y1863" s="126"/>
      <c r="Z1863" s="126"/>
    </row>
    <row r="1864" spans="1:26">
      <c r="A1864" s="248"/>
      <c r="I1864" s="126"/>
      <c r="P1864" s="126"/>
      <c r="Y1864" s="126"/>
      <c r="Z1864" s="126"/>
    </row>
    <row r="1865" spans="1:26">
      <c r="A1865" s="248"/>
      <c r="I1865" s="126"/>
      <c r="P1865" s="126"/>
      <c r="Y1865" s="126"/>
      <c r="Z1865" s="126"/>
    </row>
    <row r="1866" spans="1:26">
      <c r="A1866" s="248"/>
      <c r="I1866" s="126"/>
      <c r="P1866" s="126"/>
      <c r="Y1866" s="126"/>
      <c r="Z1866" s="126"/>
    </row>
    <row r="1867" spans="1:26">
      <c r="A1867" s="248"/>
      <c r="I1867" s="126"/>
      <c r="P1867" s="126"/>
      <c r="Y1867" s="126"/>
      <c r="Z1867" s="126"/>
    </row>
    <row r="1868" spans="1:26">
      <c r="A1868" s="248"/>
      <c r="I1868" s="126"/>
      <c r="P1868" s="126"/>
      <c r="Y1868" s="126"/>
      <c r="Z1868" s="126"/>
    </row>
    <row r="1869" spans="1:26">
      <c r="A1869" s="248"/>
      <c r="I1869" s="126"/>
      <c r="P1869" s="126"/>
      <c r="Y1869" s="126"/>
      <c r="Z1869" s="126"/>
    </row>
    <row r="1870" spans="1:26">
      <c r="A1870" s="248"/>
      <c r="I1870" s="126"/>
      <c r="P1870" s="126"/>
      <c r="Y1870" s="126"/>
      <c r="Z1870" s="126"/>
    </row>
    <row r="1871" spans="1:26">
      <c r="A1871" s="248"/>
      <c r="I1871" s="126"/>
      <c r="P1871" s="126"/>
      <c r="Y1871" s="126"/>
      <c r="Z1871" s="126"/>
    </row>
    <row r="1872" spans="1:26">
      <c r="A1872" s="248"/>
      <c r="I1872" s="126"/>
      <c r="P1872" s="126"/>
      <c r="Y1872" s="126"/>
      <c r="Z1872" s="126"/>
    </row>
    <row r="1873" spans="1:26">
      <c r="A1873" s="248"/>
      <c r="I1873" s="126"/>
      <c r="P1873" s="126"/>
      <c r="Y1873" s="126"/>
      <c r="Z1873" s="126"/>
    </row>
    <row r="1874" spans="1:26">
      <c r="A1874" s="248"/>
      <c r="I1874" s="126"/>
      <c r="P1874" s="126"/>
      <c r="Y1874" s="126"/>
      <c r="Z1874" s="126"/>
    </row>
    <row r="1875" spans="1:26">
      <c r="A1875" s="248"/>
      <c r="I1875" s="126"/>
      <c r="P1875" s="126"/>
      <c r="Y1875" s="126"/>
      <c r="Z1875" s="126"/>
    </row>
    <row r="1876" spans="1:26">
      <c r="A1876" s="248"/>
      <c r="I1876" s="126"/>
      <c r="P1876" s="126"/>
      <c r="Y1876" s="126"/>
      <c r="Z1876" s="126"/>
    </row>
    <row r="1877" spans="1:26">
      <c r="A1877" s="248"/>
      <c r="I1877" s="126"/>
      <c r="P1877" s="126"/>
      <c r="Y1877" s="126"/>
      <c r="Z1877" s="126"/>
    </row>
    <row r="1878" spans="1:26">
      <c r="A1878" s="248"/>
      <c r="I1878" s="126"/>
      <c r="P1878" s="126"/>
      <c r="Y1878" s="126"/>
      <c r="Z1878" s="126"/>
    </row>
    <row r="1879" spans="1:26">
      <c r="A1879" s="248"/>
      <c r="I1879" s="126"/>
      <c r="P1879" s="126"/>
      <c r="Y1879" s="126"/>
      <c r="Z1879" s="126"/>
    </row>
    <row r="1880" spans="1:26">
      <c r="A1880" s="248"/>
      <c r="I1880" s="126"/>
      <c r="P1880" s="126"/>
      <c r="Y1880" s="126"/>
      <c r="Z1880" s="126"/>
    </row>
    <row r="1881" spans="1:26">
      <c r="A1881" s="248"/>
      <c r="I1881" s="126"/>
      <c r="P1881" s="126"/>
      <c r="Y1881" s="126"/>
      <c r="Z1881" s="126"/>
    </row>
    <row r="1882" spans="1:26">
      <c r="A1882" s="248"/>
      <c r="I1882" s="126"/>
      <c r="P1882" s="126"/>
      <c r="Y1882" s="126"/>
      <c r="Z1882" s="126"/>
    </row>
    <row r="1883" spans="1:26">
      <c r="A1883" s="248"/>
      <c r="I1883" s="126"/>
      <c r="P1883" s="126"/>
      <c r="Y1883" s="126"/>
      <c r="Z1883" s="126"/>
    </row>
    <row r="1884" spans="1:26">
      <c r="A1884" s="248"/>
      <c r="I1884" s="126"/>
      <c r="P1884" s="126"/>
      <c r="Y1884" s="126"/>
      <c r="Z1884" s="126"/>
    </row>
    <row r="1885" spans="1:26">
      <c r="A1885" s="248"/>
      <c r="I1885" s="126"/>
      <c r="P1885" s="126"/>
      <c r="Y1885" s="126"/>
      <c r="Z1885" s="126"/>
    </row>
    <row r="1886" spans="1:26">
      <c r="A1886" s="248"/>
      <c r="I1886" s="126"/>
      <c r="P1886" s="126"/>
      <c r="Y1886" s="126"/>
      <c r="Z1886" s="126"/>
    </row>
    <row r="1887" spans="1:26">
      <c r="A1887" s="248"/>
      <c r="I1887" s="126"/>
      <c r="P1887" s="126"/>
      <c r="Y1887" s="126"/>
      <c r="Z1887" s="126"/>
    </row>
    <row r="1888" spans="1:26">
      <c r="A1888" s="248"/>
      <c r="I1888" s="126"/>
      <c r="P1888" s="126"/>
      <c r="Y1888" s="126"/>
      <c r="Z1888" s="126"/>
    </row>
    <row r="1889" spans="1:26">
      <c r="A1889" s="248"/>
      <c r="I1889" s="126"/>
      <c r="P1889" s="126"/>
      <c r="Y1889" s="126"/>
      <c r="Z1889" s="126"/>
    </row>
    <row r="1890" spans="1:26">
      <c r="A1890" s="248"/>
      <c r="I1890" s="126"/>
      <c r="P1890" s="126"/>
      <c r="Y1890" s="126"/>
      <c r="Z1890" s="126"/>
    </row>
    <row r="1891" spans="1:26">
      <c r="A1891" s="248"/>
      <c r="I1891" s="126"/>
      <c r="P1891" s="126"/>
      <c r="Y1891" s="126"/>
      <c r="Z1891" s="126"/>
    </row>
    <row r="1892" spans="1:26">
      <c r="A1892" s="248"/>
      <c r="I1892" s="126"/>
      <c r="P1892" s="126"/>
      <c r="Y1892" s="126"/>
      <c r="Z1892" s="126"/>
    </row>
    <row r="1893" spans="1:26">
      <c r="A1893" s="248"/>
      <c r="I1893" s="126"/>
      <c r="P1893" s="126"/>
      <c r="Y1893" s="126"/>
      <c r="Z1893" s="126"/>
    </row>
    <row r="1894" spans="1:26">
      <c r="A1894" s="248"/>
      <c r="I1894" s="126"/>
      <c r="P1894" s="126"/>
      <c r="Y1894" s="126"/>
      <c r="Z1894" s="126"/>
    </row>
    <row r="1895" spans="1:26">
      <c r="A1895" s="248"/>
      <c r="I1895" s="126"/>
      <c r="P1895" s="126"/>
      <c r="Y1895" s="126"/>
      <c r="Z1895" s="126"/>
    </row>
    <row r="1896" spans="1:26">
      <c r="A1896" s="248"/>
      <c r="I1896" s="126"/>
      <c r="P1896" s="126"/>
      <c r="Y1896" s="126"/>
      <c r="Z1896" s="126"/>
    </row>
    <row r="1897" spans="1:26">
      <c r="A1897" s="248"/>
      <c r="I1897" s="126"/>
      <c r="P1897" s="126"/>
      <c r="Y1897" s="126"/>
      <c r="Z1897" s="126"/>
    </row>
    <row r="1898" spans="1:26">
      <c r="A1898" s="248"/>
      <c r="I1898" s="126"/>
      <c r="P1898" s="126"/>
      <c r="Y1898" s="126"/>
      <c r="Z1898" s="126"/>
    </row>
    <row r="1899" spans="1:26">
      <c r="A1899" s="248"/>
      <c r="I1899" s="126"/>
      <c r="P1899" s="126"/>
      <c r="Y1899" s="126"/>
      <c r="Z1899" s="126"/>
    </row>
    <row r="1900" spans="1:26">
      <c r="A1900" s="248"/>
      <c r="I1900" s="126"/>
      <c r="P1900" s="126"/>
      <c r="Y1900" s="126"/>
      <c r="Z1900" s="126"/>
    </row>
    <row r="1901" spans="1:26">
      <c r="A1901" s="248"/>
      <c r="I1901" s="126"/>
      <c r="P1901" s="126"/>
      <c r="Y1901" s="126"/>
      <c r="Z1901" s="126"/>
    </row>
    <row r="1902" spans="1:26">
      <c r="A1902" s="248"/>
      <c r="I1902" s="126"/>
      <c r="P1902" s="126"/>
      <c r="Y1902" s="126"/>
      <c r="Z1902" s="126"/>
    </row>
    <row r="1903" spans="1:26">
      <c r="A1903" s="248"/>
      <c r="I1903" s="126"/>
      <c r="P1903" s="126"/>
      <c r="Y1903" s="126"/>
      <c r="Z1903" s="126"/>
    </row>
    <row r="1904" spans="1:26">
      <c r="A1904" s="248"/>
      <c r="I1904" s="126"/>
      <c r="P1904" s="126"/>
      <c r="Y1904" s="126"/>
      <c r="Z1904" s="126"/>
    </row>
    <row r="1905" spans="1:26">
      <c r="A1905" s="248"/>
      <c r="I1905" s="126"/>
      <c r="P1905" s="126"/>
      <c r="Y1905" s="126"/>
      <c r="Z1905" s="126"/>
    </row>
    <row r="1906" spans="1:26">
      <c r="A1906" s="248"/>
      <c r="I1906" s="126"/>
      <c r="P1906" s="126"/>
      <c r="Y1906" s="126"/>
      <c r="Z1906" s="126"/>
    </row>
    <row r="1907" spans="1:26">
      <c r="A1907" s="248"/>
      <c r="I1907" s="126"/>
      <c r="P1907" s="126"/>
      <c r="Y1907" s="126"/>
      <c r="Z1907" s="126"/>
    </row>
    <row r="1908" spans="1:26">
      <c r="A1908" s="248"/>
      <c r="I1908" s="126"/>
      <c r="P1908" s="126"/>
      <c r="Y1908" s="126"/>
      <c r="Z1908" s="126"/>
    </row>
    <row r="1909" spans="1:26">
      <c r="A1909" s="248"/>
      <c r="I1909" s="126"/>
      <c r="P1909" s="126"/>
      <c r="Y1909" s="126"/>
      <c r="Z1909" s="126"/>
    </row>
    <row r="1910" spans="1:26">
      <c r="A1910" s="248"/>
      <c r="I1910" s="126"/>
      <c r="P1910" s="126"/>
      <c r="Y1910" s="126"/>
      <c r="Z1910" s="126"/>
    </row>
    <row r="1911" spans="1:26">
      <c r="A1911" s="248"/>
      <c r="I1911" s="126"/>
      <c r="P1911" s="126"/>
      <c r="Y1911" s="126"/>
      <c r="Z1911" s="126"/>
    </row>
    <row r="1912" spans="1:26">
      <c r="A1912" s="248"/>
      <c r="I1912" s="126"/>
      <c r="P1912" s="126"/>
      <c r="Y1912" s="126"/>
      <c r="Z1912" s="126"/>
    </row>
    <row r="1913" spans="1:26">
      <c r="A1913" s="248"/>
      <c r="I1913" s="126"/>
      <c r="P1913" s="126"/>
      <c r="Y1913" s="126"/>
      <c r="Z1913" s="126"/>
    </row>
    <row r="1914" spans="1:26">
      <c r="A1914" s="248"/>
      <c r="I1914" s="126"/>
      <c r="P1914" s="126"/>
      <c r="Y1914" s="126"/>
      <c r="Z1914" s="126"/>
    </row>
    <row r="1915" spans="1:26">
      <c r="A1915" s="248"/>
      <c r="I1915" s="126"/>
      <c r="P1915" s="126"/>
      <c r="Y1915" s="126"/>
      <c r="Z1915" s="126"/>
    </row>
    <row r="1916" spans="1:26">
      <c r="A1916" s="248"/>
      <c r="I1916" s="126"/>
      <c r="P1916" s="126"/>
      <c r="Y1916" s="126"/>
      <c r="Z1916" s="126"/>
    </row>
    <row r="1917" spans="1:26">
      <c r="A1917" s="248"/>
      <c r="I1917" s="126"/>
      <c r="P1917" s="126"/>
      <c r="Y1917" s="126"/>
      <c r="Z1917" s="126"/>
    </row>
    <row r="1918" spans="1:26">
      <c r="A1918" s="248"/>
      <c r="I1918" s="126"/>
      <c r="P1918" s="126"/>
      <c r="Y1918" s="126"/>
      <c r="Z1918" s="126"/>
    </row>
    <row r="1919" spans="1:26">
      <c r="A1919" s="248"/>
      <c r="I1919" s="126"/>
      <c r="P1919" s="126"/>
      <c r="Y1919" s="126"/>
      <c r="Z1919" s="126"/>
    </row>
    <row r="1920" spans="1:26">
      <c r="A1920" s="248"/>
      <c r="I1920" s="126"/>
      <c r="P1920" s="126"/>
      <c r="Y1920" s="126"/>
      <c r="Z1920" s="126"/>
    </row>
    <row r="1921" spans="1:26">
      <c r="A1921" s="248"/>
      <c r="I1921" s="126"/>
      <c r="P1921" s="126"/>
      <c r="Y1921" s="126"/>
      <c r="Z1921" s="126"/>
    </row>
    <row r="1922" spans="1:26">
      <c r="A1922" s="248"/>
      <c r="I1922" s="126"/>
      <c r="P1922" s="126"/>
      <c r="Y1922" s="126"/>
      <c r="Z1922" s="126"/>
    </row>
    <row r="1923" spans="1:26">
      <c r="A1923" s="248"/>
      <c r="I1923" s="126"/>
      <c r="P1923" s="126"/>
      <c r="Y1923" s="126"/>
      <c r="Z1923" s="126"/>
    </row>
    <row r="1924" spans="1:26">
      <c r="A1924" s="248"/>
      <c r="I1924" s="126"/>
      <c r="P1924" s="126"/>
      <c r="Y1924" s="126"/>
      <c r="Z1924" s="126"/>
    </row>
    <row r="1925" spans="1:26">
      <c r="A1925" s="248"/>
      <c r="I1925" s="126"/>
      <c r="P1925" s="126"/>
      <c r="Y1925" s="126"/>
      <c r="Z1925" s="126"/>
    </row>
    <row r="1926" spans="1:26">
      <c r="A1926" s="248"/>
      <c r="I1926" s="126"/>
      <c r="P1926" s="126"/>
      <c r="Y1926" s="126"/>
      <c r="Z1926" s="126"/>
    </row>
    <row r="1927" spans="1:26">
      <c r="A1927" s="248"/>
      <c r="I1927" s="126"/>
      <c r="P1927" s="126"/>
      <c r="Y1927" s="126"/>
      <c r="Z1927" s="126"/>
    </row>
    <row r="1928" spans="1:26">
      <c r="A1928" s="248"/>
      <c r="I1928" s="126"/>
      <c r="P1928" s="126"/>
      <c r="Y1928" s="126"/>
      <c r="Z1928" s="126"/>
    </row>
    <row r="1929" spans="1:26">
      <c r="A1929" s="248"/>
      <c r="I1929" s="126"/>
      <c r="P1929" s="126"/>
      <c r="Y1929" s="126"/>
      <c r="Z1929" s="126"/>
    </row>
    <row r="1930" spans="1:26">
      <c r="A1930" s="248"/>
      <c r="I1930" s="126"/>
      <c r="P1930" s="126"/>
      <c r="Y1930" s="126"/>
      <c r="Z1930" s="126"/>
    </row>
    <row r="1931" spans="1:26">
      <c r="A1931" s="248"/>
      <c r="I1931" s="126"/>
      <c r="P1931" s="126"/>
      <c r="Y1931" s="126"/>
      <c r="Z1931" s="126"/>
    </row>
    <row r="1932" spans="1:26">
      <c r="A1932" s="248"/>
      <c r="I1932" s="126"/>
      <c r="P1932" s="126"/>
      <c r="Y1932" s="126"/>
      <c r="Z1932" s="126"/>
    </row>
    <row r="1933" spans="1:26">
      <c r="A1933" s="248"/>
      <c r="I1933" s="126"/>
      <c r="P1933" s="126"/>
      <c r="Y1933" s="126"/>
      <c r="Z1933" s="126"/>
    </row>
    <row r="1934" spans="1:26">
      <c r="A1934" s="248"/>
      <c r="I1934" s="126"/>
      <c r="P1934" s="126"/>
      <c r="Y1934" s="126"/>
      <c r="Z1934" s="126"/>
    </row>
    <row r="1935" spans="1:26">
      <c r="A1935" s="248"/>
      <c r="I1935" s="126"/>
      <c r="P1935" s="126"/>
      <c r="Y1935" s="126"/>
      <c r="Z1935" s="126"/>
    </row>
    <row r="1936" spans="1:26">
      <c r="A1936" s="248"/>
      <c r="I1936" s="126"/>
      <c r="P1936" s="126"/>
      <c r="Y1936" s="126"/>
      <c r="Z1936" s="126"/>
    </row>
    <row r="1937" spans="1:26">
      <c r="A1937" s="248"/>
      <c r="I1937" s="126"/>
      <c r="P1937" s="126"/>
      <c r="Y1937" s="126"/>
      <c r="Z1937" s="126"/>
    </row>
    <row r="1938" spans="1:26">
      <c r="A1938" s="248"/>
      <c r="I1938" s="126"/>
      <c r="P1938" s="126"/>
      <c r="Y1938" s="126"/>
      <c r="Z1938" s="126"/>
    </row>
    <row r="1939" spans="1:26">
      <c r="A1939" s="248"/>
      <c r="I1939" s="126"/>
      <c r="P1939" s="126"/>
      <c r="Y1939" s="126"/>
      <c r="Z1939" s="126"/>
    </row>
    <row r="1940" spans="1:26">
      <c r="A1940" s="248"/>
      <c r="I1940" s="126"/>
      <c r="P1940" s="126"/>
      <c r="Y1940" s="126"/>
      <c r="Z1940" s="126"/>
    </row>
    <row r="1941" spans="1:26">
      <c r="A1941" s="248"/>
      <c r="I1941" s="126"/>
      <c r="P1941" s="126"/>
      <c r="Y1941" s="126"/>
      <c r="Z1941" s="126"/>
    </row>
    <row r="1942" spans="1:26">
      <c r="A1942" s="248"/>
      <c r="I1942" s="126"/>
      <c r="P1942" s="126"/>
      <c r="Y1942" s="126"/>
      <c r="Z1942" s="126"/>
    </row>
    <row r="1943" spans="1:26">
      <c r="A1943" s="248"/>
      <c r="I1943" s="126"/>
      <c r="P1943" s="126"/>
      <c r="Y1943" s="126"/>
      <c r="Z1943" s="126"/>
    </row>
    <row r="1944" spans="1:26">
      <c r="A1944" s="248"/>
      <c r="I1944" s="126"/>
      <c r="P1944" s="126"/>
      <c r="Y1944" s="126"/>
      <c r="Z1944" s="126"/>
    </row>
    <row r="1945" spans="1:26">
      <c r="A1945" s="248"/>
      <c r="I1945" s="126"/>
      <c r="P1945" s="126"/>
      <c r="Y1945" s="126"/>
      <c r="Z1945" s="126"/>
    </row>
    <row r="1946" spans="1:26">
      <c r="A1946" s="248"/>
      <c r="I1946" s="126"/>
      <c r="P1946" s="126"/>
      <c r="Y1946" s="126"/>
      <c r="Z1946" s="126"/>
    </row>
    <row r="1947" spans="1:26">
      <c r="A1947" s="248"/>
      <c r="I1947" s="126"/>
      <c r="P1947" s="126"/>
      <c r="Y1947" s="126"/>
      <c r="Z1947" s="126"/>
    </row>
    <row r="1948" spans="1:26">
      <c r="A1948" s="248"/>
      <c r="I1948" s="126"/>
      <c r="P1948" s="126"/>
      <c r="Y1948" s="126"/>
      <c r="Z1948" s="126"/>
    </row>
    <row r="1949" spans="1:26">
      <c r="A1949" s="248"/>
      <c r="I1949" s="126"/>
      <c r="P1949" s="126"/>
      <c r="Y1949" s="126"/>
      <c r="Z1949" s="126"/>
    </row>
    <row r="1950" spans="1:26">
      <c r="A1950" s="248"/>
      <c r="I1950" s="126"/>
      <c r="P1950" s="126"/>
      <c r="Y1950" s="126"/>
      <c r="Z1950" s="126"/>
    </row>
    <row r="1951" spans="1:26">
      <c r="A1951" s="248"/>
      <c r="I1951" s="126"/>
      <c r="P1951" s="126"/>
      <c r="Y1951" s="126"/>
      <c r="Z1951" s="126"/>
    </row>
    <row r="1952" spans="1:26">
      <c r="A1952" s="248"/>
      <c r="I1952" s="126"/>
      <c r="P1952" s="126"/>
      <c r="Y1952" s="126"/>
      <c r="Z1952" s="126"/>
    </row>
    <row r="1953" spans="1:26">
      <c r="A1953" s="248"/>
      <c r="I1953" s="126"/>
      <c r="P1953" s="126"/>
      <c r="Y1953" s="126"/>
      <c r="Z1953" s="126"/>
    </row>
    <row r="1954" spans="1:26">
      <c r="A1954" s="248"/>
      <c r="I1954" s="126"/>
      <c r="P1954" s="126"/>
      <c r="Y1954" s="126"/>
      <c r="Z1954" s="126"/>
    </row>
    <row r="1955" spans="1:26">
      <c r="A1955" s="248"/>
      <c r="I1955" s="126"/>
      <c r="P1955" s="126"/>
      <c r="Y1955" s="126"/>
      <c r="Z1955" s="126"/>
    </row>
    <row r="1956" spans="1:26">
      <c r="A1956" s="248"/>
      <c r="I1956" s="126"/>
      <c r="P1956" s="126"/>
      <c r="Y1956" s="126"/>
      <c r="Z1956" s="126"/>
    </row>
    <row r="1957" spans="1:26">
      <c r="A1957" s="248"/>
      <c r="I1957" s="126"/>
      <c r="P1957" s="126"/>
      <c r="Y1957" s="126"/>
      <c r="Z1957" s="126"/>
    </row>
    <row r="1958" spans="1:26">
      <c r="A1958" s="248"/>
      <c r="I1958" s="126"/>
      <c r="P1958" s="126"/>
      <c r="Y1958" s="126"/>
      <c r="Z1958" s="126"/>
    </row>
    <row r="1959" spans="1:26">
      <c r="A1959" s="248"/>
      <c r="I1959" s="126"/>
      <c r="P1959" s="126"/>
      <c r="Y1959" s="126"/>
      <c r="Z1959" s="126"/>
    </row>
    <row r="1960" spans="1:26">
      <c r="A1960" s="248"/>
      <c r="I1960" s="126"/>
      <c r="P1960" s="126"/>
      <c r="Y1960" s="126"/>
      <c r="Z1960" s="126"/>
    </row>
    <row r="1961" spans="1:26">
      <c r="A1961" s="248"/>
      <c r="I1961" s="126"/>
      <c r="P1961" s="126"/>
      <c r="Y1961" s="126"/>
      <c r="Z1961" s="126"/>
    </row>
    <row r="1962" spans="1:26">
      <c r="A1962" s="248"/>
      <c r="I1962" s="126"/>
      <c r="P1962" s="126"/>
      <c r="Y1962" s="126"/>
      <c r="Z1962" s="126"/>
    </row>
    <row r="1963" spans="1:26">
      <c r="A1963" s="248"/>
      <c r="I1963" s="126"/>
      <c r="P1963" s="126"/>
      <c r="Y1963" s="126"/>
      <c r="Z1963" s="126"/>
    </row>
    <row r="1964" spans="1:26">
      <c r="A1964" s="248"/>
      <c r="I1964" s="126"/>
      <c r="P1964" s="126"/>
      <c r="Y1964" s="126"/>
      <c r="Z1964" s="126"/>
    </row>
    <row r="1965" spans="1:26">
      <c r="A1965" s="248"/>
      <c r="I1965" s="126"/>
      <c r="P1965" s="126"/>
      <c r="Y1965" s="126"/>
      <c r="Z1965" s="126"/>
    </row>
    <row r="1966" spans="1:26">
      <c r="A1966" s="248"/>
      <c r="I1966" s="126"/>
      <c r="P1966" s="126"/>
      <c r="Y1966" s="126"/>
      <c r="Z1966" s="126"/>
    </row>
    <row r="1967" spans="1:26">
      <c r="A1967" s="248"/>
      <c r="I1967" s="126"/>
      <c r="P1967" s="126"/>
      <c r="Y1967" s="126"/>
      <c r="Z1967" s="126"/>
    </row>
    <row r="1968" spans="1:26">
      <c r="A1968" s="248"/>
      <c r="I1968" s="126"/>
      <c r="P1968" s="126"/>
      <c r="Y1968" s="126"/>
      <c r="Z1968" s="126"/>
    </row>
    <row r="1969" spans="1:26">
      <c r="A1969" s="248"/>
      <c r="I1969" s="126"/>
      <c r="P1969" s="126"/>
      <c r="Y1969" s="126"/>
      <c r="Z1969" s="126"/>
    </row>
    <row r="1970" spans="1:26">
      <c r="A1970" s="248"/>
      <c r="I1970" s="126"/>
      <c r="P1970" s="126"/>
      <c r="Y1970" s="126"/>
      <c r="Z1970" s="126"/>
    </row>
    <row r="1971" spans="1:26">
      <c r="A1971" s="248"/>
      <c r="I1971" s="126"/>
      <c r="P1971" s="126"/>
      <c r="Y1971" s="126"/>
      <c r="Z1971" s="126"/>
    </row>
    <row r="1972" spans="1:26">
      <c r="A1972" s="248"/>
      <c r="I1972" s="126"/>
      <c r="P1972" s="126"/>
      <c r="Y1972" s="126"/>
      <c r="Z1972" s="126"/>
    </row>
    <row r="1973" spans="1:26">
      <c r="A1973" s="248"/>
      <c r="I1973" s="126"/>
      <c r="P1973" s="126"/>
      <c r="Y1973" s="126"/>
      <c r="Z1973" s="126"/>
    </row>
    <row r="1974" spans="1:26">
      <c r="A1974" s="248"/>
      <c r="I1974" s="126"/>
      <c r="P1974" s="126"/>
      <c r="Y1974" s="126"/>
      <c r="Z1974" s="126"/>
    </row>
    <row r="1975" spans="1:26">
      <c r="A1975" s="248"/>
      <c r="I1975" s="126"/>
      <c r="P1975" s="126"/>
      <c r="Y1975" s="126"/>
      <c r="Z1975" s="126"/>
    </row>
    <row r="1976" spans="1:26">
      <c r="A1976" s="248"/>
      <c r="I1976" s="126"/>
      <c r="P1976" s="126"/>
      <c r="Y1976" s="126"/>
      <c r="Z1976" s="126"/>
    </row>
    <row r="1977" spans="1:26">
      <c r="A1977" s="248"/>
      <c r="I1977" s="126"/>
      <c r="P1977" s="126"/>
      <c r="Y1977" s="126"/>
      <c r="Z1977" s="126"/>
    </row>
    <row r="1978" spans="1:26">
      <c r="A1978" s="248"/>
      <c r="I1978" s="126"/>
      <c r="P1978" s="126"/>
      <c r="Y1978" s="126"/>
      <c r="Z1978" s="126"/>
    </row>
    <row r="1979" spans="1:26">
      <c r="A1979" s="248"/>
      <c r="I1979" s="126"/>
      <c r="P1979" s="126"/>
      <c r="Y1979" s="126"/>
      <c r="Z1979" s="126"/>
    </row>
    <row r="1980" spans="1:26">
      <c r="A1980" s="248"/>
      <c r="I1980" s="126"/>
      <c r="P1980" s="126"/>
      <c r="Y1980" s="126"/>
      <c r="Z1980" s="126"/>
    </row>
    <row r="1981" spans="1:26">
      <c r="A1981" s="248"/>
      <c r="I1981" s="126"/>
      <c r="P1981" s="126"/>
      <c r="Y1981" s="126"/>
      <c r="Z1981" s="126"/>
    </row>
    <row r="1982" spans="1:26">
      <c r="A1982" s="248"/>
      <c r="I1982" s="126"/>
      <c r="P1982" s="126"/>
      <c r="Y1982" s="126"/>
      <c r="Z1982" s="126"/>
    </row>
    <row r="1983" spans="1:26">
      <c r="A1983" s="248"/>
      <c r="I1983" s="126"/>
      <c r="P1983" s="126"/>
      <c r="Y1983" s="126"/>
      <c r="Z1983" s="126"/>
    </row>
    <row r="1984" spans="1:26">
      <c r="A1984" s="248"/>
      <c r="I1984" s="126"/>
      <c r="P1984" s="126"/>
      <c r="Y1984" s="126"/>
      <c r="Z1984" s="126"/>
    </row>
    <row r="1985" spans="1:26">
      <c r="A1985" s="248"/>
      <c r="I1985" s="126"/>
      <c r="P1985" s="126"/>
      <c r="Y1985" s="126"/>
      <c r="Z1985" s="126"/>
    </row>
    <row r="1986" spans="1:26">
      <c r="A1986" s="248"/>
      <c r="I1986" s="126"/>
      <c r="P1986" s="126"/>
      <c r="Y1986" s="126"/>
      <c r="Z1986" s="126"/>
    </row>
    <row r="1987" spans="1:26">
      <c r="A1987" s="248"/>
      <c r="I1987" s="126"/>
      <c r="P1987" s="126"/>
      <c r="Y1987" s="126"/>
      <c r="Z1987" s="126"/>
    </row>
    <row r="1988" spans="1:26">
      <c r="A1988" s="248"/>
      <c r="I1988" s="126"/>
      <c r="P1988" s="126"/>
      <c r="Y1988" s="126"/>
      <c r="Z1988" s="126"/>
    </row>
    <row r="1989" spans="1:26">
      <c r="A1989" s="248"/>
      <c r="I1989" s="126"/>
      <c r="P1989" s="126"/>
      <c r="Y1989" s="126"/>
      <c r="Z1989" s="126"/>
    </row>
    <row r="1990" spans="1:26">
      <c r="A1990" s="248"/>
      <c r="I1990" s="126"/>
      <c r="P1990" s="126"/>
      <c r="Y1990" s="126"/>
      <c r="Z1990" s="126"/>
    </row>
    <row r="1991" spans="1:26">
      <c r="A1991" s="248"/>
      <c r="I1991" s="126"/>
      <c r="P1991" s="126"/>
      <c r="Y1991" s="126"/>
      <c r="Z1991" s="126"/>
    </row>
    <row r="1992" spans="1:26">
      <c r="A1992" s="248"/>
      <c r="I1992" s="126"/>
      <c r="P1992" s="126"/>
      <c r="Y1992" s="126"/>
      <c r="Z1992" s="126"/>
    </row>
    <row r="1993" spans="1:26">
      <c r="A1993" s="248"/>
      <c r="I1993" s="126"/>
      <c r="P1993" s="126"/>
      <c r="Y1993" s="126"/>
      <c r="Z1993" s="126"/>
    </row>
    <row r="1994" spans="1:26">
      <c r="A1994" s="248"/>
      <c r="I1994" s="126"/>
      <c r="P1994" s="126"/>
      <c r="Y1994" s="126"/>
      <c r="Z1994" s="126"/>
    </row>
    <row r="1995" spans="1:26">
      <c r="A1995" s="248"/>
      <c r="I1995" s="126"/>
      <c r="P1995" s="126"/>
      <c r="Y1995" s="126"/>
      <c r="Z1995" s="126"/>
    </row>
    <row r="1996" spans="1:26">
      <c r="A1996" s="248"/>
      <c r="I1996" s="126"/>
      <c r="P1996" s="126"/>
      <c r="Y1996" s="126"/>
      <c r="Z1996" s="126"/>
    </row>
    <row r="1997" spans="1:26">
      <c r="A1997" s="248"/>
      <c r="I1997" s="126"/>
      <c r="P1997" s="126"/>
      <c r="Y1997" s="126"/>
      <c r="Z1997" s="126"/>
    </row>
    <row r="1998" spans="1:26">
      <c r="A1998" s="248"/>
      <c r="I1998" s="126"/>
      <c r="P1998" s="126"/>
      <c r="Y1998" s="126"/>
      <c r="Z1998" s="126"/>
    </row>
    <row r="1999" spans="1:26">
      <c r="A1999" s="248"/>
      <c r="I1999" s="126"/>
      <c r="P1999" s="126"/>
      <c r="Y1999" s="126"/>
      <c r="Z1999" s="126"/>
    </row>
    <row r="2000" spans="1:26">
      <c r="A2000" s="248"/>
      <c r="I2000" s="126"/>
      <c r="P2000" s="126"/>
      <c r="Y2000" s="126"/>
      <c r="Z2000" s="126"/>
    </row>
    <row r="2001" spans="1:26">
      <c r="A2001" s="248"/>
      <c r="I2001" s="126"/>
      <c r="P2001" s="126"/>
      <c r="Y2001" s="126"/>
      <c r="Z2001" s="126"/>
    </row>
    <row r="2002" spans="1:26">
      <c r="A2002" s="248"/>
      <c r="I2002" s="126"/>
      <c r="P2002" s="126"/>
      <c r="Y2002" s="126"/>
      <c r="Z2002" s="126"/>
    </row>
    <row r="2003" spans="1:26">
      <c r="A2003" s="248"/>
      <c r="I2003" s="126"/>
      <c r="P2003" s="126"/>
      <c r="Y2003" s="126"/>
      <c r="Z2003" s="126"/>
    </row>
    <row r="2004" spans="1:26">
      <c r="A2004" s="248"/>
      <c r="I2004" s="126"/>
      <c r="P2004" s="126"/>
      <c r="Y2004" s="126"/>
      <c r="Z2004" s="126"/>
    </row>
    <row r="2005" spans="1:26">
      <c r="A2005" s="248"/>
      <c r="I2005" s="126"/>
      <c r="P2005" s="126"/>
      <c r="Y2005" s="126"/>
      <c r="Z2005" s="126"/>
    </row>
    <row r="2006" spans="1:26">
      <c r="A2006" s="248"/>
      <c r="I2006" s="126"/>
      <c r="P2006" s="126"/>
      <c r="Y2006" s="126"/>
      <c r="Z2006" s="126"/>
    </row>
    <row r="2007" spans="1:26">
      <c r="A2007" s="248"/>
      <c r="I2007" s="126"/>
      <c r="P2007" s="126"/>
      <c r="Y2007" s="126"/>
      <c r="Z2007" s="126"/>
    </row>
    <row r="2008" spans="1:26">
      <c r="A2008" s="248"/>
      <c r="I2008" s="126"/>
      <c r="P2008" s="126"/>
      <c r="Y2008" s="126"/>
      <c r="Z2008" s="126"/>
    </row>
    <row r="2009" spans="1:26">
      <c r="A2009" s="248"/>
      <c r="I2009" s="126"/>
      <c r="P2009" s="126"/>
      <c r="Y2009" s="126"/>
      <c r="Z2009" s="126"/>
    </row>
    <row r="2010" spans="1:26">
      <c r="A2010" s="248"/>
      <c r="I2010" s="126"/>
      <c r="P2010" s="126"/>
      <c r="Y2010" s="126"/>
      <c r="Z2010" s="126"/>
    </row>
    <row r="2011" spans="1:26">
      <c r="A2011" s="248"/>
      <c r="I2011" s="126"/>
      <c r="P2011" s="126"/>
      <c r="Y2011" s="126"/>
      <c r="Z2011" s="126"/>
    </row>
    <row r="2012" spans="1:26">
      <c r="A2012" s="248"/>
      <c r="I2012" s="126"/>
      <c r="P2012" s="126"/>
      <c r="Y2012" s="126"/>
      <c r="Z2012" s="126"/>
    </row>
    <row r="2013" spans="1:26">
      <c r="A2013" s="248"/>
      <c r="I2013" s="126"/>
      <c r="P2013" s="126"/>
      <c r="Y2013" s="126"/>
      <c r="Z2013" s="126"/>
    </row>
    <row r="2014" spans="1:26">
      <c r="A2014" s="248"/>
      <c r="I2014" s="126"/>
      <c r="P2014" s="126"/>
      <c r="Y2014" s="126"/>
      <c r="Z2014" s="126"/>
    </row>
    <row r="2015" spans="1:26">
      <c r="A2015" s="248"/>
      <c r="I2015" s="126"/>
      <c r="P2015" s="126"/>
      <c r="Y2015" s="126"/>
      <c r="Z2015" s="126"/>
    </row>
    <row r="2016" spans="1:26">
      <c r="A2016" s="248"/>
      <c r="I2016" s="126"/>
      <c r="P2016" s="126"/>
      <c r="Y2016" s="126"/>
      <c r="Z2016" s="126"/>
    </row>
    <row r="2017" spans="1:26">
      <c r="A2017" s="248"/>
      <c r="I2017" s="126"/>
      <c r="P2017" s="126"/>
      <c r="Y2017" s="126"/>
      <c r="Z2017" s="126"/>
    </row>
    <row r="2018" spans="1:26">
      <c r="A2018" s="248"/>
      <c r="I2018" s="126"/>
      <c r="P2018" s="126"/>
      <c r="Y2018" s="126"/>
      <c r="Z2018" s="126"/>
    </row>
    <row r="2019" spans="1:26">
      <c r="A2019" s="248"/>
      <c r="I2019" s="126"/>
      <c r="P2019" s="126"/>
      <c r="Y2019" s="126"/>
      <c r="Z2019" s="126"/>
    </row>
    <row r="2020" spans="1:26">
      <c r="A2020" s="248"/>
      <c r="I2020" s="126"/>
      <c r="P2020" s="126"/>
      <c r="Y2020" s="126"/>
      <c r="Z2020" s="126"/>
    </row>
    <row r="2021" spans="1:26">
      <c r="A2021" s="248"/>
      <c r="I2021" s="126"/>
      <c r="P2021" s="126"/>
      <c r="Y2021" s="126"/>
      <c r="Z2021" s="126"/>
    </row>
    <row r="2022" spans="1:26">
      <c r="A2022" s="248"/>
      <c r="I2022" s="126"/>
      <c r="P2022" s="126"/>
      <c r="Y2022" s="126"/>
      <c r="Z2022" s="126"/>
    </row>
    <row r="2023" spans="1:26">
      <c r="A2023" s="248"/>
      <c r="I2023" s="126"/>
      <c r="P2023" s="126"/>
      <c r="Y2023" s="126"/>
      <c r="Z2023" s="126"/>
    </row>
    <row r="2024" spans="1:26">
      <c r="A2024" s="248"/>
      <c r="I2024" s="126"/>
      <c r="P2024" s="126"/>
      <c r="Y2024" s="126"/>
      <c r="Z2024" s="126"/>
    </row>
    <row r="2025" spans="1:26">
      <c r="A2025" s="248"/>
      <c r="I2025" s="126"/>
      <c r="P2025" s="126"/>
      <c r="Y2025" s="126"/>
      <c r="Z2025" s="126"/>
    </row>
    <row r="2026" spans="1:26">
      <c r="A2026" s="248"/>
      <c r="I2026" s="126"/>
      <c r="P2026" s="126"/>
      <c r="Y2026" s="126"/>
      <c r="Z2026" s="126"/>
    </row>
    <row r="2027" spans="1:26">
      <c r="A2027" s="248"/>
      <c r="I2027" s="126"/>
      <c r="P2027" s="126"/>
      <c r="Y2027" s="126"/>
      <c r="Z2027" s="126"/>
    </row>
    <row r="2028" spans="1:26">
      <c r="A2028" s="248"/>
      <c r="I2028" s="126"/>
      <c r="P2028" s="126"/>
      <c r="Y2028" s="126"/>
      <c r="Z2028" s="126"/>
    </row>
    <row r="2029" spans="1:26">
      <c r="A2029" s="248"/>
      <c r="I2029" s="126"/>
      <c r="P2029" s="126"/>
      <c r="Y2029" s="126"/>
      <c r="Z2029" s="126"/>
    </row>
    <row r="2030" spans="1:26">
      <c r="A2030" s="248"/>
      <c r="I2030" s="126"/>
      <c r="P2030" s="126"/>
      <c r="Y2030" s="126"/>
      <c r="Z2030" s="126"/>
    </row>
    <row r="2031" spans="1:26">
      <c r="A2031" s="248"/>
      <c r="I2031" s="126"/>
      <c r="P2031" s="126"/>
      <c r="Y2031" s="126"/>
      <c r="Z2031" s="126"/>
    </row>
    <row r="2032" spans="1:26">
      <c r="A2032" s="248"/>
      <c r="I2032" s="126"/>
      <c r="P2032" s="126"/>
      <c r="Y2032" s="126"/>
      <c r="Z2032" s="126"/>
    </row>
    <row r="2033" spans="1:26">
      <c r="A2033" s="248"/>
      <c r="I2033" s="126"/>
      <c r="P2033" s="126"/>
      <c r="Y2033" s="126"/>
      <c r="Z2033" s="126"/>
    </row>
    <row r="2034" spans="1:26">
      <c r="A2034" s="248"/>
      <c r="I2034" s="126"/>
      <c r="P2034" s="126"/>
      <c r="Y2034" s="126"/>
      <c r="Z2034" s="126"/>
    </row>
    <row r="2035" spans="1:26">
      <c r="A2035" s="248"/>
      <c r="I2035" s="126"/>
      <c r="P2035" s="126"/>
      <c r="Y2035" s="126"/>
      <c r="Z2035" s="126"/>
    </row>
    <row r="2036" spans="1:26">
      <c r="A2036" s="248"/>
      <c r="I2036" s="126"/>
      <c r="P2036" s="126"/>
      <c r="Y2036" s="126"/>
      <c r="Z2036" s="126"/>
    </row>
    <row r="2037" spans="1:26">
      <c r="A2037" s="248"/>
      <c r="I2037" s="126"/>
      <c r="P2037" s="126"/>
      <c r="Y2037" s="126"/>
      <c r="Z2037" s="126"/>
    </row>
    <row r="2038" spans="1:26">
      <c r="A2038" s="248"/>
      <c r="I2038" s="126"/>
      <c r="P2038" s="126"/>
      <c r="Y2038" s="126"/>
      <c r="Z2038" s="126"/>
    </row>
    <row r="2039" spans="1:26">
      <c r="A2039" s="248"/>
      <c r="I2039" s="126"/>
      <c r="P2039" s="126"/>
      <c r="Y2039" s="126"/>
      <c r="Z2039" s="126"/>
    </row>
    <row r="2040" spans="1:26">
      <c r="A2040" s="248"/>
      <c r="I2040" s="126"/>
      <c r="P2040" s="126"/>
      <c r="Y2040" s="126"/>
      <c r="Z2040" s="126"/>
    </row>
    <row r="2041" spans="1:26">
      <c r="A2041" s="248"/>
      <c r="I2041" s="126"/>
      <c r="P2041" s="126"/>
      <c r="Y2041" s="126"/>
      <c r="Z2041" s="126"/>
    </row>
    <row r="2042" spans="1:26">
      <c r="A2042" s="248"/>
      <c r="I2042" s="126"/>
      <c r="P2042" s="126"/>
      <c r="Y2042" s="126"/>
      <c r="Z2042" s="126"/>
    </row>
    <row r="2043" spans="1:26">
      <c r="A2043" s="248"/>
      <c r="I2043" s="126"/>
      <c r="P2043" s="126"/>
      <c r="Y2043" s="126"/>
      <c r="Z2043" s="126"/>
    </row>
    <row r="2044" spans="1:26">
      <c r="A2044" s="248"/>
      <c r="I2044" s="126"/>
      <c r="P2044" s="126"/>
      <c r="Y2044" s="126"/>
      <c r="Z2044" s="126"/>
    </row>
    <row r="2045" spans="1:26">
      <c r="A2045" s="248"/>
      <c r="I2045" s="126"/>
      <c r="P2045" s="126"/>
      <c r="Y2045" s="126"/>
      <c r="Z2045" s="126"/>
    </row>
    <row r="2046" spans="1:26">
      <c r="A2046" s="248"/>
      <c r="I2046" s="126"/>
      <c r="P2046" s="126"/>
      <c r="Y2046" s="126"/>
      <c r="Z2046" s="126"/>
    </row>
    <row r="2047" spans="1:26">
      <c r="A2047" s="248"/>
      <c r="I2047" s="126"/>
      <c r="P2047" s="126"/>
      <c r="Y2047" s="126"/>
      <c r="Z2047" s="126"/>
    </row>
    <row r="2048" spans="1:26">
      <c r="A2048" s="248"/>
      <c r="I2048" s="126"/>
      <c r="P2048" s="126"/>
      <c r="Y2048" s="126"/>
      <c r="Z2048" s="126"/>
    </row>
    <row r="2049" spans="1:26">
      <c r="A2049" s="248"/>
      <c r="I2049" s="126"/>
      <c r="P2049" s="126"/>
      <c r="Y2049" s="126"/>
      <c r="Z2049" s="126"/>
    </row>
    <row r="2050" spans="1:26">
      <c r="A2050" s="248"/>
      <c r="I2050" s="126"/>
      <c r="P2050" s="126"/>
      <c r="Y2050" s="126"/>
      <c r="Z2050" s="126"/>
    </row>
    <row r="2051" spans="1:26">
      <c r="A2051" s="248"/>
      <c r="I2051" s="126"/>
      <c r="P2051" s="126"/>
      <c r="Y2051" s="126"/>
      <c r="Z2051" s="126"/>
    </row>
    <row r="2052" spans="1:26">
      <c r="A2052" s="248"/>
      <c r="I2052" s="126"/>
      <c r="P2052" s="126"/>
      <c r="Y2052" s="126"/>
      <c r="Z2052" s="126"/>
    </row>
    <row r="2053" spans="1:26">
      <c r="A2053" s="248"/>
      <c r="I2053" s="126"/>
      <c r="P2053" s="126"/>
      <c r="Y2053" s="126"/>
      <c r="Z2053" s="126"/>
    </row>
    <row r="2054" spans="1:26">
      <c r="A2054" s="248"/>
      <c r="I2054" s="126"/>
      <c r="P2054" s="126"/>
      <c r="Y2054" s="126"/>
      <c r="Z2054" s="126"/>
    </row>
    <row r="2055" spans="1:26">
      <c r="A2055" s="248"/>
      <c r="I2055" s="126"/>
      <c r="P2055" s="126"/>
      <c r="Y2055" s="126"/>
      <c r="Z2055" s="126"/>
    </row>
    <row r="2056" spans="1:26">
      <c r="A2056" s="248"/>
      <c r="I2056" s="126"/>
      <c r="P2056" s="126"/>
      <c r="Y2056" s="126"/>
      <c r="Z2056" s="126"/>
    </row>
    <row r="2057" spans="1:26">
      <c r="A2057" s="248"/>
      <c r="I2057" s="126"/>
      <c r="P2057" s="126"/>
      <c r="Y2057" s="126"/>
      <c r="Z2057" s="126"/>
    </row>
    <row r="2058" spans="1:26">
      <c r="A2058" s="248"/>
      <c r="I2058" s="126"/>
      <c r="P2058" s="126"/>
      <c r="Y2058" s="126"/>
      <c r="Z2058" s="126"/>
    </row>
    <row r="2059" spans="1:26">
      <c r="A2059" s="248"/>
      <c r="I2059" s="126"/>
      <c r="P2059" s="126"/>
      <c r="Y2059" s="126"/>
      <c r="Z2059" s="126"/>
    </row>
    <row r="2060" spans="1:26">
      <c r="A2060" s="248"/>
      <c r="I2060" s="126"/>
      <c r="P2060" s="126"/>
      <c r="Y2060" s="126"/>
      <c r="Z2060" s="126"/>
    </row>
    <row r="2061" spans="1:26">
      <c r="A2061" s="248"/>
      <c r="I2061" s="126"/>
      <c r="P2061" s="126"/>
      <c r="Y2061" s="126"/>
      <c r="Z2061" s="126"/>
    </row>
    <row r="2062" spans="1:26">
      <c r="A2062" s="248"/>
      <c r="I2062" s="126"/>
      <c r="P2062" s="126"/>
      <c r="Y2062" s="126"/>
      <c r="Z2062" s="126"/>
    </row>
    <row r="2063" spans="1:26">
      <c r="A2063" s="248"/>
      <c r="I2063" s="126"/>
      <c r="P2063" s="126"/>
      <c r="Y2063" s="126"/>
      <c r="Z2063" s="126"/>
    </row>
    <row r="2064" spans="1:26">
      <c r="A2064" s="248"/>
      <c r="I2064" s="126"/>
      <c r="P2064" s="126"/>
      <c r="Y2064" s="126"/>
      <c r="Z2064" s="126"/>
    </row>
    <row r="2065" spans="1:26">
      <c r="A2065" s="248"/>
      <c r="I2065" s="126"/>
      <c r="P2065" s="126"/>
      <c r="Y2065" s="126"/>
      <c r="Z2065" s="126"/>
    </row>
    <row r="2066" spans="1:26">
      <c r="A2066" s="248"/>
      <c r="I2066" s="126"/>
      <c r="P2066" s="126"/>
      <c r="Y2066" s="126"/>
      <c r="Z2066" s="126"/>
    </row>
    <row r="2067" spans="1:26">
      <c r="A2067" s="248"/>
      <c r="I2067" s="126"/>
      <c r="P2067" s="126"/>
      <c r="Y2067" s="126"/>
      <c r="Z2067" s="126"/>
    </row>
    <row r="2068" spans="1:26">
      <c r="A2068" s="248"/>
      <c r="I2068" s="126"/>
      <c r="P2068" s="126"/>
      <c r="Y2068" s="126"/>
      <c r="Z2068" s="126"/>
    </row>
    <row r="2069" spans="1:26">
      <c r="A2069" s="248"/>
      <c r="I2069" s="126"/>
      <c r="P2069" s="126"/>
      <c r="Y2069" s="126"/>
      <c r="Z2069" s="126"/>
    </row>
    <row r="2070" spans="1:26">
      <c r="A2070" s="248"/>
      <c r="I2070" s="126"/>
      <c r="P2070" s="126"/>
      <c r="Y2070" s="126"/>
      <c r="Z2070" s="126"/>
    </row>
    <row r="2071" spans="1:26">
      <c r="A2071" s="248"/>
      <c r="I2071" s="126"/>
      <c r="P2071" s="126"/>
      <c r="Y2071" s="126"/>
      <c r="Z2071" s="126"/>
    </row>
    <row r="2072" spans="1:26">
      <c r="A2072" s="248"/>
      <c r="I2072" s="126"/>
      <c r="P2072" s="126"/>
      <c r="Y2072" s="126"/>
      <c r="Z2072" s="126"/>
    </row>
    <row r="2073" spans="1:26">
      <c r="A2073" s="248"/>
      <c r="I2073" s="126"/>
      <c r="P2073" s="126"/>
      <c r="Y2073" s="126"/>
      <c r="Z2073" s="126"/>
    </row>
    <row r="2074" spans="1:26">
      <c r="A2074" s="248"/>
      <c r="I2074" s="126"/>
      <c r="P2074" s="126"/>
      <c r="Y2074" s="126"/>
      <c r="Z2074" s="126"/>
    </row>
    <row r="2075" spans="1:26">
      <c r="A2075" s="248"/>
      <c r="I2075" s="126"/>
      <c r="P2075" s="126"/>
      <c r="Y2075" s="126"/>
      <c r="Z2075" s="126"/>
    </row>
    <row r="2076" spans="1:26">
      <c r="A2076" s="248"/>
      <c r="I2076" s="126"/>
      <c r="P2076" s="126"/>
      <c r="Y2076" s="126"/>
      <c r="Z2076" s="126"/>
    </row>
    <row r="2077" spans="1:26">
      <c r="A2077" s="248"/>
      <c r="I2077" s="126"/>
      <c r="P2077" s="126"/>
      <c r="Y2077" s="126"/>
      <c r="Z2077" s="126"/>
    </row>
    <row r="2078" spans="1:26">
      <c r="A2078" s="248"/>
      <c r="I2078" s="126"/>
      <c r="P2078" s="126"/>
      <c r="Y2078" s="126"/>
      <c r="Z2078" s="126"/>
    </row>
    <row r="2079" spans="1:26">
      <c r="A2079" s="248"/>
      <c r="I2079" s="126"/>
      <c r="P2079" s="126"/>
      <c r="Y2079" s="126"/>
      <c r="Z2079" s="126"/>
    </row>
    <row r="2080" spans="1:26">
      <c r="A2080" s="248"/>
      <c r="I2080" s="126"/>
      <c r="P2080" s="126"/>
      <c r="Y2080" s="126"/>
      <c r="Z2080" s="126"/>
    </row>
    <row r="2081" spans="1:26">
      <c r="A2081" s="248"/>
      <c r="I2081" s="126"/>
      <c r="P2081" s="126"/>
      <c r="Y2081" s="126"/>
      <c r="Z2081" s="126"/>
    </row>
    <row r="2082" spans="1:26">
      <c r="A2082" s="248"/>
      <c r="I2082" s="126"/>
      <c r="P2082" s="126"/>
      <c r="Y2082" s="126"/>
      <c r="Z2082" s="126"/>
    </row>
    <row r="2083" spans="1:26">
      <c r="A2083" s="248"/>
      <c r="I2083" s="126"/>
      <c r="P2083" s="126"/>
      <c r="Y2083" s="126"/>
      <c r="Z2083" s="126"/>
    </row>
    <row r="2084" spans="1:26">
      <c r="A2084" s="248"/>
      <c r="I2084" s="126"/>
      <c r="P2084" s="126"/>
      <c r="Y2084" s="126"/>
      <c r="Z2084" s="126"/>
    </row>
    <row r="2085" spans="1:26">
      <c r="A2085" s="248"/>
      <c r="I2085" s="126"/>
      <c r="P2085" s="126"/>
      <c r="Y2085" s="126"/>
      <c r="Z2085" s="126"/>
    </row>
    <row r="2086" spans="1:26">
      <c r="A2086" s="248"/>
      <c r="I2086" s="126"/>
      <c r="P2086" s="126"/>
      <c r="Y2086" s="126"/>
      <c r="Z2086" s="126"/>
    </row>
    <row r="2087" spans="1:26">
      <c r="A2087" s="248"/>
      <c r="I2087" s="126"/>
      <c r="P2087" s="126"/>
      <c r="Y2087" s="126"/>
      <c r="Z2087" s="126"/>
    </row>
    <row r="2088" spans="1:26">
      <c r="A2088" s="248"/>
      <c r="I2088" s="126"/>
      <c r="P2088" s="126"/>
      <c r="Y2088" s="126"/>
      <c r="Z2088" s="126"/>
    </row>
    <row r="2089" spans="1:26">
      <c r="A2089" s="248"/>
      <c r="I2089" s="126"/>
      <c r="P2089" s="126"/>
      <c r="Y2089" s="126"/>
      <c r="Z2089" s="126"/>
    </row>
    <row r="2090" spans="1:26">
      <c r="A2090" s="248"/>
      <c r="I2090" s="126"/>
      <c r="P2090" s="126"/>
      <c r="Y2090" s="126"/>
      <c r="Z2090" s="126"/>
    </row>
    <row r="2091" spans="1:26">
      <c r="A2091" s="248"/>
      <c r="I2091" s="126"/>
      <c r="P2091" s="126"/>
      <c r="Y2091" s="126"/>
      <c r="Z2091" s="126"/>
    </row>
    <row r="2092" spans="1:26">
      <c r="A2092" s="248"/>
      <c r="I2092" s="126"/>
      <c r="P2092" s="126"/>
      <c r="Y2092" s="126"/>
      <c r="Z2092" s="126"/>
    </row>
    <row r="2093" spans="1:26">
      <c r="A2093" s="248"/>
      <c r="I2093" s="126"/>
      <c r="P2093" s="126"/>
      <c r="Y2093" s="126"/>
      <c r="Z2093" s="126"/>
    </row>
    <row r="2094" spans="1:26">
      <c r="A2094" s="248"/>
      <c r="I2094" s="126"/>
      <c r="P2094" s="126"/>
      <c r="Y2094" s="126"/>
      <c r="Z2094" s="126"/>
    </row>
    <row r="2095" spans="1:26">
      <c r="A2095" s="248"/>
      <c r="I2095" s="126"/>
      <c r="P2095" s="126"/>
      <c r="Y2095" s="126"/>
      <c r="Z2095" s="126"/>
    </row>
    <row r="2096" spans="1:26">
      <c r="A2096" s="248"/>
      <c r="I2096" s="126"/>
      <c r="P2096" s="126"/>
      <c r="Y2096" s="126"/>
      <c r="Z2096" s="126"/>
    </row>
    <row r="2097" spans="1:26">
      <c r="A2097" s="248"/>
      <c r="I2097" s="126"/>
      <c r="P2097" s="126"/>
      <c r="Y2097" s="126"/>
      <c r="Z2097" s="126"/>
    </row>
    <row r="2098" spans="1:26">
      <c r="A2098" s="248"/>
      <c r="I2098" s="126"/>
      <c r="P2098" s="126"/>
      <c r="Y2098" s="126"/>
      <c r="Z2098" s="126"/>
    </row>
    <row r="2099" spans="1:26">
      <c r="A2099" s="248"/>
      <c r="I2099" s="126"/>
      <c r="P2099" s="126"/>
      <c r="Y2099" s="126"/>
      <c r="Z2099" s="126"/>
    </row>
    <row r="2100" spans="1:26">
      <c r="A2100" s="248"/>
      <c r="I2100" s="126"/>
      <c r="P2100" s="126"/>
      <c r="Y2100" s="126"/>
      <c r="Z2100" s="126"/>
    </row>
    <row r="2101" spans="1:26">
      <c r="A2101" s="248"/>
      <c r="I2101" s="126"/>
      <c r="P2101" s="126"/>
      <c r="Y2101" s="126"/>
      <c r="Z2101" s="126"/>
    </row>
    <row r="2102" spans="1:26">
      <c r="A2102" s="248"/>
      <c r="I2102" s="126"/>
      <c r="P2102" s="126"/>
      <c r="Y2102" s="126"/>
      <c r="Z2102" s="126"/>
    </row>
    <row r="2103" spans="1:26">
      <c r="A2103" s="248"/>
      <c r="I2103" s="126"/>
      <c r="P2103" s="126"/>
      <c r="Y2103" s="126"/>
      <c r="Z2103" s="126"/>
    </row>
    <row r="2104" spans="1:26">
      <c r="A2104" s="248"/>
      <c r="I2104" s="126"/>
      <c r="P2104" s="126"/>
      <c r="Y2104" s="126"/>
      <c r="Z2104" s="126"/>
    </row>
    <row r="2105" spans="1:26">
      <c r="A2105" s="248"/>
      <c r="I2105" s="126"/>
      <c r="P2105" s="126"/>
      <c r="Y2105" s="126"/>
      <c r="Z2105" s="126"/>
    </row>
    <row r="2106" spans="1:26">
      <c r="A2106" s="248"/>
      <c r="I2106" s="126"/>
      <c r="P2106" s="126"/>
      <c r="Y2106" s="126"/>
      <c r="Z2106" s="126"/>
    </row>
    <row r="2107" spans="1:26">
      <c r="A2107" s="248"/>
      <c r="I2107" s="126"/>
      <c r="P2107" s="126"/>
      <c r="Y2107" s="126"/>
      <c r="Z2107" s="126"/>
    </row>
    <row r="2108" spans="1:26">
      <c r="A2108" s="248"/>
      <c r="I2108" s="126"/>
      <c r="P2108" s="126"/>
      <c r="Y2108" s="126"/>
      <c r="Z2108" s="126"/>
    </row>
    <row r="2109" spans="1:26">
      <c r="A2109" s="248"/>
      <c r="I2109" s="126"/>
      <c r="P2109" s="126"/>
      <c r="Y2109" s="126"/>
      <c r="Z2109" s="126"/>
    </row>
    <row r="2110" spans="1:26">
      <c r="A2110" s="248"/>
      <c r="I2110" s="126"/>
      <c r="P2110" s="126"/>
      <c r="Y2110" s="126"/>
      <c r="Z2110" s="126"/>
    </row>
    <row r="2111" spans="1:26">
      <c r="A2111" s="248"/>
      <c r="I2111" s="126"/>
      <c r="P2111" s="126"/>
      <c r="Y2111" s="126"/>
      <c r="Z2111" s="126"/>
    </row>
    <row r="2112" spans="1:26">
      <c r="A2112" s="248"/>
      <c r="I2112" s="126"/>
      <c r="P2112" s="126"/>
      <c r="Y2112" s="126"/>
      <c r="Z2112" s="126"/>
    </row>
    <row r="2113" spans="1:26">
      <c r="A2113" s="248"/>
      <c r="I2113" s="126"/>
      <c r="P2113" s="126"/>
      <c r="Y2113" s="126"/>
      <c r="Z2113" s="126"/>
    </row>
    <row r="2114" spans="1:26">
      <c r="A2114" s="248"/>
      <c r="I2114" s="126"/>
      <c r="P2114" s="126"/>
      <c r="Y2114" s="126"/>
      <c r="Z2114" s="126"/>
    </row>
    <row r="2115" spans="1:26">
      <c r="A2115" s="248"/>
      <c r="I2115" s="126"/>
      <c r="P2115" s="126"/>
      <c r="Y2115" s="126"/>
      <c r="Z2115" s="126"/>
    </row>
    <row r="2116" spans="1:26">
      <c r="A2116" s="248"/>
      <c r="I2116" s="126"/>
      <c r="P2116" s="126"/>
      <c r="Y2116" s="126"/>
      <c r="Z2116" s="126"/>
    </row>
    <row r="2117" spans="1:26">
      <c r="A2117" s="248"/>
      <c r="I2117" s="126"/>
      <c r="P2117" s="126"/>
      <c r="Y2117" s="126"/>
      <c r="Z2117" s="126"/>
    </row>
    <row r="2118" spans="1:26">
      <c r="A2118" s="248"/>
      <c r="I2118" s="126"/>
      <c r="P2118" s="126"/>
      <c r="Y2118" s="126"/>
      <c r="Z2118" s="126"/>
    </row>
    <row r="2119" spans="1:26">
      <c r="A2119" s="248"/>
      <c r="I2119" s="126"/>
      <c r="P2119" s="126"/>
      <c r="Y2119" s="126"/>
      <c r="Z2119" s="126"/>
    </row>
    <row r="2120" spans="1:26">
      <c r="A2120" s="248"/>
      <c r="I2120" s="126"/>
      <c r="P2120" s="126"/>
      <c r="Y2120" s="126"/>
      <c r="Z2120" s="126"/>
    </row>
    <row r="2121" spans="1:26">
      <c r="A2121" s="248"/>
      <c r="I2121" s="126"/>
      <c r="P2121" s="126"/>
      <c r="Y2121" s="126"/>
      <c r="Z2121" s="126"/>
    </row>
    <row r="2122" spans="1:26">
      <c r="A2122" s="248"/>
      <c r="I2122" s="126"/>
      <c r="P2122" s="126"/>
      <c r="Y2122" s="126"/>
      <c r="Z2122" s="126"/>
    </row>
    <row r="2123" spans="1:26">
      <c r="A2123" s="248"/>
      <c r="I2123" s="126"/>
      <c r="P2123" s="126"/>
      <c r="Y2123" s="126"/>
      <c r="Z2123" s="126"/>
    </row>
    <row r="2124" spans="1:26">
      <c r="A2124" s="248"/>
      <c r="I2124" s="126"/>
      <c r="P2124" s="126"/>
      <c r="Y2124" s="126"/>
      <c r="Z2124" s="126"/>
    </row>
    <row r="2125" spans="1:26">
      <c r="A2125" s="248"/>
      <c r="I2125" s="126"/>
      <c r="P2125" s="126"/>
      <c r="Y2125" s="126"/>
      <c r="Z2125" s="126"/>
    </row>
    <row r="2126" spans="1:26">
      <c r="A2126" s="248"/>
      <c r="I2126" s="126"/>
      <c r="P2126" s="126"/>
      <c r="Y2126" s="126"/>
      <c r="Z2126" s="126"/>
    </row>
    <row r="2127" spans="1:26">
      <c r="A2127" s="248"/>
      <c r="I2127" s="126"/>
      <c r="P2127" s="126"/>
      <c r="Y2127" s="126"/>
      <c r="Z2127" s="126"/>
    </row>
    <row r="2128" spans="1:26">
      <c r="A2128" s="248"/>
      <c r="I2128" s="126"/>
      <c r="P2128" s="126"/>
      <c r="Y2128" s="126"/>
      <c r="Z2128" s="126"/>
    </row>
    <row r="2129" spans="1:26">
      <c r="A2129" s="248"/>
      <c r="I2129" s="126"/>
      <c r="P2129" s="126"/>
      <c r="Y2129" s="126"/>
      <c r="Z2129" s="126"/>
    </row>
    <row r="2130" spans="1:26">
      <c r="A2130" s="248"/>
      <c r="I2130" s="126"/>
      <c r="P2130" s="126"/>
      <c r="Y2130" s="126"/>
      <c r="Z2130" s="126"/>
    </row>
    <row r="2131" spans="1:26">
      <c r="A2131" s="248"/>
      <c r="I2131" s="126"/>
      <c r="P2131" s="126"/>
      <c r="Y2131" s="126"/>
      <c r="Z2131" s="126"/>
    </row>
    <row r="2132" spans="1:26">
      <c r="A2132" s="248"/>
      <c r="I2132" s="126"/>
      <c r="P2132" s="126"/>
      <c r="Y2132" s="126"/>
      <c r="Z2132" s="126"/>
    </row>
    <row r="2133" spans="1:26">
      <c r="A2133" s="248"/>
      <c r="I2133" s="126"/>
      <c r="P2133" s="126"/>
      <c r="Y2133" s="126"/>
      <c r="Z2133" s="126"/>
    </row>
    <row r="2134" spans="1:26">
      <c r="A2134" s="248"/>
      <c r="I2134" s="126"/>
      <c r="P2134" s="126"/>
      <c r="Y2134" s="126"/>
      <c r="Z2134" s="126"/>
    </row>
    <row r="2135" spans="1:26">
      <c r="A2135" s="248"/>
      <c r="I2135" s="126"/>
      <c r="P2135" s="126"/>
      <c r="Y2135" s="126"/>
      <c r="Z2135" s="126"/>
    </row>
    <row r="2136" spans="1:26">
      <c r="A2136" s="248"/>
      <c r="I2136" s="126"/>
      <c r="P2136" s="126"/>
      <c r="Y2136" s="126"/>
      <c r="Z2136" s="126"/>
    </row>
    <row r="2137" spans="1:26">
      <c r="A2137" s="248"/>
      <c r="I2137" s="126"/>
      <c r="P2137" s="126"/>
      <c r="Y2137" s="126"/>
      <c r="Z2137" s="126"/>
    </row>
    <row r="2138" spans="1:26">
      <c r="A2138" s="248"/>
      <c r="I2138" s="126"/>
      <c r="P2138" s="126"/>
      <c r="Y2138" s="126"/>
      <c r="Z2138" s="126"/>
    </row>
    <row r="2139" spans="1:26">
      <c r="A2139" s="248"/>
      <c r="I2139" s="126"/>
      <c r="P2139" s="126"/>
      <c r="Y2139" s="126"/>
      <c r="Z2139" s="126"/>
    </row>
    <row r="2140" spans="1:26">
      <c r="A2140" s="248"/>
      <c r="I2140" s="126"/>
      <c r="P2140" s="126"/>
      <c r="Y2140" s="126"/>
      <c r="Z2140" s="126"/>
    </row>
    <row r="2141" spans="1:26">
      <c r="A2141" s="248"/>
      <c r="I2141" s="126"/>
      <c r="P2141" s="126"/>
      <c r="Y2141" s="126"/>
      <c r="Z2141" s="126"/>
    </row>
    <row r="2142" spans="1:26">
      <c r="A2142" s="248"/>
      <c r="I2142" s="126"/>
      <c r="P2142" s="126"/>
      <c r="Y2142" s="126"/>
      <c r="Z2142" s="126"/>
    </row>
    <row r="2143" spans="1:26">
      <c r="A2143" s="248"/>
      <c r="I2143" s="126"/>
      <c r="P2143" s="126"/>
      <c r="Y2143" s="126"/>
      <c r="Z2143" s="126"/>
    </row>
    <row r="2144" spans="1:26">
      <c r="A2144" s="248"/>
      <c r="I2144" s="126"/>
      <c r="P2144" s="126"/>
      <c r="Y2144" s="126"/>
      <c r="Z2144" s="126"/>
    </row>
    <row r="2145" spans="1:26">
      <c r="A2145" s="248"/>
      <c r="I2145" s="126"/>
      <c r="P2145" s="126"/>
      <c r="Y2145" s="126"/>
      <c r="Z2145" s="126"/>
    </row>
    <row r="2146" spans="1:26">
      <c r="A2146" s="248"/>
      <c r="I2146" s="126"/>
      <c r="P2146" s="126"/>
      <c r="Y2146" s="126"/>
      <c r="Z2146" s="126"/>
    </row>
    <row r="2147" spans="1:26">
      <c r="A2147" s="248"/>
      <c r="I2147" s="126"/>
      <c r="P2147" s="126"/>
      <c r="Y2147" s="126"/>
      <c r="Z2147" s="126"/>
    </row>
    <row r="2148" spans="1:26">
      <c r="A2148" s="248"/>
      <c r="I2148" s="126"/>
      <c r="P2148" s="126"/>
      <c r="Y2148" s="126"/>
      <c r="Z2148" s="126"/>
    </row>
    <row r="2149" spans="1:26">
      <c r="A2149" s="248"/>
      <c r="I2149" s="126"/>
      <c r="P2149" s="126"/>
      <c r="Y2149" s="126"/>
      <c r="Z2149" s="126"/>
    </row>
    <row r="2150" spans="1:26">
      <c r="A2150" s="248"/>
      <c r="I2150" s="126"/>
      <c r="P2150" s="126"/>
      <c r="Y2150" s="126"/>
      <c r="Z2150" s="126"/>
    </row>
    <row r="2151" spans="1:26">
      <c r="A2151" s="248"/>
      <c r="I2151" s="126"/>
      <c r="P2151" s="126"/>
      <c r="Y2151" s="126"/>
      <c r="Z2151" s="126"/>
    </row>
    <row r="2152" spans="1:26">
      <c r="A2152" s="248"/>
      <c r="I2152" s="126"/>
      <c r="P2152" s="126"/>
      <c r="Y2152" s="126"/>
      <c r="Z2152" s="126"/>
    </row>
    <row r="2153" spans="1:26">
      <c r="A2153" s="248"/>
      <c r="I2153" s="126"/>
      <c r="P2153" s="126"/>
      <c r="Y2153" s="126"/>
      <c r="Z2153" s="126"/>
    </row>
    <row r="2154" spans="1:26">
      <c r="A2154" s="248"/>
      <c r="I2154" s="126"/>
      <c r="P2154" s="126"/>
      <c r="Y2154" s="126"/>
      <c r="Z2154" s="126"/>
    </row>
    <row r="2155" spans="1:26">
      <c r="A2155" s="248"/>
      <c r="I2155" s="126"/>
      <c r="P2155" s="126"/>
      <c r="Y2155" s="126"/>
      <c r="Z2155" s="126"/>
    </row>
    <row r="2156" spans="1:26">
      <c r="A2156" s="248"/>
      <c r="I2156" s="126"/>
      <c r="P2156" s="126"/>
      <c r="Y2156" s="126"/>
      <c r="Z2156" s="126"/>
    </row>
    <row r="2157" spans="1:26">
      <c r="A2157" s="248"/>
      <c r="I2157" s="126"/>
      <c r="P2157" s="126"/>
      <c r="Y2157" s="126"/>
      <c r="Z2157" s="126"/>
    </row>
    <row r="2158" spans="1:26">
      <c r="A2158" s="248"/>
      <c r="I2158" s="126"/>
      <c r="P2158" s="126"/>
      <c r="Y2158" s="126"/>
      <c r="Z2158" s="126"/>
    </row>
    <row r="2159" spans="1:26">
      <c r="A2159" s="248"/>
      <c r="I2159" s="126"/>
      <c r="P2159" s="126"/>
      <c r="Y2159" s="126"/>
      <c r="Z2159" s="126"/>
    </row>
    <row r="2160" spans="1:26">
      <c r="A2160" s="248"/>
      <c r="I2160" s="126"/>
      <c r="P2160" s="126"/>
      <c r="Y2160" s="126"/>
      <c r="Z2160" s="126"/>
    </row>
    <row r="2161" spans="1:26">
      <c r="A2161" s="248"/>
      <c r="I2161" s="126"/>
      <c r="P2161" s="126"/>
      <c r="Y2161" s="126"/>
      <c r="Z2161" s="126"/>
    </row>
    <row r="2162" spans="1:26">
      <c r="A2162" s="248"/>
      <c r="I2162" s="126"/>
      <c r="P2162" s="126"/>
      <c r="Y2162" s="126"/>
      <c r="Z2162" s="126"/>
    </row>
    <row r="2163" spans="1:26">
      <c r="A2163" s="248"/>
      <c r="I2163" s="126"/>
      <c r="P2163" s="126"/>
      <c r="Y2163" s="126"/>
      <c r="Z2163" s="126"/>
    </row>
    <row r="2164" spans="1:26">
      <c r="A2164" s="248"/>
      <c r="I2164" s="126"/>
      <c r="P2164" s="126"/>
      <c r="Y2164" s="126"/>
      <c r="Z2164" s="126"/>
    </row>
    <row r="2165" spans="1:26">
      <c r="A2165" s="248"/>
      <c r="I2165" s="126"/>
      <c r="P2165" s="126"/>
      <c r="Y2165" s="126"/>
      <c r="Z2165" s="126"/>
    </row>
    <row r="2166" spans="1:26">
      <c r="A2166" s="248"/>
      <c r="I2166" s="126"/>
      <c r="P2166" s="126"/>
      <c r="Y2166" s="126"/>
      <c r="Z2166" s="126"/>
    </row>
    <row r="2167" spans="1:26">
      <c r="A2167" s="248"/>
      <c r="I2167" s="126"/>
      <c r="P2167" s="126"/>
      <c r="Y2167" s="126"/>
      <c r="Z2167" s="126"/>
    </row>
    <row r="2168" spans="1:26">
      <c r="A2168" s="248"/>
      <c r="I2168" s="126"/>
      <c r="P2168" s="126"/>
      <c r="Y2168" s="126"/>
      <c r="Z2168" s="126"/>
    </row>
    <row r="2169" spans="1:26">
      <c r="A2169" s="248"/>
      <c r="I2169" s="126"/>
      <c r="P2169" s="126"/>
      <c r="Y2169" s="126"/>
      <c r="Z2169" s="126"/>
    </row>
    <row r="2170" spans="1:26">
      <c r="A2170" s="248"/>
      <c r="I2170" s="126"/>
      <c r="P2170" s="126"/>
      <c r="Y2170" s="126"/>
      <c r="Z2170" s="126"/>
    </row>
    <row r="2171" spans="1:26">
      <c r="A2171" s="248"/>
      <c r="I2171" s="126"/>
      <c r="P2171" s="126"/>
      <c r="Y2171" s="126"/>
      <c r="Z2171" s="126"/>
    </row>
    <row r="2172" spans="1:26">
      <c r="A2172" s="248"/>
      <c r="I2172" s="126"/>
      <c r="P2172" s="126"/>
      <c r="Y2172" s="126"/>
      <c r="Z2172" s="126"/>
    </row>
    <row r="2173" spans="1:26">
      <c r="A2173" s="248"/>
      <c r="I2173" s="126"/>
      <c r="P2173" s="126"/>
      <c r="Y2173" s="126"/>
      <c r="Z2173" s="126"/>
    </row>
    <row r="2174" spans="1:26">
      <c r="A2174" s="248"/>
      <c r="I2174" s="126"/>
      <c r="P2174" s="126"/>
      <c r="Y2174" s="126"/>
      <c r="Z2174" s="126"/>
    </row>
    <row r="2175" spans="1:26">
      <c r="A2175" s="248"/>
      <c r="I2175" s="126"/>
      <c r="P2175" s="126"/>
      <c r="Y2175" s="126"/>
      <c r="Z2175" s="126"/>
    </row>
    <row r="2176" spans="1:26">
      <c r="A2176" s="248"/>
      <c r="I2176" s="126"/>
      <c r="P2176" s="126"/>
      <c r="Y2176" s="126"/>
      <c r="Z2176" s="126"/>
    </row>
    <row r="2177" spans="1:26">
      <c r="A2177" s="248"/>
      <c r="I2177" s="126"/>
      <c r="P2177" s="126"/>
      <c r="Y2177" s="126"/>
      <c r="Z2177" s="126"/>
    </row>
    <row r="2178" spans="1:26">
      <c r="A2178" s="248"/>
      <c r="I2178" s="126"/>
      <c r="P2178" s="126"/>
      <c r="Y2178" s="126"/>
      <c r="Z2178" s="126"/>
    </row>
    <row r="2179" spans="1:26">
      <c r="A2179" s="248"/>
      <c r="I2179" s="126"/>
      <c r="P2179" s="126"/>
      <c r="Y2179" s="126"/>
      <c r="Z2179" s="126"/>
    </row>
    <row r="2180" spans="1:26">
      <c r="A2180" s="248"/>
      <c r="I2180" s="126"/>
      <c r="P2180" s="126"/>
      <c r="Y2180" s="126"/>
      <c r="Z2180" s="126"/>
    </row>
    <row r="2181" spans="1:26">
      <c r="A2181" s="248"/>
      <c r="I2181" s="126"/>
      <c r="P2181" s="126"/>
      <c r="Y2181" s="126"/>
      <c r="Z2181" s="126"/>
    </row>
    <row r="2182" spans="1:26">
      <c r="A2182" s="248"/>
      <c r="I2182" s="126"/>
      <c r="P2182" s="126"/>
      <c r="Y2182" s="126"/>
      <c r="Z2182" s="126"/>
    </row>
    <row r="2183" spans="1:26">
      <c r="A2183" s="248"/>
      <c r="I2183" s="126"/>
      <c r="P2183" s="126"/>
      <c r="Y2183" s="126"/>
      <c r="Z2183" s="126"/>
    </row>
    <row r="2184" spans="1:26">
      <c r="A2184" s="248"/>
      <c r="I2184" s="126"/>
      <c r="P2184" s="126"/>
      <c r="Y2184" s="126"/>
      <c r="Z2184" s="126"/>
    </row>
    <row r="2185" spans="1:26">
      <c r="A2185" s="248"/>
      <c r="I2185" s="126"/>
      <c r="P2185" s="126"/>
      <c r="Y2185" s="126"/>
      <c r="Z2185" s="126"/>
    </row>
    <row r="2186" spans="1:26">
      <c r="A2186" s="248"/>
      <c r="I2186" s="126"/>
      <c r="P2186" s="126"/>
      <c r="Y2186" s="126"/>
      <c r="Z2186" s="126"/>
    </row>
    <row r="2187" spans="1:26">
      <c r="A2187" s="248"/>
      <c r="I2187" s="126"/>
      <c r="P2187" s="126"/>
      <c r="Y2187" s="126"/>
      <c r="Z2187" s="126"/>
    </row>
    <row r="2188" spans="1:26">
      <c r="A2188" s="248"/>
      <c r="I2188" s="126"/>
      <c r="P2188" s="126"/>
      <c r="Y2188" s="126"/>
      <c r="Z2188" s="126"/>
    </row>
    <row r="2189" spans="1:26">
      <c r="A2189" s="248"/>
      <c r="I2189" s="126"/>
      <c r="P2189" s="126"/>
      <c r="Y2189" s="126"/>
      <c r="Z2189" s="126"/>
    </row>
    <row r="2190" spans="1:26">
      <c r="A2190" s="248"/>
      <c r="I2190" s="126"/>
      <c r="P2190" s="126"/>
      <c r="Y2190" s="126"/>
      <c r="Z2190" s="126"/>
    </row>
    <row r="2191" spans="1:26">
      <c r="A2191" s="248"/>
      <c r="I2191" s="126"/>
      <c r="P2191" s="126"/>
      <c r="Y2191" s="126"/>
      <c r="Z2191" s="126"/>
    </row>
    <row r="2192" spans="1:26">
      <c r="A2192" s="248"/>
      <c r="I2192" s="126"/>
      <c r="P2192" s="126"/>
      <c r="Y2192" s="126"/>
      <c r="Z2192" s="126"/>
    </row>
    <row r="2193" spans="1:26">
      <c r="A2193" s="248"/>
      <c r="I2193" s="126"/>
      <c r="P2193" s="126"/>
      <c r="Y2193" s="126"/>
      <c r="Z2193" s="126"/>
    </row>
    <row r="2194" spans="1:26">
      <c r="A2194" s="248"/>
      <c r="I2194" s="126"/>
      <c r="P2194" s="126"/>
      <c r="Y2194" s="126"/>
      <c r="Z2194" s="126"/>
    </row>
    <row r="2195" spans="1:26">
      <c r="A2195" s="248"/>
      <c r="I2195" s="126"/>
      <c r="P2195" s="126"/>
      <c r="Y2195" s="126"/>
      <c r="Z2195" s="126"/>
    </row>
    <row r="2196" spans="1:26">
      <c r="A2196" s="248"/>
      <c r="I2196" s="126"/>
      <c r="P2196" s="126"/>
      <c r="Y2196" s="126"/>
      <c r="Z2196" s="126"/>
    </row>
    <row r="2197" spans="1:26">
      <c r="A2197" s="248"/>
      <c r="I2197" s="126"/>
      <c r="P2197" s="126"/>
      <c r="Y2197" s="126"/>
      <c r="Z2197" s="126"/>
    </row>
    <row r="2198" spans="1:26">
      <c r="A2198" s="248"/>
      <c r="I2198" s="126"/>
      <c r="P2198" s="126"/>
      <c r="Y2198" s="126"/>
      <c r="Z2198" s="126"/>
    </row>
    <row r="2199" spans="1:26">
      <c r="A2199" s="248"/>
      <c r="I2199" s="126"/>
      <c r="P2199" s="126"/>
      <c r="Y2199" s="126"/>
      <c r="Z2199" s="126"/>
    </row>
    <row r="2200" spans="1:26">
      <c r="A2200" s="248"/>
      <c r="I2200" s="126"/>
      <c r="P2200" s="126"/>
      <c r="Y2200" s="126"/>
      <c r="Z2200" s="126"/>
    </row>
    <row r="2201" spans="1:26">
      <c r="A2201" s="248"/>
      <c r="I2201" s="126"/>
      <c r="P2201" s="126"/>
      <c r="Y2201" s="126"/>
      <c r="Z2201" s="126"/>
    </row>
    <row r="2202" spans="1:26">
      <c r="A2202" s="248"/>
      <c r="I2202" s="126"/>
      <c r="P2202" s="126"/>
      <c r="Y2202" s="126"/>
      <c r="Z2202" s="126"/>
    </row>
    <row r="2203" spans="1:26">
      <c r="A2203" s="248"/>
      <c r="I2203" s="126"/>
      <c r="P2203" s="126"/>
      <c r="Y2203" s="126"/>
      <c r="Z2203" s="126"/>
    </row>
    <row r="2204" spans="1:26">
      <c r="A2204" s="248"/>
      <c r="I2204" s="126"/>
      <c r="P2204" s="126"/>
      <c r="Y2204" s="126"/>
      <c r="Z2204" s="126"/>
    </row>
    <row r="2205" spans="1:26">
      <c r="A2205" s="248"/>
      <c r="I2205" s="126"/>
      <c r="P2205" s="126"/>
      <c r="Y2205" s="126"/>
      <c r="Z2205" s="126"/>
    </row>
    <row r="2206" spans="1:26">
      <c r="A2206" s="248"/>
      <c r="I2206" s="126"/>
      <c r="P2206" s="126"/>
      <c r="Y2206" s="126"/>
      <c r="Z2206" s="126"/>
    </row>
    <row r="2207" spans="1:26">
      <c r="A2207" s="248"/>
      <c r="I2207" s="126"/>
      <c r="P2207" s="126"/>
      <c r="Y2207" s="126"/>
      <c r="Z2207" s="126"/>
    </row>
    <row r="2208" spans="1:26">
      <c r="A2208" s="248"/>
      <c r="I2208" s="126"/>
      <c r="P2208" s="126"/>
      <c r="Y2208" s="126"/>
      <c r="Z2208" s="126"/>
    </row>
    <row r="2209" spans="1:26">
      <c r="A2209" s="248"/>
      <c r="I2209" s="126"/>
      <c r="P2209" s="126"/>
      <c r="Y2209" s="126"/>
      <c r="Z2209" s="126"/>
    </row>
    <row r="2210" spans="1:26">
      <c r="A2210" s="248"/>
      <c r="I2210" s="126"/>
      <c r="P2210" s="126"/>
      <c r="Y2210" s="126"/>
      <c r="Z2210" s="126"/>
    </row>
    <row r="2211" spans="1:26">
      <c r="A2211" s="248"/>
      <c r="I2211" s="126"/>
      <c r="P2211" s="126"/>
      <c r="Y2211" s="126"/>
      <c r="Z2211" s="126"/>
    </row>
    <row r="2212" spans="1:26">
      <c r="A2212" s="248"/>
      <c r="I2212" s="126"/>
      <c r="P2212" s="126"/>
      <c r="Y2212" s="126"/>
      <c r="Z2212" s="126"/>
    </row>
    <row r="2213" spans="1:26">
      <c r="A2213" s="248"/>
      <c r="I2213" s="126"/>
      <c r="P2213" s="126"/>
      <c r="Y2213" s="126"/>
      <c r="Z2213" s="126"/>
    </row>
    <row r="2214" spans="1:26">
      <c r="A2214" s="248"/>
      <c r="I2214" s="126"/>
      <c r="P2214" s="126"/>
      <c r="Y2214" s="126"/>
      <c r="Z2214" s="126"/>
    </row>
    <row r="2215" spans="1:26">
      <c r="A2215" s="248"/>
      <c r="I2215" s="126"/>
      <c r="P2215" s="126"/>
      <c r="Y2215" s="126"/>
      <c r="Z2215" s="126"/>
    </row>
    <row r="2216" spans="1:26">
      <c r="A2216" s="248"/>
      <c r="I2216" s="126"/>
      <c r="P2216" s="126"/>
      <c r="Y2216" s="126"/>
      <c r="Z2216" s="126"/>
    </row>
    <row r="2217" spans="1:26">
      <c r="A2217" s="248"/>
      <c r="I2217" s="126"/>
      <c r="P2217" s="126"/>
      <c r="Y2217" s="126"/>
      <c r="Z2217" s="126"/>
    </row>
    <row r="2218" spans="1:26">
      <c r="A2218" s="248"/>
      <c r="I2218" s="126"/>
      <c r="P2218" s="126"/>
      <c r="Y2218" s="126"/>
      <c r="Z2218" s="126"/>
    </row>
    <row r="2219" spans="1:26">
      <c r="A2219" s="248"/>
      <c r="I2219" s="126"/>
      <c r="P2219" s="126"/>
      <c r="Y2219" s="126"/>
      <c r="Z2219" s="126"/>
    </row>
    <row r="2220" spans="1:26">
      <c r="A2220" s="248"/>
      <c r="I2220" s="126"/>
      <c r="P2220" s="126"/>
      <c r="Y2220" s="126"/>
      <c r="Z2220" s="126"/>
    </row>
    <row r="2221" spans="1:26">
      <c r="A2221" s="248"/>
      <c r="I2221" s="126"/>
      <c r="P2221" s="126"/>
      <c r="Y2221" s="126"/>
      <c r="Z2221" s="126"/>
    </row>
    <row r="2222" spans="1:26">
      <c r="A2222" s="248"/>
      <c r="I2222" s="126"/>
      <c r="P2222" s="126"/>
      <c r="Y2222" s="126"/>
      <c r="Z2222" s="126"/>
    </row>
    <row r="2223" spans="1:26">
      <c r="A2223" s="248"/>
      <c r="I2223" s="126"/>
      <c r="P2223" s="126"/>
      <c r="Y2223" s="126"/>
      <c r="Z2223" s="126"/>
    </row>
    <row r="2224" spans="1:26">
      <c r="A2224" s="248"/>
      <c r="I2224" s="126"/>
      <c r="P2224" s="126"/>
      <c r="Y2224" s="126"/>
      <c r="Z2224" s="126"/>
    </row>
    <row r="2225" spans="1:26">
      <c r="A2225" s="248"/>
      <c r="I2225" s="126"/>
      <c r="P2225" s="126"/>
      <c r="Y2225" s="126"/>
      <c r="Z2225" s="126"/>
    </row>
    <row r="2226" spans="1:26">
      <c r="A2226" s="248"/>
      <c r="I2226" s="126"/>
      <c r="P2226" s="126"/>
      <c r="Y2226" s="126"/>
      <c r="Z2226" s="126"/>
    </row>
    <row r="2227" spans="1:26">
      <c r="A2227" s="248"/>
      <c r="I2227" s="126"/>
      <c r="P2227" s="126"/>
      <c r="Y2227" s="126"/>
      <c r="Z2227" s="126"/>
    </row>
    <row r="2228" spans="1:26">
      <c r="A2228" s="248"/>
      <c r="I2228" s="126"/>
      <c r="P2228" s="126"/>
      <c r="Y2228" s="126"/>
      <c r="Z2228" s="126"/>
    </row>
    <row r="2229" spans="1:26">
      <c r="A2229" s="248"/>
      <c r="I2229" s="126"/>
      <c r="P2229" s="126"/>
      <c r="Y2229" s="126"/>
      <c r="Z2229" s="126"/>
    </row>
    <row r="2230" spans="1:26">
      <c r="A2230" s="248"/>
      <c r="I2230" s="126"/>
      <c r="P2230" s="126"/>
      <c r="Y2230" s="126"/>
      <c r="Z2230" s="126"/>
    </row>
    <row r="2231" spans="1:26">
      <c r="A2231" s="248"/>
      <c r="I2231" s="126"/>
      <c r="P2231" s="126"/>
      <c r="Y2231" s="126"/>
      <c r="Z2231" s="126"/>
    </row>
    <row r="2232" spans="1:26">
      <c r="A2232" s="248"/>
      <c r="I2232" s="126"/>
      <c r="P2232" s="126"/>
      <c r="Y2232" s="126"/>
      <c r="Z2232" s="126"/>
    </row>
    <row r="2233" spans="1:26">
      <c r="A2233" s="248"/>
      <c r="I2233" s="126"/>
      <c r="P2233" s="126"/>
      <c r="Y2233" s="126"/>
      <c r="Z2233" s="126"/>
    </row>
    <row r="2234" spans="1:26">
      <c r="A2234" s="248"/>
      <c r="I2234" s="126"/>
      <c r="P2234" s="126"/>
      <c r="Y2234" s="126"/>
      <c r="Z2234" s="126"/>
    </row>
    <row r="2235" spans="1:26">
      <c r="A2235" s="248"/>
      <c r="I2235" s="126"/>
      <c r="P2235" s="126"/>
      <c r="Y2235" s="126"/>
      <c r="Z2235" s="126"/>
    </row>
    <row r="2236" spans="1:26">
      <c r="A2236" s="248"/>
      <c r="I2236" s="126"/>
      <c r="P2236" s="126"/>
      <c r="Y2236" s="126"/>
      <c r="Z2236" s="126"/>
    </row>
    <row r="2237" spans="1:26">
      <c r="A2237" s="248"/>
      <c r="I2237" s="126"/>
      <c r="P2237" s="126"/>
      <c r="Y2237" s="126"/>
      <c r="Z2237" s="126"/>
    </row>
    <row r="2238" spans="1:26">
      <c r="A2238" s="248"/>
      <c r="I2238" s="126"/>
      <c r="P2238" s="126"/>
      <c r="Y2238" s="126"/>
      <c r="Z2238" s="126"/>
    </row>
    <row r="2239" spans="1:26">
      <c r="A2239" s="248"/>
      <c r="I2239" s="126"/>
      <c r="P2239" s="126"/>
      <c r="Y2239" s="126"/>
      <c r="Z2239" s="126"/>
    </row>
    <row r="2240" spans="1:26">
      <c r="A2240" s="248"/>
      <c r="I2240" s="126"/>
      <c r="P2240" s="126"/>
      <c r="Y2240" s="126"/>
      <c r="Z2240" s="126"/>
    </row>
    <row r="2241" spans="1:26">
      <c r="A2241" s="248"/>
      <c r="I2241" s="126"/>
      <c r="P2241" s="126"/>
      <c r="Y2241" s="126"/>
      <c r="Z2241" s="126"/>
    </row>
    <row r="2242" spans="1:26">
      <c r="A2242" s="248"/>
      <c r="I2242" s="126"/>
      <c r="P2242" s="126"/>
      <c r="Y2242" s="126"/>
      <c r="Z2242" s="126"/>
    </row>
    <row r="2243" spans="1:26">
      <c r="A2243" s="248"/>
      <c r="I2243" s="126"/>
      <c r="P2243" s="126"/>
      <c r="Y2243" s="126"/>
      <c r="Z2243" s="126"/>
    </row>
    <row r="2244" spans="1:26">
      <c r="A2244" s="248"/>
      <c r="I2244" s="126"/>
      <c r="P2244" s="126"/>
      <c r="Y2244" s="126"/>
      <c r="Z2244" s="126"/>
    </row>
    <row r="2245" spans="1:26">
      <c r="A2245" s="248"/>
      <c r="I2245" s="126"/>
      <c r="P2245" s="126"/>
      <c r="Y2245" s="126"/>
      <c r="Z2245" s="126"/>
    </row>
    <row r="2246" spans="1:26">
      <c r="A2246" s="248"/>
      <c r="I2246" s="126"/>
      <c r="P2246" s="126"/>
      <c r="Y2246" s="126"/>
      <c r="Z2246" s="126"/>
    </row>
    <row r="2247" spans="1:26">
      <c r="A2247" s="248"/>
      <c r="I2247" s="126"/>
      <c r="P2247" s="126"/>
      <c r="Y2247" s="126"/>
      <c r="Z2247" s="126"/>
    </row>
    <row r="2248" spans="1:26">
      <c r="A2248" s="248"/>
      <c r="I2248" s="126"/>
      <c r="P2248" s="126"/>
      <c r="Y2248" s="126"/>
      <c r="Z2248" s="126"/>
    </row>
    <row r="2249" spans="1:26">
      <c r="A2249" s="248"/>
      <c r="I2249" s="126"/>
      <c r="P2249" s="126"/>
      <c r="Y2249" s="126"/>
      <c r="Z2249" s="126"/>
    </row>
    <row r="2250" spans="1:26">
      <c r="A2250" s="248"/>
      <c r="I2250" s="126"/>
      <c r="P2250" s="126"/>
      <c r="Y2250" s="126"/>
      <c r="Z2250" s="126"/>
    </row>
    <row r="2251" spans="1:26">
      <c r="A2251" s="248"/>
      <c r="I2251" s="126"/>
      <c r="P2251" s="126"/>
      <c r="Y2251" s="126"/>
      <c r="Z2251" s="126"/>
    </row>
    <row r="2252" spans="1:26">
      <c r="A2252" s="248"/>
      <c r="I2252" s="126"/>
      <c r="P2252" s="126"/>
      <c r="Y2252" s="126"/>
      <c r="Z2252" s="126"/>
    </row>
    <row r="2253" spans="1:26">
      <c r="A2253" s="248"/>
      <c r="I2253" s="126"/>
      <c r="P2253" s="126"/>
      <c r="Y2253" s="126"/>
      <c r="Z2253" s="126"/>
    </row>
    <row r="2254" spans="1:26">
      <c r="A2254" s="248"/>
      <c r="I2254" s="126"/>
      <c r="P2254" s="126"/>
      <c r="Y2254" s="126"/>
      <c r="Z2254" s="126"/>
    </row>
    <row r="2255" spans="1:26">
      <c r="A2255" s="248"/>
      <c r="I2255" s="126"/>
      <c r="P2255" s="126"/>
      <c r="Y2255" s="126"/>
      <c r="Z2255" s="126"/>
    </row>
    <row r="2256" spans="1:26">
      <c r="A2256" s="248"/>
      <c r="I2256" s="126"/>
      <c r="P2256" s="126"/>
      <c r="Y2256" s="126"/>
      <c r="Z2256" s="126"/>
    </row>
    <row r="2257" spans="1:26">
      <c r="A2257" s="248"/>
      <c r="I2257" s="126"/>
      <c r="P2257" s="126"/>
      <c r="Y2257" s="126"/>
      <c r="Z2257" s="126"/>
    </row>
    <row r="2258" spans="1:26">
      <c r="A2258" s="248"/>
      <c r="I2258" s="126"/>
      <c r="P2258" s="126"/>
      <c r="Y2258" s="126"/>
      <c r="Z2258" s="126"/>
    </row>
    <row r="2259" spans="1:26">
      <c r="A2259" s="248"/>
      <c r="I2259" s="126"/>
      <c r="P2259" s="126"/>
      <c r="Y2259" s="126"/>
      <c r="Z2259" s="126"/>
    </row>
    <row r="2260" spans="1:26">
      <c r="A2260" s="248"/>
      <c r="I2260" s="126"/>
      <c r="P2260" s="126"/>
      <c r="Y2260" s="126"/>
      <c r="Z2260" s="126"/>
    </row>
    <row r="2261" spans="1:26">
      <c r="A2261" s="248"/>
      <c r="I2261" s="126"/>
      <c r="P2261" s="126"/>
      <c r="Y2261" s="126"/>
      <c r="Z2261" s="126"/>
    </row>
    <row r="2262" spans="1:26">
      <c r="A2262" s="248"/>
      <c r="I2262" s="126"/>
      <c r="P2262" s="126"/>
      <c r="Y2262" s="126"/>
      <c r="Z2262" s="126"/>
    </row>
    <row r="2263" spans="1:26">
      <c r="A2263" s="248"/>
      <c r="I2263" s="126"/>
      <c r="P2263" s="126"/>
      <c r="Y2263" s="126"/>
      <c r="Z2263" s="126"/>
    </row>
    <row r="2264" spans="1:26">
      <c r="A2264" s="248"/>
      <c r="I2264" s="126"/>
      <c r="P2264" s="126"/>
      <c r="Y2264" s="126"/>
      <c r="Z2264" s="126"/>
    </row>
    <row r="2265" spans="1:26">
      <c r="A2265" s="248"/>
      <c r="I2265" s="126"/>
      <c r="P2265" s="126"/>
      <c r="Y2265" s="126"/>
      <c r="Z2265" s="126"/>
    </row>
    <row r="2266" spans="1:26">
      <c r="A2266" s="248"/>
      <c r="I2266" s="126"/>
      <c r="P2266" s="126"/>
      <c r="Y2266" s="126"/>
      <c r="Z2266" s="126"/>
    </row>
    <row r="2267" spans="1:26">
      <c r="A2267" s="248"/>
      <c r="I2267" s="126"/>
      <c r="P2267" s="126"/>
      <c r="Y2267" s="126"/>
      <c r="Z2267" s="126"/>
    </row>
    <row r="2268" spans="1:26">
      <c r="A2268" s="248"/>
      <c r="I2268" s="126"/>
      <c r="P2268" s="126"/>
      <c r="Y2268" s="126"/>
      <c r="Z2268" s="126"/>
    </row>
    <row r="2269" spans="1:26">
      <c r="A2269" s="248"/>
      <c r="I2269" s="126"/>
      <c r="P2269" s="126"/>
      <c r="Y2269" s="126"/>
      <c r="Z2269" s="126"/>
    </row>
    <row r="2270" spans="1:26">
      <c r="A2270" s="248"/>
      <c r="I2270" s="126"/>
      <c r="P2270" s="126"/>
      <c r="Y2270" s="126"/>
      <c r="Z2270" s="126"/>
    </row>
    <row r="2271" spans="1:26">
      <c r="A2271" s="248"/>
      <c r="I2271" s="126"/>
      <c r="P2271" s="126"/>
      <c r="Y2271" s="126"/>
      <c r="Z2271" s="126"/>
    </row>
    <row r="2272" spans="1:26">
      <c r="A2272" s="248"/>
      <c r="I2272" s="126"/>
      <c r="P2272" s="126"/>
      <c r="Y2272" s="126"/>
      <c r="Z2272" s="126"/>
    </row>
    <row r="2273" spans="1:26">
      <c r="A2273" s="248"/>
      <c r="I2273" s="126"/>
      <c r="P2273" s="126"/>
      <c r="Y2273" s="126"/>
      <c r="Z2273" s="126"/>
    </row>
    <row r="2274" spans="1:26">
      <c r="A2274" s="248"/>
      <c r="I2274" s="126"/>
      <c r="P2274" s="126"/>
      <c r="Y2274" s="126"/>
      <c r="Z2274" s="126"/>
    </row>
    <row r="2275" spans="1:26">
      <c r="A2275" s="248"/>
      <c r="I2275" s="126"/>
      <c r="P2275" s="126"/>
      <c r="Y2275" s="126"/>
      <c r="Z2275" s="126"/>
    </row>
    <row r="2276" spans="1:26">
      <c r="A2276" s="248"/>
      <c r="I2276" s="126"/>
      <c r="P2276" s="126"/>
      <c r="Y2276" s="126"/>
      <c r="Z2276" s="126"/>
    </row>
    <row r="2277" spans="1:26">
      <c r="A2277" s="248"/>
      <c r="I2277" s="126"/>
      <c r="P2277" s="126"/>
      <c r="Y2277" s="126"/>
      <c r="Z2277" s="126"/>
    </row>
    <row r="2278" spans="1:26">
      <c r="A2278" s="248"/>
      <c r="I2278" s="126"/>
      <c r="P2278" s="126"/>
      <c r="Y2278" s="126"/>
      <c r="Z2278" s="126"/>
    </row>
    <row r="2279" spans="1:26">
      <c r="A2279" s="248"/>
      <c r="I2279" s="126"/>
      <c r="P2279" s="126"/>
      <c r="Y2279" s="126"/>
      <c r="Z2279" s="126"/>
    </row>
    <row r="2280" spans="1:26">
      <c r="A2280" s="248"/>
      <c r="I2280" s="126"/>
      <c r="P2280" s="126"/>
      <c r="Y2280" s="126"/>
      <c r="Z2280" s="126"/>
    </row>
    <row r="2281" spans="1:26">
      <c r="A2281" s="248"/>
      <c r="I2281" s="126"/>
      <c r="P2281" s="126"/>
      <c r="Y2281" s="126"/>
      <c r="Z2281" s="126"/>
    </row>
    <row r="2282" spans="1:26">
      <c r="A2282" s="248"/>
      <c r="I2282" s="126"/>
      <c r="P2282" s="126"/>
      <c r="Y2282" s="126"/>
      <c r="Z2282" s="126"/>
    </row>
    <row r="2283" spans="1:26">
      <c r="A2283" s="248"/>
      <c r="I2283" s="126"/>
      <c r="P2283" s="126"/>
      <c r="Y2283" s="126"/>
      <c r="Z2283" s="126"/>
    </row>
    <row r="2284" spans="1:26">
      <c r="A2284" s="248"/>
      <c r="I2284" s="126"/>
      <c r="P2284" s="126"/>
      <c r="Y2284" s="126"/>
      <c r="Z2284" s="126"/>
    </row>
    <row r="2285" spans="1:26">
      <c r="A2285" s="248"/>
      <c r="I2285" s="126"/>
      <c r="P2285" s="126"/>
      <c r="Y2285" s="126"/>
      <c r="Z2285" s="126"/>
    </row>
    <row r="2286" spans="1:26">
      <c r="A2286" s="248"/>
      <c r="I2286" s="126"/>
      <c r="P2286" s="126"/>
      <c r="Y2286" s="126"/>
      <c r="Z2286" s="126"/>
    </row>
    <row r="2287" spans="1:26">
      <c r="A2287" s="248"/>
      <c r="I2287" s="126"/>
      <c r="P2287" s="126"/>
      <c r="Y2287" s="126"/>
      <c r="Z2287" s="126"/>
    </row>
    <row r="2288" spans="1:26">
      <c r="A2288" s="248"/>
      <c r="I2288" s="126"/>
      <c r="P2288" s="126"/>
      <c r="Y2288" s="126"/>
      <c r="Z2288" s="126"/>
    </row>
    <row r="2289" spans="1:26">
      <c r="A2289" s="248"/>
      <c r="I2289" s="126"/>
      <c r="P2289" s="126"/>
      <c r="Y2289" s="126"/>
      <c r="Z2289" s="126"/>
    </row>
    <row r="2290" spans="1:26">
      <c r="A2290" s="248"/>
      <c r="I2290" s="126"/>
      <c r="P2290" s="126"/>
      <c r="Y2290" s="126"/>
      <c r="Z2290" s="126"/>
    </row>
    <row r="2291" spans="1:26">
      <c r="A2291" s="248"/>
      <c r="I2291" s="126"/>
      <c r="P2291" s="126"/>
      <c r="Y2291" s="126"/>
      <c r="Z2291" s="126"/>
    </row>
    <row r="2292" spans="1:26">
      <c r="A2292" s="248"/>
      <c r="I2292" s="126"/>
      <c r="P2292" s="126"/>
      <c r="Y2292" s="126"/>
      <c r="Z2292" s="126"/>
    </row>
    <row r="2293" spans="1:26">
      <c r="A2293" s="248"/>
      <c r="I2293" s="126"/>
      <c r="P2293" s="126"/>
      <c r="Y2293" s="126"/>
      <c r="Z2293" s="126"/>
    </row>
    <row r="2294" spans="1:26">
      <c r="A2294" s="248"/>
      <c r="I2294" s="126"/>
      <c r="P2294" s="126"/>
      <c r="Y2294" s="126"/>
      <c r="Z2294" s="126"/>
    </row>
    <row r="2295" spans="1:26">
      <c r="A2295" s="248"/>
      <c r="I2295" s="126"/>
      <c r="P2295" s="126"/>
      <c r="Y2295" s="126"/>
      <c r="Z2295" s="126"/>
    </row>
    <row r="2296" spans="1:26">
      <c r="A2296" s="248"/>
      <c r="I2296" s="126"/>
      <c r="P2296" s="126"/>
      <c r="Y2296" s="126"/>
      <c r="Z2296" s="126"/>
    </row>
    <row r="2297" spans="1:26">
      <c r="A2297" s="248"/>
      <c r="I2297" s="126"/>
      <c r="P2297" s="126"/>
      <c r="Y2297" s="126"/>
      <c r="Z2297" s="126"/>
    </row>
    <row r="2298" spans="1:26">
      <c r="A2298" s="248"/>
      <c r="I2298" s="126"/>
      <c r="P2298" s="126"/>
      <c r="Y2298" s="126"/>
      <c r="Z2298" s="126"/>
    </row>
    <row r="2299" spans="1:26">
      <c r="A2299" s="248"/>
      <c r="I2299" s="126"/>
      <c r="P2299" s="126"/>
      <c r="Y2299" s="126"/>
      <c r="Z2299" s="126"/>
    </row>
    <row r="2300" spans="1:26">
      <c r="A2300" s="248"/>
      <c r="I2300" s="126"/>
      <c r="P2300" s="126"/>
      <c r="Y2300" s="126"/>
      <c r="Z2300" s="126"/>
    </row>
    <row r="2301" spans="1:26">
      <c r="A2301" s="248"/>
      <c r="I2301" s="126"/>
      <c r="P2301" s="126"/>
      <c r="Y2301" s="126"/>
      <c r="Z2301" s="126"/>
    </row>
    <row r="2302" spans="1:26">
      <c r="A2302" s="248"/>
      <c r="I2302" s="126"/>
      <c r="P2302" s="126"/>
      <c r="Y2302" s="126"/>
      <c r="Z2302" s="126"/>
    </row>
    <row r="2303" spans="1:26">
      <c r="A2303" s="248"/>
      <c r="I2303" s="126"/>
      <c r="P2303" s="126"/>
      <c r="Y2303" s="126"/>
      <c r="Z2303" s="126"/>
    </row>
    <row r="2304" spans="1:26">
      <c r="A2304" s="248"/>
      <c r="I2304" s="126"/>
      <c r="P2304" s="126"/>
      <c r="Y2304" s="126"/>
      <c r="Z2304" s="126"/>
    </row>
    <row r="2305" spans="1:26">
      <c r="A2305" s="248"/>
      <c r="I2305" s="126"/>
      <c r="P2305" s="126"/>
      <c r="Y2305" s="126"/>
      <c r="Z2305" s="126"/>
    </row>
    <row r="2306" spans="1:26">
      <c r="A2306" s="248"/>
      <c r="I2306" s="126"/>
      <c r="P2306" s="126"/>
      <c r="Y2306" s="126"/>
      <c r="Z2306" s="126"/>
    </row>
    <row r="2307" spans="1:26">
      <c r="A2307" s="248"/>
      <c r="I2307" s="126"/>
      <c r="P2307" s="126"/>
      <c r="Y2307" s="126"/>
      <c r="Z2307" s="126"/>
    </row>
    <row r="2308" spans="1:26">
      <c r="A2308" s="248"/>
      <c r="I2308" s="126"/>
      <c r="P2308" s="126"/>
      <c r="Y2308" s="126"/>
      <c r="Z2308" s="126"/>
    </row>
    <row r="2309" spans="1:26">
      <c r="A2309" s="248"/>
      <c r="I2309" s="126"/>
      <c r="P2309" s="126"/>
      <c r="Y2309" s="126"/>
      <c r="Z2309" s="126"/>
    </row>
    <row r="2310" spans="1:26">
      <c r="A2310" s="248"/>
      <c r="I2310" s="126"/>
      <c r="P2310" s="126"/>
      <c r="Y2310" s="126"/>
      <c r="Z2310" s="126"/>
    </row>
    <row r="2311" spans="1:26">
      <c r="A2311" s="248"/>
      <c r="I2311" s="126"/>
      <c r="P2311" s="126"/>
      <c r="Y2311" s="126"/>
      <c r="Z2311" s="126"/>
    </row>
    <row r="2312" spans="1:26">
      <c r="A2312" s="248"/>
      <c r="I2312" s="126"/>
      <c r="P2312" s="126"/>
      <c r="Y2312" s="126"/>
      <c r="Z2312" s="126"/>
    </row>
    <row r="2313" spans="1:26">
      <c r="A2313" s="248"/>
      <c r="I2313" s="126"/>
      <c r="P2313" s="126"/>
      <c r="Y2313" s="126"/>
      <c r="Z2313" s="126"/>
    </row>
    <row r="2314" spans="1:26">
      <c r="A2314" s="248"/>
      <c r="I2314" s="126"/>
      <c r="P2314" s="126"/>
      <c r="Y2314" s="126"/>
      <c r="Z2314" s="126"/>
    </row>
    <row r="2315" spans="1:26">
      <c r="A2315" s="248"/>
      <c r="I2315" s="126"/>
      <c r="P2315" s="126"/>
      <c r="Y2315" s="126"/>
      <c r="Z2315" s="126"/>
    </row>
    <row r="2316" spans="1:26">
      <c r="A2316" s="248"/>
      <c r="I2316" s="126"/>
      <c r="P2316" s="126"/>
      <c r="Y2316" s="126"/>
      <c r="Z2316" s="126"/>
    </row>
    <row r="2317" spans="1:26">
      <c r="A2317" s="248"/>
      <c r="I2317" s="126"/>
      <c r="P2317" s="126"/>
      <c r="Y2317" s="126"/>
      <c r="Z2317" s="126"/>
    </row>
    <row r="2318" spans="1:26">
      <c r="A2318" s="248"/>
      <c r="I2318" s="126"/>
      <c r="P2318" s="126"/>
      <c r="Y2318" s="126"/>
      <c r="Z2318" s="126"/>
    </row>
    <row r="2319" spans="1:26">
      <c r="A2319" s="248"/>
      <c r="I2319" s="126"/>
      <c r="P2319" s="126"/>
      <c r="Y2319" s="126"/>
      <c r="Z2319" s="126"/>
    </row>
    <row r="2320" spans="1:26">
      <c r="A2320" s="248"/>
      <c r="I2320" s="126"/>
      <c r="P2320" s="126"/>
      <c r="Y2320" s="126"/>
      <c r="Z2320" s="126"/>
    </row>
    <row r="2321" spans="1:26">
      <c r="A2321" s="248"/>
      <c r="I2321" s="126"/>
      <c r="P2321" s="126"/>
      <c r="Y2321" s="126"/>
      <c r="Z2321" s="126"/>
    </row>
    <row r="2322" spans="1:26">
      <c r="A2322" s="248"/>
      <c r="I2322" s="126"/>
      <c r="P2322" s="126"/>
      <c r="Y2322" s="126"/>
      <c r="Z2322" s="126"/>
    </row>
    <row r="2323" spans="1:26">
      <c r="A2323" s="248"/>
      <c r="I2323" s="126"/>
      <c r="P2323" s="126"/>
      <c r="Y2323" s="126"/>
      <c r="Z2323" s="126"/>
    </row>
    <row r="2324" spans="1:26">
      <c r="A2324" s="248"/>
      <c r="I2324" s="126"/>
      <c r="P2324" s="126"/>
      <c r="Y2324" s="126"/>
      <c r="Z2324" s="126"/>
    </row>
    <row r="2325" spans="1:26">
      <c r="A2325" s="248"/>
      <c r="I2325" s="126"/>
      <c r="P2325" s="126"/>
      <c r="Y2325" s="126"/>
      <c r="Z2325" s="126"/>
    </row>
    <row r="2326" spans="1:26">
      <c r="A2326" s="248"/>
      <c r="I2326" s="126"/>
      <c r="P2326" s="126"/>
      <c r="Y2326" s="126"/>
      <c r="Z2326" s="126"/>
    </row>
    <row r="2327" spans="1:26">
      <c r="A2327" s="248"/>
      <c r="I2327" s="126"/>
      <c r="P2327" s="126"/>
      <c r="Y2327" s="126"/>
      <c r="Z2327" s="126"/>
    </row>
    <row r="2328" spans="1:26">
      <c r="A2328" s="248"/>
      <c r="I2328" s="126"/>
      <c r="P2328" s="126"/>
      <c r="Y2328" s="126"/>
      <c r="Z2328" s="126"/>
    </row>
    <row r="2329" spans="1:26">
      <c r="A2329" s="248"/>
      <c r="I2329" s="126"/>
      <c r="P2329" s="126"/>
      <c r="Y2329" s="126"/>
      <c r="Z2329" s="126"/>
    </row>
    <row r="2330" spans="1:26">
      <c r="A2330" s="248"/>
      <c r="I2330" s="126"/>
      <c r="P2330" s="126"/>
      <c r="Y2330" s="126"/>
      <c r="Z2330" s="126"/>
    </row>
    <row r="2331" spans="1:26">
      <c r="A2331" s="248"/>
      <c r="I2331" s="126"/>
      <c r="P2331" s="126"/>
      <c r="Y2331" s="126"/>
      <c r="Z2331" s="126"/>
    </row>
    <row r="2332" spans="1:26">
      <c r="A2332" s="248"/>
      <c r="I2332" s="126"/>
      <c r="P2332" s="126"/>
      <c r="Y2332" s="126"/>
      <c r="Z2332" s="126"/>
    </row>
    <row r="2333" spans="1:26">
      <c r="A2333" s="248"/>
      <c r="I2333" s="126"/>
      <c r="P2333" s="126"/>
      <c r="Y2333" s="126"/>
      <c r="Z2333" s="126"/>
    </row>
    <row r="2334" spans="1:26">
      <c r="A2334" s="248"/>
      <c r="I2334" s="126"/>
      <c r="P2334" s="126"/>
      <c r="Y2334" s="126"/>
      <c r="Z2334" s="126"/>
    </row>
    <row r="2335" spans="1:26">
      <c r="A2335" s="248"/>
      <c r="I2335" s="126"/>
      <c r="P2335" s="126"/>
      <c r="Y2335" s="126"/>
      <c r="Z2335" s="126"/>
    </row>
    <row r="2336" spans="1:26">
      <c r="A2336" s="248"/>
      <c r="I2336" s="126"/>
      <c r="P2336" s="126"/>
      <c r="Y2336" s="126"/>
      <c r="Z2336" s="126"/>
    </row>
    <row r="2337" spans="1:26">
      <c r="A2337" s="248"/>
      <c r="I2337" s="126"/>
      <c r="P2337" s="126"/>
      <c r="Y2337" s="126"/>
      <c r="Z2337" s="126"/>
    </row>
    <row r="2338" spans="1:26">
      <c r="A2338" s="248"/>
      <c r="I2338" s="126"/>
      <c r="P2338" s="126"/>
      <c r="Y2338" s="126"/>
      <c r="Z2338" s="126"/>
    </row>
    <row r="2339" spans="1:26">
      <c r="A2339" s="248"/>
      <c r="I2339" s="126"/>
      <c r="P2339" s="126"/>
      <c r="Y2339" s="126"/>
      <c r="Z2339" s="126"/>
    </row>
    <row r="2340" spans="1:26">
      <c r="A2340" s="248"/>
      <c r="I2340" s="126"/>
      <c r="P2340" s="126"/>
      <c r="Y2340" s="126"/>
      <c r="Z2340" s="126"/>
    </row>
    <row r="2341" spans="1:26">
      <c r="A2341" s="248"/>
      <c r="I2341" s="126"/>
      <c r="P2341" s="126"/>
      <c r="Y2341" s="126"/>
      <c r="Z2341" s="126"/>
    </row>
    <row r="2342" spans="1:26">
      <c r="A2342" s="248"/>
      <c r="I2342" s="126"/>
      <c r="P2342" s="126"/>
      <c r="Y2342" s="126"/>
      <c r="Z2342" s="126"/>
    </row>
    <row r="2343" spans="1:26">
      <c r="A2343" s="248"/>
      <c r="I2343" s="126"/>
      <c r="P2343" s="126"/>
      <c r="Y2343" s="126"/>
      <c r="Z2343" s="126"/>
    </row>
    <row r="2344" spans="1:26">
      <c r="A2344" s="248"/>
      <c r="I2344" s="126"/>
      <c r="P2344" s="126"/>
      <c r="Y2344" s="126"/>
      <c r="Z2344" s="126"/>
    </row>
    <row r="2345" spans="1:26">
      <c r="A2345" s="248"/>
      <c r="I2345" s="126"/>
      <c r="P2345" s="126"/>
      <c r="Y2345" s="126"/>
      <c r="Z2345" s="126"/>
    </row>
    <row r="2346" spans="1:26">
      <c r="A2346" s="248"/>
      <c r="I2346" s="126"/>
      <c r="P2346" s="126"/>
      <c r="Y2346" s="126"/>
      <c r="Z2346" s="126"/>
    </row>
    <row r="2347" spans="1:26">
      <c r="A2347" s="248"/>
      <c r="I2347" s="126"/>
      <c r="P2347" s="126"/>
      <c r="Y2347" s="126"/>
      <c r="Z2347" s="126"/>
    </row>
    <row r="2348" spans="1:26">
      <c r="A2348" s="248"/>
      <c r="I2348" s="126"/>
      <c r="P2348" s="126"/>
      <c r="Y2348" s="126"/>
      <c r="Z2348" s="126"/>
    </row>
    <row r="2349" spans="1:26">
      <c r="A2349" s="248"/>
      <c r="I2349" s="126"/>
      <c r="P2349" s="126"/>
      <c r="Y2349" s="126"/>
      <c r="Z2349" s="126"/>
    </row>
    <row r="2350" spans="1:26">
      <c r="A2350" s="248"/>
      <c r="I2350" s="126"/>
      <c r="P2350" s="126"/>
      <c r="Y2350" s="126"/>
      <c r="Z2350" s="126"/>
    </row>
    <row r="2351" spans="1:26">
      <c r="A2351" s="248"/>
      <c r="I2351" s="126"/>
      <c r="P2351" s="126"/>
      <c r="Y2351" s="126"/>
      <c r="Z2351" s="126"/>
    </row>
    <row r="2352" spans="1:26">
      <c r="A2352" s="248"/>
      <c r="I2352" s="126"/>
      <c r="P2352" s="126"/>
      <c r="Y2352" s="126"/>
      <c r="Z2352" s="126"/>
    </row>
    <row r="2353" spans="1:26">
      <c r="A2353" s="248"/>
      <c r="I2353" s="126"/>
      <c r="P2353" s="126"/>
      <c r="Y2353" s="126"/>
      <c r="Z2353" s="126"/>
    </row>
    <row r="2354" spans="1:26">
      <c r="A2354" s="248"/>
      <c r="I2354" s="126"/>
      <c r="P2354" s="126"/>
      <c r="Y2354" s="126"/>
      <c r="Z2354" s="126"/>
    </row>
    <row r="2355" spans="1:26">
      <c r="A2355" s="248"/>
      <c r="I2355" s="126"/>
      <c r="P2355" s="126"/>
      <c r="Y2355" s="126"/>
      <c r="Z2355" s="126"/>
    </row>
    <row r="2356" spans="1:26">
      <c r="A2356" s="248"/>
      <c r="I2356" s="126"/>
      <c r="P2356" s="126"/>
      <c r="Y2356" s="126"/>
      <c r="Z2356" s="126"/>
    </row>
    <row r="2357" spans="1:26">
      <c r="A2357" s="248"/>
      <c r="I2357" s="126"/>
      <c r="P2357" s="126"/>
      <c r="Y2357" s="126"/>
      <c r="Z2357" s="126"/>
    </row>
    <row r="2358" spans="1:26">
      <c r="A2358" s="248"/>
      <c r="I2358" s="126"/>
      <c r="P2358" s="126"/>
      <c r="Y2358" s="126"/>
      <c r="Z2358" s="126"/>
    </row>
    <row r="2359" spans="1:26">
      <c r="A2359" s="248"/>
      <c r="I2359" s="126"/>
      <c r="P2359" s="126"/>
      <c r="Y2359" s="126"/>
      <c r="Z2359" s="126"/>
    </row>
    <row r="2360" spans="1:26">
      <c r="A2360" s="248"/>
      <c r="I2360" s="126"/>
      <c r="P2360" s="126"/>
      <c r="Y2360" s="126"/>
      <c r="Z2360" s="126"/>
    </row>
    <row r="2361" spans="1:26">
      <c r="A2361" s="248"/>
      <c r="I2361" s="126"/>
      <c r="P2361" s="126"/>
      <c r="Y2361" s="126"/>
      <c r="Z2361" s="126"/>
    </row>
    <row r="2362" spans="1:26">
      <c r="A2362" s="248"/>
      <c r="I2362" s="126"/>
      <c r="P2362" s="126"/>
      <c r="Y2362" s="126"/>
      <c r="Z2362" s="126"/>
    </row>
    <row r="2363" spans="1:26">
      <c r="A2363" s="248"/>
      <c r="I2363" s="126"/>
      <c r="P2363" s="126"/>
      <c r="Y2363" s="126"/>
      <c r="Z2363" s="126"/>
    </row>
    <row r="2364" spans="1:26">
      <c r="A2364" s="248"/>
      <c r="I2364" s="126"/>
      <c r="P2364" s="126"/>
      <c r="Y2364" s="126"/>
      <c r="Z2364" s="126"/>
    </row>
    <row r="2365" spans="1:26">
      <c r="A2365" s="248"/>
      <c r="I2365" s="126"/>
      <c r="P2365" s="126"/>
      <c r="Y2365" s="126"/>
      <c r="Z2365" s="126"/>
    </row>
    <row r="2366" spans="1:26">
      <c r="A2366" s="248"/>
      <c r="I2366" s="126"/>
      <c r="P2366" s="126"/>
      <c r="Y2366" s="126"/>
      <c r="Z2366" s="126"/>
    </row>
    <row r="2367" spans="1:26">
      <c r="A2367" s="248"/>
      <c r="I2367" s="126"/>
      <c r="P2367" s="126"/>
      <c r="Y2367" s="126"/>
      <c r="Z2367" s="126"/>
    </row>
    <row r="2368" spans="1:26">
      <c r="A2368" s="248"/>
      <c r="I2368" s="126"/>
      <c r="P2368" s="126"/>
      <c r="Y2368" s="126"/>
      <c r="Z2368" s="126"/>
    </row>
    <row r="2369" spans="1:26">
      <c r="A2369" s="248"/>
      <c r="I2369" s="126"/>
      <c r="P2369" s="126"/>
      <c r="Y2369" s="126"/>
      <c r="Z2369" s="126"/>
    </row>
    <row r="2370" spans="1:26">
      <c r="A2370" s="248"/>
      <c r="I2370" s="126"/>
      <c r="P2370" s="126"/>
      <c r="Y2370" s="126"/>
      <c r="Z2370" s="126"/>
    </row>
    <row r="2371" spans="1:26">
      <c r="A2371" s="248"/>
      <c r="I2371" s="126"/>
      <c r="P2371" s="126"/>
      <c r="Y2371" s="126"/>
      <c r="Z2371" s="126"/>
    </row>
    <row r="2372" spans="1:26">
      <c r="A2372" s="248"/>
      <c r="I2372" s="126"/>
      <c r="P2372" s="126"/>
      <c r="Y2372" s="126"/>
      <c r="Z2372" s="126"/>
    </row>
    <row r="2373" spans="1:26">
      <c r="A2373" s="248"/>
      <c r="I2373" s="126"/>
      <c r="P2373" s="126"/>
      <c r="Y2373" s="126"/>
      <c r="Z2373" s="126"/>
    </row>
    <row r="2374" spans="1:26">
      <c r="A2374" s="248"/>
      <c r="I2374" s="126"/>
      <c r="P2374" s="126"/>
      <c r="Y2374" s="126"/>
      <c r="Z2374" s="126"/>
    </row>
    <row r="2375" spans="1:26">
      <c r="A2375" s="248"/>
      <c r="I2375" s="126"/>
      <c r="P2375" s="126"/>
      <c r="Y2375" s="126"/>
      <c r="Z2375" s="126"/>
    </row>
    <row r="2376" spans="1:26">
      <c r="A2376" s="248"/>
      <c r="I2376" s="126"/>
      <c r="P2376" s="126"/>
      <c r="Y2376" s="126"/>
      <c r="Z2376" s="126"/>
    </row>
    <row r="2377" spans="1:26">
      <c r="A2377" s="248"/>
      <c r="I2377" s="126"/>
      <c r="P2377" s="126"/>
      <c r="Y2377" s="126"/>
      <c r="Z2377" s="126"/>
    </row>
    <row r="2378" spans="1:26">
      <c r="A2378" s="248"/>
      <c r="I2378" s="126"/>
      <c r="P2378" s="126"/>
      <c r="Y2378" s="126"/>
      <c r="Z2378" s="126"/>
    </row>
    <row r="2379" spans="1:26">
      <c r="A2379" s="248"/>
      <c r="I2379" s="126"/>
      <c r="P2379" s="126"/>
      <c r="Y2379" s="126"/>
      <c r="Z2379" s="126"/>
    </row>
    <row r="2380" spans="1:26">
      <c r="A2380" s="248"/>
      <c r="I2380" s="126"/>
      <c r="P2380" s="126"/>
      <c r="Y2380" s="126"/>
      <c r="Z2380" s="126"/>
    </row>
    <row r="2381" spans="1:26">
      <c r="A2381" s="248"/>
      <c r="I2381" s="126"/>
      <c r="P2381" s="126"/>
      <c r="Y2381" s="126"/>
      <c r="Z2381" s="126"/>
    </row>
    <row r="2382" spans="1:26">
      <c r="A2382" s="248"/>
      <c r="I2382" s="126"/>
      <c r="P2382" s="126"/>
      <c r="Y2382" s="126"/>
      <c r="Z2382" s="126"/>
    </row>
    <row r="2383" spans="1:26">
      <c r="A2383" s="248"/>
      <c r="I2383" s="126"/>
      <c r="P2383" s="126"/>
      <c r="Y2383" s="126"/>
      <c r="Z2383" s="126"/>
    </row>
    <row r="2384" spans="1:26">
      <c r="A2384" s="248"/>
      <c r="I2384" s="126"/>
      <c r="P2384" s="126"/>
      <c r="Y2384" s="126"/>
      <c r="Z2384" s="126"/>
    </row>
    <row r="2385" spans="1:26">
      <c r="A2385" s="248"/>
      <c r="I2385" s="126"/>
      <c r="P2385" s="126"/>
      <c r="Y2385" s="126"/>
      <c r="Z2385" s="126"/>
    </row>
    <row r="2386" spans="1:26">
      <c r="A2386" s="248"/>
      <c r="I2386" s="126"/>
      <c r="P2386" s="126"/>
      <c r="Y2386" s="126"/>
      <c r="Z2386" s="126"/>
    </row>
    <row r="2387" spans="1:26">
      <c r="A2387" s="248"/>
      <c r="I2387" s="126"/>
      <c r="P2387" s="126"/>
      <c r="Y2387" s="126"/>
      <c r="Z2387" s="126"/>
    </row>
    <row r="2388" spans="1:26">
      <c r="A2388" s="248"/>
      <c r="I2388" s="126"/>
      <c r="P2388" s="126"/>
      <c r="Y2388" s="126"/>
      <c r="Z2388" s="126"/>
    </row>
    <row r="2389" spans="1:26">
      <c r="A2389" s="248"/>
      <c r="I2389" s="126"/>
      <c r="P2389" s="126"/>
      <c r="Y2389" s="126"/>
      <c r="Z2389" s="126"/>
    </row>
    <row r="2390" spans="1:26">
      <c r="A2390" s="248"/>
      <c r="I2390" s="126"/>
      <c r="P2390" s="126"/>
      <c r="Y2390" s="126"/>
      <c r="Z2390" s="126"/>
    </row>
    <row r="2391" spans="1:26">
      <c r="A2391" s="248"/>
      <c r="I2391" s="126"/>
      <c r="P2391" s="126"/>
      <c r="Y2391" s="126"/>
      <c r="Z2391" s="126"/>
    </row>
    <row r="2392" spans="1:26">
      <c r="A2392" s="248"/>
      <c r="I2392" s="126"/>
      <c r="P2392" s="126"/>
      <c r="Y2392" s="126"/>
      <c r="Z2392" s="126"/>
    </row>
    <row r="2393" spans="1:26">
      <c r="A2393" s="248"/>
      <c r="I2393" s="126"/>
      <c r="P2393" s="126"/>
      <c r="Y2393" s="126"/>
      <c r="Z2393" s="126"/>
    </row>
    <row r="2394" spans="1:26">
      <c r="A2394" s="248"/>
      <c r="I2394" s="126"/>
      <c r="P2394" s="126"/>
      <c r="Y2394" s="126"/>
      <c r="Z2394" s="126"/>
    </row>
    <row r="2395" spans="1:26">
      <c r="A2395" s="248"/>
      <c r="I2395" s="126"/>
      <c r="P2395" s="126"/>
      <c r="Y2395" s="126"/>
      <c r="Z2395" s="126"/>
    </row>
    <row r="2396" spans="1:26">
      <c r="A2396" s="248"/>
      <c r="I2396" s="126"/>
      <c r="P2396" s="126"/>
      <c r="Y2396" s="126"/>
      <c r="Z2396" s="126"/>
    </row>
    <row r="2397" spans="1:26">
      <c r="A2397" s="248"/>
      <c r="I2397" s="126"/>
      <c r="P2397" s="126"/>
      <c r="Y2397" s="126"/>
      <c r="Z2397" s="126"/>
    </row>
    <row r="2398" spans="1:26">
      <c r="A2398" s="248"/>
      <c r="I2398" s="126"/>
      <c r="P2398" s="126"/>
      <c r="Y2398" s="126"/>
      <c r="Z2398" s="126"/>
    </row>
    <row r="2399" spans="1:26">
      <c r="A2399" s="248"/>
      <c r="I2399" s="126"/>
      <c r="P2399" s="126"/>
      <c r="Y2399" s="126"/>
      <c r="Z2399" s="126"/>
    </row>
    <row r="2400" spans="1:26">
      <c r="A2400" s="248"/>
      <c r="I2400" s="126"/>
      <c r="P2400" s="126"/>
      <c r="Y2400" s="126"/>
      <c r="Z2400" s="126"/>
    </row>
    <row r="2401" spans="1:26">
      <c r="A2401" s="248"/>
      <c r="I2401" s="126"/>
      <c r="P2401" s="126"/>
      <c r="Y2401" s="126"/>
      <c r="Z2401" s="126"/>
    </row>
    <row r="2402" spans="1:26">
      <c r="A2402" s="248"/>
      <c r="I2402" s="126"/>
      <c r="P2402" s="126"/>
      <c r="Y2402" s="126"/>
      <c r="Z2402" s="126"/>
    </row>
    <row r="2403" spans="1:26">
      <c r="A2403" s="248"/>
      <c r="I2403" s="126"/>
      <c r="P2403" s="126"/>
      <c r="Y2403" s="126"/>
      <c r="Z2403" s="126"/>
    </row>
    <row r="2404" spans="1:26">
      <c r="A2404" s="248"/>
      <c r="I2404" s="126"/>
      <c r="P2404" s="126"/>
      <c r="Y2404" s="126"/>
      <c r="Z2404" s="126"/>
    </row>
    <row r="2405" spans="1:26">
      <c r="A2405" s="248"/>
      <c r="I2405" s="126"/>
      <c r="P2405" s="126"/>
      <c r="Y2405" s="126"/>
      <c r="Z2405" s="126"/>
    </row>
    <row r="2406" spans="1:26">
      <c r="A2406" s="248"/>
      <c r="I2406" s="126"/>
      <c r="P2406" s="126"/>
      <c r="Y2406" s="126"/>
      <c r="Z2406" s="126"/>
    </row>
    <row r="2407" spans="1:26">
      <c r="A2407" s="248"/>
      <c r="I2407" s="126"/>
      <c r="P2407" s="126"/>
      <c r="Y2407" s="126"/>
      <c r="Z2407" s="126"/>
    </row>
    <row r="2408" spans="1:26">
      <c r="A2408" s="248"/>
      <c r="I2408" s="126"/>
      <c r="P2408" s="126"/>
      <c r="Y2408" s="126"/>
      <c r="Z2408" s="126"/>
    </row>
    <row r="2409" spans="1:26">
      <c r="A2409" s="248"/>
      <c r="I2409" s="126"/>
      <c r="P2409" s="126"/>
      <c r="Y2409" s="126"/>
      <c r="Z2409" s="126"/>
    </row>
    <row r="2410" spans="1:26">
      <c r="A2410" s="248"/>
      <c r="I2410" s="126"/>
      <c r="P2410" s="126"/>
      <c r="Y2410" s="126"/>
      <c r="Z2410" s="126"/>
    </row>
    <row r="2411" spans="1:26">
      <c r="A2411" s="248"/>
      <c r="I2411" s="126"/>
      <c r="P2411" s="126"/>
      <c r="Y2411" s="126"/>
      <c r="Z2411" s="126"/>
    </row>
    <row r="2412" spans="1:26">
      <c r="A2412" s="248"/>
      <c r="I2412" s="126"/>
      <c r="P2412" s="126"/>
      <c r="Y2412" s="126"/>
      <c r="Z2412" s="126"/>
    </row>
    <row r="2413" spans="1:26">
      <c r="A2413" s="248"/>
      <c r="I2413" s="126"/>
      <c r="P2413" s="126"/>
      <c r="Y2413" s="126"/>
      <c r="Z2413" s="126"/>
    </row>
    <row r="2414" spans="1:26">
      <c r="A2414" s="248"/>
      <c r="I2414" s="126"/>
      <c r="P2414" s="126"/>
      <c r="Y2414" s="126"/>
      <c r="Z2414" s="126"/>
    </row>
    <row r="2415" spans="1:26">
      <c r="A2415" s="248"/>
      <c r="I2415" s="126"/>
      <c r="P2415" s="126"/>
      <c r="Y2415" s="126"/>
      <c r="Z2415" s="126"/>
    </row>
    <row r="2416" spans="1:26">
      <c r="A2416" s="248"/>
      <c r="I2416" s="126"/>
      <c r="P2416" s="126"/>
      <c r="Y2416" s="126"/>
      <c r="Z2416" s="126"/>
    </row>
    <row r="2417" spans="1:26">
      <c r="A2417" s="248"/>
      <c r="I2417" s="126"/>
      <c r="P2417" s="126"/>
      <c r="Y2417" s="126"/>
      <c r="Z2417" s="126"/>
    </row>
    <row r="2418" spans="1:26">
      <c r="A2418" s="248"/>
      <c r="I2418" s="126"/>
      <c r="P2418" s="126"/>
      <c r="Y2418" s="126"/>
      <c r="Z2418" s="126"/>
    </row>
    <row r="2419" spans="1:26">
      <c r="A2419" s="248"/>
      <c r="I2419" s="126"/>
      <c r="P2419" s="126"/>
      <c r="Y2419" s="126"/>
      <c r="Z2419" s="126"/>
    </row>
    <row r="2420" spans="1:26">
      <c r="A2420" s="248"/>
      <c r="I2420" s="126"/>
      <c r="P2420" s="126"/>
      <c r="Y2420" s="126"/>
      <c r="Z2420" s="126"/>
    </row>
    <row r="2421" spans="1:26">
      <c r="A2421" s="248"/>
      <c r="I2421" s="126"/>
      <c r="P2421" s="126"/>
      <c r="Y2421" s="126"/>
      <c r="Z2421" s="126"/>
    </row>
    <row r="2422" spans="1:26">
      <c r="A2422" s="248"/>
      <c r="I2422" s="126"/>
      <c r="P2422" s="126"/>
      <c r="Y2422" s="126"/>
      <c r="Z2422" s="126"/>
    </row>
    <row r="2423" spans="1:26">
      <c r="A2423" s="248"/>
      <c r="I2423" s="126"/>
      <c r="P2423" s="126"/>
      <c r="Y2423" s="126"/>
      <c r="Z2423" s="126"/>
    </row>
    <row r="2424" spans="1:26">
      <c r="A2424" s="248"/>
      <c r="I2424" s="126"/>
      <c r="P2424" s="126"/>
      <c r="Y2424" s="126"/>
      <c r="Z2424" s="126"/>
    </row>
    <row r="2425" spans="1:26">
      <c r="A2425" s="248"/>
      <c r="I2425" s="126"/>
      <c r="P2425" s="126"/>
      <c r="Y2425" s="126"/>
      <c r="Z2425" s="126"/>
    </row>
    <row r="2426" spans="1:26">
      <c r="A2426" s="248"/>
      <c r="I2426" s="126"/>
      <c r="P2426" s="126"/>
      <c r="Y2426" s="126"/>
      <c r="Z2426" s="126"/>
    </row>
    <row r="2427" spans="1:26">
      <c r="A2427" s="248"/>
      <c r="I2427" s="126"/>
      <c r="P2427" s="126"/>
      <c r="Y2427" s="126"/>
      <c r="Z2427" s="126"/>
    </row>
    <row r="2428" spans="1:26">
      <c r="A2428" s="248"/>
      <c r="I2428" s="126"/>
      <c r="P2428" s="126"/>
      <c r="Y2428" s="126"/>
      <c r="Z2428" s="126"/>
    </row>
    <row r="2429" spans="1:26">
      <c r="A2429" s="248"/>
      <c r="I2429" s="126"/>
      <c r="P2429" s="126"/>
      <c r="Y2429" s="126"/>
      <c r="Z2429" s="126"/>
    </row>
    <row r="2430" spans="1:26">
      <c r="A2430" s="248"/>
      <c r="I2430" s="126"/>
      <c r="P2430" s="126"/>
      <c r="Y2430" s="126"/>
      <c r="Z2430" s="126"/>
    </row>
    <row r="2431" spans="1:26">
      <c r="A2431" s="248"/>
      <c r="I2431" s="126"/>
      <c r="P2431" s="126"/>
      <c r="Y2431" s="126"/>
      <c r="Z2431" s="126"/>
    </row>
    <row r="2432" spans="1:26">
      <c r="A2432" s="248"/>
      <c r="I2432" s="126"/>
      <c r="P2432" s="126"/>
      <c r="Y2432" s="126"/>
      <c r="Z2432" s="126"/>
    </row>
    <row r="2433" spans="1:26">
      <c r="A2433" s="248"/>
      <c r="I2433" s="126"/>
      <c r="P2433" s="126"/>
      <c r="Y2433" s="126"/>
      <c r="Z2433" s="126"/>
    </row>
    <row r="2434" spans="1:26">
      <c r="A2434" s="248"/>
      <c r="I2434" s="126"/>
      <c r="P2434" s="126"/>
      <c r="Y2434" s="126"/>
      <c r="Z2434" s="126"/>
    </row>
    <row r="2435" spans="1:26">
      <c r="A2435" s="248"/>
      <c r="I2435" s="126"/>
      <c r="P2435" s="126"/>
      <c r="Y2435" s="126"/>
      <c r="Z2435" s="126"/>
    </row>
    <row r="2436" spans="1:26">
      <c r="A2436" s="248"/>
      <c r="I2436" s="126"/>
      <c r="P2436" s="126"/>
      <c r="Y2436" s="126"/>
      <c r="Z2436" s="126"/>
    </row>
    <row r="2437" spans="1:26">
      <c r="A2437" s="248"/>
      <c r="I2437" s="126"/>
      <c r="P2437" s="126"/>
      <c r="Y2437" s="126"/>
      <c r="Z2437" s="126"/>
    </row>
    <row r="2438" spans="1:26">
      <c r="A2438" s="248"/>
      <c r="I2438" s="126"/>
      <c r="P2438" s="126"/>
      <c r="Y2438" s="126"/>
      <c r="Z2438" s="126"/>
    </row>
    <row r="2439" spans="1:26">
      <c r="A2439" s="248"/>
      <c r="I2439" s="126"/>
      <c r="P2439" s="126"/>
      <c r="Y2439" s="126"/>
      <c r="Z2439" s="126"/>
    </row>
    <row r="2440" spans="1:26">
      <c r="A2440" s="248"/>
      <c r="I2440" s="126"/>
      <c r="P2440" s="126"/>
      <c r="Y2440" s="126"/>
      <c r="Z2440" s="126"/>
    </row>
    <row r="2441" spans="1:26">
      <c r="A2441" s="248"/>
      <c r="I2441" s="126"/>
      <c r="P2441" s="126"/>
      <c r="Y2441" s="126"/>
      <c r="Z2441" s="126"/>
    </row>
    <row r="2442" spans="1:26">
      <c r="A2442" s="248"/>
      <c r="I2442" s="126"/>
      <c r="P2442" s="126"/>
      <c r="Y2442" s="126"/>
      <c r="Z2442" s="126"/>
    </row>
    <row r="2443" spans="1:26">
      <c r="A2443" s="248"/>
      <c r="I2443" s="126"/>
      <c r="P2443" s="126"/>
      <c r="Y2443" s="126"/>
      <c r="Z2443" s="126"/>
    </row>
    <row r="2444" spans="1:26">
      <c r="A2444" s="248"/>
      <c r="I2444" s="126"/>
      <c r="P2444" s="126"/>
      <c r="Y2444" s="126"/>
      <c r="Z2444" s="126"/>
    </row>
    <row r="2445" spans="1:26">
      <c r="A2445" s="248"/>
      <c r="I2445" s="126"/>
      <c r="P2445" s="126"/>
      <c r="Y2445" s="126"/>
      <c r="Z2445" s="126"/>
    </row>
    <row r="2446" spans="1:26">
      <c r="A2446" s="248"/>
      <c r="I2446" s="126"/>
      <c r="P2446" s="126"/>
      <c r="Y2446" s="126"/>
      <c r="Z2446" s="126"/>
    </row>
    <row r="2447" spans="1:26">
      <c r="A2447" s="248"/>
      <c r="I2447" s="126"/>
      <c r="P2447" s="126"/>
      <c r="Y2447" s="126"/>
      <c r="Z2447" s="126"/>
    </row>
    <row r="2448" spans="1:26">
      <c r="A2448" s="248"/>
      <c r="I2448" s="126"/>
      <c r="P2448" s="126"/>
      <c r="Y2448" s="126"/>
      <c r="Z2448" s="126"/>
    </row>
    <row r="2449" spans="1:26">
      <c r="A2449" s="248"/>
      <c r="I2449" s="126"/>
      <c r="P2449" s="126"/>
      <c r="Y2449" s="126"/>
      <c r="Z2449" s="126"/>
    </row>
    <row r="2450" spans="1:26">
      <c r="A2450" s="248"/>
      <c r="I2450" s="126"/>
      <c r="P2450" s="126"/>
      <c r="Y2450" s="126"/>
      <c r="Z2450" s="126"/>
    </row>
    <row r="2451" spans="1:26">
      <c r="A2451" s="248"/>
      <c r="I2451" s="126"/>
      <c r="P2451" s="126"/>
      <c r="Y2451" s="126"/>
      <c r="Z2451" s="126"/>
    </row>
    <row r="2452" spans="1:26">
      <c r="A2452" s="248"/>
      <c r="I2452" s="126"/>
      <c r="P2452" s="126"/>
      <c r="Y2452" s="126"/>
      <c r="Z2452" s="126"/>
    </row>
    <row r="2453" spans="1:26">
      <c r="A2453" s="248"/>
      <c r="I2453" s="126"/>
      <c r="P2453" s="126"/>
      <c r="Y2453" s="126"/>
      <c r="Z2453" s="126"/>
    </row>
    <row r="2454" spans="1:26">
      <c r="A2454" s="248"/>
      <c r="I2454" s="126"/>
      <c r="P2454" s="126"/>
      <c r="Y2454" s="126"/>
      <c r="Z2454" s="126"/>
    </row>
    <row r="2455" spans="1:26">
      <c r="A2455" s="248"/>
      <c r="I2455" s="126"/>
      <c r="P2455" s="126"/>
      <c r="Y2455" s="126"/>
      <c r="Z2455" s="126"/>
    </row>
    <row r="2456" spans="1:26">
      <c r="A2456" s="248"/>
      <c r="I2456" s="126"/>
      <c r="P2456" s="126"/>
      <c r="Y2456" s="126"/>
      <c r="Z2456" s="126"/>
    </row>
    <row r="2457" spans="1:26">
      <c r="A2457" s="248"/>
      <c r="I2457" s="126"/>
      <c r="P2457" s="126"/>
      <c r="Y2457" s="126"/>
      <c r="Z2457" s="126"/>
    </row>
    <row r="2458" spans="1:26">
      <c r="A2458" s="248"/>
      <c r="I2458" s="126"/>
      <c r="P2458" s="126"/>
      <c r="Y2458" s="126"/>
      <c r="Z2458" s="126"/>
    </row>
    <row r="2459" spans="1:26">
      <c r="A2459" s="248"/>
      <c r="I2459" s="126"/>
      <c r="P2459" s="126"/>
      <c r="Y2459" s="126"/>
      <c r="Z2459" s="126"/>
    </row>
    <row r="2460" spans="1:26">
      <c r="A2460" s="248"/>
      <c r="I2460" s="126"/>
      <c r="P2460" s="126"/>
      <c r="Y2460" s="126"/>
      <c r="Z2460" s="126"/>
    </row>
    <row r="2461" spans="1:26">
      <c r="A2461" s="248"/>
      <c r="I2461" s="126"/>
      <c r="P2461" s="126"/>
      <c r="Y2461" s="126"/>
      <c r="Z2461" s="126"/>
    </row>
    <row r="2462" spans="1:26">
      <c r="A2462" s="248"/>
      <c r="I2462" s="126"/>
      <c r="P2462" s="126"/>
      <c r="Y2462" s="126"/>
      <c r="Z2462" s="126"/>
    </row>
    <row r="2463" spans="1:26">
      <c r="A2463" s="248"/>
      <c r="I2463" s="126"/>
      <c r="P2463" s="126"/>
      <c r="Y2463" s="126"/>
      <c r="Z2463" s="126"/>
    </row>
    <row r="2464" spans="1:26">
      <c r="A2464" s="248"/>
      <c r="I2464" s="126"/>
      <c r="P2464" s="126"/>
      <c r="Y2464" s="126"/>
      <c r="Z2464" s="126"/>
    </row>
    <row r="2465" spans="1:26">
      <c r="A2465" s="248"/>
      <c r="I2465" s="126"/>
      <c r="P2465" s="126"/>
      <c r="Y2465" s="126"/>
      <c r="Z2465" s="126"/>
    </row>
    <row r="2466" spans="1:26">
      <c r="A2466" s="248"/>
      <c r="I2466" s="126"/>
      <c r="P2466" s="126"/>
      <c r="Y2466" s="126"/>
      <c r="Z2466" s="126"/>
    </row>
    <row r="2467" spans="1:26">
      <c r="A2467" s="248"/>
      <c r="I2467" s="126"/>
      <c r="P2467" s="126"/>
      <c r="Y2467" s="126"/>
      <c r="Z2467" s="126"/>
    </row>
    <row r="2468" spans="1:26">
      <c r="A2468" s="248"/>
      <c r="I2468" s="126"/>
      <c r="P2468" s="126"/>
      <c r="Y2468" s="126"/>
      <c r="Z2468" s="126"/>
    </row>
    <row r="2469" spans="1:26">
      <c r="A2469" s="248"/>
      <c r="I2469" s="126"/>
      <c r="P2469" s="126"/>
      <c r="Y2469" s="126"/>
      <c r="Z2469" s="126"/>
    </row>
    <row r="2470" spans="1:26">
      <c r="A2470" s="248"/>
      <c r="I2470" s="126"/>
      <c r="P2470" s="126"/>
      <c r="Y2470" s="126"/>
      <c r="Z2470" s="126"/>
    </row>
    <row r="2471" spans="1:26">
      <c r="A2471" s="248"/>
      <c r="I2471" s="126"/>
      <c r="P2471" s="126"/>
      <c r="Y2471" s="126"/>
      <c r="Z2471" s="126"/>
    </row>
    <row r="2472" spans="1:26">
      <c r="A2472" s="248"/>
      <c r="I2472" s="126"/>
      <c r="P2472" s="126"/>
      <c r="Y2472" s="126"/>
      <c r="Z2472" s="126"/>
    </row>
    <row r="2473" spans="1:26">
      <c r="A2473" s="248"/>
      <c r="I2473" s="126"/>
      <c r="P2473" s="126"/>
      <c r="Y2473" s="126"/>
      <c r="Z2473" s="126"/>
    </row>
    <row r="2474" spans="1:26">
      <c r="A2474" s="248"/>
      <c r="I2474" s="126"/>
      <c r="P2474" s="126"/>
      <c r="Y2474" s="126"/>
      <c r="Z2474" s="126"/>
    </row>
    <row r="2475" spans="1:26">
      <c r="A2475" s="248"/>
      <c r="I2475" s="126"/>
      <c r="P2475" s="126"/>
      <c r="Y2475" s="126"/>
      <c r="Z2475" s="126"/>
    </row>
    <row r="2476" spans="1:26">
      <c r="A2476" s="248"/>
      <c r="I2476" s="126"/>
      <c r="P2476" s="126"/>
      <c r="Y2476" s="126"/>
      <c r="Z2476" s="126"/>
    </row>
    <row r="2477" spans="1:26">
      <c r="A2477" s="248"/>
      <c r="I2477" s="126"/>
      <c r="P2477" s="126"/>
      <c r="Y2477" s="126"/>
      <c r="Z2477" s="126"/>
    </row>
    <row r="2478" spans="1:26">
      <c r="A2478" s="248"/>
      <c r="I2478" s="126"/>
      <c r="P2478" s="126"/>
      <c r="Y2478" s="126"/>
      <c r="Z2478" s="126"/>
    </row>
    <row r="2479" spans="1:26">
      <c r="A2479" s="248"/>
      <c r="I2479" s="126"/>
      <c r="P2479" s="126"/>
      <c r="Y2479" s="126"/>
      <c r="Z2479" s="126"/>
    </row>
    <row r="2480" spans="1:26">
      <c r="A2480" s="248"/>
      <c r="I2480" s="126"/>
      <c r="P2480" s="126"/>
      <c r="Y2480" s="126"/>
      <c r="Z2480" s="126"/>
    </row>
    <row r="2481" spans="1:26">
      <c r="A2481" s="248"/>
      <c r="I2481" s="126"/>
      <c r="P2481" s="126"/>
      <c r="Y2481" s="126"/>
      <c r="Z2481" s="126"/>
    </row>
    <row r="2482" spans="1:26">
      <c r="A2482" s="248"/>
      <c r="I2482" s="126"/>
      <c r="P2482" s="126"/>
      <c r="Y2482" s="126"/>
      <c r="Z2482" s="126"/>
    </row>
    <row r="2483" spans="1:26">
      <c r="A2483" s="248"/>
      <c r="I2483" s="126"/>
      <c r="P2483" s="126"/>
      <c r="Y2483" s="126"/>
      <c r="Z2483" s="126"/>
    </row>
    <row r="2484" spans="1:26">
      <c r="A2484" s="248"/>
      <c r="I2484" s="126"/>
      <c r="P2484" s="126"/>
      <c r="Y2484" s="126"/>
      <c r="Z2484" s="126"/>
    </row>
    <row r="2485" spans="1:26">
      <c r="A2485" s="248"/>
      <c r="I2485" s="126"/>
      <c r="P2485" s="126"/>
      <c r="Y2485" s="126"/>
      <c r="Z2485" s="126"/>
    </row>
    <row r="2486" spans="1:26">
      <c r="A2486" s="248"/>
      <c r="I2486" s="126"/>
      <c r="P2486" s="126"/>
      <c r="Y2486" s="126"/>
      <c r="Z2486" s="126"/>
    </row>
    <row r="2487" spans="1:26">
      <c r="A2487" s="248"/>
      <c r="I2487" s="126"/>
      <c r="P2487" s="126"/>
      <c r="Y2487" s="126"/>
      <c r="Z2487" s="126"/>
    </row>
    <row r="2488" spans="1:26">
      <c r="A2488" s="248"/>
      <c r="I2488" s="126"/>
      <c r="P2488" s="126"/>
      <c r="Y2488" s="126"/>
      <c r="Z2488" s="126"/>
    </row>
    <row r="2489" spans="1:26">
      <c r="A2489" s="248"/>
      <c r="I2489" s="126"/>
      <c r="P2489" s="126"/>
      <c r="Y2489" s="126"/>
      <c r="Z2489" s="126"/>
    </row>
    <row r="2490" spans="1:26">
      <c r="A2490" s="248"/>
      <c r="I2490" s="126"/>
      <c r="P2490" s="126"/>
      <c r="Y2490" s="126"/>
      <c r="Z2490" s="126"/>
    </row>
    <row r="2491" spans="1:26">
      <c r="A2491" s="248"/>
      <c r="I2491" s="126"/>
      <c r="P2491" s="126"/>
      <c r="Y2491" s="126"/>
      <c r="Z2491" s="126"/>
    </row>
    <row r="2492" spans="1:26">
      <c r="A2492" s="248"/>
      <c r="I2492" s="126"/>
      <c r="P2492" s="126"/>
      <c r="Y2492" s="126"/>
      <c r="Z2492" s="126"/>
    </row>
    <row r="2493" spans="1:26">
      <c r="A2493" s="248"/>
      <c r="I2493" s="126"/>
      <c r="P2493" s="126"/>
      <c r="Y2493" s="126"/>
      <c r="Z2493" s="126"/>
    </row>
    <row r="2494" spans="1:26">
      <c r="A2494" s="248"/>
      <c r="I2494" s="126"/>
      <c r="P2494" s="126"/>
      <c r="Y2494" s="126"/>
      <c r="Z2494" s="126"/>
    </row>
    <row r="2495" spans="1:26">
      <c r="A2495" s="248"/>
      <c r="I2495" s="126"/>
      <c r="P2495" s="126"/>
      <c r="Y2495" s="126"/>
      <c r="Z2495" s="126"/>
    </row>
    <row r="2496" spans="1:26">
      <c r="A2496" s="248"/>
      <c r="I2496" s="126"/>
      <c r="P2496" s="126"/>
      <c r="Y2496" s="126"/>
      <c r="Z2496" s="126"/>
    </row>
    <row r="2497" spans="1:26">
      <c r="A2497" s="248"/>
      <c r="I2497" s="126"/>
      <c r="P2497" s="126"/>
      <c r="Y2497" s="126"/>
      <c r="Z2497" s="126"/>
    </row>
    <row r="2498" spans="1:26">
      <c r="A2498" s="248"/>
      <c r="I2498" s="126"/>
      <c r="P2498" s="126"/>
      <c r="Y2498" s="126"/>
      <c r="Z2498" s="126"/>
    </row>
    <row r="2499" spans="1:26">
      <c r="A2499" s="248"/>
      <c r="I2499" s="126"/>
      <c r="P2499" s="126"/>
      <c r="Y2499" s="126"/>
      <c r="Z2499" s="126"/>
    </row>
    <row r="2500" spans="1:26">
      <c r="A2500" s="248"/>
      <c r="I2500" s="126"/>
      <c r="P2500" s="126"/>
      <c r="Y2500" s="126"/>
      <c r="Z2500" s="126"/>
    </row>
    <row r="2501" spans="1:26">
      <c r="A2501" s="248"/>
      <c r="I2501" s="126"/>
      <c r="P2501" s="126"/>
      <c r="Y2501" s="126"/>
      <c r="Z2501" s="126"/>
    </row>
    <row r="2502" spans="1:26">
      <c r="A2502" s="248"/>
      <c r="I2502" s="126"/>
      <c r="P2502" s="126"/>
      <c r="Y2502" s="126"/>
      <c r="Z2502" s="126"/>
    </row>
    <row r="2503" spans="1:26">
      <c r="A2503" s="248"/>
      <c r="I2503" s="126"/>
      <c r="P2503" s="126"/>
      <c r="Y2503" s="126"/>
      <c r="Z2503" s="126"/>
    </row>
    <row r="2504" spans="1:26">
      <c r="A2504" s="248"/>
      <c r="I2504" s="126"/>
      <c r="P2504" s="126"/>
      <c r="Y2504" s="126"/>
      <c r="Z2504" s="126"/>
    </row>
    <row r="2505" spans="1:26">
      <c r="A2505" s="248"/>
      <c r="I2505" s="126"/>
      <c r="P2505" s="126"/>
      <c r="Y2505" s="126"/>
      <c r="Z2505" s="126"/>
    </row>
    <row r="2506" spans="1:26">
      <c r="A2506" s="248"/>
      <c r="I2506" s="126"/>
      <c r="P2506" s="126"/>
      <c r="Y2506" s="126"/>
      <c r="Z2506" s="126"/>
    </row>
    <row r="2507" spans="1:26">
      <c r="A2507" s="248"/>
      <c r="I2507" s="126"/>
      <c r="P2507" s="126"/>
      <c r="Y2507" s="126"/>
      <c r="Z2507" s="126"/>
    </row>
    <row r="2508" spans="1:26">
      <c r="A2508" s="248"/>
      <c r="I2508" s="126"/>
      <c r="P2508" s="126"/>
      <c r="Y2508" s="126"/>
      <c r="Z2508" s="126"/>
    </row>
    <row r="2509" spans="1:26">
      <c r="A2509" s="248"/>
      <c r="I2509" s="126"/>
      <c r="P2509" s="126"/>
      <c r="Y2509" s="126"/>
      <c r="Z2509" s="126"/>
    </row>
    <row r="2510" spans="1:26">
      <c r="A2510" s="248"/>
      <c r="I2510" s="126"/>
      <c r="P2510" s="126"/>
      <c r="Y2510" s="126"/>
      <c r="Z2510" s="126"/>
    </row>
    <row r="2511" spans="1:26">
      <c r="A2511" s="248"/>
      <c r="I2511" s="126"/>
      <c r="P2511" s="126"/>
      <c r="Y2511" s="126"/>
      <c r="Z2511" s="126"/>
    </row>
    <row r="2512" spans="1:26">
      <c r="A2512" s="248"/>
      <c r="I2512" s="126"/>
      <c r="P2512" s="126"/>
      <c r="Y2512" s="126"/>
      <c r="Z2512" s="126"/>
    </row>
    <row r="2513" spans="1:26">
      <c r="A2513" s="248"/>
      <c r="I2513" s="126"/>
      <c r="P2513" s="126"/>
      <c r="Y2513" s="126"/>
      <c r="Z2513" s="126"/>
    </row>
    <row r="2514" spans="1:26">
      <c r="A2514" s="248"/>
      <c r="I2514" s="126"/>
      <c r="P2514" s="126"/>
      <c r="Y2514" s="126"/>
      <c r="Z2514" s="126"/>
    </row>
    <row r="2515" spans="1:26">
      <c r="A2515" s="248"/>
      <c r="I2515" s="126"/>
      <c r="P2515" s="126"/>
      <c r="Y2515" s="126"/>
      <c r="Z2515" s="126"/>
    </row>
    <row r="2516" spans="1:26">
      <c r="A2516" s="248"/>
      <c r="I2516" s="126"/>
      <c r="P2516" s="126"/>
      <c r="Y2516" s="126"/>
      <c r="Z2516" s="126"/>
    </row>
    <row r="2517" spans="1:26">
      <c r="A2517" s="248"/>
      <c r="I2517" s="126"/>
      <c r="P2517" s="126"/>
      <c r="Y2517" s="126"/>
      <c r="Z2517" s="126"/>
    </row>
    <row r="2518" spans="1:26">
      <c r="A2518" s="248"/>
      <c r="I2518" s="126"/>
      <c r="P2518" s="126"/>
      <c r="Y2518" s="126"/>
      <c r="Z2518" s="126"/>
    </row>
    <row r="2519" spans="1:26">
      <c r="A2519" s="248"/>
      <c r="I2519" s="126"/>
      <c r="P2519" s="126"/>
      <c r="Y2519" s="126"/>
      <c r="Z2519" s="126"/>
    </row>
    <row r="2520" spans="1:26">
      <c r="A2520" s="248"/>
      <c r="I2520" s="126"/>
      <c r="P2520" s="126"/>
      <c r="Y2520" s="126"/>
      <c r="Z2520" s="126"/>
    </row>
    <row r="2521" spans="1:26">
      <c r="A2521" s="248"/>
      <c r="I2521" s="126"/>
      <c r="P2521" s="126"/>
      <c r="Y2521" s="126"/>
      <c r="Z2521" s="126"/>
    </row>
    <row r="2522" spans="1:26">
      <c r="A2522" s="248"/>
      <c r="I2522" s="126"/>
      <c r="P2522" s="126"/>
      <c r="Y2522" s="126"/>
      <c r="Z2522" s="126"/>
    </row>
    <row r="2523" spans="1:26">
      <c r="A2523" s="248"/>
      <c r="I2523" s="126"/>
      <c r="P2523" s="126"/>
      <c r="Y2523" s="126"/>
      <c r="Z2523" s="126"/>
    </row>
    <row r="2524" spans="1:26">
      <c r="A2524" s="248"/>
      <c r="I2524" s="126"/>
      <c r="P2524" s="126"/>
      <c r="Y2524" s="126"/>
      <c r="Z2524" s="126"/>
    </row>
    <row r="2525" spans="1:26">
      <c r="A2525" s="248"/>
      <c r="I2525" s="126"/>
      <c r="P2525" s="126"/>
      <c r="Y2525" s="126"/>
      <c r="Z2525" s="126"/>
    </row>
    <row r="2526" spans="1:26">
      <c r="A2526" s="248"/>
      <c r="I2526" s="126"/>
      <c r="P2526" s="126"/>
      <c r="Y2526" s="126"/>
      <c r="Z2526" s="126"/>
    </row>
    <row r="2527" spans="1:26">
      <c r="A2527" s="248"/>
      <c r="I2527" s="126"/>
      <c r="P2527" s="126"/>
      <c r="Y2527" s="126"/>
      <c r="Z2527" s="126"/>
    </row>
    <row r="2528" spans="1:26">
      <c r="A2528" s="248"/>
      <c r="I2528" s="126"/>
      <c r="P2528" s="126"/>
      <c r="Y2528" s="126"/>
      <c r="Z2528" s="126"/>
    </row>
    <row r="2529" spans="1:26">
      <c r="A2529" s="248"/>
      <c r="I2529" s="126"/>
      <c r="P2529" s="126"/>
      <c r="Y2529" s="126"/>
      <c r="Z2529" s="126"/>
    </row>
    <row r="2530" spans="1:26">
      <c r="A2530" s="248"/>
      <c r="I2530" s="126"/>
      <c r="P2530" s="126"/>
      <c r="Y2530" s="126"/>
      <c r="Z2530" s="126"/>
    </row>
    <row r="2531" spans="1:26">
      <c r="A2531" s="248"/>
      <c r="I2531" s="126"/>
      <c r="P2531" s="126"/>
      <c r="Y2531" s="126"/>
      <c r="Z2531" s="126"/>
    </row>
    <row r="2532" spans="1:26">
      <c r="A2532" s="248"/>
      <c r="I2532" s="126"/>
      <c r="P2532" s="126"/>
      <c r="Y2532" s="126"/>
      <c r="Z2532" s="126"/>
    </row>
    <row r="2533" spans="1:26">
      <c r="A2533" s="248"/>
      <c r="I2533" s="126"/>
      <c r="P2533" s="126"/>
      <c r="Y2533" s="126"/>
      <c r="Z2533" s="126"/>
    </row>
    <row r="2534" spans="1:26">
      <c r="A2534" s="248"/>
      <c r="I2534" s="126"/>
      <c r="P2534" s="126"/>
      <c r="Y2534" s="126"/>
      <c r="Z2534" s="126"/>
    </row>
    <row r="2535" spans="1:26">
      <c r="A2535" s="248"/>
      <c r="I2535" s="126"/>
      <c r="P2535" s="126"/>
      <c r="Y2535" s="126"/>
      <c r="Z2535" s="126"/>
    </row>
    <row r="2536" spans="1:26">
      <c r="A2536" s="248"/>
      <c r="I2536" s="126"/>
      <c r="P2536" s="126"/>
      <c r="Y2536" s="126"/>
      <c r="Z2536" s="126"/>
    </row>
    <row r="2537" spans="1:26">
      <c r="A2537" s="248"/>
      <c r="I2537" s="126"/>
      <c r="P2537" s="126"/>
      <c r="Y2537" s="126"/>
      <c r="Z2537" s="126"/>
    </row>
    <row r="2538" spans="1:26">
      <c r="A2538" s="248"/>
      <c r="I2538" s="126"/>
      <c r="P2538" s="126"/>
      <c r="Y2538" s="126"/>
      <c r="Z2538" s="126"/>
    </row>
    <row r="2539" spans="1:26">
      <c r="A2539" s="248"/>
      <c r="I2539" s="126"/>
      <c r="P2539" s="126"/>
      <c r="Y2539" s="126"/>
      <c r="Z2539" s="126"/>
    </row>
    <row r="2540" spans="1:26">
      <c r="A2540" s="248"/>
      <c r="I2540" s="126"/>
      <c r="P2540" s="126"/>
      <c r="Y2540" s="126"/>
      <c r="Z2540" s="126"/>
    </row>
    <row r="2541" spans="1:26">
      <c r="A2541" s="248"/>
      <c r="I2541" s="126"/>
      <c r="P2541" s="126"/>
      <c r="Y2541" s="126"/>
      <c r="Z2541" s="126"/>
    </row>
    <row r="2542" spans="1:26">
      <c r="A2542" s="248"/>
      <c r="I2542" s="126"/>
      <c r="P2542" s="126"/>
      <c r="Y2542" s="126"/>
      <c r="Z2542" s="126"/>
    </row>
    <row r="2543" spans="1:26">
      <c r="A2543" s="248"/>
      <c r="I2543" s="126"/>
      <c r="P2543" s="126"/>
      <c r="Y2543" s="126"/>
      <c r="Z2543" s="126"/>
    </row>
    <row r="2544" spans="1:26">
      <c r="A2544" s="248"/>
      <c r="I2544" s="126"/>
      <c r="P2544" s="126"/>
      <c r="Y2544" s="126"/>
      <c r="Z2544" s="126"/>
    </row>
    <row r="2545" spans="1:26">
      <c r="A2545" s="248"/>
      <c r="I2545" s="126"/>
      <c r="P2545" s="126"/>
      <c r="Y2545" s="126"/>
      <c r="Z2545" s="126"/>
    </row>
    <row r="2546" spans="1:26">
      <c r="A2546" s="248"/>
      <c r="I2546" s="126"/>
      <c r="P2546" s="126"/>
      <c r="Y2546" s="126"/>
      <c r="Z2546" s="126"/>
    </row>
    <row r="2547" spans="1:26">
      <c r="A2547" s="248"/>
      <c r="I2547" s="126"/>
      <c r="P2547" s="126"/>
      <c r="Y2547" s="126"/>
      <c r="Z2547" s="126"/>
    </row>
    <row r="2548" spans="1:26">
      <c r="A2548" s="248"/>
      <c r="I2548" s="126"/>
      <c r="P2548" s="126"/>
      <c r="Y2548" s="126"/>
      <c r="Z2548" s="126"/>
    </row>
    <row r="2549" spans="1:26">
      <c r="A2549" s="248"/>
      <c r="I2549" s="126"/>
      <c r="P2549" s="126"/>
      <c r="Y2549" s="126"/>
      <c r="Z2549" s="126"/>
    </row>
    <row r="2550" spans="1:26">
      <c r="A2550" s="248"/>
      <c r="I2550" s="126"/>
      <c r="P2550" s="126"/>
      <c r="Y2550" s="126"/>
      <c r="Z2550" s="126"/>
    </row>
    <row r="2551" spans="1:26">
      <c r="A2551" s="248"/>
      <c r="I2551" s="126"/>
      <c r="P2551" s="126"/>
      <c r="Y2551" s="126"/>
      <c r="Z2551" s="126"/>
    </row>
    <row r="2552" spans="1:26">
      <c r="A2552" s="248"/>
      <c r="I2552" s="126"/>
      <c r="P2552" s="126"/>
      <c r="Y2552" s="126"/>
      <c r="Z2552" s="126"/>
    </row>
    <row r="2553" spans="1:26">
      <c r="A2553" s="248"/>
      <c r="I2553" s="126"/>
      <c r="P2553" s="126"/>
      <c r="Y2553" s="126"/>
      <c r="Z2553" s="126"/>
    </row>
    <row r="2554" spans="1:26">
      <c r="A2554" s="248"/>
      <c r="I2554" s="126"/>
      <c r="P2554" s="126"/>
      <c r="Y2554" s="126"/>
      <c r="Z2554" s="126"/>
    </row>
    <row r="2555" spans="1:26">
      <c r="A2555" s="248"/>
      <c r="I2555" s="126"/>
      <c r="P2555" s="126"/>
      <c r="Y2555" s="126"/>
      <c r="Z2555" s="126"/>
    </row>
    <row r="2556" spans="1:26">
      <c r="A2556" s="248"/>
      <c r="I2556" s="126"/>
      <c r="P2556" s="126"/>
      <c r="Y2556" s="126"/>
      <c r="Z2556" s="126"/>
    </row>
    <row r="2557" spans="1:26">
      <c r="A2557" s="248"/>
      <c r="I2557" s="126"/>
      <c r="P2557" s="126"/>
      <c r="Y2557" s="126"/>
      <c r="Z2557" s="126"/>
    </row>
    <row r="2558" spans="1:26">
      <c r="A2558" s="248"/>
      <c r="I2558" s="126"/>
      <c r="P2558" s="126"/>
      <c r="Y2558" s="126"/>
      <c r="Z2558" s="126"/>
    </row>
    <row r="2559" spans="1:26">
      <c r="A2559" s="248"/>
      <c r="I2559" s="126"/>
      <c r="P2559" s="126"/>
      <c r="Y2559" s="126"/>
      <c r="Z2559" s="126"/>
    </row>
    <row r="2560" spans="1:26">
      <c r="A2560" s="248"/>
      <c r="I2560" s="126"/>
      <c r="P2560" s="126"/>
      <c r="Y2560" s="126"/>
      <c r="Z2560" s="126"/>
    </row>
    <row r="2561" spans="1:26">
      <c r="A2561" s="248"/>
      <c r="I2561" s="126"/>
      <c r="P2561" s="126"/>
      <c r="Y2561" s="126"/>
      <c r="Z2561" s="126"/>
    </row>
    <row r="2562" spans="1:26">
      <c r="A2562" s="248"/>
      <c r="I2562" s="126"/>
      <c r="P2562" s="126"/>
      <c r="Y2562" s="126"/>
      <c r="Z2562" s="126"/>
    </row>
    <row r="2563" spans="1:26">
      <c r="A2563" s="248"/>
      <c r="I2563" s="126"/>
      <c r="P2563" s="126"/>
      <c r="Y2563" s="126"/>
      <c r="Z2563" s="126"/>
    </row>
    <row r="2564" spans="1:26">
      <c r="A2564" s="248"/>
      <c r="I2564" s="126"/>
      <c r="P2564" s="126"/>
      <c r="Y2564" s="126"/>
      <c r="Z2564" s="126"/>
    </row>
    <row r="2565" spans="1:26">
      <c r="A2565" s="248"/>
      <c r="I2565" s="126"/>
      <c r="P2565" s="126"/>
      <c r="Y2565" s="126"/>
      <c r="Z2565" s="126"/>
    </row>
    <row r="2566" spans="1:26">
      <c r="A2566" s="248"/>
      <c r="I2566" s="126"/>
      <c r="P2566" s="126"/>
      <c r="Y2566" s="126"/>
      <c r="Z2566" s="126"/>
    </row>
    <row r="2567" spans="1:26">
      <c r="A2567" s="248"/>
      <c r="I2567" s="126"/>
      <c r="P2567" s="126"/>
      <c r="Y2567" s="126"/>
      <c r="Z2567" s="126"/>
    </row>
    <row r="2568" spans="1:26">
      <c r="A2568" s="248"/>
      <c r="I2568" s="126"/>
      <c r="P2568" s="126"/>
      <c r="Y2568" s="126"/>
      <c r="Z2568" s="126"/>
    </row>
    <row r="2569" spans="1:26">
      <c r="A2569" s="248"/>
      <c r="I2569" s="126"/>
      <c r="P2569" s="126"/>
      <c r="Y2569" s="126"/>
      <c r="Z2569" s="126"/>
    </row>
    <row r="2570" spans="1:26">
      <c r="A2570" s="248"/>
      <c r="I2570" s="126"/>
      <c r="P2570" s="126"/>
      <c r="Y2570" s="126"/>
      <c r="Z2570" s="126"/>
    </row>
    <row r="2571" spans="1:26">
      <c r="A2571" s="248"/>
      <c r="I2571" s="126"/>
      <c r="P2571" s="126"/>
      <c r="Y2571" s="126"/>
      <c r="Z2571" s="126"/>
    </row>
    <row r="2572" spans="1:26">
      <c r="A2572" s="248"/>
      <c r="I2572" s="126"/>
      <c r="P2572" s="126"/>
      <c r="Y2572" s="126"/>
      <c r="Z2572" s="126"/>
    </row>
    <row r="2573" spans="1:26">
      <c r="A2573" s="248"/>
      <c r="I2573" s="126"/>
      <c r="P2573" s="126"/>
      <c r="Y2573" s="126"/>
      <c r="Z2573" s="126"/>
    </row>
    <row r="2574" spans="1:26">
      <c r="A2574" s="248"/>
      <c r="I2574" s="126"/>
      <c r="P2574" s="126"/>
      <c r="Y2574" s="126"/>
      <c r="Z2574" s="126"/>
    </row>
    <row r="2575" spans="1:26">
      <c r="A2575" s="248"/>
      <c r="I2575" s="126"/>
      <c r="P2575" s="126"/>
      <c r="Y2575" s="126"/>
      <c r="Z2575" s="126"/>
    </row>
    <row r="2576" spans="1:26">
      <c r="A2576" s="248"/>
      <c r="I2576" s="126"/>
      <c r="P2576" s="126"/>
      <c r="Y2576" s="126"/>
      <c r="Z2576" s="126"/>
    </row>
    <row r="2577" spans="1:26">
      <c r="A2577" s="248"/>
      <c r="I2577" s="126"/>
      <c r="P2577" s="126"/>
      <c r="Y2577" s="126"/>
      <c r="Z2577" s="126"/>
    </row>
    <row r="2578" spans="1:26">
      <c r="A2578" s="248"/>
      <c r="I2578" s="126"/>
      <c r="P2578" s="126"/>
      <c r="Y2578" s="126"/>
      <c r="Z2578" s="126"/>
    </row>
    <row r="2579" spans="1:26">
      <c r="A2579" s="248"/>
      <c r="I2579" s="126"/>
      <c r="P2579" s="126"/>
      <c r="Y2579" s="126"/>
      <c r="Z2579" s="126"/>
    </row>
    <row r="2580" spans="1:26">
      <c r="A2580" s="248"/>
      <c r="I2580" s="126"/>
      <c r="P2580" s="126"/>
      <c r="Y2580" s="126"/>
      <c r="Z2580" s="126"/>
    </row>
    <row r="2581" spans="1:26">
      <c r="A2581" s="248"/>
      <c r="I2581" s="126"/>
      <c r="P2581" s="126"/>
      <c r="Y2581" s="126"/>
      <c r="Z2581" s="126"/>
    </row>
    <row r="2582" spans="1:26">
      <c r="A2582" s="248"/>
      <c r="I2582" s="126"/>
      <c r="P2582" s="126"/>
      <c r="Y2582" s="126"/>
      <c r="Z2582" s="126"/>
    </row>
    <row r="2583" spans="1:26">
      <c r="A2583" s="248"/>
      <c r="I2583" s="126"/>
      <c r="P2583" s="126"/>
      <c r="Y2583" s="126"/>
      <c r="Z2583" s="126"/>
    </row>
    <row r="2584" spans="1:26">
      <c r="A2584" s="248"/>
      <c r="I2584" s="126"/>
      <c r="P2584" s="126"/>
      <c r="Y2584" s="126"/>
      <c r="Z2584" s="126"/>
    </row>
    <row r="2585" spans="1:26">
      <c r="A2585" s="248"/>
      <c r="I2585" s="126"/>
      <c r="P2585" s="126"/>
      <c r="Y2585" s="126"/>
      <c r="Z2585" s="126"/>
    </row>
    <row r="2586" spans="1:26">
      <c r="A2586" s="248"/>
      <c r="I2586" s="126"/>
      <c r="P2586" s="126"/>
      <c r="Y2586" s="126"/>
      <c r="Z2586" s="126"/>
    </row>
    <row r="2587" spans="1:26">
      <c r="A2587" s="248"/>
      <c r="I2587" s="126"/>
      <c r="P2587" s="126"/>
      <c r="Y2587" s="126"/>
      <c r="Z2587" s="126"/>
    </row>
    <row r="2588" spans="1:26">
      <c r="A2588" s="248"/>
      <c r="I2588" s="126"/>
      <c r="P2588" s="126"/>
      <c r="Y2588" s="126"/>
      <c r="Z2588" s="126"/>
    </row>
    <row r="2589" spans="1:26">
      <c r="A2589" s="248"/>
      <c r="I2589" s="126"/>
      <c r="P2589" s="126"/>
      <c r="Y2589" s="126"/>
      <c r="Z2589" s="126"/>
    </row>
    <row r="2590" spans="1:26">
      <c r="A2590" s="248"/>
      <c r="I2590" s="126"/>
      <c r="P2590" s="126"/>
      <c r="Y2590" s="126"/>
      <c r="Z2590" s="126"/>
    </row>
    <row r="2591" spans="1:26">
      <c r="A2591" s="248"/>
      <c r="I2591" s="126"/>
      <c r="P2591" s="126"/>
      <c r="Y2591" s="126"/>
      <c r="Z2591" s="126"/>
    </row>
    <row r="2592" spans="1:26">
      <c r="A2592" s="248"/>
      <c r="I2592" s="126"/>
      <c r="P2592" s="126"/>
      <c r="Y2592" s="126"/>
      <c r="Z2592" s="126"/>
    </row>
    <row r="2593" spans="1:26">
      <c r="A2593" s="248"/>
      <c r="I2593" s="126"/>
      <c r="P2593" s="126"/>
      <c r="Y2593" s="126"/>
      <c r="Z2593" s="126"/>
    </row>
    <row r="2594" spans="1:26">
      <c r="A2594" s="248"/>
      <c r="I2594" s="126"/>
      <c r="P2594" s="126"/>
      <c r="Y2594" s="126"/>
      <c r="Z2594" s="126"/>
    </row>
    <row r="2595" spans="1:26">
      <c r="A2595" s="248"/>
      <c r="I2595" s="126"/>
      <c r="P2595" s="126"/>
      <c r="Y2595" s="126"/>
      <c r="Z2595" s="126"/>
    </row>
    <row r="2596" spans="1:26">
      <c r="A2596" s="248"/>
      <c r="I2596" s="126"/>
      <c r="P2596" s="126"/>
      <c r="Y2596" s="126"/>
      <c r="Z2596" s="126"/>
    </row>
    <row r="2597" spans="1:26">
      <c r="A2597" s="248"/>
      <c r="I2597" s="126"/>
      <c r="P2597" s="126"/>
      <c r="Y2597" s="126"/>
      <c r="Z2597" s="126"/>
    </row>
    <row r="2598" spans="1:26">
      <c r="A2598" s="248"/>
      <c r="I2598" s="126"/>
      <c r="P2598" s="126"/>
      <c r="Y2598" s="126"/>
      <c r="Z2598" s="126"/>
    </row>
    <row r="2599" spans="1:26">
      <c r="A2599" s="248"/>
      <c r="I2599" s="126"/>
      <c r="P2599" s="126"/>
      <c r="Y2599" s="126"/>
      <c r="Z2599" s="126"/>
    </row>
    <row r="2600" spans="1:26">
      <c r="A2600" s="248"/>
      <c r="I2600" s="126"/>
      <c r="P2600" s="126"/>
      <c r="Y2600" s="126"/>
      <c r="Z2600" s="126"/>
    </row>
    <row r="2601" spans="1:26">
      <c r="A2601" s="248"/>
      <c r="I2601" s="126"/>
      <c r="P2601" s="126"/>
      <c r="Y2601" s="126"/>
      <c r="Z2601" s="126"/>
    </row>
    <row r="2602" spans="1:26">
      <c r="A2602" s="248"/>
      <c r="I2602" s="126"/>
      <c r="P2602" s="126"/>
      <c r="Y2602" s="126"/>
      <c r="Z2602" s="126"/>
    </row>
    <row r="2603" spans="1:26">
      <c r="A2603" s="248"/>
      <c r="I2603" s="126"/>
      <c r="P2603" s="126"/>
      <c r="Y2603" s="126"/>
      <c r="Z2603" s="126"/>
    </row>
    <row r="2604" spans="1:26">
      <c r="A2604" s="248"/>
      <c r="I2604" s="126"/>
      <c r="P2604" s="126"/>
      <c r="Y2604" s="126"/>
      <c r="Z2604" s="126"/>
    </row>
    <row r="2605" spans="1:26">
      <c r="A2605" s="248"/>
      <c r="I2605" s="126"/>
      <c r="P2605" s="126"/>
      <c r="Y2605" s="126"/>
      <c r="Z2605" s="126"/>
    </row>
    <row r="2606" spans="1:26">
      <c r="A2606" s="248"/>
      <c r="I2606" s="126"/>
      <c r="P2606" s="126"/>
      <c r="Y2606" s="126"/>
      <c r="Z2606" s="126"/>
    </row>
    <row r="2607" spans="1:26">
      <c r="A2607" s="248"/>
      <c r="I2607" s="126"/>
      <c r="P2607" s="126"/>
      <c r="Y2607" s="126"/>
      <c r="Z2607" s="126"/>
    </row>
    <row r="2608" spans="1:26">
      <c r="A2608" s="248"/>
      <c r="I2608" s="126"/>
      <c r="P2608" s="126"/>
      <c r="Y2608" s="126"/>
      <c r="Z2608" s="126"/>
    </row>
    <row r="2609" spans="1:26">
      <c r="A2609" s="248"/>
      <c r="I2609" s="126"/>
      <c r="P2609" s="126"/>
      <c r="Y2609" s="126"/>
      <c r="Z2609" s="126"/>
    </row>
    <row r="2610" spans="1:26">
      <c r="A2610" s="248"/>
      <c r="I2610" s="126"/>
      <c r="P2610" s="126"/>
      <c r="Y2610" s="126"/>
      <c r="Z2610" s="126"/>
    </row>
    <row r="2611" spans="1:26">
      <c r="A2611" s="248"/>
      <c r="I2611" s="126"/>
      <c r="P2611" s="126"/>
      <c r="Y2611" s="126"/>
      <c r="Z2611" s="126"/>
    </row>
    <row r="2612" spans="1:26">
      <c r="A2612" s="248"/>
      <c r="I2612" s="126"/>
      <c r="P2612" s="126"/>
      <c r="Y2612" s="126"/>
      <c r="Z2612" s="126"/>
    </row>
    <row r="2613" spans="1:26">
      <c r="A2613" s="248"/>
      <c r="I2613" s="126"/>
      <c r="P2613" s="126"/>
      <c r="Y2613" s="126"/>
      <c r="Z2613" s="126"/>
    </row>
    <row r="2614" spans="1:26">
      <c r="A2614" s="248"/>
      <c r="I2614" s="126"/>
      <c r="P2614" s="126"/>
      <c r="Y2614" s="126"/>
      <c r="Z2614" s="126"/>
    </row>
    <row r="2615" spans="1:26">
      <c r="A2615" s="248"/>
      <c r="I2615" s="126"/>
      <c r="P2615" s="126"/>
      <c r="Y2615" s="126"/>
      <c r="Z2615" s="126"/>
    </row>
    <row r="2616" spans="1:26">
      <c r="A2616" s="248"/>
      <c r="I2616" s="126"/>
      <c r="P2616" s="126"/>
      <c r="Y2616" s="126"/>
      <c r="Z2616" s="126"/>
    </row>
    <row r="2617" spans="1:26">
      <c r="A2617" s="248"/>
      <c r="I2617" s="126"/>
      <c r="P2617" s="126"/>
      <c r="Y2617" s="126"/>
      <c r="Z2617" s="126"/>
    </row>
    <row r="2618" spans="1:26">
      <c r="A2618" s="248"/>
      <c r="I2618" s="126"/>
      <c r="P2618" s="126"/>
      <c r="Y2618" s="126"/>
      <c r="Z2618" s="126"/>
    </row>
    <row r="2619" spans="1:26">
      <c r="A2619" s="248"/>
      <c r="I2619" s="126"/>
      <c r="P2619" s="126"/>
      <c r="Y2619" s="126"/>
      <c r="Z2619" s="126"/>
    </row>
    <row r="2620" spans="1:26">
      <c r="A2620" s="248"/>
      <c r="I2620" s="126"/>
      <c r="P2620" s="126"/>
      <c r="Y2620" s="126"/>
      <c r="Z2620" s="126"/>
    </row>
    <row r="2621" spans="1:26">
      <c r="A2621" s="248"/>
      <c r="I2621" s="126"/>
      <c r="P2621" s="126"/>
      <c r="Y2621" s="126"/>
      <c r="Z2621" s="126"/>
    </row>
    <row r="2622" spans="1:26">
      <c r="A2622" s="248"/>
      <c r="I2622" s="126"/>
      <c r="P2622" s="126"/>
      <c r="Y2622" s="126"/>
      <c r="Z2622" s="126"/>
    </row>
    <row r="2623" spans="1:26">
      <c r="A2623" s="248"/>
      <c r="I2623" s="126"/>
      <c r="P2623" s="126"/>
      <c r="Y2623" s="126"/>
      <c r="Z2623" s="126"/>
    </row>
    <row r="2624" spans="1:26">
      <c r="A2624" s="248"/>
      <c r="I2624" s="126"/>
      <c r="P2624" s="126"/>
      <c r="Y2624" s="126"/>
      <c r="Z2624" s="126"/>
    </row>
    <row r="2625" spans="1:26">
      <c r="A2625" s="248"/>
      <c r="I2625" s="126"/>
      <c r="P2625" s="126"/>
      <c r="Y2625" s="126"/>
      <c r="Z2625" s="126"/>
    </row>
    <row r="2626" spans="1:26">
      <c r="A2626" s="248"/>
      <c r="I2626" s="126"/>
      <c r="P2626" s="126"/>
      <c r="Y2626" s="126"/>
      <c r="Z2626" s="126"/>
    </row>
    <row r="2627" spans="1:26">
      <c r="A2627" s="248"/>
      <c r="I2627" s="126"/>
      <c r="P2627" s="126"/>
      <c r="Y2627" s="126"/>
      <c r="Z2627" s="126"/>
    </row>
    <row r="2628" spans="1:26">
      <c r="A2628" s="248"/>
      <c r="I2628" s="126"/>
      <c r="P2628" s="126"/>
      <c r="Y2628" s="126"/>
      <c r="Z2628" s="126"/>
    </row>
    <row r="2629" spans="1:26">
      <c r="A2629" s="248"/>
      <c r="I2629" s="126"/>
      <c r="P2629" s="126"/>
      <c r="Y2629" s="126"/>
      <c r="Z2629" s="126"/>
    </row>
    <row r="2630" spans="1:26">
      <c r="A2630" s="248"/>
      <c r="I2630" s="126"/>
      <c r="P2630" s="126"/>
      <c r="Y2630" s="126"/>
      <c r="Z2630" s="126"/>
    </row>
    <row r="2631" spans="1:26">
      <c r="A2631" s="248"/>
      <c r="I2631" s="126"/>
      <c r="P2631" s="126"/>
      <c r="Y2631" s="126"/>
      <c r="Z2631" s="126"/>
    </row>
    <row r="2632" spans="1:26">
      <c r="A2632" s="248"/>
      <c r="I2632" s="126"/>
      <c r="P2632" s="126"/>
      <c r="Y2632" s="126"/>
      <c r="Z2632" s="126"/>
    </row>
    <row r="2633" spans="1:26">
      <c r="A2633" s="248"/>
      <c r="I2633" s="126"/>
      <c r="P2633" s="126"/>
      <c r="Y2633" s="126"/>
      <c r="Z2633" s="126"/>
    </row>
    <row r="2634" spans="1:26">
      <c r="A2634" s="248"/>
      <c r="I2634" s="126"/>
      <c r="P2634" s="126"/>
      <c r="Y2634" s="126"/>
      <c r="Z2634" s="126"/>
    </row>
    <row r="2635" spans="1:26">
      <c r="A2635" s="248"/>
      <c r="I2635" s="126"/>
      <c r="P2635" s="126"/>
      <c r="Y2635" s="126"/>
      <c r="Z2635" s="126"/>
    </row>
    <row r="2636" spans="1:26">
      <c r="A2636" s="248"/>
      <c r="I2636" s="126"/>
      <c r="P2636" s="126"/>
      <c r="Y2636" s="126"/>
      <c r="Z2636" s="126"/>
    </row>
    <row r="2637" spans="1:26">
      <c r="A2637" s="248"/>
      <c r="I2637" s="126"/>
      <c r="P2637" s="126"/>
      <c r="Y2637" s="126"/>
      <c r="Z2637" s="126"/>
    </row>
    <row r="2638" spans="1:26">
      <c r="A2638" s="248"/>
      <c r="I2638" s="126"/>
      <c r="P2638" s="126"/>
      <c r="Y2638" s="126"/>
      <c r="Z2638" s="126"/>
    </row>
    <row r="2639" spans="1:26">
      <c r="A2639" s="248"/>
      <c r="I2639" s="126"/>
      <c r="P2639" s="126"/>
      <c r="Y2639" s="126"/>
      <c r="Z2639" s="126"/>
    </row>
    <row r="2640" spans="1:26">
      <c r="A2640" s="248"/>
      <c r="I2640" s="126"/>
      <c r="P2640" s="126"/>
      <c r="Y2640" s="126"/>
      <c r="Z2640" s="126"/>
    </row>
    <row r="2641" spans="1:26">
      <c r="A2641" s="248"/>
      <c r="I2641" s="126"/>
      <c r="P2641" s="126"/>
      <c r="Y2641" s="126"/>
      <c r="Z2641" s="126"/>
    </row>
    <row r="2642" spans="1:26">
      <c r="A2642" s="248"/>
      <c r="I2642" s="126"/>
      <c r="P2642" s="126"/>
      <c r="Y2642" s="126"/>
      <c r="Z2642" s="126"/>
    </row>
    <row r="2643" spans="1:26">
      <c r="A2643" s="248"/>
      <c r="I2643" s="126"/>
      <c r="P2643" s="126"/>
      <c r="Y2643" s="126"/>
      <c r="Z2643" s="126"/>
    </row>
    <row r="2644" spans="1:26">
      <c r="A2644" s="248"/>
      <c r="I2644" s="126"/>
      <c r="P2644" s="126"/>
      <c r="Y2644" s="126"/>
      <c r="Z2644" s="126"/>
    </row>
    <row r="2645" spans="1:26">
      <c r="A2645" s="248"/>
      <c r="I2645" s="126"/>
      <c r="P2645" s="126"/>
      <c r="Y2645" s="126"/>
      <c r="Z2645" s="126"/>
    </row>
    <row r="2646" spans="1:26">
      <c r="A2646" s="248"/>
      <c r="I2646" s="126"/>
      <c r="P2646" s="126"/>
      <c r="Y2646" s="126"/>
      <c r="Z2646" s="126"/>
    </row>
    <row r="2647" spans="1:26">
      <c r="A2647" s="248"/>
      <c r="I2647" s="126"/>
      <c r="P2647" s="126"/>
      <c r="Y2647" s="126"/>
      <c r="Z2647" s="126"/>
    </row>
    <row r="2648" spans="1:26">
      <c r="A2648" s="248"/>
      <c r="I2648" s="126"/>
      <c r="P2648" s="126"/>
      <c r="Y2648" s="126"/>
      <c r="Z2648" s="126"/>
    </row>
    <row r="2649" spans="1:26">
      <c r="A2649" s="248"/>
      <c r="I2649" s="126"/>
      <c r="P2649" s="126"/>
      <c r="Y2649" s="126"/>
      <c r="Z2649" s="126"/>
    </row>
    <row r="2650" spans="1:26">
      <c r="A2650" s="248"/>
      <c r="I2650" s="126"/>
      <c r="P2650" s="126"/>
      <c r="Y2650" s="126"/>
      <c r="Z2650" s="126"/>
    </row>
    <row r="2651" spans="1:26">
      <c r="A2651" s="248"/>
      <c r="I2651" s="126"/>
      <c r="P2651" s="126"/>
      <c r="Y2651" s="126"/>
      <c r="Z2651" s="126"/>
    </row>
    <row r="2652" spans="1:26">
      <c r="A2652" s="248"/>
      <c r="I2652" s="126"/>
      <c r="P2652" s="126"/>
      <c r="Y2652" s="126"/>
      <c r="Z2652" s="126"/>
    </row>
    <row r="2653" spans="1:26">
      <c r="A2653" s="248"/>
      <c r="I2653" s="126"/>
      <c r="P2653" s="126"/>
      <c r="Y2653" s="126"/>
      <c r="Z2653" s="126"/>
    </row>
    <row r="2654" spans="1:26">
      <c r="A2654" s="248"/>
      <c r="I2654" s="126"/>
      <c r="P2654" s="126"/>
      <c r="Y2654" s="126"/>
      <c r="Z2654" s="126"/>
    </row>
    <row r="2655" spans="1:26">
      <c r="A2655" s="248"/>
      <c r="I2655" s="126"/>
      <c r="P2655" s="126"/>
      <c r="Y2655" s="126"/>
      <c r="Z2655" s="126"/>
    </row>
    <row r="2656" spans="1:26">
      <c r="A2656" s="248"/>
      <c r="I2656" s="126"/>
      <c r="P2656" s="126"/>
      <c r="Y2656" s="126"/>
      <c r="Z2656" s="126"/>
    </row>
    <row r="2657" spans="1:26">
      <c r="A2657" s="248"/>
      <c r="I2657" s="126"/>
      <c r="P2657" s="126"/>
      <c r="Y2657" s="126"/>
      <c r="Z2657" s="126"/>
    </row>
    <row r="2658" spans="1:26">
      <c r="A2658" s="248"/>
      <c r="I2658" s="126"/>
      <c r="P2658" s="126"/>
      <c r="Y2658" s="126"/>
      <c r="Z2658" s="126"/>
    </row>
    <row r="2659" spans="1:26">
      <c r="A2659" s="248"/>
      <c r="I2659" s="126"/>
      <c r="P2659" s="126"/>
      <c r="Y2659" s="126"/>
      <c r="Z2659" s="126"/>
    </row>
    <row r="2660" spans="1:26">
      <c r="A2660" s="248"/>
      <c r="I2660" s="126"/>
      <c r="P2660" s="126"/>
      <c r="Y2660" s="126"/>
      <c r="Z2660" s="126"/>
    </row>
    <row r="2661" spans="1:26">
      <c r="A2661" s="248"/>
      <c r="I2661" s="126"/>
      <c r="P2661" s="126"/>
      <c r="Y2661" s="126"/>
      <c r="Z2661" s="126"/>
    </row>
    <row r="2662" spans="1:26">
      <c r="A2662" s="248"/>
      <c r="I2662" s="126"/>
      <c r="P2662" s="126"/>
      <c r="Y2662" s="126"/>
      <c r="Z2662" s="126"/>
    </row>
    <row r="2663" spans="1:26">
      <c r="A2663" s="248"/>
      <c r="I2663" s="126"/>
      <c r="P2663" s="126"/>
      <c r="Y2663" s="126"/>
      <c r="Z2663" s="126"/>
    </row>
    <row r="2664" spans="1:26">
      <c r="A2664" s="248"/>
      <c r="I2664" s="126"/>
      <c r="P2664" s="126"/>
      <c r="Y2664" s="126"/>
      <c r="Z2664" s="126"/>
    </row>
    <row r="2665" spans="1:26">
      <c r="A2665" s="248"/>
      <c r="I2665" s="126"/>
      <c r="P2665" s="126"/>
      <c r="Y2665" s="126"/>
      <c r="Z2665" s="126"/>
    </row>
    <row r="2666" spans="1:26">
      <c r="A2666" s="248"/>
      <c r="I2666" s="126"/>
      <c r="P2666" s="126"/>
      <c r="Y2666" s="126"/>
      <c r="Z2666" s="126"/>
    </row>
    <row r="2667" spans="1:26">
      <c r="A2667" s="248"/>
      <c r="I2667" s="126"/>
      <c r="P2667" s="126"/>
      <c r="Y2667" s="126"/>
      <c r="Z2667" s="126"/>
    </row>
    <row r="2668" spans="1:26">
      <c r="A2668" s="248"/>
      <c r="I2668" s="126"/>
      <c r="P2668" s="126"/>
      <c r="Y2668" s="126"/>
      <c r="Z2668" s="126"/>
    </row>
    <row r="2669" spans="1:26">
      <c r="A2669" s="248"/>
      <c r="I2669" s="126"/>
      <c r="P2669" s="126"/>
      <c r="Y2669" s="126"/>
      <c r="Z2669" s="126"/>
    </row>
    <row r="2670" spans="1:26">
      <c r="A2670" s="248"/>
      <c r="I2670" s="126"/>
      <c r="P2670" s="126"/>
      <c r="Y2670" s="126"/>
      <c r="Z2670" s="126"/>
    </row>
    <row r="2671" spans="1:26">
      <c r="A2671" s="248"/>
      <c r="I2671" s="126"/>
      <c r="P2671" s="126"/>
      <c r="Y2671" s="126"/>
      <c r="Z2671" s="126"/>
    </row>
    <row r="2672" spans="1:26">
      <c r="A2672" s="248"/>
      <c r="I2672" s="126"/>
      <c r="P2672" s="126"/>
      <c r="Y2672" s="126"/>
      <c r="Z2672" s="126"/>
    </row>
    <row r="2673" spans="1:26">
      <c r="A2673" s="248"/>
      <c r="I2673" s="126"/>
      <c r="P2673" s="126"/>
      <c r="Y2673" s="126"/>
      <c r="Z2673" s="126"/>
    </row>
    <row r="2674" spans="1:26">
      <c r="A2674" s="248"/>
      <c r="I2674" s="126"/>
      <c r="P2674" s="126"/>
      <c r="Y2674" s="126"/>
      <c r="Z2674" s="126"/>
    </row>
    <row r="2675" spans="1:26">
      <c r="A2675" s="248"/>
      <c r="I2675" s="126"/>
      <c r="P2675" s="126"/>
      <c r="Y2675" s="126"/>
      <c r="Z2675" s="126"/>
    </row>
    <row r="2676" spans="1:26">
      <c r="A2676" s="248"/>
      <c r="I2676" s="126"/>
      <c r="P2676" s="126"/>
      <c r="Y2676" s="126"/>
      <c r="Z2676" s="126"/>
    </row>
    <row r="2677" spans="1:26">
      <c r="A2677" s="248"/>
      <c r="I2677" s="126"/>
      <c r="P2677" s="126"/>
      <c r="Y2677" s="126"/>
      <c r="Z2677" s="126"/>
    </row>
    <row r="2678" spans="1:26">
      <c r="A2678" s="248"/>
      <c r="I2678" s="126"/>
      <c r="P2678" s="126"/>
      <c r="Y2678" s="126"/>
      <c r="Z2678" s="126"/>
    </row>
    <row r="2679" spans="1:26">
      <c r="A2679" s="248"/>
      <c r="I2679" s="126"/>
      <c r="P2679" s="126"/>
      <c r="Y2679" s="126"/>
      <c r="Z2679" s="126"/>
    </row>
    <row r="2680" spans="1:26">
      <c r="A2680" s="248"/>
      <c r="I2680" s="126"/>
      <c r="P2680" s="126"/>
      <c r="Y2680" s="126"/>
      <c r="Z2680" s="126"/>
    </row>
    <row r="2681" spans="1:26">
      <c r="A2681" s="248"/>
      <c r="I2681" s="126"/>
      <c r="P2681" s="126"/>
      <c r="Y2681" s="126"/>
      <c r="Z2681" s="126"/>
    </row>
    <row r="2682" spans="1:26">
      <c r="A2682" s="248"/>
      <c r="I2682" s="126"/>
      <c r="P2682" s="126"/>
      <c r="Y2682" s="126"/>
      <c r="Z2682" s="126"/>
    </row>
    <row r="2683" spans="1:26">
      <c r="A2683" s="248"/>
      <c r="I2683" s="126"/>
      <c r="P2683" s="126"/>
      <c r="Y2683" s="126"/>
      <c r="Z2683" s="126"/>
    </row>
    <row r="2684" spans="1:26">
      <c r="A2684" s="248"/>
      <c r="I2684" s="126"/>
      <c r="P2684" s="126"/>
      <c r="Y2684" s="126"/>
      <c r="Z2684" s="126"/>
    </row>
    <row r="2685" spans="1:26">
      <c r="A2685" s="248"/>
      <c r="I2685" s="126"/>
      <c r="P2685" s="126"/>
      <c r="Y2685" s="126"/>
      <c r="Z2685" s="126"/>
    </row>
    <row r="2686" spans="1:26">
      <c r="A2686" s="248"/>
      <c r="I2686" s="126"/>
      <c r="P2686" s="126"/>
      <c r="Y2686" s="126"/>
      <c r="Z2686" s="126"/>
    </row>
    <row r="2687" spans="1:26">
      <c r="A2687" s="248"/>
      <c r="I2687" s="126"/>
      <c r="P2687" s="126"/>
      <c r="Y2687" s="126"/>
      <c r="Z2687" s="126"/>
    </row>
    <row r="2688" spans="1:26">
      <c r="A2688" s="248"/>
      <c r="I2688" s="126"/>
      <c r="P2688" s="126"/>
      <c r="Y2688" s="126"/>
      <c r="Z2688" s="126"/>
    </row>
    <row r="2689" spans="1:26">
      <c r="A2689" s="248"/>
      <c r="I2689" s="126"/>
      <c r="P2689" s="126"/>
      <c r="Y2689" s="126"/>
      <c r="Z2689" s="126"/>
    </row>
    <row r="2690" spans="1:26">
      <c r="A2690" s="248"/>
      <c r="I2690" s="126"/>
      <c r="P2690" s="126"/>
      <c r="Y2690" s="126"/>
      <c r="Z2690" s="126"/>
    </row>
    <row r="2691" spans="1:26">
      <c r="A2691" s="248"/>
      <c r="I2691" s="126"/>
      <c r="P2691" s="126"/>
      <c r="Y2691" s="126"/>
      <c r="Z2691" s="126"/>
    </row>
    <row r="2692" spans="1:26">
      <c r="A2692" s="248"/>
      <c r="I2692" s="126"/>
      <c r="P2692" s="126"/>
      <c r="Y2692" s="126"/>
      <c r="Z2692" s="126"/>
    </row>
    <row r="2693" spans="1:26">
      <c r="A2693" s="248"/>
      <c r="I2693" s="126"/>
      <c r="P2693" s="126"/>
      <c r="Y2693" s="126"/>
      <c r="Z2693" s="126"/>
    </row>
    <row r="2694" spans="1:26">
      <c r="A2694" s="248"/>
      <c r="I2694" s="126"/>
      <c r="P2694" s="126"/>
      <c r="Y2694" s="126"/>
      <c r="Z2694" s="126"/>
    </row>
    <row r="2695" spans="1:26">
      <c r="A2695" s="248"/>
      <c r="I2695" s="126"/>
      <c r="P2695" s="126"/>
      <c r="Y2695" s="126"/>
      <c r="Z2695" s="126"/>
    </row>
    <row r="2696" spans="1:26">
      <c r="A2696" s="248"/>
      <c r="I2696" s="126"/>
      <c r="P2696" s="126"/>
      <c r="Y2696" s="126"/>
      <c r="Z2696" s="126"/>
    </row>
    <row r="2697" spans="1:26">
      <c r="A2697" s="248"/>
      <c r="I2697" s="126"/>
      <c r="P2697" s="126"/>
      <c r="Y2697" s="126"/>
      <c r="Z2697" s="126"/>
    </row>
    <row r="2698" spans="1:26">
      <c r="A2698" s="248"/>
      <c r="I2698" s="126"/>
      <c r="P2698" s="126"/>
      <c r="Y2698" s="126"/>
      <c r="Z2698" s="126"/>
    </row>
    <row r="2699" spans="1:26">
      <c r="A2699" s="248"/>
      <c r="I2699" s="126"/>
      <c r="P2699" s="126"/>
      <c r="Y2699" s="126"/>
      <c r="Z2699" s="126"/>
    </row>
    <row r="2700" spans="1:26">
      <c r="A2700" s="248"/>
      <c r="I2700" s="126"/>
      <c r="P2700" s="126"/>
      <c r="Y2700" s="126"/>
      <c r="Z2700" s="126"/>
    </row>
    <row r="2701" spans="1:26">
      <c r="A2701" s="248"/>
      <c r="I2701" s="126"/>
      <c r="P2701" s="126"/>
      <c r="Y2701" s="126"/>
      <c r="Z2701" s="126"/>
    </row>
    <row r="2702" spans="1:26">
      <c r="A2702" s="248"/>
      <c r="I2702" s="126"/>
      <c r="P2702" s="126"/>
      <c r="Y2702" s="126"/>
      <c r="Z2702" s="126"/>
    </row>
    <row r="2703" spans="1:26">
      <c r="A2703" s="248"/>
      <c r="I2703" s="126"/>
      <c r="P2703" s="126"/>
      <c r="Y2703" s="126"/>
      <c r="Z2703" s="126"/>
    </row>
    <row r="2704" spans="1:26">
      <c r="A2704" s="248"/>
      <c r="I2704" s="126"/>
      <c r="P2704" s="126"/>
      <c r="Y2704" s="126"/>
      <c r="Z2704" s="126"/>
    </row>
    <row r="2705" spans="1:26">
      <c r="A2705" s="248"/>
      <c r="I2705" s="126"/>
      <c r="P2705" s="126"/>
      <c r="Y2705" s="126"/>
      <c r="Z2705" s="126"/>
    </row>
    <row r="2706" spans="1:26">
      <c r="A2706" s="248"/>
      <c r="I2706" s="126"/>
      <c r="P2706" s="126"/>
      <c r="Y2706" s="126"/>
      <c r="Z2706" s="126"/>
    </row>
    <row r="2707" spans="1:26">
      <c r="A2707" s="248"/>
      <c r="I2707" s="126"/>
      <c r="P2707" s="126"/>
      <c r="Y2707" s="126"/>
      <c r="Z2707" s="126"/>
    </row>
    <row r="2708" spans="1:26">
      <c r="A2708" s="248"/>
      <c r="I2708" s="126"/>
      <c r="P2708" s="126"/>
      <c r="Y2708" s="126"/>
      <c r="Z2708" s="126"/>
    </row>
    <row r="2709" spans="1:26">
      <c r="A2709" s="248"/>
      <c r="I2709" s="126"/>
      <c r="P2709" s="126"/>
      <c r="Y2709" s="126"/>
      <c r="Z2709" s="126"/>
    </row>
    <row r="2710" spans="1:26">
      <c r="A2710" s="248"/>
      <c r="I2710" s="126"/>
      <c r="P2710" s="126"/>
      <c r="Y2710" s="126"/>
      <c r="Z2710" s="126"/>
    </row>
    <row r="2711" spans="1:26">
      <c r="A2711" s="248"/>
      <c r="I2711" s="126"/>
      <c r="P2711" s="126"/>
      <c r="Y2711" s="126"/>
      <c r="Z2711" s="126"/>
    </row>
    <row r="2712" spans="1:26">
      <c r="A2712" s="248"/>
      <c r="I2712" s="126"/>
      <c r="P2712" s="126"/>
      <c r="Y2712" s="126"/>
      <c r="Z2712" s="126"/>
    </row>
    <row r="2713" spans="1:26">
      <c r="A2713" s="248"/>
      <c r="I2713" s="126"/>
      <c r="P2713" s="126"/>
      <c r="Y2713" s="126"/>
      <c r="Z2713" s="126"/>
    </row>
    <row r="2714" spans="1:26">
      <c r="A2714" s="248"/>
      <c r="I2714" s="126"/>
      <c r="P2714" s="126"/>
      <c r="Y2714" s="126"/>
      <c r="Z2714" s="126"/>
    </row>
    <row r="2715" spans="1:26">
      <c r="A2715" s="248"/>
      <c r="I2715" s="126"/>
      <c r="P2715" s="126"/>
      <c r="Y2715" s="126"/>
      <c r="Z2715" s="126"/>
    </row>
    <row r="2716" spans="1:26">
      <c r="A2716" s="248"/>
      <c r="I2716" s="126"/>
      <c r="P2716" s="126"/>
      <c r="Y2716" s="126"/>
      <c r="Z2716" s="126"/>
    </row>
    <row r="2717" spans="1:26">
      <c r="A2717" s="248"/>
      <c r="I2717" s="126"/>
      <c r="P2717" s="126"/>
      <c r="Y2717" s="126"/>
      <c r="Z2717" s="126"/>
    </row>
    <row r="2718" spans="1:26">
      <c r="A2718" s="248"/>
      <c r="I2718" s="126"/>
      <c r="P2718" s="126"/>
      <c r="Y2718" s="126"/>
      <c r="Z2718" s="126"/>
    </row>
    <row r="2719" spans="1:26">
      <c r="A2719" s="248"/>
      <c r="I2719" s="126"/>
      <c r="P2719" s="126"/>
      <c r="Y2719" s="126"/>
      <c r="Z2719" s="126"/>
    </row>
    <row r="2720" spans="1:26">
      <c r="A2720" s="248"/>
      <c r="I2720" s="126"/>
      <c r="P2720" s="126"/>
      <c r="Y2720" s="126"/>
      <c r="Z2720" s="126"/>
    </row>
    <row r="2721" spans="1:26">
      <c r="A2721" s="248"/>
      <c r="I2721" s="126"/>
      <c r="P2721" s="126"/>
      <c r="Y2721" s="126"/>
      <c r="Z2721" s="126"/>
    </row>
    <row r="2722" spans="1:26">
      <c r="A2722" s="248"/>
      <c r="I2722" s="126"/>
      <c r="P2722" s="126"/>
      <c r="Y2722" s="126"/>
      <c r="Z2722" s="126"/>
    </row>
    <row r="2723" spans="1:26">
      <c r="A2723" s="248"/>
      <c r="I2723" s="126"/>
      <c r="P2723" s="126"/>
      <c r="Y2723" s="126"/>
      <c r="Z2723" s="126"/>
    </row>
    <row r="2724" spans="1:26">
      <c r="A2724" s="248"/>
      <c r="I2724" s="126"/>
      <c r="P2724" s="126"/>
      <c r="Y2724" s="126"/>
      <c r="Z2724" s="126"/>
    </row>
    <row r="2725" spans="1:26">
      <c r="A2725" s="248"/>
      <c r="I2725" s="126"/>
      <c r="P2725" s="126"/>
      <c r="Y2725" s="126"/>
      <c r="Z2725" s="126"/>
    </row>
    <row r="2726" spans="1:26">
      <c r="A2726" s="248"/>
      <c r="I2726" s="126"/>
      <c r="P2726" s="126"/>
      <c r="Y2726" s="126"/>
      <c r="Z2726" s="126"/>
    </row>
    <row r="2727" spans="1:26">
      <c r="A2727" s="248"/>
      <c r="I2727" s="126"/>
      <c r="P2727" s="126"/>
      <c r="Y2727" s="126"/>
      <c r="Z2727" s="126"/>
    </row>
    <row r="2728" spans="1:26">
      <c r="A2728" s="248"/>
      <c r="I2728" s="126"/>
      <c r="P2728" s="126"/>
      <c r="Y2728" s="126"/>
      <c r="Z2728" s="126"/>
    </row>
    <row r="2729" spans="1:26">
      <c r="A2729" s="248"/>
      <c r="I2729" s="126"/>
      <c r="P2729" s="126"/>
      <c r="Y2729" s="126"/>
      <c r="Z2729" s="126"/>
    </row>
    <row r="2730" spans="1:26">
      <c r="A2730" s="248"/>
      <c r="I2730" s="126"/>
      <c r="P2730" s="126"/>
      <c r="Y2730" s="126"/>
      <c r="Z2730" s="126"/>
    </row>
    <row r="2731" spans="1:26">
      <c r="A2731" s="248"/>
      <c r="I2731" s="126"/>
      <c r="P2731" s="126"/>
      <c r="Y2731" s="126"/>
      <c r="Z2731" s="126"/>
    </row>
    <row r="2732" spans="1:26">
      <c r="A2732" s="248"/>
      <c r="I2732" s="126"/>
      <c r="P2732" s="126"/>
      <c r="Y2732" s="126"/>
      <c r="Z2732" s="126"/>
    </row>
    <row r="2733" spans="1:26">
      <c r="A2733" s="248"/>
      <c r="I2733" s="126"/>
      <c r="P2733" s="126"/>
      <c r="Y2733" s="126"/>
      <c r="Z2733" s="126"/>
    </row>
    <row r="2734" spans="1:26">
      <c r="A2734" s="248"/>
      <c r="I2734" s="126"/>
      <c r="P2734" s="126"/>
      <c r="Y2734" s="126"/>
      <c r="Z2734" s="126"/>
    </row>
    <row r="2735" spans="1:26">
      <c r="A2735" s="248"/>
      <c r="I2735" s="126"/>
      <c r="P2735" s="126"/>
      <c r="Y2735" s="126"/>
      <c r="Z2735" s="126"/>
    </row>
    <row r="2736" spans="1:26">
      <c r="A2736" s="248"/>
      <c r="I2736" s="126"/>
      <c r="P2736" s="126"/>
      <c r="Y2736" s="126"/>
      <c r="Z2736" s="126"/>
    </row>
    <row r="2737" spans="1:26">
      <c r="A2737" s="248"/>
      <c r="I2737" s="126"/>
      <c r="P2737" s="126"/>
      <c r="Y2737" s="126"/>
      <c r="Z2737" s="126"/>
    </row>
    <row r="2738" spans="1:26">
      <c r="A2738" s="248"/>
      <c r="I2738" s="126"/>
      <c r="P2738" s="126"/>
      <c r="Y2738" s="126"/>
      <c r="Z2738" s="126"/>
    </row>
    <row r="2739" spans="1:26">
      <c r="A2739" s="248"/>
      <c r="I2739" s="126"/>
      <c r="P2739" s="126"/>
      <c r="Y2739" s="126"/>
      <c r="Z2739" s="126"/>
    </row>
    <row r="2740" spans="1:26">
      <c r="A2740" s="248"/>
      <c r="I2740" s="126"/>
      <c r="P2740" s="126"/>
      <c r="Y2740" s="126"/>
      <c r="Z2740" s="126"/>
    </row>
    <row r="2741" spans="1:26">
      <c r="A2741" s="248"/>
      <c r="I2741" s="126"/>
      <c r="P2741" s="126"/>
      <c r="Y2741" s="126"/>
      <c r="Z2741" s="126"/>
    </row>
    <row r="2742" spans="1:26">
      <c r="A2742" s="248"/>
      <c r="I2742" s="126"/>
      <c r="P2742" s="126"/>
      <c r="Y2742" s="126"/>
      <c r="Z2742" s="126"/>
    </row>
    <row r="2743" spans="1:26">
      <c r="A2743" s="248"/>
      <c r="I2743" s="126"/>
      <c r="P2743" s="126"/>
      <c r="Y2743" s="126"/>
      <c r="Z2743" s="126"/>
    </row>
    <row r="2744" spans="1:26">
      <c r="A2744" s="248"/>
      <c r="I2744" s="126"/>
      <c r="P2744" s="126"/>
      <c r="Y2744" s="126"/>
      <c r="Z2744" s="126"/>
    </row>
    <row r="2745" spans="1:26">
      <c r="A2745" s="248"/>
      <c r="I2745" s="126"/>
      <c r="P2745" s="126"/>
      <c r="Y2745" s="126"/>
      <c r="Z2745" s="126"/>
    </row>
    <row r="2746" spans="1:26">
      <c r="A2746" s="248"/>
      <c r="I2746" s="126"/>
      <c r="P2746" s="126"/>
      <c r="Y2746" s="126"/>
      <c r="Z2746" s="126"/>
    </row>
    <row r="2747" spans="1:26">
      <c r="A2747" s="248"/>
      <c r="I2747" s="126"/>
      <c r="P2747" s="126"/>
      <c r="Y2747" s="126"/>
      <c r="Z2747" s="126"/>
    </row>
    <row r="2748" spans="1:26">
      <c r="A2748" s="248"/>
      <c r="I2748" s="126"/>
      <c r="P2748" s="126"/>
      <c r="Y2748" s="126"/>
      <c r="Z2748" s="126"/>
    </row>
    <row r="2749" spans="1:26">
      <c r="A2749" s="248"/>
      <c r="I2749" s="126"/>
      <c r="P2749" s="126"/>
      <c r="Y2749" s="126"/>
      <c r="Z2749" s="126"/>
    </row>
    <row r="2750" spans="1:26">
      <c r="A2750" s="248"/>
      <c r="I2750" s="126"/>
      <c r="P2750" s="126"/>
      <c r="Y2750" s="126"/>
      <c r="Z2750" s="126"/>
    </row>
    <row r="2751" spans="1:26">
      <c r="A2751" s="248"/>
      <c r="I2751" s="126"/>
      <c r="P2751" s="126"/>
      <c r="Y2751" s="126"/>
      <c r="Z2751" s="126"/>
    </row>
    <row r="2752" spans="1:26">
      <c r="A2752" s="248"/>
      <c r="I2752" s="126"/>
      <c r="P2752" s="126"/>
      <c r="Y2752" s="126"/>
      <c r="Z2752" s="126"/>
    </row>
    <row r="2753" spans="1:26">
      <c r="A2753" s="248"/>
      <c r="I2753" s="126"/>
      <c r="P2753" s="126"/>
      <c r="Y2753" s="126"/>
      <c r="Z2753" s="126"/>
    </row>
    <row r="2754" spans="1:26">
      <c r="A2754" s="248"/>
      <c r="I2754" s="126"/>
      <c r="P2754" s="126"/>
      <c r="Y2754" s="126"/>
      <c r="Z2754" s="126"/>
    </row>
    <row r="2755" spans="1:26">
      <c r="A2755" s="248"/>
      <c r="I2755" s="126"/>
      <c r="P2755" s="126"/>
      <c r="Y2755" s="126"/>
      <c r="Z2755" s="126"/>
    </row>
    <row r="2756" spans="1:26">
      <c r="A2756" s="248"/>
      <c r="I2756" s="126"/>
      <c r="P2756" s="126"/>
      <c r="Y2756" s="126"/>
      <c r="Z2756" s="126"/>
    </row>
    <row r="2757" spans="1:26">
      <c r="A2757" s="248"/>
      <c r="I2757" s="126"/>
      <c r="P2757" s="126"/>
      <c r="Y2757" s="126"/>
      <c r="Z2757" s="126"/>
    </row>
    <row r="2758" spans="1:26">
      <c r="A2758" s="248"/>
      <c r="I2758" s="126"/>
      <c r="P2758" s="126"/>
      <c r="Y2758" s="126"/>
      <c r="Z2758" s="126"/>
    </row>
    <row r="2759" spans="1:26">
      <c r="A2759" s="248"/>
      <c r="I2759" s="126"/>
      <c r="P2759" s="126"/>
      <c r="Y2759" s="126"/>
      <c r="Z2759" s="126"/>
    </row>
    <row r="2760" spans="1:26">
      <c r="A2760" s="248"/>
      <c r="I2760" s="126"/>
      <c r="P2760" s="126"/>
      <c r="Y2760" s="126"/>
      <c r="Z2760" s="126"/>
    </row>
    <row r="2761" spans="1:26">
      <c r="A2761" s="248"/>
      <c r="I2761" s="126"/>
      <c r="P2761" s="126"/>
      <c r="Y2761" s="126"/>
      <c r="Z2761" s="126"/>
    </row>
    <row r="2762" spans="1:26">
      <c r="A2762" s="248"/>
      <c r="I2762" s="126"/>
      <c r="P2762" s="126"/>
      <c r="Y2762" s="126"/>
      <c r="Z2762" s="126"/>
    </row>
    <row r="2763" spans="1:26">
      <c r="A2763" s="248"/>
      <c r="I2763" s="126"/>
      <c r="P2763" s="126"/>
      <c r="Y2763" s="126"/>
      <c r="Z2763" s="126"/>
    </row>
    <row r="2764" spans="1:26">
      <c r="A2764" s="248"/>
      <c r="I2764" s="126"/>
      <c r="P2764" s="126"/>
      <c r="Y2764" s="126"/>
      <c r="Z2764" s="126"/>
    </row>
    <row r="2765" spans="1:26">
      <c r="A2765" s="248"/>
      <c r="I2765" s="126"/>
      <c r="P2765" s="126"/>
      <c r="Y2765" s="126"/>
      <c r="Z2765" s="126"/>
    </row>
    <row r="2766" spans="1:26">
      <c r="A2766" s="248"/>
      <c r="I2766" s="126"/>
      <c r="P2766" s="126"/>
      <c r="Y2766" s="126"/>
      <c r="Z2766" s="126"/>
    </row>
    <row r="2767" spans="1:26">
      <c r="A2767" s="248"/>
      <c r="I2767" s="126"/>
      <c r="P2767" s="126"/>
      <c r="Y2767" s="126"/>
      <c r="Z2767" s="126"/>
    </row>
    <row r="2768" spans="1:26">
      <c r="A2768" s="248"/>
      <c r="I2768" s="126"/>
      <c r="P2768" s="126"/>
      <c r="Y2768" s="126"/>
      <c r="Z2768" s="126"/>
    </row>
    <row r="2769" spans="1:26">
      <c r="A2769" s="248"/>
      <c r="I2769" s="126"/>
      <c r="P2769" s="126"/>
      <c r="Y2769" s="126"/>
      <c r="Z2769" s="126"/>
    </row>
    <row r="2770" spans="1:26">
      <c r="A2770" s="248"/>
      <c r="I2770" s="126"/>
      <c r="P2770" s="126"/>
      <c r="Y2770" s="126"/>
      <c r="Z2770" s="126"/>
    </row>
    <row r="2771" spans="1:26">
      <c r="A2771" s="248"/>
      <c r="I2771" s="126"/>
      <c r="P2771" s="126"/>
      <c r="Y2771" s="126"/>
      <c r="Z2771" s="126"/>
    </row>
    <row r="2772" spans="1:26">
      <c r="A2772" s="248"/>
      <c r="I2772" s="126"/>
      <c r="P2772" s="126"/>
      <c r="Y2772" s="126"/>
      <c r="Z2772" s="126"/>
    </row>
    <row r="2773" spans="1:26">
      <c r="A2773" s="248"/>
      <c r="I2773" s="126"/>
      <c r="P2773" s="126"/>
      <c r="Y2773" s="126"/>
      <c r="Z2773" s="126"/>
    </row>
    <row r="2774" spans="1:26">
      <c r="A2774" s="248"/>
      <c r="I2774" s="126"/>
      <c r="P2774" s="126"/>
      <c r="Y2774" s="126"/>
      <c r="Z2774" s="126"/>
    </row>
    <row r="2775" spans="1:26">
      <c r="A2775" s="248"/>
      <c r="I2775" s="126"/>
      <c r="P2775" s="126"/>
      <c r="Y2775" s="126"/>
      <c r="Z2775" s="126"/>
    </row>
    <row r="2776" spans="1:26">
      <c r="A2776" s="248"/>
      <c r="I2776" s="126"/>
      <c r="P2776" s="126"/>
      <c r="Y2776" s="126"/>
      <c r="Z2776" s="126"/>
    </row>
    <row r="2777" spans="1:26">
      <c r="A2777" s="248"/>
      <c r="I2777" s="126"/>
      <c r="P2777" s="126"/>
      <c r="Y2777" s="126"/>
      <c r="Z2777" s="126"/>
    </row>
    <row r="2778" spans="1:26">
      <c r="A2778" s="248"/>
      <c r="I2778" s="126"/>
      <c r="P2778" s="126"/>
      <c r="Y2778" s="126"/>
      <c r="Z2778" s="126"/>
    </row>
    <row r="2779" spans="1:26">
      <c r="A2779" s="248"/>
      <c r="I2779" s="126"/>
      <c r="P2779" s="126"/>
      <c r="Y2779" s="126"/>
      <c r="Z2779" s="126"/>
    </row>
    <row r="2780" spans="1:26">
      <c r="A2780" s="248"/>
      <c r="I2780" s="126"/>
      <c r="P2780" s="126"/>
      <c r="Y2780" s="126"/>
      <c r="Z2780" s="126"/>
    </row>
    <row r="2781" spans="1:26">
      <c r="A2781" s="248"/>
      <c r="I2781" s="126"/>
      <c r="P2781" s="126"/>
      <c r="Y2781" s="126"/>
      <c r="Z2781" s="126"/>
    </row>
    <row r="2782" spans="1:26">
      <c r="A2782" s="248"/>
      <c r="I2782" s="126"/>
      <c r="P2782" s="126"/>
      <c r="Y2782" s="126"/>
      <c r="Z2782" s="126"/>
    </row>
    <row r="2783" spans="1:26">
      <c r="A2783" s="248"/>
      <c r="I2783" s="126"/>
      <c r="P2783" s="126"/>
      <c r="Y2783" s="126"/>
      <c r="Z2783" s="126"/>
    </row>
    <row r="2784" spans="1:26">
      <c r="A2784" s="248"/>
      <c r="I2784" s="126"/>
      <c r="P2784" s="126"/>
      <c r="Y2784" s="126"/>
      <c r="Z2784" s="126"/>
    </row>
    <row r="2785" spans="1:26">
      <c r="A2785" s="248"/>
      <c r="I2785" s="126"/>
      <c r="P2785" s="126"/>
      <c r="Y2785" s="126"/>
      <c r="Z2785" s="126"/>
    </row>
    <row r="2786" spans="1:26">
      <c r="A2786" s="248"/>
      <c r="I2786" s="126"/>
      <c r="P2786" s="126"/>
      <c r="Y2786" s="126"/>
      <c r="Z2786" s="126"/>
    </row>
    <row r="2787" spans="1:26">
      <c r="A2787" s="248"/>
      <c r="I2787" s="126"/>
      <c r="P2787" s="126"/>
      <c r="Y2787" s="126"/>
      <c r="Z2787" s="126"/>
    </row>
    <row r="2788" spans="1:26">
      <c r="A2788" s="248"/>
      <c r="I2788" s="126"/>
      <c r="P2788" s="126"/>
      <c r="Y2788" s="126"/>
      <c r="Z2788" s="126"/>
    </row>
    <row r="2789" spans="1:26">
      <c r="A2789" s="248"/>
      <c r="I2789" s="126"/>
      <c r="P2789" s="126"/>
      <c r="Y2789" s="126"/>
      <c r="Z2789" s="126"/>
    </row>
    <row r="2790" spans="1:26">
      <c r="A2790" s="248"/>
      <c r="I2790" s="126"/>
      <c r="P2790" s="126"/>
      <c r="Y2790" s="126"/>
      <c r="Z2790" s="126"/>
    </row>
    <row r="2791" spans="1:26">
      <c r="A2791" s="248"/>
      <c r="I2791" s="126"/>
      <c r="P2791" s="126"/>
      <c r="Y2791" s="126"/>
      <c r="Z2791" s="126"/>
    </row>
    <row r="2792" spans="1:26">
      <c r="A2792" s="248"/>
      <c r="I2792" s="126"/>
      <c r="P2792" s="126"/>
      <c r="Y2792" s="126"/>
      <c r="Z2792" s="126"/>
    </row>
    <row r="2793" spans="1:26">
      <c r="A2793" s="248"/>
      <c r="I2793" s="126"/>
      <c r="P2793" s="126"/>
      <c r="Y2793" s="126"/>
      <c r="Z2793" s="126"/>
    </row>
    <row r="2794" spans="1:26">
      <c r="A2794" s="248"/>
      <c r="I2794" s="126"/>
      <c r="P2794" s="126"/>
      <c r="Y2794" s="126"/>
      <c r="Z2794" s="126"/>
    </row>
    <row r="2795" spans="1:26">
      <c r="A2795" s="248"/>
      <c r="I2795" s="126"/>
      <c r="P2795" s="126"/>
      <c r="Y2795" s="126"/>
      <c r="Z2795" s="126"/>
    </row>
    <row r="2796" spans="1:26">
      <c r="A2796" s="248"/>
      <c r="I2796" s="126"/>
      <c r="P2796" s="126"/>
      <c r="Y2796" s="126"/>
      <c r="Z2796" s="126"/>
    </row>
    <row r="2797" spans="1:26">
      <c r="A2797" s="248"/>
      <c r="I2797" s="126"/>
      <c r="P2797" s="126"/>
      <c r="Y2797" s="126"/>
      <c r="Z2797" s="126"/>
    </row>
    <row r="2798" spans="1:26">
      <c r="A2798" s="248"/>
      <c r="I2798" s="126"/>
      <c r="P2798" s="126"/>
      <c r="Y2798" s="126"/>
      <c r="Z2798" s="126"/>
    </row>
    <row r="2799" spans="1:26">
      <c r="A2799" s="248"/>
      <c r="I2799" s="126"/>
      <c r="P2799" s="126"/>
      <c r="Y2799" s="126"/>
      <c r="Z2799" s="126"/>
    </row>
    <row r="2800" spans="1:26">
      <c r="A2800" s="248"/>
      <c r="I2800" s="126"/>
      <c r="P2800" s="126"/>
      <c r="Y2800" s="126"/>
      <c r="Z2800" s="126"/>
    </row>
    <row r="2801" spans="1:26">
      <c r="A2801" s="248"/>
      <c r="I2801" s="126"/>
      <c r="P2801" s="126"/>
      <c r="Y2801" s="126"/>
      <c r="Z2801" s="126"/>
    </row>
    <row r="2802" spans="1:26">
      <c r="A2802" s="248"/>
      <c r="I2802" s="126"/>
      <c r="P2802" s="126"/>
      <c r="Y2802" s="126"/>
      <c r="Z2802" s="126"/>
    </row>
    <row r="2803" spans="1:26">
      <c r="A2803" s="248"/>
      <c r="I2803" s="126"/>
      <c r="P2803" s="126"/>
      <c r="Y2803" s="126"/>
      <c r="Z2803" s="126"/>
    </row>
    <row r="2804" spans="1:26">
      <c r="A2804" s="248"/>
      <c r="I2804" s="126"/>
      <c r="P2804" s="126"/>
      <c r="Y2804" s="126"/>
      <c r="Z2804" s="126"/>
    </row>
    <row r="2805" spans="1:26">
      <c r="A2805" s="248"/>
      <c r="I2805" s="126"/>
      <c r="P2805" s="126"/>
      <c r="Y2805" s="126"/>
      <c r="Z2805" s="126"/>
    </row>
    <row r="2806" spans="1:26">
      <c r="A2806" s="248"/>
      <c r="I2806" s="126"/>
      <c r="P2806" s="126"/>
      <c r="Y2806" s="126"/>
      <c r="Z2806" s="126"/>
    </row>
    <row r="2807" spans="1:26">
      <c r="A2807" s="248"/>
      <c r="I2807" s="126"/>
      <c r="P2807" s="126"/>
      <c r="Y2807" s="126"/>
      <c r="Z2807" s="126"/>
    </row>
    <row r="2808" spans="1:26">
      <c r="A2808" s="248"/>
      <c r="I2808" s="126"/>
      <c r="P2808" s="126"/>
      <c r="Y2808" s="126"/>
      <c r="Z2808" s="126"/>
    </row>
    <row r="2809" spans="1:26">
      <c r="A2809" s="248"/>
      <c r="I2809" s="126"/>
      <c r="P2809" s="126"/>
      <c r="Y2809" s="126"/>
      <c r="Z2809" s="126"/>
    </row>
    <row r="2810" spans="1:26">
      <c r="A2810" s="248"/>
      <c r="I2810" s="126"/>
      <c r="P2810" s="126"/>
      <c r="Y2810" s="126"/>
      <c r="Z2810" s="126"/>
    </row>
    <row r="2811" spans="1:26">
      <c r="A2811" s="248"/>
      <c r="I2811" s="126"/>
      <c r="P2811" s="126"/>
      <c r="Y2811" s="126"/>
      <c r="Z2811" s="126"/>
    </row>
    <row r="2812" spans="1:26">
      <c r="A2812" s="248"/>
      <c r="I2812" s="126"/>
      <c r="P2812" s="126"/>
      <c r="Y2812" s="126"/>
      <c r="Z2812" s="126"/>
    </row>
    <row r="2813" spans="1:26">
      <c r="A2813" s="248"/>
      <c r="I2813" s="126"/>
      <c r="P2813" s="126"/>
      <c r="Y2813" s="126"/>
      <c r="Z2813" s="126"/>
    </row>
    <row r="2814" spans="1:26">
      <c r="A2814" s="248"/>
      <c r="I2814" s="126"/>
      <c r="P2814" s="126"/>
      <c r="Y2814" s="126"/>
      <c r="Z2814" s="126"/>
    </row>
    <row r="2815" spans="1:26">
      <c r="A2815" s="248"/>
      <c r="I2815" s="126"/>
      <c r="P2815" s="126"/>
      <c r="Y2815" s="126"/>
      <c r="Z2815" s="126"/>
    </row>
    <row r="2816" spans="1:26">
      <c r="A2816" s="248"/>
      <c r="I2816" s="126"/>
      <c r="P2816" s="126"/>
      <c r="Y2816" s="126"/>
      <c r="Z2816" s="126"/>
    </row>
    <row r="2817" spans="1:26">
      <c r="A2817" s="248"/>
      <c r="I2817" s="126"/>
      <c r="P2817" s="126"/>
      <c r="Y2817" s="126"/>
      <c r="Z2817" s="126"/>
    </row>
    <row r="2818" spans="1:26">
      <c r="A2818" s="248"/>
      <c r="I2818" s="126"/>
      <c r="P2818" s="126"/>
      <c r="Y2818" s="126"/>
      <c r="Z2818" s="126"/>
    </row>
    <row r="2819" spans="1:26">
      <c r="A2819" s="248"/>
      <c r="I2819" s="126"/>
      <c r="P2819" s="126"/>
      <c r="Y2819" s="126"/>
      <c r="Z2819" s="126"/>
    </row>
    <row r="2820" spans="1:26">
      <c r="A2820" s="248"/>
      <c r="I2820" s="126"/>
      <c r="P2820" s="126"/>
      <c r="Y2820" s="126"/>
      <c r="Z2820" s="126"/>
    </row>
    <row r="2821" spans="1:26">
      <c r="A2821" s="248"/>
      <c r="I2821" s="126"/>
      <c r="P2821" s="126"/>
      <c r="Y2821" s="126"/>
      <c r="Z2821" s="126"/>
    </row>
    <row r="2822" spans="1:26">
      <c r="A2822" s="248"/>
      <c r="I2822" s="126"/>
      <c r="P2822" s="126"/>
      <c r="Y2822" s="126"/>
      <c r="Z2822" s="126"/>
    </row>
    <row r="2823" spans="1:26">
      <c r="A2823" s="248"/>
      <c r="I2823" s="126"/>
      <c r="P2823" s="126"/>
      <c r="Y2823" s="126"/>
      <c r="Z2823" s="126"/>
    </row>
    <row r="2824" spans="1:26">
      <c r="A2824" s="248"/>
      <c r="I2824" s="126"/>
      <c r="P2824" s="126"/>
      <c r="Y2824" s="126"/>
      <c r="Z2824" s="126"/>
    </row>
    <row r="2825" spans="1:26">
      <c r="A2825" s="248"/>
      <c r="I2825" s="126"/>
      <c r="P2825" s="126"/>
      <c r="Y2825" s="126"/>
      <c r="Z2825" s="126"/>
    </row>
    <row r="2826" spans="1:26">
      <c r="A2826" s="248"/>
      <c r="I2826" s="126"/>
      <c r="P2826" s="126"/>
      <c r="Y2826" s="126"/>
      <c r="Z2826" s="126"/>
    </row>
    <row r="2827" spans="1:26">
      <c r="A2827" s="248"/>
      <c r="I2827" s="126"/>
      <c r="P2827" s="126"/>
      <c r="Y2827" s="126"/>
      <c r="Z2827" s="126"/>
    </row>
    <row r="2828" spans="1:26">
      <c r="A2828" s="248"/>
      <c r="I2828" s="126"/>
      <c r="P2828" s="126"/>
      <c r="Y2828" s="126"/>
      <c r="Z2828" s="126"/>
    </row>
    <row r="2829" spans="1:26">
      <c r="A2829" s="248"/>
      <c r="I2829" s="126"/>
      <c r="P2829" s="126"/>
      <c r="Y2829" s="126"/>
      <c r="Z2829" s="126"/>
    </row>
    <row r="2830" spans="1:26">
      <c r="A2830" s="248"/>
      <c r="I2830" s="126"/>
      <c r="P2830" s="126"/>
      <c r="Y2830" s="126"/>
      <c r="Z2830" s="126"/>
    </row>
    <row r="2831" spans="1:26">
      <c r="A2831" s="248"/>
      <c r="I2831" s="126"/>
      <c r="P2831" s="126"/>
      <c r="Y2831" s="126"/>
      <c r="Z2831" s="126"/>
    </row>
    <row r="2832" spans="1:26">
      <c r="A2832" s="248"/>
      <c r="I2832" s="126"/>
      <c r="P2832" s="126"/>
      <c r="Y2832" s="126"/>
      <c r="Z2832" s="126"/>
    </row>
    <row r="2833" spans="1:26">
      <c r="A2833" s="248"/>
      <c r="I2833" s="126"/>
      <c r="P2833" s="126"/>
      <c r="Y2833" s="126"/>
      <c r="Z2833" s="126"/>
    </row>
    <row r="2834" spans="1:26">
      <c r="A2834" s="248"/>
      <c r="I2834" s="126"/>
      <c r="P2834" s="126"/>
      <c r="Y2834" s="126"/>
      <c r="Z2834" s="126"/>
    </row>
    <row r="2835" spans="1:26">
      <c r="A2835" s="248"/>
      <c r="I2835" s="126"/>
      <c r="P2835" s="126"/>
      <c r="Y2835" s="126"/>
      <c r="Z2835" s="126"/>
    </row>
    <row r="2836" spans="1:26">
      <c r="A2836" s="248"/>
      <c r="I2836" s="126"/>
      <c r="P2836" s="126"/>
      <c r="Y2836" s="126"/>
      <c r="Z2836" s="126"/>
    </row>
    <row r="2837" spans="1:26">
      <c r="A2837" s="248"/>
      <c r="I2837" s="126"/>
      <c r="P2837" s="126"/>
      <c r="Y2837" s="126"/>
      <c r="Z2837" s="126"/>
    </row>
    <row r="2838" spans="1:26">
      <c r="A2838" s="248"/>
      <c r="I2838" s="126"/>
      <c r="P2838" s="126"/>
      <c r="Y2838" s="126"/>
      <c r="Z2838" s="126"/>
    </row>
    <row r="2839" spans="1:26">
      <c r="A2839" s="248"/>
      <c r="I2839" s="126"/>
      <c r="P2839" s="126"/>
      <c r="Y2839" s="126"/>
      <c r="Z2839" s="126"/>
    </row>
    <row r="2840" spans="1:26">
      <c r="A2840" s="248"/>
      <c r="I2840" s="126"/>
      <c r="P2840" s="126"/>
      <c r="Y2840" s="126"/>
      <c r="Z2840" s="126"/>
    </row>
    <row r="2841" spans="1:26">
      <c r="A2841" s="248"/>
      <c r="I2841" s="126"/>
      <c r="P2841" s="126"/>
      <c r="Y2841" s="126"/>
      <c r="Z2841" s="126"/>
    </row>
    <row r="2842" spans="1:26">
      <c r="A2842" s="248"/>
      <c r="I2842" s="126"/>
      <c r="P2842" s="126"/>
      <c r="Y2842" s="126"/>
      <c r="Z2842" s="126"/>
    </row>
    <row r="2843" spans="1:26">
      <c r="A2843" s="248"/>
      <c r="I2843" s="126"/>
      <c r="P2843" s="126"/>
      <c r="Y2843" s="126"/>
      <c r="Z2843" s="126"/>
    </row>
    <row r="2844" spans="1:26">
      <c r="A2844" s="248"/>
      <c r="I2844" s="126"/>
      <c r="P2844" s="126"/>
      <c r="Y2844" s="126"/>
      <c r="Z2844" s="126"/>
    </row>
    <row r="2845" spans="1:26">
      <c r="A2845" s="248"/>
      <c r="I2845" s="126"/>
      <c r="P2845" s="126"/>
      <c r="Y2845" s="126"/>
      <c r="Z2845" s="126"/>
    </row>
    <row r="2846" spans="1:26">
      <c r="A2846" s="248"/>
      <c r="I2846" s="126"/>
      <c r="P2846" s="126"/>
      <c r="Y2846" s="126"/>
      <c r="Z2846" s="126"/>
    </row>
    <row r="2847" spans="1:26">
      <c r="A2847" s="248"/>
      <c r="I2847" s="126"/>
      <c r="P2847" s="126"/>
      <c r="Y2847" s="126"/>
      <c r="Z2847" s="126"/>
    </row>
    <row r="2848" spans="1:26">
      <c r="A2848" s="248"/>
      <c r="I2848" s="126"/>
      <c r="P2848" s="126"/>
      <c r="Y2848" s="126"/>
      <c r="Z2848" s="126"/>
    </row>
    <row r="2849" spans="1:26">
      <c r="A2849" s="248"/>
      <c r="I2849" s="126"/>
      <c r="P2849" s="126"/>
      <c r="Y2849" s="126"/>
      <c r="Z2849" s="126"/>
    </row>
    <row r="2850" spans="1:26">
      <c r="A2850" s="248"/>
      <c r="I2850" s="126"/>
      <c r="P2850" s="126"/>
      <c r="Y2850" s="126"/>
      <c r="Z2850" s="126"/>
    </row>
    <row r="2851" spans="1:26">
      <c r="A2851" s="248"/>
      <c r="I2851" s="126"/>
      <c r="P2851" s="126"/>
      <c r="Y2851" s="126"/>
      <c r="Z2851" s="126"/>
    </row>
    <row r="2852" spans="1:26">
      <c r="A2852" s="248"/>
      <c r="I2852" s="126"/>
      <c r="P2852" s="126"/>
      <c r="Y2852" s="126"/>
      <c r="Z2852" s="126"/>
    </row>
    <row r="2853" spans="1:26">
      <c r="A2853" s="248"/>
      <c r="I2853" s="126"/>
      <c r="P2853" s="126"/>
      <c r="Y2853" s="126"/>
      <c r="Z2853" s="126"/>
    </row>
    <row r="2854" spans="1:26">
      <c r="A2854" s="248"/>
      <c r="I2854" s="126"/>
      <c r="P2854" s="126"/>
      <c r="Y2854" s="126"/>
      <c r="Z2854" s="126"/>
    </row>
    <row r="2855" spans="1:26">
      <c r="A2855" s="248"/>
      <c r="I2855" s="126"/>
      <c r="P2855" s="126"/>
      <c r="Y2855" s="126"/>
      <c r="Z2855" s="126"/>
    </row>
    <row r="2856" spans="1:26">
      <c r="A2856" s="248"/>
      <c r="I2856" s="126"/>
      <c r="P2856" s="126"/>
      <c r="Y2856" s="126"/>
      <c r="Z2856" s="126"/>
    </row>
    <row r="2857" spans="1:26">
      <c r="A2857" s="248"/>
      <c r="I2857" s="126"/>
      <c r="P2857" s="126"/>
      <c r="Y2857" s="126"/>
      <c r="Z2857" s="126"/>
    </row>
    <row r="2858" spans="1:26">
      <c r="A2858" s="248"/>
      <c r="I2858" s="126"/>
      <c r="P2858" s="126"/>
      <c r="Y2858" s="126"/>
      <c r="Z2858" s="126"/>
    </row>
    <row r="2859" spans="1:26">
      <c r="A2859" s="248"/>
      <c r="I2859" s="126"/>
      <c r="P2859" s="126"/>
      <c r="Y2859" s="126"/>
      <c r="Z2859" s="126"/>
    </row>
    <row r="2860" spans="1:26">
      <c r="A2860" s="248"/>
      <c r="I2860" s="126"/>
      <c r="P2860" s="126"/>
      <c r="Y2860" s="126"/>
      <c r="Z2860" s="126"/>
    </row>
    <row r="2861" spans="1:26">
      <c r="A2861" s="248"/>
      <c r="I2861" s="126"/>
      <c r="P2861" s="126"/>
      <c r="Y2861" s="126"/>
      <c r="Z2861" s="126"/>
    </row>
    <row r="2862" spans="1:26">
      <c r="A2862" s="248"/>
      <c r="I2862" s="126"/>
      <c r="P2862" s="126"/>
      <c r="Y2862" s="126"/>
      <c r="Z2862" s="126"/>
    </row>
    <row r="2863" spans="1:26">
      <c r="A2863" s="248"/>
      <c r="I2863" s="126"/>
      <c r="P2863" s="126"/>
      <c r="Y2863" s="126"/>
      <c r="Z2863" s="126"/>
    </row>
    <row r="2864" spans="1:26">
      <c r="A2864" s="248"/>
      <c r="I2864" s="126"/>
      <c r="P2864" s="126"/>
      <c r="Y2864" s="126"/>
      <c r="Z2864" s="126"/>
    </row>
    <row r="2865" spans="1:26">
      <c r="A2865" s="248"/>
      <c r="I2865" s="126"/>
      <c r="P2865" s="126"/>
      <c r="Y2865" s="126"/>
      <c r="Z2865" s="126"/>
    </row>
    <row r="2866" spans="1:26">
      <c r="A2866" s="248"/>
      <c r="I2866" s="126"/>
      <c r="P2866" s="126"/>
      <c r="Y2866" s="126"/>
      <c r="Z2866" s="126"/>
    </row>
    <row r="2867" spans="1:26">
      <c r="A2867" s="248"/>
      <c r="I2867" s="126"/>
      <c r="P2867" s="126"/>
      <c r="Y2867" s="126"/>
      <c r="Z2867" s="126"/>
    </row>
    <row r="2868" spans="1:26">
      <c r="A2868" s="248"/>
      <c r="I2868" s="126"/>
      <c r="P2868" s="126"/>
      <c r="Y2868" s="126"/>
      <c r="Z2868" s="126"/>
    </row>
    <row r="2869" spans="1:26">
      <c r="A2869" s="248"/>
      <c r="I2869" s="126"/>
      <c r="P2869" s="126"/>
      <c r="Y2869" s="126"/>
      <c r="Z2869" s="126"/>
    </row>
    <row r="2870" spans="1:26">
      <c r="A2870" s="248"/>
      <c r="I2870" s="126"/>
      <c r="P2870" s="126"/>
      <c r="Y2870" s="126"/>
      <c r="Z2870" s="126"/>
    </row>
    <row r="2871" spans="1:26">
      <c r="A2871" s="248"/>
      <c r="I2871" s="126"/>
      <c r="P2871" s="126"/>
      <c r="Y2871" s="126"/>
      <c r="Z2871" s="126"/>
    </row>
    <row r="2872" spans="1:26">
      <c r="A2872" s="248"/>
      <c r="I2872" s="126"/>
      <c r="P2872" s="126"/>
      <c r="Y2872" s="126"/>
      <c r="Z2872" s="126"/>
    </row>
    <row r="2873" spans="1:26">
      <c r="A2873" s="248"/>
      <c r="I2873" s="126"/>
      <c r="P2873" s="126"/>
      <c r="Y2873" s="126"/>
      <c r="Z2873" s="126"/>
    </row>
    <row r="2874" spans="1:26">
      <c r="A2874" s="248"/>
      <c r="I2874" s="126"/>
      <c r="P2874" s="126"/>
      <c r="Y2874" s="126"/>
      <c r="Z2874" s="126"/>
    </row>
    <row r="2875" spans="1:26">
      <c r="A2875" s="248"/>
      <c r="I2875" s="126"/>
      <c r="P2875" s="126"/>
      <c r="Y2875" s="126"/>
      <c r="Z2875" s="126"/>
    </row>
    <row r="2876" spans="1:26">
      <c r="A2876" s="248"/>
      <c r="I2876" s="126"/>
      <c r="P2876" s="126"/>
      <c r="Y2876" s="126"/>
      <c r="Z2876" s="126"/>
    </row>
    <row r="2877" spans="1:26">
      <c r="A2877" s="248"/>
      <c r="I2877" s="126"/>
      <c r="P2877" s="126"/>
      <c r="Y2877" s="126"/>
      <c r="Z2877" s="126"/>
    </row>
    <row r="2878" spans="1:26">
      <c r="A2878" s="248"/>
      <c r="I2878" s="126"/>
      <c r="P2878" s="126"/>
      <c r="Y2878" s="126"/>
      <c r="Z2878" s="126"/>
    </row>
    <row r="2879" spans="1:26">
      <c r="A2879" s="248"/>
      <c r="I2879" s="126"/>
      <c r="P2879" s="126"/>
      <c r="Y2879" s="126"/>
      <c r="Z2879" s="126"/>
    </row>
    <row r="2880" spans="1:26">
      <c r="A2880" s="248"/>
      <c r="I2880" s="126"/>
      <c r="P2880" s="126"/>
      <c r="Y2880" s="126"/>
      <c r="Z2880" s="126"/>
    </row>
    <row r="2881" spans="1:26">
      <c r="A2881" s="248"/>
      <c r="I2881" s="126"/>
      <c r="P2881" s="126"/>
      <c r="Y2881" s="126"/>
      <c r="Z2881" s="126"/>
    </row>
    <row r="2882" spans="1:26">
      <c r="A2882" s="248"/>
      <c r="I2882" s="126"/>
      <c r="P2882" s="126"/>
      <c r="Y2882" s="126"/>
      <c r="Z2882" s="126"/>
    </row>
    <row r="2883" spans="1:26">
      <c r="A2883" s="248"/>
      <c r="I2883" s="126"/>
      <c r="P2883" s="126"/>
      <c r="Y2883" s="126"/>
      <c r="Z2883" s="126"/>
    </row>
    <row r="2884" spans="1:26">
      <c r="A2884" s="248"/>
      <c r="I2884" s="126"/>
      <c r="P2884" s="126"/>
      <c r="Y2884" s="126"/>
      <c r="Z2884" s="126"/>
    </row>
    <row r="2885" spans="1:26">
      <c r="A2885" s="248"/>
      <c r="I2885" s="126"/>
      <c r="P2885" s="126"/>
      <c r="Y2885" s="126"/>
      <c r="Z2885" s="126"/>
    </row>
    <row r="2886" spans="1:26">
      <c r="A2886" s="248"/>
      <c r="I2886" s="126"/>
      <c r="P2886" s="126"/>
      <c r="Y2886" s="126"/>
      <c r="Z2886" s="126"/>
    </row>
    <row r="2887" spans="1:26">
      <c r="A2887" s="248"/>
      <c r="I2887" s="126"/>
      <c r="P2887" s="126"/>
      <c r="Y2887" s="126"/>
      <c r="Z2887" s="126"/>
    </row>
    <row r="2888" spans="1:26">
      <c r="A2888" s="248"/>
      <c r="I2888" s="126"/>
      <c r="P2888" s="126"/>
      <c r="Y2888" s="126"/>
      <c r="Z2888" s="126"/>
    </row>
    <row r="2889" spans="1:26">
      <c r="A2889" s="248"/>
      <c r="I2889" s="126"/>
      <c r="P2889" s="126"/>
      <c r="Y2889" s="126"/>
      <c r="Z2889" s="126"/>
    </row>
    <row r="2890" spans="1:26">
      <c r="A2890" s="248"/>
      <c r="I2890" s="126"/>
      <c r="P2890" s="126"/>
      <c r="Y2890" s="126"/>
      <c r="Z2890" s="126"/>
    </row>
    <row r="2891" spans="1:26">
      <c r="A2891" s="248"/>
      <c r="I2891" s="126"/>
      <c r="P2891" s="126"/>
      <c r="Y2891" s="126"/>
      <c r="Z2891" s="126"/>
    </row>
    <row r="2892" spans="1:26">
      <c r="A2892" s="248"/>
      <c r="I2892" s="126"/>
      <c r="P2892" s="126"/>
      <c r="Y2892" s="126"/>
      <c r="Z2892" s="126"/>
    </row>
    <row r="2893" spans="1:26">
      <c r="A2893" s="248"/>
      <c r="I2893" s="126"/>
      <c r="P2893" s="126"/>
      <c r="Y2893" s="126"/>
      <c r="Z2893" s="126"/>
    </row>
    <row r="2894" spans="1:26">
      <c r="A2894" s="248"/>
      <c r="I2894" s="126"/>
      <c r="P2894" s="126"/>
      <c r="Y2894" s="126"/>
      <c r="Z2894" s="126"/>
    </row>
    <row r="2895" spans="1:26">
      <c r="A2895" s="248"/>
      <c r="I2895" s="126"/>
      <c r="P2895" s="126"/>
      <c r="Y2895" s="126"/>
      <c r="Z2895" s="126"/>
    </row>
    <row r="2896" spans="1:26">
      <c r="A2896" s="248"/>
      <c r="I2896" s="126"/>
      <c r="P2896" s="126"/>
      <c r="Y2896" s="126"/>
      <c r="Z2896" s="126"/>
    </row>
    <row r="2897" spans="1:26">
      <c r="A2897" s="248"/>
      <c r="I2897" s="126"/>
      <c r="P2897" s="126"/>
      <c r="Y2897" s="126"/>
      <c r="Z2897" s="126"/>
    </row>
    <row r="2898" spans="1:26">
      <c r="A2898" s="248"/>
      <c r="I2898" s="126"/>
      <c r="P2898" s="126"/>
      <c r="Y2898" s="126"/>
      <c r="Z2898" s="126"/>
    </row>
    <row r="2899" spans="1:26">
      <c r="A2899" s="248"/>
      <c r="I2899" s="126"/>
      <c r="P2899" s="126"/>
      <c r="Y2899" s="126"/>
      <c r="Z2899" s="126"/>
    </row>
    <row r="2900" spans="1:26">
      <c r="A2900" s="248"/>
      <c r="I2900" s="126"/>
      <c r="P2900" s="126"/>
      <c r="Y2900" s="126"/>
      <c r="Z2900" s="126"/>
    </row>
    <row r="2901" spans="1:26">
      <c r="A2901" s="248"/>
      <c r="I2901" s="126"/>
      <c r="P2901" s="126"/>
      <c r="Y2901" s="126"/>
      <c r="Z2901" s="126"/>
    </row>
    <row r="2902" spans="1:26">
      <c r="A2902" s="248"/>
      <c r="I2902" s="126"/>
      <c r="P2902" s="126"/>
      <c r="Y2902" s="126"/>
      <c r="Z2902" s="126"/>
    </row>
    <row r="2903" spans="1:26">
      <c r="A2903" s="248"/>
      <c r="I2903" s="126"/>
      <c r="P2903" s="126"/>
      <c r="Y2903" s="126"/>
      <c r="Z2903" s="126"/>
    </row>
    <row r="2904" spans="1:26">
      <c r="A2904" s="248"/>
      <c r="I2904" s="126"/>
      <c r="P2904" s="126"/>
      <c r="Y2904" s="126"/>
      <c r="Z2904" s="126"/>
    </row>
    <row r="2905" spans="1:26">
      <c r="A2905" s="248"/>
      <c r="I2905" s="126"/>
      <c r="P2905" s="126"/>
      <c r="Y2905" s="126"/>
      <c r="Z2905" s="126"/>
    </row>
    <row r="2906" spans="1:26">
      <c r="A2906" s="248"/>
      <c r="I2906" s="126"/>
      <c r="P2906" s="126"/>
      <c r="Y2906" s="126"/>
      <c r="Z2906" s="126"/>
    </row>
    <row r="2907" spans="1:26">
      <c r="A2907" s="248"/>
      <c r="I2907" s="126"/>
      <c r="P2907" s="126"/>
      <c r="Y2907" s="126"/>
      <c r="Z2907" s="126"/>
    </row>
    <row r="2908" spans="1:26">
      <c r="A2908" s="248"/>
      <c r="I2908" s="126"/>
      <c r="P2908" s="126"/>
      <c r="Y2908" s="126"/>
      <c r="Z2908" s="126"/>
    </row>
    <row r="2909" spans="1:26">
      <c r="A2909" s="248"/>
      <c r="I2909" s="126"/>
      <c r="P2909" s="126"/>
      <c r="Y2909" s="126"/>
      <c r="Z2909" s="126"/>
    </row>
    <row r="2910" spans="1:26">
      <c r="A2910" s="248"/>
      <c r="I2910" s="126"/>
      <c r="P2910" s="126"/>
      <c r="Y2910" s="126"/>
      <c r="Z2910" s="126"/>
    </row>
    <row r="2911" spans="1:26">
      <c r="A2911" s="248"/>
      <c r="I2911" s="126"/>
      <c r="P2911" s="126"/>
      <c r="Y2911" s="126"/>
      <c r="Z2911" s="126"/>
    </row>
    <row r="2912" spans="1:26">
      <c r="A2912" s="248"/>
      <c r="I2912" s="126"/>
      <c r="P2912" s="126"/>
      <c r="Y2912" s="126"/>
      <c r="Z2912" s="126"/>
    </row>
    <row r="2913" spans="1:26">
      <c r="A2913" s="248"/>
      <c r="I2913" s="126"/>
      <c r="P2913" s="126"/>
      <c r="Y2913" s="126"/>
      <c r="Z2913" s="126"/>
    </row>
    <row r="2914" spans="1:26">
      <c r="A2914" s="248"/>
      <c r="I2914" s="126"/>
      <c r="P2914" s="126"/>
      <c r="Y2914" s="126"/>
      <c r="Z2914" s="126"/>
    </row>
    <row r="2915" spans="1:26">
      <c r="A2915" s="248"/>
      <c r="I2915" s="126"/>
      <c r="P2915" s="126"/>
      <c r="Y2915" s="126"/>
      <c r="Z2915" s="126"/>
    </row>
    <row r="2916" spans="1:26">
      <c r="A2916" s="248"/>
      <c r="I2916" s="126"/>
      <c r="P2916" s="126"/>
      <c r="Y2916" s="126"/>
      <c r="Z2916" s="126"/>
    </row>
    <row r="2917" spans="1:26">
      <c r="A2917" s="248"/>
      <c r="I2917" s="126"/>
      <c r="P2917" s="126"/>
      <c r="Y2917" s="126"/>
      <c r="Z2917" s="126"/>
    </row>
    <row r="2918" spans="1:26">
      <c r="A2918" s="248"/>
      <c r="I2918" s="126"/>
      <c r="P2918" s="126"/>
      <c r="Y2918" s="126"/>
      <c r="Z2918" s="126"/>
    </row>
    <row r="2919" spans="1:26">
      <c r="A2919" s="248"/>
      <c r="I2919" s="126"/>
      <c r="P2919" s="126"/>
      <c r="Y2919" s="126"/>
      <c r="Z2919" s="126"/>
    </row>
    <row r="2920" spans="1:26">
      <c r="A2920" s="248"/>
      <c r="I2920" s="126"/>
      <c r="P2920" s="126"/>
      <c r="Y2920" s="126"/>
      <c r="Z2920" s="126"/>
    </row>
    <row r="2921" spans="1:26">
      <c r="A2921" s="248"/>
      <c r="I2921" s="126"/>
      <c r="P2921" s="126"/>
      <c r="Y2921" s="126"/>
      <c r="Z2921" s="126"/>
    </row>
    <row r="2922" spans="1:26">
      <c r="A2922" s="248"/>
      <c r="I2922" s="126"/>
      <c r="P2922" s="126"/>
      <c r="Y2922" s="126"/>
      <c r="Z2922" s="126"/>
    </row>
    <row r="2923" spans="1:26">
      <c r="A2923" s="248"/>
      <c r="I2923" s="126"/>
      <c r="P2923" s="126"/>
      <c r="Y2923" s="126"/>
      <c r="Z2923" s="126"/>
    </row>
    <row r="2924" spans="1:26">
      <c r="A2924" s="248"/>
      <c r="I2924" s="126"/>
      <c r="P2924" s="126"/>
      <c r="Y2924" s="126"/>
      <c r="Z2924" s="126"/>
    </row>
    <row r="2925" spans="1:26">
      <c r="A2925" s="248"/>
      <c r="I2925" s="126"/>
      <c r="P2925" s="126"/>
      <c r="Y2925" s="126"/>
      <c r="Z2925" s="126"/>
    </row>
    <row r="2926" spans="1:26">
      <c r="A2926" s="248"/>
      <c r="I2926" s="126"/>
      <c r="P2926" s="126"/>
      <c r="Y2926" s="126"/>
      <c r="Z2926" s="126"/>
    </row>
    <row r="2927" spans="1:26">
      <c r="A2927" s="248"/>
      <c r="I2927" s="126"/>
      <c r="P2927" s="126"/>
      <c r="Y2927" s="126"/>
      <c r="Z2927" s="126"/>
    </row>
    <row r="2928" spans="1:26">
      <c r="A2928" s="248"/>
      <c r="I2928" s="126"/>
      <c r="P2928" s="126"/>
      <c r="Y2928" s="126"/>
      <c r="Z2928" s="126"/>
    </row>
    <row r="2929" spans="1:26">
      <c r="A2929" s="248"/>
      <c r="I2929" s="126"/>
      <c r="P2929" s="126"/>
      <c r="Y2929" s="126"/>
      <c r="Z2929" s="126"/>
    </row>
    <row r="2930" spans="1:26">
      <c r="A2930" s="248"/>
      <c r="I2930" s="126"/>
      <c r="P2930" s="126"/>
      <c r="Y2930" s="126"/>
      <c r="Z2930" s="126"/>
    </row>
    <row r="2931" spans="1:26">
      <c r="A2931" s="248"/>
      <c r="I2931" s="126"/>
      <c r="P2931" s="126"/>
      <c r="Y2931" s="126"/>
      <c r="Z2931" s="126"/>
    </row>
    <row r="2932" spans="1:26">
      <c r="A2932" s="248"/>
      <c r="I2932" s="126"/>
      <c r="P2932" s="126"/>
      <c r="Y2932" s="126"/>
      <c r="Z2932" s="126"/>
    </row>
    <row r="2933" spans="1:26">
      <c r="A2933" s="248"/>
      <c r="I2933" s="126"/>
      <c r="P2933" s="126"/>
      <c r="Y2933" s="126"/>
      <c r="Z2933" s="126"/>
    </row>
    <row r="2934" spans="1:26">
      <c r="A2934" s="248"/>
      <c r="I2934" s="126"/>
      <c r="P2934" s="126"/>
      <c r="Y2934" s="126"/>
      <c r="Z2934" s="126"/>
    </row>
    <row r="2935" spans="1:26">
      <c r="A2935" s="248"/>
      <c r="I2935" s="126"/>
      <c r="P2935" s="126"/>
      <c r="Y2935" s="126"/>
      <c r="Z2935" s="126"/>
    </row>
    <row r="2936" spans="1:26">
      <c r="A2936" s="248"/>
      <c r="I2936" s="126"/>
      <c r="P2936" s="126"/>
      <c r="Y2936" s="126"/>
      <c r="Z2936" s="126"/>
    </row>
    <row r="2937" spans="1:26">
      <c r="A2937" s="248"/>
      <c r="I2937" s="126"/>
      <c r="P2937" s="126"/>
      <c r="Y2937" s="126"/>
      <c r="Z2937" s="126"/>
    </row>
    <row r="2938" spans="1:26">
      <c r="A2938" s="248"/>
      <c r="I2938" s="126"/>
      <c r="P2938" s="126"/>
      <c r="Y2938" s="126"/>
      <c r="Z2938" s="126"/>
    </row>
    <row r="2939" spans="1:26">
      <c r="A2939" s="248"/>
      <c r="I2939" s="126"/>
      <c r="P2939" s="126"/>
      <c r="Y2939" s="126"/>
      <c r="Z2939" s="126"/>
    </row>
    <row r="2940" spans="1:26">
      <c r="A2940" s="248"/>
      <c r="I2940" s="126"/>
      <c r="P2940" s="126"/>
      <c r="Y2940" s="126"/>
      <c r="Z2940" s="126"/>
    </row>
    <row r="2941" spans="1:26">
      <c r="A2941" s="248"/>
      <c r="I2941" s="126"/>
      <c r="P2941" s="126"/>
      <c r="Y2941" s="126"/>
      <c r="Z2941" s="126"/>
    </row>
    <row r="2942" spans="1:26">
      <c r="A2942" s="248"/>
      <c r="I2942" s="126"/>
      <c r="P2942" s="126"/>
      <c r="Y2942" s="126"/>
      <c r="Z2942" s="126"/>
    </row>
    <row r="2943" spans="1:26">
      <c r="A2943" s="248"/>
      <c r="I2943" s="126"/>
      <c r="P2943" s="126"/>
      <c r="Y2943" s="126"/>
      <c r="Z2943" s="126"/>
    </row>
    <row r="2944" spans="1:26">
      <c r="A2944" s="248"/>
      <c r="I2944" s="126"/>
      <c r="P2944" s="126"/>
      <c r="Y2944" s="126"/>
      <c r="Z2944" s="126"/>
    </row>
    <row r="2945" spans="1:26">
      <c r="A2945" s="248"/>
      <c r="I2945" s="126"/>
      <c r="P2945" s="126"/>
      <c r="Y2945" s="126"/>
      <c r="Z2945" s="126"/>
    </row>
    <row r="2946" spans="1:26">
      <c r="A2946" s="248"/>
      <c r="I2946" s="126"/>
      <c r="P2946" s="126"/>
      <c r="Y2946" s="126"/>
      <c r="Z2946" s="126"/>
    </row>
    <row r="2947" spans="1:26">
      <c r="A2947" s="248"/>
      <c r="I2947" s="126"/>
      <c r="P2947" s="126"/>
      <c r="Y2947" s="126"/>
      <c r="Z2947" s="126"/>
    </row>
    <row r="2948" spans="1:26">
      <c r="A2948" s="248"/>
      <c r="I2948" s="126"/>
      <c r="P2948" s="126"/>
      <c r="Y2948" s="126"/>
      <c r="Z2948" s="126"/>
    </row>
    <row r="2949" spans="1:26">
      <c r="A2949" s="248"/>
      <c r="I2949" s="126"/>
      <c r="P2949" s="126"/>
      <c r="Y2949" s="126"/>
      <c r="Z2949" s="126"/>
    </row>
    <row r="2950" spans="1:26">
      <c r="A2950" s="248"/>
      <c r="I2950" s="126"/>
      <c r="P2950" s="126"/>
      <c r="Y2950" s="126"/>
      <c r="Z2950" s="126"/>
    </row>
    <row r="2951" spans="1:26">
      <c r="A2951" s="248"/>
      <c r="I2951" s="126"/>
      <c r="P2951" s="126"/>
      <c r="Y2951" s="126"/>
      <c r="Z2951" s="126"/>
    </row>
    <row r="2952" spans="1:26">
      <c r="A2952" s="248"/>
      <c r="I2952" s="126"/>
      <c r="P2952" s="126"/>
      <c r="Y2952" s="126"/>
      <c r="Z2952" s="126"/>
    </row>
    <row r="2953" spans="1:26">
      <c r="A2953" s="248"/>
      <c r="I2953" s="126"/>
      <c r="P2953" s="126"/>
      <c r="Y2953" s="126"/>
      <c r="Z2953" s="126"/>
    </row>
    <row r="2954" spans="1:26">
      <c r="A2954" s="248"/>
      <c r="I2954" s="126"/>
      <c r="P2954" s="126"/>
      <c r="Y2954" s="126"/>
      <c r="Z2954" s="126"/>
    </row>
    <row r="2955" spans="1:26">
      <c r="A2955" s="248"/>
      <c r="I2955" s="126"/>
      <c r="P2955" s="126"/>
      <c r="Y2955" s="126"/>
      <c r="Z2955" s="126"/>
    </row>
    <row r="2956" spans="1:26">
      <c r="A2956" s="248"/>
      <c r="I2956" s="126"/>
      <c r="P2956" s="126"/>
      <c r="Y2956" s="126"/>
      <c r="Z2956" s="126"/>
    </row>
    <row r="2957" spans="1:26">
      <c r="A2957" s="248"/>
      <c r="I2957" s="126"/>
      <c r="P2957" s="126"/>
      <c r="Y2957" s="126"/>
      <c r="Z2957" s="126"/>
    </row>
    <row r="2958" spans="1:26">
      <c r="A2958" s="248"/>
      <c r="I2958" s="126"/>
      <c r="P2958" s="126"/>
      <c r="Y2958" s="126"/>
      <c r="Z2958" s="126"/>
    </row>
    <row r="2959" spans="1:26">
      <c r="A2959" s="248"/>
      <c r="I2959" s="126"/>
      <c r="P2959" s="126"/>
      <c r="Y2959" s="126"/>
      <c r="Z2959" s="126"/>
    </row>
    <row r="2960" spans="1:26">
      <c r="A2960" s="248"/>
      <c r="I2960" s="126"/>
      <c r="P2960" s="126"/>
      <c r="Y2960" s="126"/>
      <c r="Z2960" s="126"/>
    </row>
    <row r="2961" spans="1:26">
      <c r="A2961" s="248"/>
      <c r="I2961" s="126"/>
      <c r="P2961" s="126"/>
      <c r="Y2961" s="126"/>
      <c r="Z2961" s="126"/>
    </row>
    <row r="2962" spans="1:26">
      <c r="A2962" s="248"/>
      <c r="I2962" s="126"/>
      <c r="P2962" s="126"/>
      <c r="Y2962" s="126"/>
      <c r="Z2962" s="126"/>
    </row>
    <row r="2963" spans="1:26">
      <c r="A2963" s="248"/>
      <c r="I2963" s="126"/>
      <c r="P2963" s="126"/>
      <c r="Y2963" s="126"/>
      <c r="Z2963" s="126"/>
    </row>
    <row r="2964" spans="1:26">
      <c r="A2964" s="248"/>
      <c r="I2964" s="126"/>
      <c r="P2964" s="126"/>
      <c r="Y2964" s="126"/>
      <c r="Z2964" s="126"/>
    </row>
    <row r="2965" spans="1:26">
      <c r="A2965" s="248"/>
      <c r="I2965" s="126"/>
      <c r="P2965" s="126"/>
      <c r="Y2965" s="126"/>
      <c r="Z2965" s="126"/>
    </row>
    <row r="2966" spans="1:26">
      <c r="A2966" s="248"/>
      <c r="I2966" s="126"/>
      <c r="P2966" s="126"/>
      <c r="Y2966" s="126"/>
      <c r="Z2966" s="126"/>
    </row>
    <row r="2967" spans="1:26">
      <c r="A2967" s="248"/>
      <c r="I2967" s="126"/>
      <c r="P2967" s="126"/>
      <c r="Y2967" s="126"/>
      <c r="Z2967" s="126"/>
    </row>
    <row r="2968" spans="1:26">
      <c r="A2968" s="248"/>
      <c r="I2968" s="126"/>
      <c r="P2968" s="126"/>
      <c r="Y2968" s="126"/>
      <c r="Z2968" s="126"/>
    </row>
    <row r="2969" spans="1:26">
      <c r="A2969" s="248"/>
      <c r="I2969" s="126"/>
      <c r="P2969" s="126"/>
      <c r="Y2969" s="126"/>
      <c r="Z2969" s="126"/>
    </row>
    <row r="2970" spans="1:26">
      <c r="A2970" s="248"/>
      <c r="I2970" s="126"/>
      <c r="P2970" s="126"/>
      <c r="Y2970" s="126"/>
      <c r="Z2970" s="126"/>
    </row>
    <row r="2971" spans="1:26">
      <c r="A2971" s="248"/>
      <c r="I2971" s="126"/>
      <c r="P2971" s="126"/>
      <c r="Y2971" s="126"/>
      <c r="Z2971" s="126"/>
    </row>
    <row r="2972" spans="1:26">
      <c r="A2972" s="248"/>
      <c r="I2972" s="126"/>
      <c r="P2972" s="126"/>
      <c r="Y2972" s="126"/>
      <c r="Z2972" s="126"/>
    </row>
    <row r="2973" spans="1:26">
      <c r="A2973" s="248"/>
      <c r="I2973" s="126"/>
      <c r="P2973" s="126"/>
      <c r="Y2973" s="126"/>
      <c r="Z2973" s="126"/>
    </row>
    <row r="2974" spans="1:26">
      <c r="A2974" s="248"/>
      <c r="I2974" s="126"/>
      <c r="P2974" s="126"/>
      <c r="Y2974" s="126"/>
      <c r="Z2974" s="126"/>
    </row>
    <row r="2975" spans="1:26">
      <c r="A2975" s="248"/>
      <c r="I2975" s="126"/>
      <c r="P2975" s="126"/>
      <c r="Y2975" s="126"/>
      <c r="Z2975" s="126"/>
    </row>
    <row r="2976" spans="1:26">
      <c r="A2976" s="248"/>
      <c r="I2976" s="126"/>
      <c r="P2976" s="126"/>
      <c r="Y2976" s="126"/>
      <c r="Z2976" s="126"/>
    </row>
    <row r="2977" spans="1:26">
      <c r="A2977" s="248"/>
      <c r="I2977" s="126"/>
      <c r="P2977" s="126"/>
      <c r="Y2977" s="126"/>
      <c r="Z2977" s="126"/>
    </row>
    <row r="2978" spans="1:26">
      <c r="A2978" s="248"/>
      <c r="I2978" s="126"/>
      <c r="P2978" s="126"/>
      <c r="Y2978" s="126"/>
      <c r="Z2978" s="126"/>
    </row>
    <row r="2979" spans="1:26">
      <c r="A2979" s="248"/>
      <c r="I2979" s="126"/>
      <c r="P2979" s="126"/>
      <c r="Y2979" s="126"/>
      <c r="Z2979" s="126"/>
    </row>
    <row r="2980" spans="1:26">
      <c r="A2980" s="248"/>
      <c r="I2980" s="126"/>
      <c r="P2980" s="126"/>
      <c r="Y2980" s="126"/>
      <c r="Z2980" s="126"/>
    </row>
    <row r="2981" spans="1:26">
      <c r="A2981" s="248"/>
      <c r="I2981" s="126"/>
      <c r="P2981" s="126"/>
      <c r="Y2981" s="126"/>
      <c r="Z2981" s="126"/>
    </row>
    <row r="2982" spans="1:26">
      <c r="A2982" s="248"/>
      <c r="I2982" s="126"/>
      <c r="P2982" s="126"/>
      <c r="Y2982" s="126"/>
      <c r="Z2982" s="126"/>
    </row>
    <row r="2983" spans="1:26">
      <c r="A2983" s="248"/>
      <c r="I2983" s="126"/>
      <c r="P2983" s="126"/>
      <c r="Y2983" s="126"/>
      <c r="Z2983" s="126"/>
    </row>
    <row r="2984" spans="1:26">
      <c r="A2984" s="248"/>
      <c r="I2984" s="126"/>
      <c r="P2984" s="126"/>
      <c r="Y2984" s="126"/>
      <c r="Z2984" s="126"/>
    </row>
    <row r="2985" spans="1:26">
      <c r="A2985" s="248"/>
      <c r="I2985" s="126"/>
      <c r="P2985" s="126"/>
      <c r="Y2985" s="126"/>
      <c r="Z2985" s="126"/>
    </row>
    <row r="2986" spans="1:26">
      <c r="A2986" s="248"/>
      <c r="I2986" s="126"/>
      <c r="P2986" s="126"/>
      <c r="Y2986" s="126"/>
      <c r="Z2986" s="126"/>
    </row>
    <row r="2987" spans="1:26">
      <c r="A2987" s="248"/>
      <c r="I2987" s="126"/>
      <c r="P2987" s="126"/>
      <c r="Y2987" s="126"/>
      <c r="Z2987" s="126"/>
    </row>
    <row r="2988" spans="1:26">
      <c r="A2988" s="248"/>
      <c r="I2988" s="126"/>
      <c r="P2988" s="126"/>
      <c r="Y2988" s="126"/>
      <c r="Z2988" s="126"/>
    </row>
    <row r="2989" spans="1:26">
      <c r="A2989" s="248"/>
      <c r="I2989" s="126"/>
      <c r="P2989" s="126"/>
      <c r="Y2989" s="126"/>
      <c r="Z2989" s="126"/>
    </row>
    <row r="2990" spans="1:26">
      <c r="A2990" s="248"/>
      <c r="I2990" s="126"/>
      <c r="P2990" s="126"/>
      <c r="Y2990" s="126"/>
      <c r="Z2990" s="126"/>
    </row>
    <row r="2991" spans="1:26">
      <c r="A2991" s="248"/>
      <c r="I2991" s="126"/>
      <c r="P2991" s="126"/>
      <c r="Y2991" s="126"/>
      <c r="Z2991" s="126"/>
    </row>
    <row r="2992" spans="1:26">
      <c r="A2992" s="248"/>
      <c r="I2992" s="126"/>
      <c r="P2992" s="126"/>
      <c r="Y2992" s="126"/>
      <c r="Z2992" s="126"/>
    </row>
    <row r="2993" spans="1:26">
      <c r="A2993" s="248"/>
      <c r="I2993" s="126"/>
      <c r="P2993" s="126"/>
      <c r="Y2993" s="126"/>
      <c r="Z2993" s="126"/>
    </row>
    <row r="2994" spans="1:26">
      <c r="A2994" s="248"/>
      <c r="I2994" s="126"/>
      <c r="P2994" s="126"/>
      <c r="Y2994" s="126"/>
      <c r="Z2994" s="126"/>
    </row>
    <row r="2995" spans="1:26">
      <c r="A2995" s="248"/>
      <c r="I2995" s="126"/>
      <c r="P2995" s="126"/>
      <c r="Y2995" s="126"/>
      <c r="Z2995" s="126"/>
    </row>
    <row r="2996" spans="1:26">
      <c r="A2996" s="248"/>
      <c r="I2996" s="126"/>
      <c r="P2996" s="126"/>
      <c r="Y2996" s="126"/>
      <c r="Z2996" s="126"/>
    </row>
    <row r="2997" spans="1:26">
      <c r="A2997" s="248"/>
      <c r="I2997" s="126"/>
      <c r="P2997" s="126"/>
      <c r="Y2997" s="126"/>
      <c r="Z2997" s="126"/>
    </row>
    <row r="2998" spans="1:26">
      <c r="A2998" s="248"/>
      <c r="I2998" s="126"/>
      <c r="P2998" s="126"/>
      <c r="Y2998" s="126"/>
      <c r="Z2998" s="126"/>
    </row>
    <row r="2999" spans="1:26">
      <c r="A2999" s="248"/>
      <c r="I2999" s="126"/>
      <c r="P2999" s="126"/>
      <c r="Y2999" s="126"/>
      <c r="Z2999" s="126"/>
    </row>
    <row r="3000" spans="1:26">
      <c r="A3000" s="248"/>
      <c r="I3000" s="126"/>
      <c r="P3000" s="126"/>
      <c r="Y3000" s="126"/>
      <c r="Z3000" s="126"/>
    </row>
    <row r="3001" spans="1:26">
      <c r="A3001" s="248"/>
      <c r="I3001" s="126"/>
      <c r="P3001" s="126"/>
      <c r="Y3001" s="126"/>
      <c r="Z3001" s="126"/>
    </row>
    <row r="3002" spans="1:26">
      <c r="A3002" s="248"/>
      <c r="I3002" s="126"/>
      <c r="P3002" s="126"/>
      <c r="Y3002" s="126"/>
      <c r="Z3002" s="126"/>
    </row>
    <row r="3003" spans="1:26">
      <c r="A3003" s="248"/>
      <c r="I3003" s="126"/>
      <c r="P3003" s="126"/>
      <c r="Y3003" s="126"/>
      <c r="Z3003" s="126"/>
    </row>
    <row r="3004" spans="1:26">
      <c r="A3004" s="248"/>
      <c r="I3004" s="126"/>
      <c r="P3004" s="126"/>
      <c r="Y3004" s="126"/>
      <c r="Z3004" s="126"/>
    </row>
    <row r="3005" spans="1:26">
      <c r="A3005" s="248"/>
      <c r="I3005" s="126"/>
      <c r="P3005" s="126"/>
      <c r="Y3005" s="126"/>
      <c r="Z3005" s="126"/>
    </row>
    <row r="3006" spans="1:26">
      <c r="A3006" s="248"/>
      <c r="I3006" s="126"/>
      <c r="P3006" s="126"/>
      <c r="Y3006" s="126"/>
      <c r="Z3006" s="126"/>
    </row>
    <row r="3007" spans="1:26">
      <c r="A3007" s="248"/>
      <c r="I3007" s="126"/>
      <c r="P3007" s="126"/>
      <c r="Y3007" s="126"/>
      <c r="Z3007" s="126"/>
    </row>
    <row r="3008" spans="1:26">
      <c r="A3008" s="248"/>
      <c r="I3008" s="126"/>
      <c r="P3008" s="126"/>
      <c r="Y3008" s="126"/>
      <c r="Z3008" s="126"/>
    </row>
    <row r="3009" spans="1:26">
      <c r="A3009" s="248"/>
      <c r="I3009" s="126"/>
      <c r="P3009" s="126"/>
      <c r="Y3009" s="126"/>
      <c r="Z3009" s="126"/>
    </row>
    <row r="3010" spans="1:26">
      <c r="A3010" s="248"/>
      <c r="I3010" s="126"/>
      <c r="P3010" s="126"/>
      <c r="Y3010" s="126"/>
      <c r="Z3010" s="126"/>
    </row>
    <row r="3011" spans="1:26">
      <c r="A3011" s="248"/>
      <c r="I3011" s="126"/>
      <c r="P3011" s="126"/>
      <c r="Y3011" s="126"/>
      <c r="Z3011" s="126"/>
    </row>
    <row r="3012" spans="1:26">
      <c r="A3012" s="248"/>
      <c r="I3012" s="126"/>
      <c r="P3012" s="126"/>
      <c r="Y3012" s="126"/>
      <c r="Z3012" s="126"/>
    </row>
    <row r="3013" spans="1:26">
      <c r="A3013" s="248"/>
      <c r="I3013" s="126"/>
      <c r="P3013" s="126"/>
      <c r="Y3013" s="126"/>
      <c r="Z3013" s="126"/>
    </row>
    <row r="3014" spans="1:26">
      <c r="A3014" s="248"/>
      <c r="I3014" s="126"/>
      <c r="P3014" s="126"/>
      <c r="Y3014" s="126"/>
      <c r="Z3014" s="126"/>
    </row>
    <row r="3015" spans="1:26">
      <c r="A3015" s="248"/>
      <c r="I3015" s="126"/>
      <c r="P3015" s="126"/>
      <c r="Y3015" s="126"/>
      <c r="Z3015" s="126"/>
    </row>
    <row r="3016" spans="1:26">
      <c r="A3016" s="248"/>
      <c r="I3016" s="126"/>
      <c r="P3016" s="126"/>
      <c r="Y3016" s="126"/>
      <c r="Z3016" s="126"/>
    </row>
    <row r="3017" spans="1:26">
      <c r="A3017" s="248"/>
      <c r="I3017" s="126"/>
      <c r="P3017" s="126"/>
      <c r="Y3017" s="126"/>
      <c r="Z3017" s="126"/>
    </row>
    <row r="3018" spans="1:26">
      <c r="A3018" s="248"/>
      <c r="I3018" s="126"/>
      <c r="P3018" s="126"/>
      <c r="Y3018" s="126"/>
      <c r="Z3018" s="126"/>
    </row>
    <row r="3019" spans="1:26">
      <c r="A3019" s="248"/>
      <c r="I3019" s="126"/>
      <c r="P3019" s="126"/>
      <c r="Y3019" s="126"/>
      <c r="Z3019" s="126"/>
    </row>
    <row r="3020" spans="1:26">
      <c r="A3020" s="248"/>
      <c r="I3020" s="126"/>
      <c r="P3020" s="126"/>
      <c r="Y3020" s="126"/>
      <c r="Z3020" s="126"/>
    </row>
    <row r="3021" spans="1:26">
      <c r="A3021" s="248"/>
      <c r="I3021" s="126"/>
      <c r="P3021" s="126"/>
      <c r="Y3021" s="126"/>
      <c r="Z3021" s="126"/>
    </row>
    <row r="3022" spans="1:26">
      <c r="A3022" s="248"/>
      <c r="I3022" s="126"/>
      <c r="P3022" s="126"/>
      <c r="Y3022" s="126"/>
      <c r="Z3022" s="126"/>
    </row>
    <row r="3023" spans="1:26">
      <c r="A3023" s="248"/>
      <c r="I3023" s="126"/>
      <c r="P3023" s="126"/>
      <c r="Y3023" s="126"/>
      <c r="Z3023" s="126"/>
    </row>
    <row r="3024" spans="1:26">
      <c r="A3024" s="248"/>
      <c r="I3024" s="126"/>
      <c r="P3024" s="126"/>
      <c r="Y3024" s="126"/>
      <c r="Z3024" s="126"/>
    </row>
    <row r="3025" spans="1:26">
      <c r="A3025" s="248"/>
      <c r="I3025" s="126"/>
      <c r="P3025" s="126"/>
      <c r="Y3025" s="126"/>
      <c r="Z3025" s="126"/>
    </row>
    <row r="3026" spans="1:26">
      <c r="A3026" s="248"/>
      <c r="I3026" s="126"/>
      <c r="P3026" s="126"/>
      <c r="Y3026" s="126"/>
      <c r="Z3026" s="126"/>
    </row>
    <row r="3027" spans="1:26">
      <c r="A3027" s="248"/>
      <c r="I3027" s="126"/>
      <c r="P3027" s="126"/>
      <c r="Y3027" s="126"/>
      <c r="Z3027" s="126"/>
    </row>
    <row r="3028" spans="1:26">
      <c r="A3028" s="248"/>
      <c r="I3028" s="126"/>
      <c r="P3028" s="126"/>
      <c r="Y3028" s="126"/>
      <c r="Z3028" s="126"/>
    </row>
    <row r="3029" spans="1:26">
      <c r="A3029" s="248"/>
      <c r="I3029" s="126"/>
      <c r="P3029" s="126"/>
      <c r="Y3029" s="126"/>
      <c r="Z3029" s="126"/>
    </row>
    <row r="3030" spans="1:26">
      <c r="A3030" s="248"/>
      <c r="I3030" s="126"/>
      <c r="P3030" s="126"/>
      <c r="Y3030" s="126"/>
      <c r="Z3030" s="126"/>
    </row>
    <row r="3031" spans="1:26">
      <c r="A3031" s="248"/>
      <c r="I3031" s="126"/>
      <c r="P3031" s="126"/>
      <c r="Y3031" s="126"/>
      <c r="Z3031" s="126"/>
    </row>
    <row r="3032" spans="1:26">
      <c r="A3032" s="248"/>
      <c r="I3032" s="126"/>
      <c r="P3032" s="126"/>
      <c r="Y3032" s="126"/>
      <c r="Z3032" s="126"/>
    </row>
    <row r="3033" spans="1:26">
      <c r="A3033" s="248"/>
      <c r="I3033" s="126"/>
      <c r="P3033" s="126"/>
      <c r="Y3033" s="126"/>
      <c r="Z3033" s="126"/>
    </row>
    <row r="3034" spans="1:26">
      <c r="A3034" s="248"/>
      <c r="I3034" s="126"/>
      <c r="P3034" s="126"/>
      <c r="Y3034" s="126"/>
      <c r="Z3034" s="126"/>
    </row>
    <row r="3035" spans="1:26">
      <c r="A3035" s="248"/>
      <c r="I3035" s="126"/>
      <c r="P3035" s="126"/>
      <c r="Y3035" s="126"/>
      <c r="Z3035" s="126"/>
    </row>
    <row r="3036" spans="1:26">
      <c r="A3036" s="248"/>
      <c r="I3036" s="126"/>
      <c r="P3036" s="126"/>
      <c r="Y3036" s="126"/>
      <c r="Z3036" s="126"/>
    </row>
    <row r="3037" spans="1:26">
      <c r="A3037" s="248"/>
      <c r="I3037" s="126"/>
      <c r="P3037" s="126"/>
      <c r="Y3037" s="126"/>
      <c r="Z3037" s="126"/>
    </row>
    <row r="3038" spans="1:26">
      <c r="A3038" s="248"/>
      <c r="I3038" s="126"/>
      <c r="P3038" s="126"/>
      <c r="Y3038" s="126"/>
      <c r="Z3038" s="126"/>
    </row>
    <row r="3039" spans="1:26">
      <c r="A3039" s="248"/>
      <c r="I3039" s="126"/>
      <c r="P3039" s="126"/>
      <c r="Y3039" s="126"/>
      <c r="Z3039" s="126"/>
    </row>
    <row r="3040" spans="1:26">
      <c r="A3040" s="248"/>
      <c r="I3040" s="126"/>
      <c r="P3040" s="126"/>
      <c r="Y3040" s="126"/>
      <c r="Z3040" s="126"/>
    </row>
    <row r="3041" spans="1:26">
      <c r="A3041" s="248"/>
      <c r="I3041" s="126"/>
      <c r="P3041" s="126"/>
      <c r="Y3041" s="126"/>
      <c r="Z3041" s="126"/>
    </row>
    <row r="3042" spans="1:26">
      <c r="A3042" s="248"/>
      <c r="I3042" s="126"/>
      <c r="P3042" s="126"/>
      <c r="Y3042" s="126"/>
      <c r="Z3042" s="126"/>
    </row>
    <row r="3043" spans="1:26">
      <c r="A3043" s="248"/>
      <c r="I3043" s="126"/>
      <c r="P3043" s="126"/>
      <c r="Y3043" s="126"/>
      <c r="Z3043" s="126"/>
    </row>
    <row r="3044" spans="1:26">
      <c r="A3044" s="248"/>
      <c r="I3044" s="126"/>
      <c r="P3044" s="126"/>
      <c r="Y3044" s="126"/>
      <c r="Z3044" s="126"/>
    </row>
    <row r="3045" spans="1:26">
      <c r="A3045" s="248"/>
      <c r="I3045" s="126"/>
      <c r="P3045" s="126"/>
      <c r="Y3045" s="126"/>
      <c r="Z3045" s="126"/>
    </row>
    <row r="3046" spans="1:26">
      <c r="A3046" s="248"/>
      <c r="I3046" s="126"/>
      <c r="P3046" s="126"/>
      <c r="Y3046" s="126"/>
      <c r="Z3046" s="126"/>
    </row>
    <row r="3047" spans="1:26">
      <c r="A3047" s="248"/>
      <c r="I3047" s="126"/>
      <c r="P3047" s="126"/>
      <c r="Y3047" s="126"/>
      <c r="Z3047" s="126"/>
    </row>
    <row r="3048" spans="1:26">
      <c r="A3048" s="248"/>
      <c r="I3048" s="126"/>
      <c r="P3048" s="126"/>
      <c r="Y3048" s="126"/>
      <c r="Z3048" s="126"/>
    </row>
    <row r="3049" spans="1:26">
      <c r="A3049" s="248"/>
      <c r="I3049" s="126"/>
      <c r="P3049" s="126"/>
      <c r="Y3049" s="126"/>
      <c r="Z3049" s="126"/>
    </row>
    <row r="3050" spans="1:26">
      <c r="A3050" s="248"/>
      <c r="I3050" s="126"/>
      <c r="P3050" s="126"/>
      <c r="Y3050" s="126"/>
      <c r="Z3050" s="126"/>
    </row>
    <row r="3051" spans="1:26">
      <c r="A3051" s="248"/>
      <c r="I3051" s="126"/>
      <c r="P3051" s="126"/>
      <c r="Y3051" s="126"/>
      <c r="Z3051" s="126"/>
    </row>
    <row r="3052" spans="1:26">
      <c r="A3052" s="248"/>
      <c r="I3052" s="126"/>
      <c r="P3052" s="126"/>
      <c r="Y3052" s="126"/>
      <c r="Z3052" s="126"/>
    </row>
    <row r="3053" spans="1:26">
      <c r="A3053" s="248"/>
      <c r="I3053" s="126"/>
      <c r="P3053" s="126"/>
      <c r="Y3053" s="126"/>
      <c r="Z3053" s="126"/>
    </row>
    <row r="3054" spans="1:26">
      <c r="A3054" s="248"/>
      <c r="I3054" s="126"/>
      <c r="P3054" s="126"/>
      <c r="Y3054" s="126"/>
      <c r="Z3054" s="126"/>
    </row>
    <row r="3055" spans="1:26">
      <c r="A3055" s="248"/>
      <c r="I3055" s="126"/>
      <c r="P3055" s="126"/>
      <c r="Y3055" s="126"/>
      <c r="Z3055" s="126"/>
    </row>
    <row r="3056" spans="1:26">
      <c r="A3056" s="248"/>
      <c r="I3056" s="126"/>
      <c r="P3056" s="126"/>
      <c r="Y3056" s="126"/>
      <c r="Z3056" s="126"/>
    </row>
    <row r="3057" spans="1:26">
      <c r="A3057" s="248"/>
      <c r="I3057" s="126"/>
      <c r="P3057" s="126"/>
      <c r="Y3057" s="126"/>
      <c r="Z3057" s="126"/>
    </row>
    <row r="3058" spans="1:26">
      <c r="A3058" s="248"/>
      <c r="I3058" s="126"/>
      <c r="P3058" s="126"/>
      <c r="Y3058" s="126"/>
      <c r="Z3058" s="126"/>
    </row>
    <row r="3059" spans="1:26">
      <c r="A3059" s="248"/>
      <c r="I3059" s="126"/>
      <c r="P3059" s="126"/>
      <c r="Y3059" s="126"/>
      <c r="Z3059" s="126"/>
    </row>
    <row r="3060" spans="1:26">
      <c r="A3060" s="248"/>
      <c r="I3060" s="126"/>
      <c r="P3060" s="126"/>
      <c r="Y3060" s="126"/>
      <c r="Z3060" s="126"/>
    </row>
    <row r="3061" spans="1:26">
      <c r="A3061" s="248"/>
      <c r="I3061" s="126"/>
      <c r="P3061" s="126"/>
      <c r="Y3061" s="126"/>
      <c r="Z3061" s="126"/>
    </row>
    <row r="3062" spans="1:26">
      <c r="A3062" s="248"/>
      <c r="I3062" s="126"/>
      <c r="P3062" s="126"/>
      <c r="Y3062" s="126"/>
      <c r="Z3062" s="126"/>
    </row>
    <row r="3063" spans="1:26">
      <c r="A3063" s="248"/>
      <c r="I3063" s="126"/>
      <c r="P3063" s="126"/>
      <c r="Y3063" s="126"/>
      <c r="Z3063" s="126"/>
    </row>
    <row r="3064" spans="1:26">
      <c r="A3064" s="248"/>
      <c r="I3064" s="126"/>
      <c r="P3064" s="126"/>
      <c r="Y3064" s="126"/>
      <c r="Z3064" s="126"/>
    </row>
    <row r="3065" spans="1:26">
      <c r="A3065" s="248"/>
      <c r="I3065" s="126"/>
      <c r="P3065" s="126"/>
      <c r="Y3065" s="126"/>
      <c r="Z3065" s="126"/>
    </row>
    <row r="3066" spans="1:26">
      <c r="A3066" s="248"/>
      <c r="I3066" s="126"/>
      <c r="P3066" s="126"/>
      <c r="Y3066" s="126"/>
      <c r="Z3066" s="126"/>
    </row>
    <row r="3067" spans="1:26">
      <c r="A3067" s="248"/>
      <c r="I3067" s="126"/>
      <c r="P3067" s="126"/>
      <c r="Y3067" s="126"/>
      <c r="Z3067" s="126"/>
    </row>
    <row r="3068" spans="1:26">
      <c r="A3068" s="248"/>
      <c r="I3068" s="126"/>
      <c r="P3068" s="126"/>
      <c r="Y3068" s="126"/>
      <c r="Z3068" s="126"/>
    </row>
    <row r="3069" spans="1:26">
      <c r="A3069" s="248"/>
      <c r="I3069" s="126"/>
      <c r="P3069" s="126"/>
      <c r="Y3069" s="126"/>
      <c r="Z3069" s="126"/>
    </row>
    <row r="3070" spans="1:26">
      <c r="A3070" s="248"/>
      <c r="I3070" s="126"/>
      <c r="P3070" s="126"/>
      <c r="Y3070" s="126"/>
      <c r="Z3070" s="126"/>
    </row>
    <row r="3071" spans="1:26">
      <c r="A3071" s="248"/>
      <c r="I3071" s="126"/>
      <c r="P3071" s="126"/>
      <c r="Y3071" s="126"/>
      <c r="Z3071" s="126"/>
    </row>
    <row r="3072" spans="1:26">
      <c r="A3072" s="248"/>
      <c r="I3072" s="126"/>
      <c r="P3072" s="126"/>
      <c r="Y3072" s="126"/>
      <c r="Z3072" s="126"/>
    </row>
    <row r="3073" spans="1:26">
      <c r="A3073" s="248"/>
      <c r="I3073" s="126"/>
      <c r="P3073" s="126"/>
      <c r="Y3073" s="126"/>
      <c r="Z3073" s="126"/>
    </row>
    <row r="3074" spans="1:26">
      <c r="A3074" s="248"/>
      <c r="I3074" s="126"/>
      <c r="P3074" s="126"/>
      <c r="Y3074" s="126"/>
      <c r="Z3074" s="126"/>
    </row>
    <row r="3075" spans="1:26">
      <c r="A3075" s="248"/>
      <c r="I3075" s="126"/>
      <c r="P3075" s="126"/>
      <c r="Y3075" s="126"/>
      <c r="Z3075" s="126"/>
    </row>
    <row r="3076" spans="1:26">
      <c r="A3076" s="248"/>
      <c r="I3076" s="126"/>
      <c r="P3076" s="126"/>
      <c r="Y3076" s="126"/>
      <c r="Z3076" s="126"/>
    </row>
    <row r="3077" spans="1:26">
      <c r="A3077" s="248"/>
      <c r="I3077" s="126"/>
      <c r="P3077" s="126"/>
      <c r="Y3077" s="126"/>
      <c r="Z3077" s="126"/>
    </row>
    <row r="3078" spans="1:26">
      <c r="A3078" s="248"/>
      <c r="I3078" s="126"/>
      <c r="P3078" s="126"/>
      <c r="Y3078" s="126"/>
      <c r="Z3078" s="126"/>
    </row>
    <row r="3079" spans="1:26">
      <c r="A3079" s="248"/>
      <c r="I3079" s="126"/>
      <c r="P3079" s="126"/>
      <c r="Y3079" s="126"/>
      <c r="Z3079" s="126"/>
    </row>
    <row r="3080" spans="1:26">
      <c r="A3080" s="248"/>
      <c r="I3080" s="126"/>
      <c r="P3080" s="126"/>
      <c r="Y3080" s="126"/>
      <c r="Z3080" s="126"/>
    </row>
    <row r="3081" spans="1:26">
      <c r="A3081" s="248"/>
      <c r="I3081" s="126"/>
      <c r="P3081" s="126"/>
      <c r="Y3081" s="126"/>
      <c r="Z3081" s="126"/>
    </row>
    <row r="3082" spans="1:26">
      <c r="A3082" s="248"/>
      <c r="I3082" s="126"/>
      <c r="P3082" s="126"/>
      <c r="Y3082" s="126"/>
      <c r="Z3082" s="126"/>
    </row>
    <row r="3083" spans="1:26">
      <c r="A3083" s="248"/>
      <c r="I3083" s="126"/>
      <c r="P3083" s="126"/>
      <c r="Y3083" s="126"/>
      <c r="Z3083" s="126"/>
    </row>
    <row r="3084" spans="1:26">
      <c r="A3084" s="248"/>
      <c r="I3084" s="126"/>
      <c r="P3084" s="126"/>
      <c r="Y3084" s="126"/>
      <c r="Z3084" s="126"/>
    </row>
    <row r="3085" spans="1:26">
      <c r="A3085" s="248"/>
      <c r="I3085" s="126"/>
      <c r="P3085" s="126"/>
      <c r="Y3085" s="126"/>
      <c r="Z3085" s="126"/>
    </row>
    <row r="3086" spans="1:26">
      <c r="A3086" s="248"/>
      <c r="I3086" s="126"/>
      <c r="P3086" s="126"/>
      <c r="Y3086" s="126"/>
      <c r="Z3086" s="126"/>
    </row>
    <row r="3087" spans="1:26">
      <c r="A3087" s="248"/>
      <c r="I3087" s="126"/>
      <c r="P3087" s="126"/>
      <c r="Y3087" s="126"/>
      <c r="Z3087" s="126"/>
    </row>
    <row r="3088" spans="1:26">
      <c r="A3088" s="248"/>
      <c r="I3088" s="126"/>
      <c r="P3088" s="126"/>
      <c r="Y3088" s="126"/>
      <c r="Z3088" s="126"/>
    </row>
    <row r="3089" spans="1:26">
      <c r="A3089" s="248"/>
      <c r="I3089" s="126"/>
      <c r="P3089" s="126"/>
      <c r="Y3089" s="126"/>
      <c r="Z3089" s="126"/>
    </row>
    <row r="3090" spans="1:26">
      <c r="A3090" s="248"/>
      <c r="I3090" s="126"/>
      <c r="P3090" s="126"/>
      <c r="Y3090" s="126"/>
      <c r="Z3090" s="126"/>
    </row>
    <row r="3091" spans="1:26">
      <c r="A3091" s="248"/>
      <c r="I3091" s="126"/>
      <c r="P3091" s="126"/>
      <c r="Y3091" s="126"/>
      <c r="Z3091" s="126"/>
    </row>
    <row r="3092" spans="1:26">
      <c r="A3092" s="248"/>
      <c r="I3092" s="126"/>
      <c r="P3092" s="126"/>
      <c r="Y3092" s="126"/>
      <c r="Z3092" s="126"/>
    </row>
    <row r="3093" spans="1:26">
      <c r="A3093" s="248"/>
      <c r="I3093" s="126"/>
      <c r="P3093" s="126"/>
      <c r="Y3093" s="126"/>
      <c r="Z3093" s="126"/>
    </row>
    <row r="3094" spans="1:26">
      <c r="A3094" s="248"/>
      <c r="I3094" s="126"/>
      <c r="P3094" s="126"/>
      <c r="Y3094" s="126"/>
      <c r="Z3094" s="126"/>
    </row>
    <row r="3095" spans="1:26">
      <c r="A3095" s="248"/>
      <c r="I3095" s="126"/>
      <c r="P3095" s="126"/>
      <c r="Y3095" s="126"/>
      <c r="Z3095" s="126"/>
    </row>
    <row r="3096" spans="1:26">
      <c r="A3096" s="248"/>
      <c r="I3096" s="126"/>
      <c r="P3096" s="126"/>
      <c r="Y3096" s="126"/>
      <c r="Z3096" s="126"/>
    </row>
    <row r="3097" spans="1:26">
      <c r="A3097" s="248"/>
      <c r="I3097" s="126"/>
      <c r="P3097" s="126"/>
      <c r="Y3097" s="126"/>
      <c r="Z3097" s="126"/>
    </row>
    <row r="3098" spans="1:26">
      <c r="A3098" s="248"/>
      <c r="I3098" s="126"/>
      <c r="P3098" s="126"/>
      <c r="Y3098" s="126"/>
      <c r="Z3098" s="126"/>
    </row>
    <row r="3099" spans="1:26">
      <c r="A3099" s="248"/>
      <c r="I3099" s="126"/>
      <c r="P3099" s="126"/>
      <c r="Y3099" s="126"/>
      <c r="Z3099" s="126"/>
    </row>
    <row r="3100" spans="1:26">
      <c r="A3100" s="248"/>
      <c r="I3100" s="126"/>
      <c r="P3100" s="126"/>
      <c r="Y3100" s="126"/>
      <c r="Z3100" s="126"/>
    </row>
    <row r="3101" spans="1:26">
      <c r="A3101" s="248"/>
      <c r="I3101" s="126"/>
      <c r="P3101" s="126"/>
      <c r="Y3101" s="126"/>
      <c r="Z3101" s="126"/>
    </row>
    <row r="3102" spans="1:26">
      <c r="A3102" s="248"/>
      <c r="I3102" s="126"/>
      <c r="P3102" s="126"/>
      <c r="Y3102" s="126"/>
      <c r="Z3102" s="126"/>
    </row>
    <row r="3103" spans="1:26">
      <c r="A3103" s="248"/>
      <c r="I3103" s="126"/>
      <c r="P3103" s="126"/>
      <c r="Y3103" s="126"/>
      <c r="Z3103" s="126"/>
    </row>
    <row r="3104" spans="1:26">
      <c r="A3104" s="248"/>
      <c r="I3104" s="126"/>
      <c r="P3104" s="126"/>
      <c r="Y3104" s="126"/>
      <c r="Z3104" s="126"/>
    </row>
    <row r="3105" spans="1:26">
      <c r="A3105" s="248"/>
      <c r="I3105" s="126"/>
      <c r="P3105" s="126"/>
      <c r="Y3105" s="126"/>
      <c r="Z3105" s="126"/>
    </row>
    <row r="3106" spans="1:26">
      <c r="A3106" s="248"/>
      <c r="I3106" s="126"/>
      <c r="P3106" s="126"/>
      <c r="Y3106" s="126"/>
      <c r="Z3106" s="126"/>
    </row>
    <row r="3107" spans="1:26">
      <c r="A3107" s="248"/>
      <c r="I3107" s="126"/>
      <c r="P3107" s="126"/>
      <c r="Y3107" s="126"/>
      <c r="Z3107" s="126"/>
    </row>
    <row r="3108" spans="1:26">
      <c r="A3108" s="248"/>
      <c r="I3108" s="126"/>
      <c r="P3108" s="126"/>
      <c r="Y3108" s="126"/>
      <c r="Z3108" s="126"/>
    </row>
    <row r="3109" spans="1:26">
      <c r="A3109" s="248"/>
      <c r="I3109" s="126"/>
      <c r="P3109" s="126"/>
      <c r="Y3109" s="126"/>
      <c r="Z3109" s="126"/>
    </row>
    <row r="3110" spans="1:26">
      <c r="A3110" s="248"/>
      <c r="I3110" s="126"/>
      <c r="P3110" s="126"/>
      <c r="Y3110" s="126"/>
      <c r="Z3110" s="126"/>
    </row>
    <row r="3111" spans="1:26">
      <c r="A3111" s="248"/>
      <c r="I3111" s="126"/>
      <c r="P3111" s="126"/>
      <c r="Y3111" s="126"/>
      <c r="Z3111" s="126"/>
    </row>
    <row r="3112" spans="1:26">
      <c r="A3112" s="248"/>
      <c r="I3112" s="126"/>
      <c r="P3112" s="126"/>
      <c r="Y3112" s="126"/>
      <c r="Z3112" s="126"/>
    </row>
    <row r="3113" spans="1:26">
      <c r="A3113" s="248"/>
      <c r="I3113" s="126"/>
      <c r="P3113" s="126"/>
      <c r="Y3113" s="126"/>
      <c r="Z3113" s="126"/>
    </row>
    <row r="3114" spans="1:26">
      <c r="A3114" s="248"/>
      <c r="I3114" s="126"/>
      <c r="P3114" s="126"/>
      <c r="Y3114" s="126"/>
      <c r="Z3114" s="126"/>
    </row>
    <row r="3115" spans="1:26">
      <c r="A3115" s="248"/>
      <c r="I3115" s="126"/>
      <c r="P3115" s="126"/>
      <c r="Y3115" s="126"/>
      <c r="Z3115" s="126"/>
    </row>
    <row r="3116" spans="1:26">
      <c r="A3116" s="248"/>
      <c r="I3116" s="126"/>
      <c r="P3116" s="126"/>
      <c r="Y3116" s="126"/>
      <c r="Z3116" s="126"/>
    </row>
    <row r="3117" spans="1:26">
      <c r="A3117" s="248"/>
      <c r="I3117" s="126"/>
      <c r="P3117" s="126"/>
      <c r="Y3117" s="126"/>
      <c r="Z3117" s="126"/>
    </row>
    <row r="3118" spans="1:26">
      <c r="A3118" s="248"/>
      <c r="I3118" s="126"/>
      <c r="P3118" s="126"/>
      <c r="Y3118" s="126"/>
      <c r="Z3118" s="126"/>
    </row>
    <row r="3119" spans="1:26">
      <c r="A3119" s="248"/>
      <c r="I3119" s="126"/>
      <c r="P3119" s="126"/>
      <c r="Y3119" s="126"/>
      <c r="Z3119" s="126"/>
    </row>
    <row r="3120" spans="1:26">
      <c r="A3120" s="248"/>
      <c r="I3120" s="126"/>
      <c r="P3120" s="126"/>
      <c r="Y3120" s="126"/>
      <c r="Z3120" s="126"/>
    </row>
    <row r="3121" spans="1:26">
      <c r="A3121" s="248"/>
      <c r="I3121" s="126"/>
      <c r="P3121" s="126"/>
      <c r="Y3121" s="126"/>
      <c r="Z3121" s="126"/>
    </row>
    <row r="3122" spans="1:26">
      <c r="A3122" s="248"/>
      <c r="I3122" s="126"/>
      <c r="P3122" s="126"/>
      <c r="Y3122" s="126"/>
      <c r="Z3122" s="126"/>
    </row>
    <row r="3123" spans="1:26">
      <c r="A3123" s="248"/>
      <c r="I3123" s="126"/>
      <c r="P3123" s="126"/>
      <c r="Y3123" s="126"/>
      <c r="Z3123" s="126"/>
    </row>
    <row r="3124" spans="1:26">
      <c r="A3124" s="248"/>
      <c r="I3124" s="126"/>
      <c r="P3124" s="126"/>
      <c r="Y3124" s="126"/>
      <c r="Z3124" s="126"/>
    </row>
    <row r="3125" spans="1:26">
      <c r="A3125" s="248"/>
      <c r="I3125" s="126"/>
      <c r="P3125" s="126"/>
      <c r="Y3125" s="126"/>
      <c r="Z3125" s="126"/>
    </row>
    <row r="3126" spans="1:26">
      <c r="A3126" s="248"/>
      <c r="I3126" s="126"/>
      <c r="P3126" s="126"/>
      <c r="Y3126" s="126"/>
      <c r="Z3126" s="126"/>
    </row>
    <row r="3127" spans="1:26">
      <c r="A3127" s="248"/>
      <c r="I3127" s="126"/>
      <c r="P3127" s="126"/>
      <c r="Y3127" s="126"/>
      <c r="Z3127" s="126"/>
    </row>
    <row r="3128" spans="1:26">
      <c r="A3128" s="248"/>
      <c r="I3128" s="126"/>
      <c r="P3128" s="126"/>
      <c r="Y3128" s="126"/>
      <c r="Z3128" s="126"/>
    </row>
    <row r="3129" spans="1:26">
      <c r="A3129" s="248"/>
      <c r="I3129" s="126"/>
      <c r="P3129" s="126"/>
      <c r="Y3129" s="126"/>
      <c r="Z3129" s="126"/>
    </row>
    <row r="3130" spans="1:26">
      <c r="A3130" s="248"/>
      <c r="I3130" s="126"/>
      <c r="P3130" s="126"/>
      <c r="Y3130" s="126"/>
      <c r="Z3130" s="126"/>
    </row>
    <row r="3131" spans="1:26">
      <c r="A3131" s="248"/>
      <c r="I3131" s="126"/>
      <c r="P3131" s="126"/>
      <c r="Y3131" s="126"/>
      <c r="Z3131" s="126"/>
    </row>
    <row r="3132" spans="1:26">
      <c r="A3132" s="248"/>
      <c r="I3132" s="126"/>
      <c r="P3132" s="126"/>
      <c r="Y3132" s="126"/>
      <c r="Z3132" s="126"/>
    </row>
    <row r="3133" spans="1:26">
      <c r="A3133" s="248"/>
      <c r="I3133" s="126"/>
      <c r="P3133" s="126"/>
      <c r="Y3133" s="126"/>
      <c r="Z3133" s="126"/>
    </row>
    <row r="3134" spans="1:26">
      <c r="A3134" s="248"/>
      <c r="I3134" s="126"/>
      <c r="P3134" s="126"/>
      <c r="Y3134" s="126"/>
      <c r="Z3134" s="126"/>
    </row>
    <row r="3135" spans="1:26">
      <c r="A3135" s="248"/>
      <c r="I3135" s="126"/>
      <c r="P3135" s="126"/>
      <c r="Y3135" s="126"/>
      <c r="Z3135" s="126"/>
    </row>
    <row r="3136" spans="1:26">
      <c r="A3136" s="248"/>
      <c r="I3136" s="126"/>
      <c r="P3136" s="126"/>
      <c r="Y3136" s="126"/>
      <c r="Z3136" s="126"/>
    </row>
    <row r="3137" spans="1:26">
      <c r="A3137" s="248"/>
      <c r="I3137" s="126"/>
      <c r="P3137" s="126"/>
      <c r="Y3137" s="126"/>
      <c r="Z3137" s="126"/>
    </row>
    <row r="3138" spans="1:26">
      <c r="A3138" s="248"/>
      <c r="I3138" s="126"/>
      <c r="P3138" s="126"/>
      <c r="Y3138" s="126"/>
      <c r="Z3138" s="126"/>
    </row>
    <row r="3139" spans="1:26">
      <c r="A3139" s="248"/>
      <c r="I3139" s="126"/>
      <c r="P3139" s="126"/>
      <c r="Y3139" s="126"/>
      <c r="Z3139" s="126"/>
    </row>
    <row r="3140" spans="1:26">
      <c r="A3140" s="248"/>
      <c r="I3140" s="126"/>
      <c r="P3140" s="126"/>
      <c r="Y3140" s="126"/>
      <c r="Z3140" s="126"/>
    </row>
    <row r="3141" spans="1:26">
      <c r="A3141" s="248"/>
      <c r="I3141" s="126"/>
      <c r="P3141" s="126"/>
      <c r="Y3141" s="126"/>
      <c r="Z3141" s="126"/>
    </row>
    <row r="3142" spans="1:26">
      <c r="A3142" s="248"/>
      <c r="I3142" s="126"/>
      <c r="P3142" s="126"/>
      <c r="Y3142" s="126"/>
      <c r="Z3142" s="126"/>
    </row>
    <row r="3143" spans="1:26">
      <c r="A3143" s="248"/>
      <c r="I3143" s="126"/>
      <c r="P3143" s="126"/>
      <c r="Y3143" s="126"/>
      <c r="Z3143" s="126"/>
    </row>
    <row r="3144" spans="1:26">
      <c r="A3144" s="248"/>
      <c r="I3144" s="126"/>
      <c r="P3144" s="126"/>
      <c r="Y3144" s="126"/>
      <c r="Z3144" s="126"/>
    </row>
    <row r="3145" spans="1:26">
      <c r="A3145" s="248"/>
      <c r="I3145" s="126"/>
      <c r="P3145" s="126"/>
      <c r="Y3145" s="126"/>
      <c r="Z3145" s="126"/>
    </row>
    <row r="3146" spans="1:26">
      <c r="A3146" s="248"/>
      <c r="I3146" s="126"/>
      <c r="P3146" s="126"/>
      <c r="Y3146" s="126"/>
      <c r="Z3146" s="126"/>
    </row>
    <row r="3147" spans="1:26">
      <c r="A3147" s="248"/>
      <c r="I3147" s="126"/>
      <c r="P3147" s="126"/>
      <c r="Y3147" s="126"/>
      <c r="Z3147" s="126"/>
    </row>
    <row r="3148" spans="1:26">
      <c r="A3148" s="248"/>
      <c r="I3148" s="126"/>
      <c r="P3148" s="126"/>
      <c r="Y3148" s="126"/>
      <c r="Z3148" s="126"/>
    </row>
    <row r="3149" spans="1:26">
      <c r="A3149" s="248"/>
      <c r="I3149" s="126"/>
      <c r="P3149" s="126"/>
      <c r="Y3149" s="126"/>
      <c r="Z3149" s="126"/>
    </row>
    <row r="3150" spans="1:26">
      <c r="A3150" s="248"/>
      <c r="I3150" s="126"/>
      <c r="P3150" s="126"/>
      <c r="Y3150" s="126"/>
      <c r="Z3150" s="126"/>
    </row>
    <row r="3151" spans="1:26">
      <c r="A3151" s="248"/>
      <c r="I3151" s="126"/>
      <c r="P3151" s="126"/>
      <c r="Y3151" s="126"/>
      <c r="Z3151" s="126"/>
    </row>
    <row r="3152" spans="1:26">
      <c r="A3152" s="248"/>
      <c r="I3152" s="126"/>
      <c r="P3152" s="126"/>
      <c r="Y3152" s="126"/>
      <c r="Z3152" s="126"/>
    </row>
    <row r="3153" spans="1:26">
      <c r="A3153" s="248"/>
      <c r="I3153" s="126"/>
      <c r="P3153" s="126"/>
      <c r="Y3153" s="126"/>
      <c r="Z3153" s="126"/>
    </row>
    <row r="3154" spans="1:26">
      <c r="A3154" s="248"/>
      <c r="I3154" s="126"/>
      <c r="P3154" s="126"/>
      <c r="Y3154" s="126"/>
      <c r="Z3154" s="126"/>
    </row>
    <row r="3155" spans="1:26">
      <c r="A3155" s="248"/>
      <c r="I3155" s="126"/>
      <c r="P3155" s="126"/>
      <c r="Y3155" s="126"/>
      <c r="Z3155" s="126"/>
    </row>
    <row r="3156" spans="1:26">
      <c r="A3156" s="248"/>
      <c r="I3156" s="126"/>
      <c r="P3156" s="126"/>
      <c r="Y3156" s="126"/>
      <c r="Z3156" s="126"/>
    </row>
    <row r="3157" spans="1:26">
      <c r="A3157" s="248"/>
      <c r="I3157" s="126"/>
      <c r="P3157" s="126"/>
      <c r="Y3157" s="126"/>
      <c r="Z3157" s="126"/>
    </row>
    <row r="3158" spans="1:26">
      <c r="A3158" s="248"/>
      <c r="I3158" s="126"/>
      <c r="P3158" s="126"/>
      <c r="Y3158" s="126"/>
      <c r="Z3158" s="126"/>
    </row>
    <row r="3159" spans="1:26">
      <c r="A3159" s="248"/>
      <c r="I3159" s="126"/>
      <c r="P3159" s="126"/>
      <c r="Y3159" s="126"/>
      <c r="Z3159" s="126"/>
    </row>
    <row r="3160" spans="1:26">
      <c r="A3160" s="248"/>
      <c r="I3160" s="126"/>
      <c r="P3160" s="126"/>
      <c r="Y3160" s="126"/>
      <c r="Z3160" s="126"/>
    </row>
    <row r="3161" spans="1:26">
      <c r="A3161" s="248"/>
      <c r="I3161" s="126"/>
      <c r="P3161" s="126"/>
      <c r="Y3161" s="126"/>
      <c r="Z3161" s="126"/>
    </row>
    <row r="3162" spans="1:26">
      <c r="A3162" s="248"/>
      <c r="I3162" s="126"/>
      <c r="P3162" s="126"/>
      <c r="Y3162" s="126"/>
      <c r="Z3162" s="126"/>
    </row>
    <row r="3163" spans="1:26">
      <c r="A3163" s="248"/>
      <c r="I3163" s="126"/>
      <c r="P3163" s="126"/>
      <c r="Y3163" s="126"/>
      <c r="Z3163" s="126"/>
    </row>
    <row r="3164" spans="1:26">
      <c r="A3164" s="248"/>
      <c r="I3164" s="126"/>
      <c r="P3164" s="126"/>
      <c r="Y3164" s="126"/>
      <c r="Z3164" s="126"/>
    </row>
    <row r="3165" spans="1:26">
      <c r="A3165" s="248"/>
      <c r="I3165" s="126"/>
      <c r="P3165" s="126"/>
      <c r="Y3165" s="126"/>
      <c r="Z3165" s="126"/>
    </row>
    <row r="3166" spans="1:26">
      <c r="A3166" s="248"/>
      <c r="I3166" s="126"/>
      <c r="P3166" s="126"/>
      <c r="Y3166" s="126"/>
      <c r="Z3166" s="126"/>
    </row>
    <row r="3167" spans="1:26">
      <c r="A3167" s="248"/>
      <c r="I3167" s="126"/>
      <c r="P3167" s="126"/>
      <c r="Y3167" s="126"/>
      <c r="Z3167" s="126"/>
    </row>
    <row r="3168" spans="1:26">
      <c r="A3168" s="248"/>
      <c r="I3168" s="126"/>
      <c r="P3168" s="126"/>
      <c r="Y3168" s="126"/>
      <c r="Z3168" s="126"/>
    </row>
    <row r="3169" spans="1:26">
      <c r="A3169" s="248"/>
      <c r="I3169" s="126"/>
      <c r="P3169" s="126"/>
      <c r="Y3169" s="126"/>
      <c r="Z3169" s="126"/>
    </row>
    <row r="3170" spans="1:26">
      <c r="A3170" s="248"/>
      <c r="I3170" s="126"/>
      <c r="P3170" s="126"/>
      <c r="Y3170" s="126"/>
      <c r="Z3170" s="126"/>
    </row>
    <row r="3171" spans="1:26">
      <c r="A3171" s="248"/>
      <c r="I3171" s="126"/>
      <c r="P3171" s="126"/>
      <c r="Y3171" s="126"/>
      <c r="Z3171" s="126"/>
    </row>
    <row r="3172" spans="1:26">
      <c r="A3172" s="248"/>
      <c r="I3172" s="126"/>
      <c r="P3172" s="126"/>
      <c r="Y3172" s="126"/>
      <c r="Z3172" s="126"/>
    </row>
    <row r="3173" spans="1:26">
      <c r="A3173" s="248"/>
      <c r="I3173" s="126"/>
      <c r="P3173" s="126"/>
      <c r="Y3173" s="126"/>
      <c r="Z3173" s="126"/>
    </row>
    <row r="3174" spans="1:26">
      <c r="A3174" s="248"/>
      <c r="I3174" s="126"/>
      <c r="P3174" s="126"/>
      <c r="Y3174" s="126"/>
      <c r="Z3174" s="126"/>
    </row>
    <row r="3175" spans="1:26">
      <c r="A3175" s="248"/>
      <c r="I3175" s="126"/>
      <c r="P3175" s="126"/>
      <c r="Y3175" s="126"/>
      <c r="Z3175" s="126"/>
    </row>
    <row r="3176" spans="1:26">
      <c r="A3176" s="248"/>
      <c r="I3176" s="126"/>
      <c r="P3176" s="126"/>
      <c r="Y3176" s="126"/>
      <c r="Z3176" s="126"/>
    </row>
    <row r="3177" spans="1:26">
      <c r="A3177" s="248"/>
      <c r="I3177" s="126"/>
      <c r="P3177" s="126"/>
      <c r="Y3177" s="126"/>
      <c r="Z3177" s="126"/>
    </row>
    <row r="3178" spans="1:26">
      <c r="A3178" s="248"/>
      <c r="I3178" s="126"/>
      <c r="P3178" s="126"/>
      <c r="Y3178" s="126"/>
      <c r="Z3178" s="126"/>
    </row>
    <row r="3179" spans="1:26">
      <c r="A3179" s="248"/>
      <c r="I3179" s="126"/>
      <c r="P3179" s="126"/>
      <c r="Y3179" s="126"/>
      <c r="Z3179" s="126"/>
    </row>
    <row r="3180" spans="1:26">
      <c r="A3180" s="248"/>
      <c r="I3180" s="126"/>
      <c r="P3180" s="126"/>
      <c r="Y3180" s="126"/>
      <c r="Z3180" s="126"/>
    </row>
    <row r="3181" spans="1:26">
      <c r="A3181" s="248"/>
      <c r="I3181" s="126"/>
      <c r="P3181" s="126"/>
      <c r="Y3181" s="126"/>
      <c r="Z3181" s="126"/>
    </row>
    <row r="3182" spans="1:26">
      <c r="A3182" s="248"/>
      <c r="I3182" s="126"/>
      <c r="P3182" s="126"/>
      <c r="Y3182" s="126"/>
      <c r="Z3182" s="126"/>
    </row>
    <row r="3183" spans="1:26">
      <c r="A3183" s="248"/>
      <c r="I3183" s="126"/>
      <c r="P3183" s="126"/>
      <c r="Y3183" s="126"/>
      <c r="Z3183" s="126"/>
    </row>
    <row r="3184" spans="1:26">
      <c r="A3184" s="248"/>
      <c r="I3184" s="126"/>
      <c r="P3184" s="126"/>
      <c r="Y3184" s="126"/>
      <c r="Z3184" s="126"/>
    </row>
    <row r="3185" spans="1:26">
      <c r="A3185" s="248"/>
      <c r="I3185" s="126"/>
      <c r="P3185" s="126"/>
      <c r="Y3185" s="126"/>
      <c r="Z3185" s="126"/>
    </row>
    <row r="3186" spans="1:26">
      <c r="A3186" s="248"/>
      <c r="I3186" s="126"/>
      <c r="P3186" s="126"/>
      <c r="Y3186" s="126"/>
      <c r="Z3186" s="126"/>
    </row>
    <row r="3187" spans="1:26">
      <c r="A3187" s="248"/>
      <c r="I3187" s="126"/>
      <c r="P3187" s="126"/>
      <c r="Y3187" s="126"/>
      <c r="Z3187" s="126"/>
    </row>
    <row r="3188" spans="1:26">
      <c r="A3188" s="248"/>
      <c r="I3188" s="126"/>
      <c r="P3188" s="126"/>
      <c r="Y3188" s="126"/>
      <c r="Z3188" s="126"/>
    </row>
    <row r="3189" spans="1:26">
      <c r="A3189" s="248"/>
      <c r="I3189" s="126"/>
      <c r="P3189" s="126"/>
      <c r="Y3189" s="126"/>
      <c r="Z3189" s="126"/>
    </row>
    <row r="3190" spans="1:26">
      <c r="A3190" s="248"/>
      <c r="I3190" s="126"/>
      <c r="P3190" s="126"/>
      <c r="Y3190" s="126"/>
      <c r="Z3190" s="126"/>
    </row>
    <row r="3191" spans="1:26">
      <c r="A3191" s="248"/>
      <c r="I3191" s="126"/>
      <c r="P3191" s="126"/>
      <c r="Y3191" s="126"/>
      <c r="Z3191" s="126"/>
    </row>
    <row r="3192" spans="1:26">
      <c r="A3192" s="248"/>
      <c r="I3192" s="126"/>
      <c r="P3192" s="126"/>
      <c r="Y3192" s="126"/>
      <c r="Z3192" s="126"/>
    </row>
    <row r="3193" spans="1:26">
      <c r="A3193" s="248"/>
      <c r="I3193" s="126"/>
      <c r="P3193" s="126"/>
      <c r="Y3193" s="126"/>
      <c r="Z3193" s="126"/>
    </row>
    <row r="3194" spans="1:26">
      <c r="A3194" s="248"/>
      <c r="I3194" s="126"/>
      <c r="P3194" s="126"/>
      <c r="Y3194" s="126"/>
      <c r="Z3194" s="126"/>
    </row>
    <row r="3195" spans="1:26">
      <c r="A3195" s="248"/>
      <c r="I3195" s="126"/>
      <c r="P3195" s="126"/>
      <c r="Y3195" s="126"/>
      <c r="Z3195" s="126"/>
    </row>
    <row r="3196" spans="1:26">
      <c r="A3196" s="248"/>
      <c r="I3196" s="126"/>
      <c r="P3196" s="126"/>
      <c r="Y3196" s="126"/>
      <c r="Z3196" s="126"/>
    </row>
    <row r="3197" spans="1:26">
      <c r="A3197" s="248"/>
      <c r="I3197" s="126"/>
      <c r="P3197" s="126"/>
      <c r="Y3197" s="126"/>
      <c r="Z3197" s="126"/>
    </row>
    <row r="3198" spans="1:26">
      <c r="A3198" s="248"/>
      <c r="I3198" s="126"/>
      <c r="P3198" s="126"/>
      <c r="Y3198" s="126"/>
      <c r="Z3198" s="126"/>
    </row>
    <row r="3199" spans="1:26">
      <c r="A3199" s="248"/>
      <c r="I3199" s="126"/>
      <c r="P3199" s="126"/>
      <c r="Y3199" s="126"/>
      <c r="Z3199" s="126"/>
    </row>
    <row r="3200" spans="1:26">
      <c r="A3200" s="248"/>
      <c r="I3200" s="126"/>
      <c r="P3200" s="126"/>
      <c r="Y3200" s="126"/>
      <c r="Z3200" s="126"/>
    </row>
    <row r="3201" spans="1:26">
      <c r="A3201" s="248"/>
      <c r="I3201" s="126"/>
      <c r="P3201" s="126"/>
      <c r="Y3201" s="126"/>
      <c r="Z3201" s="126"/>
    </row>
    <row r="3202" spans="1:26">
      <c r="A3202" s="248"/>
      <c r="I3202" s="126"/>
      <c r="P3202" s="126"/>
      <c r="Y3202" s="126"/>
      <c r="Z3202" s="126"/>
    </row>
    <row r="3203" spans="1:26">
      <c r="A3203" s="248"/>
      <c r="I3203" s="126"/>
      <c r="P3203" s="126"/>
      <c r="Y3203" s="126"/>
      <c r="Z3203" s="126"/>
    </row>
    <row r="3204" spans="1:26">
      <c r="A3204" s="248"/>
      <c r="I3204" s="126"/>
      <c r="P3204" s="126"/>
      <c r="Y3204" s="126"/>
      <c r="Z3204" s="126"/>
    </row>
    <row r="3205" spans="1:26">
      <c r="A3205" s="248"/>
      <c r="I3205" s="126"/>
      <c r="P3205" s="126"/>
      <c r="Y3205" s="126"/>
      <c r="Z3205" s="126"/>
    </row>
    <row r="3206" spans="1:26">
      <c r="A3206" s="248"/>
      <c r="I3206" s="126"/>
      <c r="P3206" s="126"/>
      <c r="Y3206" s="126"/>
      <c r="Z3206" s="126"/>
    </row>
    <row r="3207" spans="1:26">
      <c r="A3207" s="248"/>
      <c r="I3207" s="126"/>
      <c r="P3207" s="126"/>
      <c r="Y3207" s="126"/>
      <c r="Z3207" s="126"/>
    </row>
    <row r="3208" spans="1:26">
      <c r="A3208" s="248"/>
      <c r="I3208" s="126"/>
      <c r="P3208" s="126"/>
      <c r="Y3208" s="126"/>
      <c r="Z3208" s="126"/>
    </row>
    <row r="3209" spans="1:26">
      <c r="A3209" s="248"/>
      <c r="I3209" s="126"/>
      <c r="P3209" s="126"/>
      <c r="Y3209" s="126"/>
      <c r="Z3209" s="126"/>
    </row>
    <row r="3210" spans="1:26">
      <c r="A3210" s="248"/>
      <c r="I3210" s="126"/>
      <c r="P3210" s="126"/>
      <c r="Y3210" s="126"/>
      <c r="Z3210" s="126"/>
    </row>
    <row r="3211" spans="1:26">
      <c r="A3211" s="248"/>
      <c r="I3211" s="126"/>
      <c r="P3211" s="126"/>
      <c r="Y3211" s="126"/>
      <c r="Z3211" s="126"/>
    </row>
    <row r="3212" spans="1:26">
      <c r="A3212" s="248"/>
      <c r="I3212" s="126"/>
      <c r="P3212" s="126"/>
      <c r="Y3212" s="126"/>
      <c r="Z3212" s="126"/>
    </row>
    <row r="3213" spans="1:26">
      <c r="A3213" s="248"/>
      <c r="I3213" s="126"/>
      <c r="P3213" s="126"/>
      <c r="Y3213" s="126"/>
      <c r="Z3213" s="126"/>
    </row>
    <row r="3214" spans="1:26">
      <c r="A3214" s="248"/>
      <c r="I3214" s="126"/>
      <c r="P3214" s="126"/>
      <c r="Y3214" s="126"/>
      <c r="Z3214" s="126"/>
    </row>
    <row r="3215" spans="1:26">
      <c r="A3215" s="248"/>
      <c r="I3215" s="126"/>
      <c r="P3215" s="126"/>
      <c r="Y3215" s="126"/>
      <c r="Z3215" s="126"/>
    </row>
    <row r="3216" spans="1:26">
      <c r="A3216" s="248"/>
      <c r="I3216" s="126"/>
      <c r="P3216" s="126"/>
      <c r="Y3216" s="126"/>
      <c r="Z3216" s="126"/>
    </row>
    <row r="3217" spans="1:26">
      <c r="A3217" s="248"/>
      <c r="I3217" s="126"/>
      <c r="P3217" s="126"/>
      <c r="Y3217" s="126"/>
      <c r="Z3217" s="126"/>
    </row>
    <row r="3218" spans="1:26">
      <c r="A3218" s="248"/>
      <c r="I3218" s="126"/>
      <c r="P3218" s="126"/>
      <c r="Y3218" s="126"/>
      <c r="Z3218" s="126"/>
    </row>
    <row r="3219" spans="1:26">
      <c r="A3219" s="248"/>
      <c r="I3219" s="126"/>
      <c r="P3219" s="126"/>
      <c r="Y3219" s="126"/>
      <c r="Z3219" s="126"/>
    </row>
    <row r="3220" spans="1:26">
      <c r="A3220" s="248"/>
      <c r="I3220" s="126"/>
      <c r="P3220" s="126"/>
      <c r="Y3220" s="126"/>
      <c r="Z3220" s="126"/>
    </row>
    <row r="3221" spans="1:26">
      <c r="A3221" s="248"/>
      <c r="I3221" s="126"/>
      <c r="P3221" s="126"/>
      <c r="Y3221" s="126"/>
      <c r="Z3221" s="126"/>
    </row>
    <row r="3222" spans="1:26">
      <c r="A3222" s="248"/>
      <c r="I3222" s="126"/>
      <c r="P3222" s="126"/>
      <c r="Y3222" s="126"/>
      <c r="Z3222" s="126"/>
    </row>
    <row r="3223" spans="1:26">
      <c r="A3223" s="248"/>
      <c r="I3223" s="126"/>
      <c r="P3223" s="126"/>
      <c r="Y3223" s="126"/>
      <c r="Z3223" s="126"/>
    </row>
    <row r="3224" spans="1:26">
      <c r="A3224" s="248"/>
      <c r="I3224" s="126"/>
      <c r="P3224" s="126"/>
      <c r="Y3224" s="126"/>
      <c r="Z3224" s="126"/>
    </row>
    <row r="3225" spans="1:26">
      <c r="A3225" s="248"/>
      <c r="I3225" s="126"/>
      <c r="P3225" s="126"/>
      <c r="Y3225" s="126"/>
      <c r="Z3225" s="126"/>
    </row>
    <row r="3226" spans="1:26">
      <c r="A3226" s="248"/>
      <c r="I3226" s="126"/>
      <c r="P3226" s="126"/>
      <c r="Y3226" s="126"/>
      <c r="Z3226" s="126"/>
    </row>
    <row r="3227" spans="1:26">
      <c r="A3227" s="248"/>
      <c r="I3227" s="126"/>
      <c r="P3227" s="126"/>
      <c r="Y3227" s="126"/>
      <c r="Z3227" s="126"/>
    </row>
    <row r="3228" spans="1:26">
      <c r="A3228" s="248"/>
      <c r="I3228" s="126"/>
      <c r="P3228" s="126"/>
      <c r="Y3228" s="126"/>
      <c r="Z3228" s="126"/>
    </row>
    <row r="3229" spans="1:26">
      <c r="A3229" s="248"/>
      <c r="I3229" s="126"/>
      <c r="P3229" s="126"/>
      <c r="Y3229" s="126"/>
      <c r="Z3229" s="126"/>
    </row>
    <row r="3230" spans="1:26">
      <c r="A3230" s="248"/>
      <c r="I3230" s="126"/>
      <c r="P3230" s="126"/>
      <c r="Y3230" s="126"/>
      <c r="Z3230" s="126"/>
    </row>
    <row r="3231" spans="1:26">
      <c r="A3231" s="248"/>
      <c r="I3231" s="126"/>
      <c r="P3231" s="126"/>
      <c r="Y3231" s="126"/>
      <c r="Z3231" s="126"/>
    </row>
    <row r="3232" spans="1:26">
      <c r="A3232" s="248"/>
      <c r="I3232" s="126"/>
      <c r="P3232" s="126"/>
      <c r="Y3232" s="126"/>
      <c r="Z3232" s="126"/>
    </row>
    <row r="3233" spans="1:26">
      <c r="A3233" s="248"/>
      <c r="I3233" s="126"/>
      <c r="P3233" s="126"/>
      <c r="Y3233" s="126"/>
      <c r="Z3233" s="126"/>
    </row>
    <row r="3234" spans="1:26">
      <c r="A3234" s="248"/>
      <c r="I3234" s="126"/>
      <c r="P3234" s="126"/>
      <c r="Y3234" s="126"/>
      <c r="Z3234" s="126"/>
    </row>
    <row r="3235" spans="1:26">
      <c r="A3235" s="248"/>
      <c r="I3235" s="126"/>
      <c r="P3235" s="126"/>
      <c r="Y3235" s="126"/>
      <c r="Z3235" s="126"/>
    </row>
    <row r="3236" spans="1:26">
      <c r="A3236" s="248"/>
      <c r="I3236" s="126"/>
      <c r="P3236" s="126"/>
      <c r="Y3236" s="126"/>
      <c r="Z3236" s="126"/>
    </row>
    <row r="3237" spans="1:26">
      <c r="A3237" s="248"/>
      <c r="I3237" s="126"/>
      <c r="P3237" s="126"/>
      <c r="Y3237" s="126"/>
      <c r="Z3237" s="126"/>
    </row>
    <row r="3238" spans="1:26">
      <c r="A3238" s="248"/>
      <c r="I3238" s="126"/>
      <c r="P3238" s="126"/>
      <c r="Y3238" s="126"/>
      <c r="Z3238" s="126"/>
    </row>
    <row r="3239" spans="1:26">
      <c r="A3239" s="248"/>
      <c r="I3239" s="126"/>
      <c r="P3239" s="126"/>
      <c r="Y3239" s="126"/>
      <c r="Z3239" s="126"/>
    </row>
    <row r="3240" spans="1:26">
      <c r="A3240" s="248"/>
      <c r="I3240" s="126"/>
      <c r="P3240" s="126"/>
      <c r="Y3240" s="126"/>
      <c r="Z3240" s="126"/>
    </row>
    <row r="3241" spans="1:26">
      <c r="A3241" s="248"/>
      <c r="I3241" s="126"/>
      <c r="P3241" s="126"/>
      <c r="Y3241" s="126"/>
      <c r="Z3241" s="126"/>
    </row>
    <row r="3242" spans="1:26">
      <c r="A3242" s="248"/>
      <c r="I3242" s="126"/>
      <c r="P3242" s="126"/>
      <c r="Y3242" s="126"/>
      <c r="Z3242" s="126"/>
    </row>
    <row r="3243" spans="1:26">
      <c r="A3243" s="248"/>
      <c r="I3243" s="126"/>
      <c r="P3243" s="126"/>
      <c r="Y3243" s="126"/>
      <c r="Z3243" s="126"/>
    </row>
    <row r="3244" spans="1:26">
      <c r="A3244" s="248"/>
      <c r="I3244" s="126"/>
      <c r="P3244" s="126"/>
      <c r="Y3244" s="126"/>
      <c r="Z3244" s="126"/>
    </row>
    <row r="3245" spans="1:26">
      <c r="A3245" s="248"/>
      <c r="I3245" s="126"/>
      <c r="P3245" s="126"/>
      <c r="Y3245" s="126"/>
      <c r="Z3245" s="126"/>
    </row>
    <row r="3246" spans="1:26">
      <c r="A3246" s="248"/>
      <c r="I3246" s="126"/>
      <c r="P3246" s="126"/>
      <c r="Y3246" s="126"/>
      <c r="Z3246" s="126"/>
    </row>
    <row r="3247" spans="1:26">
      <c r="A3247" s="248"/>
      <c r="I3247" s="126"/>
      <c r="P3247" s="126"/>
      <c r="Y3247" s="126"/>
      <c r="Z3247" s="126"/>
    </row>
    <row r="3248" spans="1:26">
      <c r="A3248" s="248"/>
      <c r="I3248" s="126"/>
      <c r="P3248" s="126"/>
      <c r="Y3248" s="126"/>
      <c r="Z3248" s="126"/>
    </row>
    <row r="3249" spans="1:26">
      <c r="A3249" s="248"/>
      <c r="I3249" s="126"/>
      <c r="P3249" s="126"/>
      <c r="Y3249" s="126"/>
      <c r="Z3249" s="126"/>
    </row>
    <row r="3250" spans="1:26">
      <c r="A3250" s="248"/>
      <c r="I3250" s="126"/>
      <c r="P3250" s="126"/>
      <c r="Y3250" s="126"/>
      <c r="Z3250" s="126"/>
    </row>
    <row r="3251" spans="1:26">
      <c r="A3251" s="248"/>
      <c r="I3251" s="126"/>
      <c r="P3251" s="126"/>
      <c r="Y3251" s="126"/>
      <c r="Z3251" s="126"/>
    </row>
    <row r="3252" spans="1:26">
      <c r="A3252" s="248"/>
      <c r="I3252" s="126"/>
      <c r="P3252" s="126"/>
      <c r="Y3252" s="126"/>
      <c r="Z3252" s="126"/>
    </row>
    <row r="3253" spans="1:26">
      <c r="A3253" s="248"/>
      <c r="I3253" s="126"/>
      <c r="P3253" s="126"/>
      <c r="Y3253" s="126"/>
      <c r="Z3253" s="126"/>
    </row>
    <row r="3254" spans="1:26">
      <c r="A3254" s="248"/>
      <c r="I3254" s="126"/>
      <c r="P3254" s="126"/>
      <c r="Y3254" s="126"/>
      <c r="Z3254" s="126"/>
    </row>
    <row r="3255" spans="1:26">
      <c r="A3255" s="248"/>
      <c r="I3255" s="126"/>
      <c r="P3255" s="126"/>
      <c r="Y3255" s="126"/>
      <c r="Z3255" s="126"/>
    </row>
    <row r="3256" spans="1:26">
      <c r="A3256" s="248"/>
      <c r="I3256" s="126"/>
      <c r="P3256" s="126"/>
      <c r="Y3256" s="126"/>
      <c r="Z3256" s="126"/>
    </row>
    <row r="3257" spans="1:26">
      <c r="A3257" s="248"/>
      <c r="I3257" s="126"/>
      <c r="P3257" s="126"/>
      <c r="Y3257" s="126"/>
      <c r="Z3257" s="126"/>
    </row>
    <row r="3258" spans="1:26">
      <c r="A3258" s="248"/>
      <c r="I3258" s="126"/>
      <c r="P3258" s="126"/>
      <c r="Y3258" s="126"/>
      <c r="Z3258" s="126"/>
    </row>
    <row r="3259" spans="1:26">
      <c r="A3259" s="248"/>
      <c r="I3259" s="126"/>
      <c r="P3259" s="126"/>
      <c r="Y3259" s="126"/>
      <c r="Z3259" s="126"/>
    </row>
    <row r="3260" spans="1:26">
      <c r="A3260" s="248"/>
      <c r="I3260" s="126"/>
      <c r="P3260" s="126"/>
      <c r="Y3260" s="126"/>
      <c r="Z3260" s="126"/>
    </row>
    <row r="3261" spans="1:26">
      <c r="A3261" s="248"/>
      <c r="I3261" s="126"/>
      <c r="P3261" s="126"/>
      <c r="Y3261" s="126"/>
      <c r="Z3261" s="126"/>
    </row>
    <row r="3262" spans="1:26">
      <c r="A3262" s="248"/>
      <c r="I3262" s="126"/>
      <c r="P3262" s="126"/>
      <c r="Y3262" s="126"/>
      <c r="Z3262" s="126"/>
    </row>
    <row r="3263" spans="1:26">
      <c r="A3263" s="248"/>
      <c r="I3263" s="126"/>
      <c r="P3263" s="126"/>
      <c r="Y3263" s="126"/>
      <c r="Z3263" s="126"/>
    </row>
    <row r="3264" spans="1:26">
      <c r="A3264" s="248"/>
      <c r="I3264" s="126"/>
      <c r="P3264" s="126"/>
      <c r="Y3264" s="126"/>
      <c r="Z3264" s="126"/>
    </row>
    <row r="3265" spans="1:26">
      <c r="A3265" s="248"/>
      <c r="I3265" s="126"/>
      <c r="P3265" s="126"/>
      <c r="Y3265" s="126"/>
      <c r="Z3265" s="126"/>
    </row>
    <row r="3266" spans="1:26">
      <c r="A3266" s="248"/>
      <c r="I3266" s="126"/>
      <c r="P3266" s="126"/>
      <c r="Y3266" s="126"/>
      <c r="Z3266" s="126"/>
    </row>
    <row r="3267" spans="1:26">
      <c r="A3267" s="248"/>
      <c r="I3267" s="126"/>
      <c r="P3267" s="126"/>
      <c r="Y3267" s="126"/>
      <c r="Z3267" s="126"/>
    </row>
    <row r="3268" spans="1:26">
      <c r="A3268" s="248"/>
      <c r="I3268" s="126"/>
      <c r="P3268" s="126"/>
      <c r="Y3268" s="126"/>
      <c r="Z3268" s="126"/>
    </row>
    <row r="3269" spans="1:26">
      <c r="A3269" s="248"/>
      <c r="I3269" s="126"/>
      <c r="P3269" s="126"/>
      <c r="Y3269" s="126"/>
      <c r="Z3269" s="126"/>
    </row>
    <row r="3270" spans="1:26">
      <c r="A3270" s="248"/>
      <c r="I3270" s="126"/>
      <c r="P3270" s="126"/>
      <c r="Y3270" s="126"/>
      <c r="Z3270" s="126"/>
    </row>
    <row r="3271" spans="1:26">
      <c r="A3271" s="248"/>
      <c r="I3271" s="126"/>
      <c r="P3271" s="126"/>
      <c r="Y3271" s="126"/>
      <c r="Z3271" s="126"/>
    </row>
    <row r="3272" spans="1:26">
      <c r="A3272" s="248"/>
      <c r="I3272" s="126"/>
      <c r="P3272" s="126"/>
      <c r="Y3272" s="126"/>
      <c r="Z3272" s="126"/>
    </row>
    <row r="3273" spans="1:26">
      <c r="A3273" s="248"/>
      <c r="I3273" s="126"/>
      <c r="P3273" s="126"/>
      <c r="Y3273" s="126"/>
      <c r="Z3273" s="126"/>
    </row>
    <row r="3274" spans="1:26">
      <c r="A3274" s="248"/>
      <c r="I3274" s="126"/>
      <c r="P3274" s="126"/>
      <c r="Y3274" s="126"/>
      <c r="Z3274" s="126"/>
    </row>
    <row r="3275" spans="1:26">
      <c r="A3275" s="248"/>
      <c r="I3275" s="126"/>
      <c r="P3275" s="126"/>
      <c r="Y3275" s="126"/>
      <c r="Z3275" s="126"/>
    </row>
    <row r="3276" spans="1:26">
      <c r="A3276" s="248"/>
      <c r="I3276" s="126"/>
      <c r="P3276" s="126"/>
      <c r="Y3276" s="126"/>
      <c r="Z3276" s="126"/>
    </row>
    <row r="3277" spans="1:26">
      <c r="A3277" s="248"/>
      <c r="I3277" s="126"/>
      <c r="P3277" s="126"/>
      <c r="Y3277" s="126"/>
      <c r="Z3277" s="126"/>
    </row>
    <row r="3278" spans="1:26">
      <c r="A3278" s="248"/>
      <c r="I3278" s="126"/>
      <c r="P3278" s="126"/>
      <c r="Y3278" s="126"/>
      <c r="Z3278" s="126"/>
    </row>
    <row r="3279" spans="1:26">
      <c r="A3279" s="248"/>
      <c r="I3279" s="126"/>
      <c r="P3279" s="126"/>
      <c r="Y3279" s="126"/>
      <c r="Z3279" s="126"/>
    </row>
    <row r="3280" spans="1:26">
      <c r="A3280" s="248"/>
      <c r="I3280" s="126"/>
      <c r="P3280" s="126"/>
      <c r="Y3280" s="126"/>
      <c r="Z3280" s="126"/>
    </row>
    <row r="3281" spans="1:26">
      <c r="A3281" s="248"/>
      <c r="I3281" s="126"/>
      <c r="P3281" s="126"/>
      <c r="Y3281" s="126"/>
      <c r="Z3281" s="126"/>
    </row>
    <row r="3282" spans="1:26">
      <c r="A3282" s="248"/>
      <c r="I3282" s="126"/>
      <c r="P3282" s="126"/>
      <c r="Y3282" s="126"/>
      <c r="Z3282" s="126"/>
    </row>
    <row r="3283" spans="1:26">
      <c r="A3283" s="248"/>
      <c r="I3283" s="126"/>
      <c r="P3283" s="126"/>
      <c r="Y3283" s="126"/>
      <c r="Z3283" s="126"/>
    </row>
    <row r="3284" spans="1:26">
      <c r="A3284" s="248"/>
      <c r="I3284" s="126"/>
      <c r="P3284" s="126"/>
      <c r="Y3284" s="126"/>
      <c r="Z3284" s="126"/>
    </row>
    <row r="3285" spans="1:26">
      <c r="A3285" s="248"/>
      <c r="I3285" s="126"/>
      <c r="P3285" s="126"/>
      <c r="Y3285" s="126"/>
      <c r="Z3285" s="126"/>
    </row>
    <row r="3286" spans="1:26">
      <c r="A3286" s="248"/>
      <c r="I3286" s="126"/>
      <c r="P3286" s="126"/>
      <c r="Y3286" s="126"/>
      <c r="Z3286" s="126"/>
    </row>
    <row r="3287" spans="1:26">
      <c r="A3287" s="248"/>
      <c r="I3287" s="126"/>
      <c r="P3287" s="126"/>
      <c r="Y3287" s="126"/>
      <c r="Z3287" s="126"/>
    </row>
    <row r="3288" spans="1:26">
      <c r="A3288" s="248"/>
      <c r="I3288" s="126"/>
      <c r="P3288" s="126"/>
      <c r="Y3288" s="126"/>
      <c r="Z3288" s="126"/>
    </row>
    <row r="3289" spans="1:26">
      <c r="A3289" s="248"/>
      <c r="I3289" s="126"/>
      <c r="P3289" s="126"/>
      <c r="Y3289" s="126"/>
      <c r="Z3289" s="126"/>
    </row>
    <row r="3290" spans="1:26">
      <c r="A3290" s="248"/>
      <c r="I3290" s="126"/>
      <c r="P3290" s="126"/>
      <c r="Y3290" s="126"/>
      <c r="Z3290" s="126"/>
    </row>
    <row r="3291" spans="1:26">
      <c r="A3291" s="248"/>
      <c r="I3291" s="126"/>
      <c r="P3291" s="126"/>
      <c r="Y3291" s="126"/>
      <c r="Z3291" s="126"/>
    </row>
    <row r="3292" spans="1:26">
      <c r="A3292" s="248"/>
      <c r="I3292" s="126"/>
      <c r="P3292" s="126"/>
      <c r="Y3292" s="126"/>
      <c r="Z3292" s="126"/>
    </row>
    <row r="3293" spans="1:26">
      <c r="A3293" s="248"/>
      <c r="I3293" s="126"/>
      <c r="P3293" s="126"/>
      <c r="Y3293" s="126"/>
      <c r="Z3293" s="126"/>
    </row>
    <row r="3294" spans="1:26">
      <c r="A3294" s="248"/>
      <c r="I3294" s="126"/>
      <c r="P3294" s="126"/>
      <c r="Y3294" s="126"/>
      <c r="Z3294" s="126"/>
    </row>
    <row r="3295" spans="1:26">
      <c r="A3295" s="248"/>
      <c r="I3295" s="126"/>
      <c r="P3295" s="126"/>
      <c r="Y3295" s="126"/>
      <c r="Z3295" s="126"/>
    </row>
    <row r="3296" spans="1:26">
      <c r="A3296" s="248"/>
      <c r="I3296" s="126"/>
      <c r="P3296" s="126"/>
      <c r="Y3296" s="126"/>
      <c r="Z3296" s="126"/>
    </row>
    <row r="3297" spans="1:26">
      <c r="A3297" s="248"/>
      <c r="I3297" s="126"/>
      <c r="P3297" s="126"/>
      <c r="Y3297" s="126"/>
      <c r="Z3297" s="126"/>
    </row>
    <row r="3298" spans="1:26">
      <c r="A3298" s="248"/>
      <c r="I3298" s="126"/>
      <c r="P3298" s="126"/>
      <c r="Y3298" s="126"/>
      <c r="Z3298" s="126"/>
    </row>
    <row r="3299" spans="1:26">
      <c r="A3299" s="248"/>
      <c r="I3299" s="126"/>
      <c r="P3299" s="126"/>
      <c r="Y3299" s="126"/>
      <c r="Z3299" s="126"/>
    </row>
    <row r="3300" spans="1:26">
      <c r="A3300" s="248"/>
      <c r="I3300" s="126"/>
      <c r="P3300" s="126"/>
      <c r="Y3300" s="126"/>
      <c r="Z3300" s="126"/>
    </row>
    <row r="3301" spans="1:26">
      <c r="A3301" s="248"/>
      <c r="I3301" s="126"/>
      <c r="P3301" s="126"/>
      <c r="Y3301" s="126"/>
      <c r="Z3301" s="126"/>
    </row>
    <row r="3302" spans="1:26">
      <c r="A3302" s="248"/>
      <c r="I3302" s="126"/>
      <c r="P3302" s="126"/>
      <c r="Y3302" s="126"/>
      <c r="Z3302" s="126"/>
    </row>
    <row r="3303" spans="1:26">
      <c r="A3303" s="248"/>
      <c r="I3303" s="126"/>
      <c r="P3303" s="126"/>
      <c r="Y3303" s="126"/>
      <c r="Z3303" s="126"/>
    </row>
    <row r="3304" spans="1:26">
      <c r="A3304" s="248"/>
      <c r="I3304" s="126"/>
      <c r="P3304" s="126"/>
      <c r="Y3304" s="126"/>
      <c r="Z3304" s="126"/>
    </row>
    <row r="3305" spans="1:26">
      <c r="A3305" s="248"/>
      <c r="I3305" s="126"/>
      <c r="P3305" s="126"/>
      <c r="Y3305" s="126"/>
      <c r="Z3305" s="126"/>
    </row>
    <row r="3306" spans="1:26">
      <c r="A3306" s="248"/>
      <c r="I3306" s="126"/>
      <c r="P3306" s="126"/>
      <c r="Y3306" s="126"/>
      <c r="Z3306" s="126"/>
    </row>
    <row r="3307" spans="1:26">
      <c r="A3307" s="248"/>
      <c r="I3307" s="126"/>
      <c r="P3307" s="126"/>
      <c r="Y3307" s="126"/>
      <c r="Z3307" s="126"/>
    </row>
    <row r="3308" spans="1:26">
      <c r="A3308" s="248"/>
      <c r="I3308" s="126"/>
      <c r="P3308" s="126"/>
      <c r="Y3308" s="126"/>
      <c r="Z3308" s="126"/>
    </row>
    <row r="3309" spans="1:26">
      <c r="A3309" s="248"/>
      <c r="I3309" s="126"/>
      <c r="P3309" s="126"/>
      <c r="Y3309" s="126"/>
      <c r="Z3309" s="126"/>
    </row>
    <row r="3310" spans="1:26">
      <c r="A3310" s="248"/>
      <c r="I3310" s="126"/>
      <c r="P3310" s="126"/>
      <c r="Y3310" s="126"/>
      <c r="Z3310" s="126"/>
    </row>
    <row r="3311" spans="1:26">
      <c r="A3311" s="248"/>
      <c r="I3311" s="126"/>
      <c r="P3311" s="126"/>
      <c r="Y3311" s="126"/>
      <c r="Z3311" s="126"/>
    </row>
    <row r="3312" spans="1:26">
      <c r="A3312" s="248"/>
      <c r="I3312" s="126"/>
      <c r="P3312" s="126"/>
      <c r="Y3312" s="126"/>
      <c r="Z3312" s="126"/>
    </row>
    <row r="3313" spans="1:26">
      <c r="A3313" s="248"/>
      <c r="I3313" s="126"/>
      <c r="P3313" s="126"/>
      <c r="Y3313" s="126"/>
      <c r="Z3313" s="126"/>
    </row>
    <row r="3314" spans="1:26">
      <c r="A3314" s="248"/>
      <c r="I3314" s="126"/>
      <c r="P3314" s="126"/>
      <c r="Y3314" s="126"/>
      <c r="Z3314" s="126"/>
    </row>
    <row r="3315" spans="1:26">
      <c r="A3315" s="248"/>
      <c r="I3315" s="126"/>
      <c r="P3315" s="126"/>
      <c r="Y3315" s="126"/>
      <c r="Z3315" s="126"/>
    </row>
    <row r="3316" spans="1:26">
      <c r="A3316" s="248"/>
      <c r="I3316" s="126"/>
      <c r="P3316" s="126"/>
      <c r="Y3316" s="126"/>
      <c r="Z3316" s="126"/>
    </row>
    <row r="3317" spans="1:26">
      <c r="A3317" s="248"/>
      <c r="I3317" s="126"/>
      <c r="P3317" s="126"/>
      <c r="Y3317" s="126"/>
      <c r="Z3317" s="126"/>
    </row>
    <row r="3318" spans="1:26">
      <c r="A3318" s="248"/>
      <c r="I3318" s="126"/>
      <c r="P3318" s="126"/>
      <c r="Y3318" s="126"/>
      <c r="Z3318" s="126"/>
    </row>
    <row r="3319" spans="1:26">
      <c r="A3319" s="248"/>
      <c r="I3319" s="126"/>
      <c r="P3319" s="126"/>
      <c r="Y3319" s="126"/>
      <c r="Z3319" s="126"/>
    </row>
    <row r="3320" spans="1:26">
      <c r="A3320" s="248"/>
      <c r="I3320" s="126"/>
      <c r="P3320" s="126"/>
      <c r="Y3320" s="126"/>
      <c r="Z3320" s="126"/>
    </row>
    <row r="3321" spans="1:26">
      <c r="A3321" s="248"/>
      <c r="I3321" s="126"/>
      <c r="P3321" s="126"/>
      <c r="Y3321" s="126"/>
      <c r="Z3321" s="126"/>
    </row>
    <row r="3322" spans="1:26">
      <c r="A3322" s="248"/>
      <c r="I3322" s="126"/>
      <c r="P3322" s="126"/>
      <c r="Y3322" s="126"/>
      <c r="Z3322" s="126"/>
    </row>
    <row r="3323" spans="1:26">
      <c r="A3323" s="248"/>
      <c r="I3323" s="126"/>
      <c r="P3323" s="126"/>
      <c r="Y3323" s="126"/>
      <c r="Z3323" s="126"/>
    </row>
    <row r="3324" spans="1:26">
      <c r="A3324" s="248"/>
      <c r="I3324" s="126"/>
      <c r="P3324" s="126"/>
      <c r="Y3324" s="126"/>
      <c r="Z3324" s="126"/>
    </row>
    <row r="3325" spans="1:26">
      <c r="A3325" s="248"/>
      <c r="I3325" s="126"/>
      <c r="P3325" s="126"/>
      <c r="Y3325" s="126"/>
      <c r="Z3325" s="126"/>
    </row>
    <row r="3326" spans="1:26">
      <c r="A3326" s="248"/>
      <c r="I3326" s="126"/>
      <c r="P3326" s="126"/>
      <c r="Y3326" s="126"/>
      <c r="Z3326" s="126"/>
    </row>
    <row r="3327" spans="1:26">
      <c r="A3327" s="248"/>
      <c r="I3327" s="126"/>
      <c r="P3327" s="126"/>
      <c r="Y3327" s="126"/>
      <c r="Z3327" s="126"/>
    </row>
    <row r="3328" spans="1:26">
      <c r="A3328" s="248"/>
      <c r="I3328" s="126"/>
      <c r="P3328" s="126"/>
      <c r="Y3328" s="126"/>
      <c r="Z3328" s="126"/>
    </row>
    <row r="3329" spans="1:26">
      <c r="A3329" s="248"/>
      <c r="I3329" s="126"/>
      <c r="P3329" s="126"/>
      <c r="Y3329" s="126"/>
      <c r="Z3329" s="126"/>
    </row>
    <row r="3330" spans="1:26">
      <c r="A3330" s="248"/>
      <c r="I3330" s="126"/>
      <c r="P3330" s="126"/>
      <c r="Y3330" s="126"/>
      <c r="Z3330" s="126"/>
    </row>
    <row r="3331" spans="1:26">
      <c r="A3331" s="248"/>
      <c r="I3331" s="126"/>
      <c r="P3331" s="126"/>
      <c r="Y3331" s="126"/>
      <c r="Z3331" s="126"/>
    </row>
    <row r="3332" spans="1:26">
      <c r="A3332" s="248"/>
      <c r="I3332" s="126"/>
      <c r="P3332" s="126"/>
      <c r="Y3332" s="126"/>
      <c r="Z3332" s="126"/>
    </row>
    <row r="3333" spans="1:26">
      <c r="A3333" s="248"/>
      <c r="I3333" s="126"/>
      <c r="P3333" s="126"/>
      <c r="Y3333" s="126"/>
      <c r="Z3333" s="126"/>
    </row>
    <row r="3334" spans="1:26">
      <c r="A3334" s="248"/>
      <c r="I3334" s="126"/>
      <c r="P3334" s="126"/>
      <c r="Y3334" s="126"/>
      <c r="Z3334" s="126"/>
    </row>
    <row r="3335" spans="1:26">
      <c r="A3335" s="248"/>
      <c r="I3335" s="126"/>
      <c r="P3335" s="126"/>
      <c r="Y3335" s="126"/>
      <c r="Z3335" s="126"/>
    </row>
    <row r="3336" spans="1:26">
      <c r="A3336" s="248"/>
      <c r="I3336" s="126"/>
      <c r="P3336" s="126"/>
      <c r="Y3336" s="126"/>
      <c r="Z3336" s="126"/>
    </row>
    <row r="3337" spans="1:26">
      <c r="A3337" s="248"/>
      <c r="I3337" s="126"/>
      <c r="P3337" s="126"/>
      <c r="Y3337" s="126"/>
      <c r="Z3337" s="126"/>
    </row>
    <row r="3338" spans="1:26">
      <c r="A3338" s="248"/>
      <c r="I3338" s="126"/>
      <c r="P3338" s="126"/>
      <c r="Y3338" s="126"/>
      <c r="Z3338" s="126"/>
    </row>
    <row r="3339" spans="1:26">
      <c r="A3339" s="248"/>
      <c r="I3339" s="126"/>
      <c r="P3339" s="126"/>
      <c r="Y3339" s="126"/>
      <c r="Z3339" s="126"/>
    </row>
    <row r="3340" spans="1:26">
      <c r="A3340" s="248"/>
      <c r="I3340" s="126"/>
      <c r="P3340" s="126"/>
      <c r="Y3340" s="126"/>
      <c r="Z3340" s="126"/>
    </row>
    <row r="3341" spans="1:26">
      <c r="A3341" s="248"/>
      <c r="I3341" s="126"/>
      <c r="P3341" s="126"/>
      <c r="Y3341" s="126"/>
      <c r="Z3341" s="126"/>
    </row>
    <row r="3342" spans="1:26">
      <c r="A3342" s="248"/>
      <c r="I3342" s="126"/>
      <c r="P3342" s="126"/>
      <c r="Y3342" s="126"/>
      <c r="Z3342" s="126"/>
    </row>
    <row r="3343" spans="1:26">
      <c r="A3343" s="248"/>
      <c r="I3343" s="126"/>
      <c r="P3343" s="126"/>
      <c r="Y3343" s="126"/>
      <c r="Z3343" s="126"/>
    </row>
    <row r="3344" spans="1:26">
      <c r="A3344" s="248"/>
      <c r="I3344" s="126"/>
      <c r="P3344" s="126"/>
      <c r="Y3344" s="126"/>
      <c r="Z3344" s="126"/>
    </row>
    <row r="3345" spans="1:26">
      <c r="A3345" s="248"/>
      <c r="I3345" s="126"/>
      <c r="P3345" s="126"/>
      <c r="Y3345" s="126"/>
      <c r="Z3345" s="126"/>
    </row>
    <row r="3346" spans="1:26">
      <c r="A3346" s="248"/>
      <c r="I3346" s="126"/>
      <c r="P3346" s="126"/>
      <c r="Y3346" s="126"/>
      <c r="Z3346" s="126"/>
    </row>
    <row r="3347" spans="1:26">
      <c r="A3347" s="248"/>
      <c r="I3347" s="126"/>
      <c r="P3347" s="126"/>
      <c r="Y3347" s="126"/>
      <c r="Z3347" s="126"/>
    </row>
    <row r="3348" spans="1:26">
      <c r="A3348" s="248"/>
      <c r="I3348" s="126"/>
      <c r="P3348" s="126"/>
      <c r="Y3348" s="126"/>
      <c r="Z3348" s="126"/>
    </row>
    <row r="3349" spans="1:26">
      <c r="A3349" s="248"/>
      <c r="I3349" s="126"/>
      <c r="P3349" s="126"/>
      <c r="Y3349" s="126"/>
      <c r="Z3349" s="126"/>
    </row>
    <row r="3350" spans="1:26">
      <c r="A3350" s="248"/>
      <c r="I3350" s="126"/>
      <c r="P3350" s="126"/>
      <c r="Y3350" s="126"/>
      <c r="Z3350" s="126"/>
    </row>
    <row r="3351" spans="1:26">
      <c r="A3351" s="248"/>
      <c r="I3351" s="126"/>
      <c r="P3351" s="126"/>
      <c r="Y3351" s="126"/>
      <c r="Z3351" s="126"/>
    </row>
    <row r="3352" spans="1:26">
      <c r="A3352" s="248"/>
      <c r="I3352" s="126"/>
      <c r="P3352" s="126"/>
      <c r="Y3352" s="126"/>
      <c r="Z3352" s="126"/>
    </row>
    <row r="3353" spans="1:26">
      <c r="A3353" s="248"/>
      <c r="I3353" s="126"/>
      <c r="P3353" s="126"/>
      <c r="Y3353" s="126"/>
      <c r="Z3353" s="126"/>
    </row>
    <row r="3354" spans="1:26">
      <c r="A3354" s="248"/>
      <c r="I3354" s="126"/>
      <c r="P3354" s="126"/>
      <c r="Y3354" s="126"/>
      <c r="Z3354" s="126"/>
    </row>
    <row r="3355" spans="1:26">
      <c r="A3355" s="248"/>
      <c r="I3355" s="126"/>
      <c r="P3355" s="126"/>
      <c r="Y3355" s="126"/>
      <c r="Z3355" s="126"/>
    </row>
    <row r="3356" spans="1:26">
      <c r="A3356" s="248"/>
      <c r="I3356" s="126"/>
      <c r="P3356" s="126"/>
      <c r="Y3356" s="126"/>
      <c r="Z3356" s="126"/>
    </row>
    <row r="3357" spans="1:26">
      <c r="A3357" s="248"/>
      <c r="I3357" s="126"/>
      <c r="P3357" s="126"/>
      <c r="Y3357" s="126"/>
      <c r="Z3357" s="126"/>
    </row>
    <row r="3358" spans="1:26">
      <c r="A3358" s="248"/>
      <c r="I3358" s="126"/>
      <c r="P3358" s="126"/>
      <c r="Y3358" s="126"/>
      <c r="Z3358" s="126"/>
    </row>
    <row r="3359" spans="1:26">
      <c r="A3359" s="248"/>
      <c r="I3359" s="126"/>
      <c r="P3359" s="126"/>
      <c r="Y3359" s="126"/>
      <c r="Z3359" s="126"/>
    </row>
    <row r="3360" spans="1:26">
      <c r="A3360" s="248"/>
      <c r="I3360" s="126"/>
      <c r="P3360" s="126"/>
      <c r="Y3360" s="126"/>
      <c r="Z3360" s="126"/>
    </row>
    <row r="3361" spans="1:26">
      <c r="A3361" s="248"/>
      <c r="I3361" s="126"/>
      <c r="P3361" s="126"/>
      <c r="Y3361" s="126"/>
      <c r="Z3361" s="126"/>
    </row>
    <row r="3362" spans="1:26">
      <c r="A3362" s="248"/>
      <c r="I3362" s="126"/>
      <c r="P3362" s="126"/>
      <c r="Y3362" s="126"/>
      <c r="Z3362" s="126"/>
    </row>
    <row r="3363" spans="1:26">
      <c r="A3363" s="248"/>
      <c r="I3363" s="126"/>
      <c r="P3363" s="126"/>
      <c r="Y3363" s="126"/>
      <c r="Z3363" s="126"/>
    </row>
    <row r="3364" spans="1:26">
      <c r="A3364" s="248"/>
      <c r="I3364" s="126"/>
      <c r="P3364" s="126"/>
      <c r="Y3364" s="126"/>
      <c r="Z3364" s="126"/>
    </row>
    <row r="3365" spans="1:26">
      <c r="A3365" s="248"/>
      <c r="I3365" s="126"/>
      <c r="P3365" s="126"/>
      <c r="Y3365" s="126"/>
      <c r="Z3365" s="126"/>
    </row>
    <row r="3366" spans="1:26">
      <c r="A3366" s="248"/>
      <c r="I3366" s="126"/>
      <c r="P3366" s="126"/>
      <c r="Y3366" s="126"/>
      <c r="Z3366" s="126"/>
    </row>
    <row r="3367" spans="1:26">
      <c r="A3367" s="248"/>
      <c r="I3367" s="126"/>
      <c r="P3367" s="126"/>
      <c r="Y3367" s="126"/>
      <c r="Z3367" s="126"/>
    </row>
    <row r="3368" spans="1:26">
      <c r="A3368" s="248"/>
      <c r="I3368" s="126"/>
      <c r="P3368" s="126"/>
      <c r="Y3368" s="126"/>
      <c r="Z3368" s="126"/>
    </row>
    <row r="3369" spans="1:26">
      <c r="A3369" s="248"/>
      <c r="I3369" s="126"/>
      <c r="P3369" s="126"/>
      <c r="Y3369" s="126"/>
      <c r="Z3369" s="126"/>
    </row>
    <row r="3370" spans="1:26">
      <c r="A3370" s="248"/>
      <c r="I3370" s="126"/>
      <c r="P3370" s="126"/>
      <c r="Y3370" s="126"/>
      <c r="Z3370" s="126"/>
    </row>
    <row r="3371" spans="1:26">
      <c r="A3371" s="248"/>
      <c r="I3371" s="126"/>
      <c r="P3371" s="126"/>
      <c r="Y3371" s="126"/>
      <c r="Z3371" s="126"/>
    </row>
    <row r="3372" spans="1:26">
      <c r="A3372" s="248"/>
      <c r="I3372" s="126"/>
      <c r="P3372" s="126"/>
      <c r="Y3372" s="126"/>
      <c r="Z3372" s="126"/>
    </row>
    <row r="3373" spans="1:26">
      <c r="A3373" s="248"/>
      <c r="I3373" s="126"/>
      <c r="P3373" s="126"/>
      <c r="Y3373" s="126"/>
      <c r="Z3373" s="126"/>
    </row>
    <row r="3374" spans="1:26">
      <c r="A3374" s="248"/>
      <c r="I3374" s="126"/>
      <c r="P3374" s="126"/>
      <c r="Y3374" s="126"/>
      <c r="Z3374" s="126"/>
    </row>
    <row r="3375" spans="1:26">
      <c r="A3375" s="248"/>
      <c r="I3375" s="126"/>
      <c r="P3375" s="126"/>
      <c r="Y3375" s="126"/>
      <c r="Z3375" s="126"/>
    </row>
    <row r="3376" spans="1:26">
      <c r="A3376" s="248"/>
      <c r="I3376" s="126"/>
      <c r="P3376" s="126"/>
      <c r="Y3376" s="126"/>
      <c r="Z3376" s="126"/>
    </row>
    <row r="3377" spans="1:26">
      <c r="A3377" s="248"/>
      <c r="I3377" s="126"/>
      <c r="P3377" s="126"/>
      <c r="Y3377" s="126"/>
      <c r="Z3377" s="126"/>
    </row>
    <row r="3378" spans="1:26">
      <c r="A3378" s="248"/>
      <c r="I3378" s="126"/>
      <c r="P3378" s="126"/>
      <c r="Y3378" s="126"/>
      <c r="Z3378" s="126"/>
    </row>
    <row r="3379" spans="1:26">
      <c r="A3379" s="248"/>
      <c r="I3379" s="126"/>
      <c r="P3379" s="126"/>
      <c r="Y3379" s="126"/>
      <c r="Z3379" s="126"/>
    </row>
    <row r="3380" spans="1:26">
      <c r="A3380" s="248"/>
      <c r="I3380" s="126"/>
      <c r="P3380" s="126"/>
      <c r="Y3380" s="126"/>
      <c r="Z3380" s="126"/>
    </row>
    <row r="3381" spans="1:26">
      <c r="A3381" s="248"/>
      <c r="I3381" s="126"/>
      <c r="P3381" s="126"/>
      <c r="Y3381" s="126"/>
      <c r="Z3381" s="126"/>
    </row>
    <row r="3382" spans="1:26">
      <c r="A3382" s="248"/>
      <c r="I3382" s="126"/>
      <c r="P3382" s="126"/>
      <c r="Y3382" s="126"/>
      <c r="Z3382" s="126"/>
    </row>
    <row r="3383" spans="1:26">
      <c r="A3383" s="248"/>
      <c r="I3383" s="126"/>
      <c r="P3383" s="126"/>
      <c r="Y3383" s="126"/>
      <c r="Z3383" s="126"/>
    </row>
    <row r="3384" spans="1:26">
      <c r="A3384" s="248"/>
      <c r="I3384" s="126"/>
      <c r="P3384" s="126"/>
      <c r="Y3384" s="126"/>
      <c r="Z3384" s="126"/>
    </row>
    <row r="3385" spans="1:26">
      <c r="A3385" s="248"/>
      <c r="I3385" s="126"/>
      <c r="P3385" s="126"/>
      <c r="Y3385" s="126"/>
      <c r="Z3385" s="126"/>
    </row>
    <row r="3386" spans="1:26">
      <c r="A3386" s="248"/>
      <c r="I3386" s="126"/>
      <c r="P3386" s="126"/>
      <c r="Y3386" s="126"/>
      <c r="Z3386" s="126"/>
    </row>
    <row r="3387" spans="1:26">
      <c r="A3387" s="248"/>
      <c r="I3387" s="126"/>
      <c r="P3387" s="126"/>
      <c r="Y3387" s="126"/>
      <c r="Z3387" s="126"/>
    </row>
    <row r="3388" spans="1:26">
      <c r="A3388" s="248"/>
      <c r="I3388" s="126"/>
      <c r="P3388" s="126"/>
      <c r="Y3388" s="126"/>
      <c r="Z3388" s="126"/>
    </row>
    <row r="3389" spans="1:26">
      <c r="A3389" s="248"/>
      <c r="I3389" s="126"/>
      <c r="P3389" s="126"/>
      <c r="Y3389" s="126"/>
      <c r="Z3389" s="126"/>
    </row>
    <row r="3390" spans="1:26">
      <c r="A3390" s="248"/>
      <c r="I3390" s="126"/>
      <c r="P3390" s="126"/>
      <c r="Y3390" s="126"/>
      <c r="Z3390" s="126"/>
    </row>
    <row r="3391" spans="1:26">
      <c r="A3391" s="248"/>
      <c r="I3391" s="126"/>
      <c r="P3391" s="126"/>
      <c r="Y3391" s="126"/>
      <c r="Z3391" s="126"/>
    </row>
    <row r="3392" spans="1:26">
      <c r="A3392" s="248"/>
      <c r="I3392" s="126"/>
      <c r="P3392" s="126"/>
      <c r="Y3392" s="126"/>
      <c r="Z3392" s="126"/>
    </row>
    <row r="3393" spans="1:26">
      <c r="A3393" s="248"/>
      <c r="I3393" s="126"/>
      <c r="P3393" s="126"/>
      <c r="Y3393" s="126"/>
      <c r="Z3393" s="126"/>
    </row>
    <row r="3394" spans="1:26">
      <c r="A3394" s="248"/>
      <c r="I3394" s="126"/>
      <c r="P3394" s="126"/>
      <c r="Y3394" s="126"/>
      <c r="Z3394" s="126"/>
    </row>
    <row r="3395" spans="1:26">
      <c r="A3395" s="248"/>
      <c r="I3395" s="126"/>
      <c r="P3395" s="126"/>
      <c r="Y3395" s="126"/>
      <c r="Z3395" s="126"/>
    </row>
    <row r="3396" spans="1:26">
      <c r="A3396" s="248"/>
      <c r="I3396" s="126"/>
      <c r="P3396" s="126"/>
      <c r="Y3396" s="126"/>
      <c r="Z3396" s="126"/>
    </row>
    <row r="3397" spans="1:26">
      <c r="A3397" s="248"/>
      <c r="I3397" s="126"/>
      <c r="P3397" s="126"/>
      <c r="Y3397" s="126"/>
      <c r="Z3397" s="126"/>
    </row>
    <row r="3398" spans="1:26">
      <c r="A3398" s="248"/>
      <c r="I3398" s="126"/>
      <c r="P3398" s="126"/>
      <c r="Y3398" s="126"/>
      <c r="Z3398" s="126"/>
    </row>
    <row r="3399" spans="1:26">
      <c r="A3399" s="248"/>
      <c r="I3399" s="126"/>
      <c r="P3399" s="126"/>
      <c r="Y3399" s="126"/>
      <c r="Z3399" s="126"/>
    </row>
    <row r="3400" spans="1:26">
      <c r="A3400" s="248"/>
      <c r="I3400" s="126"/>
      <c r="P3400" s="126"/>
      <c r="Y3400" s="126"/>
      <c r="Z3400" s="126"/>
    </row>
    <row r="3401" spans="1:26">
      <c r="A3401" s="248"/>
      <c r="I3401" s="126"/>
      <c r="P3401" s="126"/>
      <c r="Y3401" s="126"/>
      <c r="Z3401" s="126"/>
    </row>
    <row r="3402" spans="1:26">
      <c r="A3402" s="248"/>
      <c r="I3402" s="126"/>
      <c r="P3402" s="126"/>
      <c r="Y3402" s="126"/>
      <c r="Z3402" s="126"/>
    </row>
    <row r="3403" spans="1:26">
      <c r="A3403" s="248"/>
      <c r="I3403" s="126"/>
      <c r="P3403" s="126"/>
      <c r="Y3403" s="126"/>
      <c r="Z3403" s="126"/>
    </row>
    <row r="3404" spans="1:26">
      <c r="A3404" s="248"/>
      <c r="I3404" s="126"/>
      <c r="P3404" s="126"/>
      <c r="Y3404" s="126"/>
      <c r="Z3404" s="126"/>
    </row>
    <row r="3405" spans="1:26">
      <c r="A3405" s="248"/>
      <c r="I3405" s="126"/>
      <c r="P3405" s="126"/>
      <c r="Y3405" s="126"/>
      <c r="Z3405" s="126"/>
    </row>
    <row r="3406" spans="1:26">
      <c r="A3406" s="248"/>
      <c r="I3406" s="126"/>
      <c r="P3406" s="126"/>
      <c r="Y3406" s="126"/>
      <c r="Z3406" s="126"/>
    </row>
    <row r="3407" spans="1:26">
      <c r="A3407" s="248"/>
      <c r="I3407" s="126"/>
      <c r="P3407" s="126"/>
      <c r="Y3407" s="126"/>
      <c r="Z3407" s="126"/>
    </row>
    <row r="3408" spans="1:26">
      <c r="A3408" s="248"/>
      <c r="I3408" s="126"/>
      <c r="P3408" s="126"/>
      <c r="Y3408" s="126"/>
      <c r="Z3408" s="126"/>
    </row>
    <row r="3409" spans="1:26">
      <c r="A3409" s="248"/>
      <c r="I3409" s="126"/>
      <c r="P3409" s="126"/>
      <c r="Y3409" s="126"/>
      <c r="Z3409" s="126"/>
    </row>
    <row r="3410" spans="1:26">
      <c r="A3410" s="248"/>
      <c r="I3410" s="126"/>
      <c r="P3410" s="126"/>
      <c r="Y3410" s="126"/>
      <c r="Z3410" s="126"/>
    </row>
    <row r="3411" spans="1:26">
      <c r="A3411" s="248"/>
      <c r="I3411" s="126"/>
      <c r="P3411" s="126"/>
      <c r="Y3411" s="126"/>
      <c r="Z3411" s="126"/>
    </row>
    <row r="3412" spans="1:26">
      <c r="A3412" s="248"/>
      <c r="I3412" s="126"/>
      <c r="P3412" s="126"/>
      <c r="Y3412" s="126"/>
      <c r="Z3412" s="126"/>
    </row>
    <row r="3413" spans="1:26">
      <c r="A3413" s="248"/>
      <c r="I3413" s="126"/>
      <c r="P3413" s="126"/>
      <c r="Y3413" s="126"/>
      <c r="Z3413" s="126"/>
    </row>
    <row r="3414" spans="1:26">
      <c r="A3414" s="248"/>
      <c r="I3414" s="126"/>
      <c r="P3414" s="126"/>
      <c r="Y3414" s="126"/>
      <c r="Z3414" s="126"/>
    </row>
    <row r="3415" spans="1:26">
      <c r="A3415" s="248"/>
      <c r="I3415" s="126"/>
      <c r="P3415" s="126"/>
      <c r="Y3415" s="126"/>
      <c r="Z3415" s="126"/>
    </row>
    <row r="3416" spans="1:26">
      <c r="A3416" s="248"/>
      <c r="I3416" s="126"/>
      <c r="P3416" s="126"/>
      <c r="Y3416" s="126"/>
      <c r="Z3416" s="126"/>
    </row>
    <row r="3417" spans="1:26">
      <c r="A3417" s="248"/>
      <c r="I3417" s="126"/>
      <c r="P3417" s="126"/>
      <c r="Y3417" s="126"/>
      <c r="Z3417" s="126"/>
    </row>
    <row r="3418" spans="1:26">
      <c r="A3418" s="248"/>
      <c r="I3418" s="126"/>
      <c r="P3418" s="126"/>
      <c r="Y3418" s="126"/>
      <c r="Z3418" s="126"/>
    </row>
    <row r="3419" spans="1:26">
      <c r="A3419" s="248"/>
      <c r="I3419" s="126"/>
      <c r="P3419" s="126"/>
      <c r="Y3419" s="126"/>
      <c r="Z3419" s="126"/>
    </row>
    <row r="3420" spans="1:26">
      <c r="A3420" s="248"/>
      <c r="I3420" s="126"/>
      <c r="P3420" s="126"/>
      <c r="Y3420" s="126"/>
      <c r="Z3420" s="126"/>
    </row>
    <row r="3421" spans="1:26">
      <c r="A3421" s="248"/>
      <c r="I3421" s="126"/>
      <c r="P3421" s="126"/>
      <c r="Y3421" s="126"/>
      <c r="Z3421" s="126"/>
    </row>
    <row r="3422" spans="1:26">
      <c r="A3422" s="248"/>
      <c r="I3422" s="126"/>
      <c r="P3422" s="126"/>
      <c r="Y3422" s="126"/>
      <c r="Z3422" s="126"/>
    </row>
    <row r="3423" spans="1:26">
      <c r="A3423" s="248"/>
      <c r="I3423" s="126"/>
      <c r="P3423" s="126"/>
      <c r="Y3423" s="126"/>
      <c r="Z3423" s="126"/>
    </row>
    <row r="3424" spans="1:26">
      <c r="A3424" s="248"/>
      <c r="I3424" s="126"/>
      <c r="P3424" s="126"/>
      <c r="Y3424" s="126"/>
      <c r="Z3424" s="126"/>
    </row>
    <row r="3425" spans="1:26">
      <c r="A3425" s="248"/>
      <c r="I3425" s="126"/>
      <c r="P3425" s="126"/>
      <c r="Y3425" s="126"/>
      <c r="Z3425" s="126"/>
    </row>
    <row r="3426" spans="1:26">
      <c r="A3426" s="248"/>
      <c r="I3426" s="126"/>
      <c r="P3426" s="126"/>
      <c r="Y3426" s="126"/>
      <c r="Z3426" s="126"/>
    </row>
    <row r="3427" spans="1:26">
      <c r="A3427" s="248"/>
      <c r="I3427" s="126"/>
      <c r="P3427" s="126"/>
      <c r="Y3427" s="126"/>
      <c r="Z3427" s="126"/>
    </row>
    <row r="3428" spans="1:26">
      <c r="A3428" s="248"/>
      <c r="I3428" s="126"/>
      <c r="P3428" s="126"/>
      <c r="Y3428" s="126"/>
      <c r="Z3428" s="126"/>
    </row>
    <row r="3429" spans="1:26">
      <c r="A3429" s="248"/>
      <c r="I3429" s="126"/>
      <c r="P3429" s="126"/>
      <c r="Y3429" s="126"/>
      <c r="Z3429" s="126"/>
    </row>
    <row r="3430" spans="1:26">
      <c r="A3430" s="248"/>
      <c r="I3430" s="126"/>
      <c r="P3430" s="126"/>
      <c r="Y3430" s="126"/>
      <c r="Z3430" s="126"/>
    </row>
    <row r="3431" spans="1:26">
      <c r="A3431" s="248"/>
      <c r="I3431" s="126"/>
      <c r="P3431" s="126"/>
      <c r="Y3431" s="126"/>
      <c r="Z3431" s="126"/>
    </row>
    <row r="3432" spans="1:26">
      <c r="A3432" s="248"/>
      <c r="I3432" s="126"/>
      <c r="P3432" s="126"/>
      <c r="Y3432" s="126"/>
      <c r="Z3432" s="126"/>
    </row>
    <row r="3433" spans="1:26">
      <c r="A3433" s="248"/>
      <c r="I3433" s="126"/>
      <c r="P3433" s="126"/>
      <c r="Y3433" s="126"/>
      <c r="Z3433" s="126"/>
    </row>
    <row r="3434" spans="1:26">
      <c r="A3434" s="248"/>
      <c r="I3434" s="126"/>
      <c r="P3434" s="126"/>
      <c r="Y3434" s="126"/>
      <c r="Z3434" s="126"/>
    </row>
    <row r="3435" spans="1:26">
      <c r="A3435" s="248"/>
      <c r="I3435" s="126"/>
      <c r="P3435" s="126"/>
      <c r="Y3435" s="126"/>
      <c r="Z3435" s="126"/>
    </row>
    <row r="3436" spans="1:26">
      <c r="A3436" s="248"/>
      <c r="I3436" s="126"/>
      <c r="P3436" s="126"/>
      <c r="Y3436" s="126"/>
      <c r="Z3436" s="126"/>
    </row>
    <row r="3437" spans="1:26">
      <c r="A3437" s="248"/>
      <c r="I3437" s="126"/>
      <c r="P3437" s="126"/>
      <c r="Y3437" s="126"/>
      <c r="Z3437" s="126"/>
    </row>
    <row r="3438" spans="1:26">
      <c r="A3438" s="248"/>
      <c r="I3438" s="126"/>
      <c r="P3438" s="126"/>
      <c r="Y3438" s="126"/>
      <c r="Z3438" s="126"/>
    </row>
    <row r="3439" spans="1:26">
      <c r="A3439" s="248"/>
      <c r="I3439" s="126"/>
      <c r="P3439" s="126"/>
      <c r="Y3439" s="126"/>
      <c r="Z3439" s="126"/>
    </row>
    <row r="3440" spans="1:26">
      <c r="A3440" s="248"/>
      <c r="I3440" s="126"/>
      <c r="P3440" s="126"/>
      <c r="Y3440" s="126"/>
      <c r="Z3440" s="126"/>
    </row>
    <row r="3441" spans="1:26">
      <c r="A3441" s="248"/>
      <c r="I3441" s="126"/>
      <c r="P3441" s="126"/>
      <c r="Y3441" s="126"/>
      <c r="Z3441" s="126"/>
    </row>
    <row r="3442" spans="1:26">
      <c r="A3442" s="248"/>
      <c r="I3442" s="126"/>
      <c r="P3442" s="126"/>
      <c r="Y3442" s="126"/>
      <c r="Z3442" s="126"/>
    </row>
    <row r="3443" spans="1:26">
      <c r="A3443" s="248"/>
      <c r="I3443" s="126"/>
      <c r="P3443" s="126"/>
      <c r="Y3443" s="126"/>
      <c r="Z3443" s="126"/>
    </row>
    <row r="3444" spans="1:26">
      <c r="A3444" s="248"/>
      <c r="I3444" s="126"/>
      <c r="P3444" s="126"/>
      <c r="Y3444" s="126"/>
      <c r="Z3444" s="126"/>
    </row>
    <row r="3445" spans="1:26">
      <c r="A3445" s="248"/>
      <c r="I3445" s="126"/>
      <c r="P3445" s="126"/>
      <c r="Y3445" s="126"/>
      <c r="Z3445" s="126"/>
    </row>
    <row r="3446" spans="1:26">
      <c r="A3446" s="248"/>
      <c r="I3446" s="126"/>
      <c r="P3446" s="126"/>
      <c r="Y3446" s="126"/>
      <c r="Z3446" s="126"/>
    </row>
    <row r="3447" spans="1:26">
      <c r="A3447" s="248"/>
      <c r="I3447" s="126"/>
      <c r="P3447" s="126"/>
      <c r="Y3447" s="126"/>
      <c r="Z3447" s="126"/>
    </row>
    <row r="3448" spans="1:26">
      <c r="A3448" s="248"/>
      <c r="I3448" s="126"/>
      <c r="P3448" s="126"/>
      <c r="Y3448" s="126"/>
      <c r="Z3448" s="126"/>
    </row>
    <row r="3449" spans="1:26">
      <c r="A3449" s="248"/>
      <c r="I3449" s="126"/>
      <c r="P3449" s="126"/>
      <c r="Y3449" s="126"/>
      <c r="Z3449" s="126"/>
    </row>
    <row r="3450" spans="1:26">
      <c r="A3450" s="248"/>
      <c r="I3450" s="126"/>
      <c r="P3450" s="126"/>
      <c r="Y3450" s="126"/>
      <c r="Z3450" s="126"/>
    </row>
    <row r="3451" spans="1:26">
      <c r="A3451" s="248"/>
      <c r="I3451" s="126"/>
      <c r="P3451" s="126"/>
      <c r="Y3451" s="126"/>
      <c r="Z3451" s="126"/>
    </row>
    <row r="3452" spans="1:26">
      <c r="A3452" s="248"/>
      <c r="I3452" s="126"/>
      <c r="P3452" s="126"/>
      <c r="Y3452" s="126"/>
      <c r="Z3452" s="126"/>
    </row>
    <row r="3453" spans="1:26">
      <c r="A3453" s="248"/>
      <c r="I3453" s="126"/>
      <c r="P3453" s="126"/>
      <c r="Y3453" s="126"/>
      <c r="Z3453" s="126"/>
    </row>
    <row r="3454" spans="1:26">
      <c r="A3454" s="248"/>
      <c r="I3454" s="126"/>
      <c r="P3454" s="126"/>
      <c r="Y3454" s="126"/>
      <c r="Z3454" s="126"/>
    </row>
    <row r="3455" spans="1:26">
      <c r="A3455" s="248"/>
      <c r="I3455" s="126"/>
      <c r="P3455" s="126"/>
      <c r="Y3455" s="126"/>
      <c r="Z3455" s="126"/>
    </row>
    <row r="3456" spans="1:26">
      <c r="A3456" s="248"/>
      <c r="I3456" s="126"/>
      <c r="P3456" s="126"/>
      <c r="Y3456" s="126"/>
      <c r="Z3456" s="126"/>
    </row>
    <row r="3457" spans="1:26">
      <c r="A3457" s="248"/>
      <c r="I3457" s="126"/>
      <c r="P3457" s="126"/>
      <c r="Y3457" s="126"/>
      <c r="Z3457" s="126"/>
    </row>
    <row r="3458" spans="1:26">
      <c r="A3458" s="248"/>
      <c r="I3458" s="126"/>
      <c r="P3458" s="126"/>
      <c r="Y3458" s="126"/>
      <c r="Z3458" s="126"/>
    </row>
    <row r="3459" spans="1:26">
      <c r="A3459" s="248"/>
      <c r="I3459" s="126"/>
      <c r="P3459" s="126"/>
      <c r="Y3459" s="126"/>
      <c r="Z3459" s="126"/>
    </row>
    <row r="3460" spans="1:26">
      <c r="A3460" s="248"/>
      <c r="I3460" s="126"/>
      <c r="P3460" s="126"/>
      <c r="Y3460" s="126"/>
      <c r="Z3460" s="126"/>
    </row>
    <row r="3461" spans="1:26">
      <c r="A3461" s="248"/>
      <c r="I3461" s="126"/>
      <c r="P3461" s="126"/>
      <c r="Y3461" s="126"/>
      <c r="Z3461" s="126"/>
    </row>
    <row r="3462" spans="1:26">
      <c r="A3462" s="248"/>
      <c r="I3462" s="126"/>
      <c r="P3462" s="126"/>
      <c r="Y3462" s="126"/>
      <c r="Z3462" s="126"/>
    </row>
    <row r="3463" spans="1:26">
      <c r="A3463" s="248"/>
      <c r="I3463" s="126"/>
      <c r="P3463" s="126"/>
      <c r="Y3463" s="126"/>
      <c r="Z3463" s="126"/>
    </row>
    <row r="3464" spans="1:26">
      <c r="A3464" s="248"/>
      <c r="I3464" s="126"/>
      <c r="P3464" s="126"/>
      <c r="Y3464" s="126"/>
      <c r="Z3464" s="126"/>
    </row>
    <row r="3465" spans="1:26">
      <c r="A3465" s="248"/>
      <c r="I3465" s="126"/>
      <c r="P3465" s="126"/>
      <c r="Y3465" s="126"/>
      <c r="Z3465" s="126"/>
    </row>
    <row r="3466" spans="1:26">
      <c r="A3466" s="248"/>
      <c r="I3466" s="126"/>
      <c r="P3466" s="126"/>
      <c r="Y3466" s="126"/>
      <c r="Z3466" s="126"/>
    </row>
    <row r="3467" spans="1:26">
      <c r="A3467" s="248"/>
      <c r="I3467" s="126"/>
      <c r="P3467" s="126"/>
      <c r="Y3467" s="126"/>
      <c r="Z3467" s="126"/>
    </row>
    <row r="3468" spans="1:26">
      <c r="A3468" s="248"/>
      <c r="I3468" s="126"/>
      <c r="P3468" s="126"/>
      <c r="Y3468" s="126"/>
      <c r="Z3468" s="126"/>
    </row>
    <row r="3469" spans="1:26">
      <c r="A3469" s="248"/>
      <c r="I3469" s="126"/>
      <c r="P3469" s="126"/>
      <c r="Y3469" s="126"/>
      <c r="Z3469" s="126"/>
    </row>
    <row r="3470" spans="1:26">
      <c r="A3470" s="248"/>
      <c r="I3470" s="126"/>
      <c r="P3470" s="126"/>
      <c r="Y3470" s="126"/>
      <c r="Z3470" s="126"/>
    </row>
    <row r="3471" spans="1:26">
      <c r="A3471" s="248"/>
      <c r="I3471" s="126"/>
      <c r="P3471" s="126"/>
      <c r="Y3471" s="126"/>
      <c r="Z3471" s="126"/>
    </row>
    <row r="3472" spans="1:26">
      <c r="A3472" s="248"/>
      <c r="I3472" s="126"/>
      <c r="P3472" s="126"/>
      <c r="Y3472" s="126"/>
      <c r="Z3472" s="126"/>
    </row>
    <row r="3473" spans="1:26">
      <c r="A3473" s="248"/>
      <c r="I3473" s="126"/>
      <c r="P3473" s="126"/>
      <c r="Y3473" s="126"/>
      <c r="Z3473" s="126"/>
    </row>
    <row r="3474" spans="1:26">
      <c r="A3474" s="248"/>
      <c r="I3474" s="126"/>
      <c r="P3474" s="126"/>
      <c r="Y3474" s="126"/>
      <c r="Z3474" s="126"/>
    </row>
    <row r="3475" spans="1:26">
      <c r="A3475" s="248"/>
      <c r="I3475" s="126"/>
      <c r="P3475" s="126"/>
      <c r="Y3475" s="126"/>
      <c r="Z3475" s="126"/>
    </row>
    <row r="3476" spans="1:26">
      <c r="A3476" s="248"/>
      <c r="I3476" s="126"/>
      <c r="P3476" s="126"/>
      <c r="Y3476" s="126"/>
      <c r="Z3476" s="126"/>
    </row>
    <row r="3477" spans="1:26">
      <c r="A3477" s="248"/>
      <c r="I3477" s="126"/>
      <c r="P3477" s="126"/>
      <c r="Y3477" s="126"/>
      <c r="Z3477" s="126"/>
    </row>
    <row r="3478" spans="1:26">
      <c r="A3478" s="248"/>
      <c r="I3478" s="126"/>
      <c r="P3478" s="126"/>
      <c r="Y3478" s="126"/>
      <c r="Z3478" s="126"/>
    </row>
    <row r="3479" spans="1:26">
      <c r="A3479" s="248"/>
      <c r="I3479" s="126"/>
      <c r="P3479" s="126"/>
      <c r="Y3479" s="126"/>
      <c r="Z3479" s="126"/>
    </row>
    <row r="3480" spans="1:26">
      <c r="A3480" s="248"/>
      <c r="I3480" s="126"/>
      <c r="P3480" s="126"/>
      <c r="Y3480" s="126"/>
      <c r="Z3480" s="126"/>
    </row>
    <row r="3481" spans="1:26">
      <c r="A3481" s="248"/>
      <c r="I3481" s="126"/>
      <c r="P3481" s="126"/>
      <c r="Y3481" s="126"/>
      <c r="Z3481" s="126"/>
    </row>
    <row r="3482" spans="1:26">
      <c r="A3482" s="248"/>
      <c r="I3482" s="126"/>
      <c r="P3482" s="126"/>
      <c r="Y3482" s="126"/>
      <c r="Z3482" s="126"/>
    </row>
    <row r="3483" spans="1:26">
      <c r="A3483" s="248"/>
      <c r="I3483" s="126"/>
      <c r="P3483" s="126"/>
      <c r="Y3483" s="126"/>
      <c r="Z3483" s="126"/>
    </row>
    <row r="3484" spans="1:26">
      <c r="A3484" s="248"/>
      <c r="I3484" s="126"/>
      <c r="P3484" s="126"/>
      <c r="Y3484" s="126"/>
      <c r="Z3484" s="126"/>
    </row>
    <row r="3485" spans="1:26">
      <c r="A3485" s="248"/>
      <c r="I3485" s="126"/>
      <c r="P3485" s="126"/>
      <c r="Y3485" s="126"/>
      <c r="Z3485" s="126"/>
    </row>
    <row r="3486" spans="1:26">
      <c r="A3486" s="248"/>
      <c r="I3486" s="126"/>
      <c r="P3486" s="126"/>
      <c r="Y3486" s="126"/>
      <c r="Z3486" s="126"/>
    </row>
    <row r="3487" spans="1:26">
      <c r="A3487" s="248"/>
      <c r="I3487" s="126"/>
      <c r="P3487" s="126"/>
      <c r="Y3487" s="126"/>
      <c r="Z3487" s="126"/>
    </row>
    <row r="3488" spans="1:26">
      <c r="A3488" s="248"/>
      <c r="I3488" s="126"/>
      <c r="P3488" s="126"/>
      <c r="Y3488" s="126"/>
      <c r="Z3488" s="126"/>
    </row>
    <row r="3489" spans="1:26">
      <c r="A3489" s="248"/>
      <c r="I3489" s="126"/>
      <c r="P3489" s="126"/>
      <c r="Y3489" s="126"/>
      <c r="Z3489" s="126"/>
    </row>
    <row r="3490" spans="1:26">
      <c r="A3490" s="248"/>
      <c r="I3490" s="126"/>
      <c r="P3490" s="126"/>
      <c r="Y3490" s="126"/>
      <c r="Z3490" s="126"/>
    </row>
    <row r="3491" spans="1:26">
      <c r="A3491" s="248"/>
      <c r="I3491" s="126"/>
      <c r="P3491" s="126"/>
      <c r="Y3491" s="126"/>
      <c r="Z3491" s="126"/>
    </row>
    <row r="3492" spans="1:26">
      <c r="A3492" s="248"/>
      <c r="I3492" s="126"/>
      <c r="P3492" s="126"/>
      <c r="Y3492" s="126"/>
      <c r="Z3492" s="126"/>
    </row>
    <row r="3493" spans="1:26">
      <c r="A3493" s="248"/>
      <c r="I3493" s="126"/>
      <c r="P3493" s="126"/>
      <c r="Y3493" s="126"/>
      <c r="Z3493" s="126"/>
    </row>
    <row r="3494" spans="1:26">
      <c r="A3494" s="248"/>
      <c r="I3494" s="126"/>
      <c r="P3494" s="126"/>
      <c r="Y3494" s="126"/>
      <c r="Z3494" s="126"/>
    </row>
    <row r="3495" spans="1:26">
      <c r="A3495" s="248"/>
      <c r="I3495" s="126"/>
      <c r="P3495" s="126"/>
      <c r="Y3495" s="126"/>
      <c r="Z3495" s="126"/>
    </row>
    <row r="3496" spans="1:26">
      <c r="A3496" s="248"/>
      <c r="I3496" s="126"/>
      <c r="P3496" s="126"/>
      <c r="Y3496" s="126"/>
      <c r="Z3496" s="126"/>
    </row>
    <row r="3497" spans="1:26">
      <c r="A3497" s="248"/>
      <c r="I3497" s="126"/>
      <c r="P3497" s="126"/>
      <c r="Y3497" s="126"/>
      <c r="Z3497" s="126"/>
    </row>
    <row r="3498" spans="1:26">
      <c r="A3498" s="248"/>
      <c r="I3498" s="126"/>
      <c r="P3498" s="126"/>
      <c r="Y3498" s="126"/>
      <c r="Z3498" s="126"/>
    </row>
    <row r="3499" spans="1:26">
      <c r="A3499" s="248"/>
      <c r="I3499" s="126"/>
      <c r="P3499" s="126"/>
      <c r="Y3499" s="126"/>
      <c r="Z3499" s="126"/>
    </row>
    <row r="3500" spans="1:26">
      <c r="A3500" s="248"/>
      <c r="I3500" s="126"/>
      <c r="P3500" s="126"/>
      <c r="Y3500" s="126"/>
      <c r="Z3500" s="126"/>
    </row>
    <row r="3501" spans="1:26">
      <c r="A3501" s="248"/>
      <c r="I3501" s="126"/>
      <c r="P3501" s="126"/>
      <c r="Y3501" s="126"/>
      <c r="Z3501" s="126"/>
    </row>
    <row r="3502" spans="1:26">
      <c r="A3502" s="248"/>
      <c r="I3502" s="126"/>
      <c r="P3502" s="126"/>
      <c r="Y3502" s="126"/>
      <c r="Z3502" s="126"/>
    </row>
    <row r="3503" spans="1:26">
      <c r="A3503" s="248"/>
      <c r="I3503" s="126"/>
      <c r="P3503" s="126"/>
      <c r="Y3503" s="126"/>
      <c r="Z3503" s="126"/>
    </row>
    <row r="3504" spans="1:26">
      <c r="A3504" s="248"/>
      <c r="I3504" s="126"/>
      <c r="P3504" s="126"/>
      <c r="Y3504" s="126"/>
      <c r="Z3504" s="126"/>
    </row>
    <row r="3505" spans="1:26">
      <c r="A3505" s="248"/>
      <c r="I3505" s="126"/>
      <c r="P3505" s="126"/>
      <c r="Y3505" s="126"/>
      <c r="Z3505" s="126"/>
    </row>
    <row r="3506" spans="1:26">
      <c r="A3506" s="248"/>
      <c r="I3506" s="126"/>
      <c r="P3506" s="126"/>
      <c r="Y3506" s="126"/>
      <c r="Z3506" s="126"/>
    </row>
    <row r="3507" spans="1:26">
      <c r="A3507" s="248"/>
      <c r="I3507" s="126"/>
      <c r="P3507" s="126"/>
      <c r="Y3507" s="126"/>
      <c r="Z3507" s="126"/>
    </row>
    <row r="3508" spans="1:26">
      <c r="A3508" s="248"/>
      <c r="I3508" s="126"/>
      <c r="P3508" s="126"/>
      <c r="Y3508" s="126"/>
      <c r="Z3508" s="126"/>
    </row>
    <row r="3509" spans="1:26">
      <c r="A3509" s="248"/>
      <c r="I3509" s="126"/>
      <c r="P3509" s="126"/>
      <c r="Y3509" s="126"/>
      <c r="Z3509" s="126"/>
    </row>
    <row r="3510" spans="1:26">
      <c r="A3510" s="248"/>
      <c r="I3510" s="126"/>
      <c r="P3510" s="126"/>
      <c r="Y3510" s="126"/>
      <c r="Z3510" s="126"/>
    </row>
    <row r="3511" spans="1:26">
      <c r="A3511" s="248"/>
      <c r="I3511" s="126"/>
      <c r="P3511" s="126"/>
      <c r="Y3511" s="126"/>
      <c r="Z3511" s="126"/>
    </row>
    <row r="3512" spans="1:26">
      <c r="A3512" s="248"/>
      <c r="I3512" s="126"/>
      <c r="P3512" s="126"/>
      <c r="Y3512" s="126"/>
      <c r="Z3512" s="126"/>
    </row>
    <row r="3513" spans="1:26">
      <c r="A3513" s="248"/>
      <c r="I3513" s="126"/>
      <c r="P3513" s="126"/>
      <c r="Y3513" s="126"/>
      <c r="Z3513" s="126"/>
    </row>
    <row r="3514" spans="1:26">
      <c r="A3514" s="248"/>
      <c r="I3514" s="126"/>
      <c r="P3514" s="126"/>
      <c r="Y3514" s="126"/>
      <c r="Z3514" s="126"/>
    </row>
    <row r="3515" spans="1:26">
      <c r="A3515" s="248"/>
      <c r="I3515" s="126"/>
      <c r="P3515" s="126"/>
      <c r="Y3515" s="126"/>
      <c r="Z3515" s="126"/>
    </row>
    <row r="3516" spans="1:26">
      <c r="A3516" s="248"/>
      <c r="I3516" s="126"/>
      <c r="P3516" s="126"/>
      <c r="Y3516" s="126"/>
      <c r="Z3516" s="126"/>
    </row>
    <row r="3517" spans="1:26">
      <c r="A3517" s="248"/>
      <c r="I3517" s="126"/>
      <c r="P3517" s="126"/>
      <c r="Y3517" s="126"/>
      <c r="Z3517" s="126"/>
    </row>
    <row r="3518" spans="1:26">
      <c r="A3518" s="248"/>
      <c r="I3518" s="126"/>
      <c r="P3518" s="126"/>
      <c r="Y3518" s="126"/>
      <c r="Z3518" s="126"/>
    </row>
    <row r="3519" spans="1:26">
      <c r="A3519" s="248"/>
      <c r="I3519" s="126"/>
      <c r="P3519" s="126"/>
      <c r="Y3519" s="126"/>
      <c r="Z3519" s="126"/>
    </row>
    <row r="3520" spans="1:26">
      <c r="A3520" s="248"/>
      <c r="I3520" s="126"/>
      <c r="P3520" s="126"/>
      <c r="Y3520" s="126"/>
      <c r="Z3520" s="126"/>
    </row>
    <row r="3521" spans="1:26">
      <c r="A3521" s="248"/>
      <c r="I3521" s="126"/>
      <c r="P3521" s="126"/>
      <c r="Y3521" s="126"/>
      <c r="Z3521" s="126"/>
    </row>
    <row r="3522" spans="1:26">
      <c r="A3522" s="248"/>
      <c r="I3522" s="126"/>
      <c r="P3522" s="126"/>
      <c r="Y3522" s="126"/>
      <c r="Z3522" s="126"/>
    </row>
    <row r="3523" spans="1:26">
      <c r="A3523" s="248"/>
      <c r="I3523" s="126"/>
      <c r="P3523" s="126"/>
      <c r="Y3523" s="126"/>
      <c r="Z3523" s="126"/>
    </row>
    <row r="3524" spans="1:26">
      <c r="A3524" s="248"/>
      <c r="I3524" s="126"/>
      <c r="P3524" s="126"/>
      <c r="Y3524" s="126"/>
      <c r="Z3524" s="126"/>
    </row>
    <row r="3525" spans="1:26">
      <c r="A3525" s="248"/>
      <c r="I3525" s="126"/>
      <c r="P3525" s="126"/>
      <c r="Y3525" s="126"/>
      <c r="Z3525" s="126"/>
    </row>
    <row r="3526" spans="1:26">
      <c r="A3526" s="248"/>
      <c r="I3526" s="126"/>
      <c r="P3526" s="126"/>
      <c r="Y3526" s="126"/>
      <c r="Z3526" s="126"/>
    </row>
    <row r="3527" spans="1:26">
      <c r="A3527" s="248"/>
      <c r="I3527" s="126"/>
      <c r="P3527" s="126"/>
      <c r="Y3527" s="126"/>
      <c r="Z3527" s="126"/>
    </row>
    <row r="3528" spans="1:26">
      <c r="A3528" s="248"/>
      <c r="I3528" s="126"/>
      <c r="P3528" s="126"/>
      <c r="Y3528" s="126"/>
      <c r="Z3528" s="126"/>
    </row>
    <row r="3529" spans="1:26">
      <c r="A3529" s="248"/>
      <c r="I3529" s="126"/>
      <c r="P3529" s="126"/>
      <c r="Y3529" s="126"/>
      <c r="Z3529" s="126"/>
    </row>
    <row r="3530" spans="1:26">
      <c r="A3530" s="248"/>
      <c r="I3530" s="126"/>
      <c r="P3530" s="126"/>
      <c r="Y3530" s="126"/>
      <c r="Z3530" s="126"/>
    </row>
    <row r="3531" spans="1:26">
      <c r="A3531" s="248"/>
      <c r="I3531" s="126"/>
      <c r="P3531" s="126"/>
      <c r="Y3531" s="126"/>
      <c r="Z3531" s="126"/>
    </row>
    <row r="3532" spans="1:26">
      <c r="A3532" s="248"/>
      <c r="I3532" s="126"/>
      <c r="P3532" s="126"/>
      <c r="Y3532" s="126"/>
      <c r="Z3532" s="126"/>
    </row>
    <row r="3533" spans="1:26">
      <c r="A3533" s="248"/>
      <c r="I3533" s="126"/>
      <c r="P3533" s="126"/>
      <c r="Y3533" s="126"/>
      <c r="Z3533" s="126"/>
    </row>
    <row r="3534" spans="1:26">
      <c r="A3534" s="248"/>
      <c r="I3534" s="126"/>
      <c r="P3534" s="126"/>
      <c r="Y3534" s="126"/>
      <c r="Z3534" s="126"/>
    </row>
    <row r="3535" spans="1:26">
      <c r="A3535" s="248"/>
      <c r="I3535" s="126"/>
      <c r="P3535" s="126"/>
      <c r="Y3535" s="126"/>
      <c r="Z3535" s="126"/>
    </row>
    <row r="3536" spans="1:26">
      <c r="A3536" s="248"/>
      <c r="I3536" s="126"/>
      <c r="P3536" s="126"/>
      <c r="Y3536" s="126"/>
      <c r="Z3536" s="126"/>
    </row>
    <row r="3537" spans="1:26">
      <c r="A3537" s="248"/>
      <c r="I3537" s="126"/>
      <c r="P3537" s="126"/>
      <c r="Y3537" s="126"/>
      <c r="Z3537" s="126"/>
    </row>
    <row r="3538" spans="1:26">
      <c r="A3538" s="248"/>
      <c r="I3538" s="126"/>
      <c r="P3538" s="126"/>
      <c r="Y3538" s="126"/>
      <c r="Z3538" s="126"/>
    </row>
    <row r="3539" spans="1:26">
      <c r="A3539" s="248"/>
      <c r="I3539" s="126"/>
      <c r="P3539" s="126"/>
      <c r="Y3539" s="126"/>
      <c r="Z3539" s="126"/>
    </row>
    <row r="3540" spans="1:26">
      <c r="A3540" s="248"/>
      <c r="I3540" s="126"/>
      <c r="P3540" s="126"/>
      <c r="Y3540" s="126"/>
      <c r="Z3540" s="126"/>
    </row>
    <row r="3541" spans="1:26">
      <c r="A3541" s="248"/>
      <c r="I3541" s="126"/>
      <c r="P3541" s="126"/>
      <c r="Y3541" s="126"/>
      <c r="Z3541" s="126"/>
    </row>
    <row r="3542" spans="1:26">
      <c r="A3542" s="248"/>
      <c r="I3542" s="126"/>
      <c r="P3542" s="126"/>
      <c r="Y3542" s="126"/>
      <c r="Z3542" s="126"/>
    </row>
    <row r="3543" spans="1:26">
      <c r="A3543" s="248"/>
      <c r="I3543" s="126"/>
      <c r="P3543" s="126"/>
      <c r="Y3543" s="126"/>
      <c r="Z3543" s="126"/>
    </row>
    <row r="3544" spans="1:26">
      <c r="A3544" s="248"/>
      <c r="I3544" s="126"/>
      <c r="P3544" s="126"/>
      <c r="Y3544" s="126"/>
      <c r="Z3544" s="126"/>
    </row>
    <row r="3545" spans="1:26">
      <c r="A3545" s="248"/>
      <c r="I3545" s="126"/>
      <c r="P3545" s="126"/>
      <c r="Y3545" s="126"/>
      <c r="Z3545" s="126"/>
    </row>
    <row r="3546" spans="1:26">
      <c r="A3546" s="248"/>
      <c r="I3546" s="126"/>
      <c r="P3546" s="126"/>
      <c r="Y3546" s="126"/>
      <c r="Z3546" s="126"/>
    </row>
    <row r="3547" spans="1:26">
      <c r="A3547" s="248"/>
      <c r="I3547" s="126"/>
      <c r="P3547" s="126"/>
      <c r="Y3547" s="126"/>
      <c r="Z3547" s="126"/>
    </row>
    <row r="3548" spans="1:26">
      <c r="A3548" s="248"/>
      <c r="I3548" s="126"/>
      <c r="P3548" s="126"/>
      <c r="Y3548" s="126"/>
      <c r="Z3548" s="126"/>
    </row>
    <row r="3549" spans="1:26">
      <c r="A3549" s="248"/>
      <c r="I3549" s="126"/>
      <c r="P3549" s="126"/>
      <c r="Y3549" s="126"/>
      <c r="Z3549" s="126"/>
    </row>
    <row r="3550" spans="1:26">
      <c r="A3550" s="248"/>
      <c r="I3550" s="126"/>
      <c r="P3550" s="126"/>
      <c r="Y3550" s="126"/>
      <c r="Z3550" s="126"/>
    </row>
    <row r="3551" spans="1:26">
      <c r="A3551" s="248"/>
      <c r="I3551" s="126"/>
      <c r="P3551" s="126"/>
      <c r="Y3551" s="126"/>
      <c r="Z3551" s="126"/>
    </row>
    <row r="3552" spans="1:26">
      <c r="A3552" s="248"/>
      <c r="I3552" s="126"/>
      <c r="P3552" s="126"/>
      <c r="Y3552" s="126"/>
      <c r="Z3552" s="126"/>
    </row>
    <row r="3553" spans="1:26">
      <c r="A3553" s="248"/>
      <c r="I3553" s="126"/>
      <c r="P3553" s="126"/>
      <c r="Y3553" s="126"/>
      <c r="Z3553" s="126"/>
    </row>
    <row r="3554" spans="1:26">
      <c r="A3554" s="248"/>
      <c r="I3554" s="126"/>
      <c r="P3554" s="126"/>
      <c r="Y3554" s="126"/>
      <c r="Z3554" s="126"/>
    </row>
    <row r="3555" spans="1:26">
      <c r="A3555" s="248"/>
      <c r="I3555" s="126"/>
      <c r="P3555" s="126"/>
      <c r="Y3555" s="126"/>
      <c r="Z3555" s="126"/>
    </row>
    <row r="3556" spans="1:26">
      <c r="A3556" s="248"/>
      <c r="I3556" s="126"/>
      <c r="P3556" s="126"/>
      <c r="Y3556" s="126"/>
      <c r="Z3556" s="126"/>
    </row>
    <row r="3557" spans="1:26">
      <c r="A3557" s="248"/>
      <c r="I3557" s="126"/>
      <c r="P3557" s="126"/>
      <c r="Y3557" s="126"/>
      <c r="Z3557" s="126"/>
    </row>
    <row r="3558" spans="1:26">
      <c r="A3558" s="248"/>
      <c r="I3558" s="126"/>
      <c r="P3558" s="126"/>
      <c r="Y3558" s="126"/>
      <c r="Z3558" s="126"/>
    </row>
    <row r="3559" spans="1:26">
      <c r="A3559" s="248"/>
      <c r="I3559" s="126"/>
      <c r="P3559" s="126"/>
      <c r="Y3559" s="126"/>
      <c r="Z3559" s="126"/>
    </row>
    <row r="3560" spans="1:26">
      <c r="A3560" s="248"/>
      <c r="I3560" s="126"/>
      <c r="P3560" s="126"/>
      <c r="Y3560" s="126"/>
      <c r="Z3560" s="126"/>
    </row>
    <row r="3561" spans="1:26">
      <c r="A3561" s="248"/>
      <c r="I3561" s="126"/>
      <c r="P3561" s="126"/>
      <c r="Y3561" s="126"/>
      <c r="Z3561" s="126"/>
    </row>
    <row r="3562" spans="1:26">
      <c r="A3562" s="248"/>
      <c r="I3562" s="126"/>
      <c r="P3562" s="126"/>
      <c r="Y3562" s="126"/>
      <c r="Z3562" s="126"/>
    </row>
    <row r="3563" spans="1:26">
      <c r="A3563" s="248"/>
      <c r="I3563" s="126"/>
      <c r="P3563" s="126"/>
      <c r="Y3563" s="126"/>
      <c r="Z3563" s="126"/>
    </row>
    <row r="3564" spans="1:26">
      <c r="A3564" s="248"/>
      <c r="I3564" s="126"/>
      <c r="P3564" s="126"/>
      <c r="Y3564" s="126"/>
      <c r="Z3564" s="126"/>
    </row>
    <row r="3565" spans="1:26">
      <c r="A3565" s="248"/>
      <c r="I3565" s="126"/>
      <c r="P3565" s="126"/>
      <c r="Y3565" s="126"/>
      <c r="Z3565" s="126"/>
    </row>
    <row r="3566" spans="1:26">
      <c r="A3566" s="248"/>
      <c r="I3566" s="126"/>
      <c r="P3566" s="126"/>
      <c r="Y3566" s="126"/>
      <c r="Z3566" s="126"/>
    </row>
    <row r="3567" spans="1:26">
      <c r="A3567" s="248"/>
      <c r="I3567" s="126"/>
      <c r="P3567" s="126"/>
      <c r="Y3567" s="126"/>
      <c r="Z3567" s="126"/>
    </row>
    <row r="3568" spans="1:26">
      <c r="A3568" s="248"/>
      <c r="I3568" s="126"/>
      <c r="P3568" s="126"/>
      <c r="Y3568" s="126"/>
      <c r="Z3568" s="126"/>
    </row>
    <row r="3569" spans="1:26">
      <c r="A3569" s="248"/>
      <c r="I3569" s="126"/>
      <c r="P3569" s="126"/>
      <c r="Y3569" s="126"/>
      <c r="Z3569" s="126"/>
    </row>
    <row r="3570" spans="1:26">
      <c r="A3570" s="248"/>
      <c r="I3570" s="126"/>
      <c r="P3570" s="126"/>
      <c r="Y3570" s="126"/>
      <c r="Z3570" s="126"/>
    </row>
    <row r="3571" spans="1:26">
      <c r="A3571" s="248"/>
      <c r="I3571" s="126"/>
      <c r="P3571" s="126"/>
      <c r="Y3571" s="126"/>
      <c r="Z3571" s="126"/>
    </row>
    <row r="3572" spans="1:26">
      <c r="A3572" s="248"/>
      <c r="I3572" s="126"/>
      <c r="P3572" s="126"/>
      <c r="Y3572" s="126"/>
      <c r="Z3572" s="126"/>
    </row>
    <row r="3573" spans="1:26">
      <c r="A3573" s="248"/>
      <c r="I3573" s="126"/>
      <c r="P3573" s="126"/>
      <c r="Y3573" s="126"/>
      <c r="Z3573" s="126"/>
    </row>
    <row r="3574" spans="1:26">
      <c r="A3574" s="248"/>
      <c r="I3574" s="126"/>
      <c r="P3574" s="126"/>
      <c r="Y3574" s="126"/>
      <c r="Z3574" s="126"/>
    </row>
    <row r="3575" spans="1:26">
      <c r="A3575" s="248"/>
      <c r="I3575" s="126"/>
      <c r="P3575" s="126"/>
      <c r="Y3575" s="126"/>
      <c r="Z3575" s="126"/>
    </row>
    <row r="3576" spans="1:26">
      <c r="A3576" s="248"/>
      <c r="I3576" s="126"/>
      <c r="P3576" s="126"/>
      <c r="Y3576" s="126"/>
      <c r="Z3576" s="126"/>
    </row>
    <row r="3577" spans="1:26">
      <c r="A3577" s="248"/>
      <c r="I3577" s="126"/>
      <c r="P3577" s="126"/>
      <c r="Y3577" s="126"/>
      <c r="Z3577" s="126"/>
    </row>
    <row r="3578" spans="1:26">
      <c r="A3578" s="248"/>
      <c r="I3578" s="126"/>
      <c r="P3578" s="126"/>
      <c r="Y3578" s="126"/>
      <c r="Z3578" s="126"/>
    </row>
    <row r="3579" spans="1:26">
      <c r="A3579" s="248"/>
      <c r="I3579" s="126"/>
      <c r="P3579" s="126"/>
      <c r="Y3579" s="126"/>
      <c r="Z3579" s="126"/>
    </row>
    <row r="3580" spans="1:26">
      <c r="A3580" s="248"/>
      <c r="I3580" s="126"/>
      <c r="P3580" s="126"/>
      <c r="Y3580" s="126"/>
      <c r="Z3580" s="126"/>
    </row>
    <row r="3581" spans="1:26">
      <c r="A3581" s="248"/>
      <c r="I3581" s="126"/>
      <c r="P3581" s="126"/>
      <c r="Y3581" s="126"/>
      <c r="Z3581" s="126"/>
    </row>
    <row r="3582" spans="1:26">
      <c r="A3582" s="248"/>
      <c r="I3582" s="126"/>
      <c r="P3582" s="126"/>
      <c r="Y3582" s="126"/>
      <c r="Z3582" s="126"/>
    </row>
    <row r="3583" spans="1:26">
      <c r="A3583" s="248"/>
      <c r="I3583" s="126"/>
      <c r="P3583" s="126"/>
      <c r="Y3583" s="126"/>
      <c r="Z3583" s="126"/>
    </row>
    <row r="3584" spans="1:26">
      <c r="A3584" s="248"/>
      <c r="I3584" s="126"/>
      <c r="P3584" s="126"/>
      <c r="Y3584" s="126"/>
      <c r="Z3584" s="126"/>
    </row>
    <row r="3585" spans="1:26">
      <c r="A3585" s="248"/>
      <c r="I3585" s="126"/>
      <c r="P3585" s="126"/>
      <c r="Y3585" s="126"/>
      <c r="Z3585" s="126"/>
    </row>
    <row r="3586" spans="1:26">
      <c r="A3586" s="248"/>
      <c r="I3586" s="126"/>
      <c r="P3586" s="126"/>
      <c r="Y3586" s="126"/>
      <c r="Z3586" s="126"/>
    </row>
    <row r="3587" spans="1:26">
      <c r="A3587" s="248"/>
      <c r="I3587" s="126"/>
      <c r="P3587" s="126"/>
      <c r="Y3587" s="126"/>
      <c r="Z3587" s="126"/>
    </row>
    <row r="3588" spans="1:26">
      <c r="A3588" s="248"/>
      <c r="I3588" s="126"/>
      <c r="P3588" s="126"/>
      <c r="Y3588" s="126"/>
      <c r="Z3588" s="126"/>
    </row>
    <row r="3589" spans="1:26">
      <c r="A3589" s="248"/>
      <c r="I3589" s="126"/>
      <c r="P3589" s="126"/>
      <c r="Y3589" s="126"/>
      <c r="Z3589" s="126"/>
    </row>
    <row r="3590" spans="1:26">
      <c r="A3590" s="248"/>
      <c r="I3590" s="126"/>
      <c r="P3590" s="126"/>
      <c r="Y3590" s="126"/>
      <c r="Z3590" s="126"/>
    </row>
    <row r="3591" spans="1:26">
      <c r="A3591" s="248"/>
      <c r="I3591" s="126"/>
      <c r="P3591" s="126"/>
      <c r="Y3591" s="126"/>
      <c r="Z3591" s="126"/>
    </row>
    <row r="3592" spans="1:26">
      <c r="A3592" s="248"/>
      <c r="I3592" s="126"/>
      <c r="P3592" s="126"/>
      <c r="Y3592" s="126"/>
      <c r="Z3592" s="126"/>
    </row>
    <row r="3593" spans="1:26">
      <c r="A3593" s="248"/>
      <c r="I3593" s="126"/>
      <c r="P3593" s="126"/>
      <c r="Y3593" s="126"/>
      <c r="Z3593" s="126"/>
    </row>
    <row r="3594" spans="1:26">
      <c r="A3594" s="248"/>
      <c r="I3594" s="126"/>
      <c r="P3594" s="126"/>
      <c r="Y3594" s="126"/>
      <c r="Z3594" s="126"/>
    </row>
    <row r="3595" spans="1:26">
      <c r="A3595" s="248"/>
      <c r="I3595" s="126"/>
      <c r="P3595" s="126"/>
      <c r="Y3595" s="126"/>
      <c r="Z3595" s="126"/>
    </row>
    <row r="3596" spans="1:26">
      <c r="A3596" s="248"/>
      <c r="I3596" s="126"/>
      <c r="P3596" s="126"/>
      <c r="Y3596" s="126"/>
      <c r="Z3596" s="126"/>
    </row>
    <row r="3597" spans="1:26">
      <c r="A3597" s="248"/>
      <c r="I3597" s="126"/>
      <c r="P3597" s="126"/>
      <c r="Y3597" s="126"/>
      <c r="Z3597" s="126"/>
    </row>
    <row r="3598" spans="1:26">
      <c r="A3598" s="248"/>
      <c r="I3598" s="126"/>
      <c r="P3598" s="126"/>
      <c r="Y3598" s="126"/>
      <c r="Z3598" s="126"/>
    </row>
    <row r="3599" spans="1:26">
      <c r="A3599" s="248"/>
      <c r="I3599" s="126"/>
      <c r="P3599" s="126"/>
      <c r="Y3599" s="126"/>
      <c r="Z3599" s="126"/>
    </row>
    <row r="3600" spans="1:26">
      <c r="A3600" s="248"/>
      <c r="I3600" s="126"/>
      <c r="P3600" s="126"/>
      <c r="Y3600" s="126"/>
      <c r="Z3600" s="126"/>
    </row>
    <row r="3601" spans="1:26">
      <c r="A3601" s="248"/>
      <c r="I3601" s="126"/>
      <c r="P3601" s="126"/>
      <c r="Y3601" s="126"/>
      <c r="Z3601" s="126"/>
    </row>
    <row r="3602" spans="1:26">
      <c r="A3602" s="248"/>
      <c r="I3602" s="126"/>
      <c r="P3602" s="126"/>
      <c r="Y3602" s="126"/>
      <c r="Z3602" s="126"/>
    </row>
    <row r="3603" spans="1:26">
      <c r="A3603" s="248"/>
      <c r="I3603" s="126"/>
      <c r="P3603" s="126"/>
      <c r="Y3603" s="126"/>
      <c r="Z3603" s="126"/>
    </row>
    <row r="3604" spans="1:26">
      <c r="A3604" s="248"/>
      <c r="I3604" s="126"/>
      <c r="P3604" s="126"/>
      <c r="Y3604" s="126"/>
      <c r="Z3604" s="126"/>
    </row>
    <row r="3605" spans="1:26">
      <c r="A3605" s="248"/>
      <c r="I3605" s="126"/>
      <c r="P3605" s="126"/>
      <c r="Y3605" s="126"/>
      <c r="Z3605" s="126"/>
    </row>
    <row r="3606" spans="1:26">
      <c r="A3606" s="248"/>
      <c r="I3606" s="126"/>
      <c r="P3606" s="126"/>
      <c r="Y3606" s="126"/>
      <c r="Z3606" s="126"/>
    </row>
    <row r="3607" spans="1:26">
      <c r="A3607" s="248"/>
      <c r="I3607" s="126"/>
      <c r="P3607" s="126"/>
      <c r="Y3607" s="126"/>
      <c r="Z3607" s="126"/>
    </row>
    <row r="3608" spans="1:26">
      <c r="A3608" s="248"/>
      <c r="I3608" s="126"/>
      <c r="P3608" s="126"/>
      <c r="Y3608" s="126"/>
      <c r="Z3608" s="126"/>
    </row>
    <row r="3609" spans="1:26">
      <c r="A3609" s="248"/>
      <c r="I3609" s="126"/>
      <c r="P3609" s="126"/>
      <c r="Y3609" s="126"/>
      <c r="Z3609" s="126"/>
    </row>
    <row r="3610" spans="1:26">
      <c r="A3610" s="248"/>
      <c r="I3610" s="126"/>
      <c r="P3610" s="126"/>
      <c r="Y3610" s="126"/>
      <c r="Z3610" s="126"/>
    </row>
    <row r="3611" spans="1:26">
      <c r="A3611" s="248"/>
      <c r="I3611" s="126"/>
      <c r="P3611" s="126"/>
      <c r="Y3611" s="126"/>
      <c r="Z3611" s="126"/>
    </row>
    <row r="3612" spans="1:26">
      <c r="A3612" s="248"/>
      <c r="I3612" s="126"/>
      <c r="P3612" s="126"/>
      <c r="Y3612" s="126"/>
      <c r="Z3612" s="126"/>
    </row>
    <row r="3613" spans="1:26">
      <c r="A3613" s="248"/>
      <c r="I3613" s="126"/>
      <c r="P3613" s="126"/>
      <c r="Y3613" s="126"/>
      <c r="Z3613" s="126"/>
    </row>
    <row r="3614" spans="1:26">
      <c r="A3614" s="248"/>
      <c r="I3614" s="126"/>
      <c r="P3614" s="126"/>
      <c r="Y3614" s="126"/>
      <c r="Z3614" s="126"/>
    </row>
    <row r="3615" spans="1:26">
      <c r="A3615" s="248"/>
      <c r="I3615" s="126"/>
      <c r="P3615" s="126"/>
      <c r="Y3615" s="126"/>
      <c r="Z3615" s="126"/>
    </row>
    <row r="3616" spans="1:26">
      <c r="A3616" s="248"/>
      <c r="I3616" s="126"/>
      <c r="P3616" s="126"/>
      <c r="Y3616" s="126"/>
      <c r="Z3616" s="126"/>
    </row>
    <row r="3617" spans="1:26">
      <c r="A3617" s="248"/>
      <c r="I3617" s="126"/>
      <c r="P3617" s="126"/>
      <c r="Y3617" s="126"/>
      <c r="Z3617" s="126"/>
    </row>
    <row r="3618" spans="1:26">
      <c r="A3618" s="248"/>
      <c r="I3618" s="126"/>
      <c r="P3618" s="126"/>
      <c r="Y3618" s="126"/>
      <c r="Z3618" s="126"/>
    </row>
    <row r="3619" spans="1:26">
      <c r="A3619" s="248"/>
      <c r="I3619" s="126"/>
      <c r="P3619" s="126"/>
      <c r="Y3619" s="126"/>
      <c r="Z3619" s="126"/>
    </row>
    <row r="3620" spans="1:26">
      <c r="A3620" s="248"/>
      <c r="I3620" s="126"/>
      <c r="P3620" s="126"/>
      <c r="Y3620" s="126"/>
      <c r="Z3620" s="126"/>
    </row>
    <row r="3621" spans="1:26">
      <c r="A3621" s="248"/>
      <c r="I3621" s="126"/>
      <c r="P3621" s="126"/>
      <c r="Y3621" s="126"/>
      <c r="Z3621" s="126"/>
    </row>
    <row r="3622" spans="1:26">
      <c r="A3622" s="248"/>
      <c r="I3622" s="126"/>
      <c r="P3622" s="126"/>
      <c r="Y3622" s="126"/>
      <c r="Z3622" s="126"/>
    </row>
    <row r="3623" spans="1:26">
      <c r="A3623" s="248"/>
      <c r="I3623" s="126"/>
      <c r="P3623" s="126"/>
      <c r="Y3623" s="126"/>
      <c r="Z3623" s="126"/>
    </row>
    <row r="3624" spans="1:26">
      <c r="A3624" s="248"/>
      <c r="I3624" s="126"/>
      <c r="P3624" s="126"/>
      <c r="Y3624" s="126"/>
      <c r="Z3624" s="126"/>
    </row>
    <row r="3625" spans="1:26">
      <c r="A3625" s="248"/>
      <c r="I3625" s="126"/>
      <c r="P3625" s="126"/>
      <c r="Y3625" s="126"/>
      <c r="Z3625" s="126"/>
    </row>
    <row r="3626" spans="1:26">
      <c r="A3626" s="248"/>
      <c r="I3626" s="126"/>
      <c r="P3626" s="126"/>
      <c r="Y3626" s="126"/>
      <c r="Z3626" s="126"/>
    </row>
    <row r="3627" spans="1:26">
      <c r="A3627" s="248"/>
      <c r="I3627" s="126"/>
      <c r="P3627" s="126"/>
      <c r="Y3627" s="126"/>
      <c r="Z3627" s="126"/>
    </row>
    <row r="3628" spans="1:26">
      <c r="A3628" s="248"/>
      <c r="I3628" s="126"/>
      <c r="P3628" s="126"/>
      <c r="Y3628" s="126"/>
      <c r="Z3628" s="126"/>
    </row>
    <row r="3629" spans="1:26">
      <c r="A3629" s="248"/>
      <c r="I3629" s="126"/>
      <c r="P3629" s="126"/>
      <c r="Y3629" s="126"/>
      <c r="Z3629" s="126"/>
    </row>
    <row r="3630" spans="1:26">
      <c r="A3630" s="248"/>
      <c r="I3630" s="126"/>
      <c r="P3630" s="126"/>
      <c r="Y3630" s="126"/>
      <c r="Z3630" s="126"/>
    </row>
    <row r="3631" spans="1:26">
      <c r="A3631" s="248"/>
      <c r="I3631" s="126"/>
      <c r="P3631" s="126"/>
      <c r="Y3631" s="126"/>
      <c r="Z3631" s="126"/>
    </row>
    <row r="3632" spans="1:26">
      <c r="A3632" s="248"/>
      <c r="I3632" s="126"/>
      <c r="P3632" s="126"/>
      <c r="Y3632" s="126"/>
      <c r="Z3632" s="126"/>
    </row>
    <row r="3633" spans="1:26">
      <c r="A3633" s="248"/>
      <c r="I3633" s="126"/>
      <c r="P3633" s="126"/>
      <c r="Y3633" s="126"/>
      <c r="Z3633" s="126"/>
    </row>
    <row r="3634" spans="1:26">
      <c r="A3634" s="248"/>
      <c r="I3634" s="126"/>
      <c r="P3634" s="126"/>
      <c r="Y3634" s="126"/>
      <c r="Z3634" s="126"/>
    </row>
    <row r="3635" spans="1:26">
      <c r="A3635" s="248"/>
      <c r="I3635" s="126"/>
      <c r="P3635" s="126"/>
      <c r="Y3635" s="126"/>
      <c r="Z3635" s="126"/>
    </row>
    <row r="3636" spans="1:26">
      <c r="A3636" s="248"/>
      <c r="I3636" s="126"/>
      <c r="P3636" s="126"/>
      <c r="Y3636" s="126"/>
      <c r="Z3636" s="126"/>
    </row>
    <row r="3637" spans="1:26">
      <c r="A3637" s="248"/>
      <c r="I3637" s="126"/>
      <c r="P3637" s="126"/>
      <c r="Y3637" s="126"/>
      <c r="Z3637" s="126"/>
    </row>
    <row r="3638" spans="1:26">
      <c r="A3638" s="248"/>
      <c r="I3638" s="126"/>
      <c r="P3638" s="126"/>
      <c r="Y3638" s="126"/>
      <c r="Z3638" s="126"/>
    </row>
    <row r="3639" spans="1:26">
      <c r="A3639" s="248"/>
      <c r="I3639" s="126"/>
      <c r="P3639" s="126"/>
      <c r="Y3639" s="126"/>
      <c r="Z3639" s="126"/>
    </row>
    <row r="3640" spans="1:26">
      <c r="A3640" s="248"/>
      <c r="I3640" s="126"/>
      <c r="P3640" s="126"/>
      <c r="Y3640" s="126"/>
      <c r="Z3640" s="126"/>
    </row>
    <row r="3641" spans="1:26">
      <c r="A3641" s="248"/>
      <c r="I3641" s="126"/>
      <c r="P3641" s="126"/>
      <c r="Y3641" s="126"/>
      <c r="Z3641" s="126"/>
    </row>
    <row r="3642" spans="1:26">
      <c r="A3642" s="248"/>
      <c r="I3642" s="126"/>
      <c r="P3642" s="126"/>
      <c r="Y3642" s="126"/>
      <c r="Z3642" s="126"/>
    </row>
    <row r="3643" spans="1:26">
      <c r="A3643" s="248"/>
      <c r="I3643" s="126"/>
      <c r="P3643" s="126"/>
      <c r="Y3643" s="126"/>
      <c r="Z3643" s="126"/>
    </row>
    <row r="3644" spans="1:26">
      <c r="A3644" s="248"/>
      <c r="I3644" s="126"/>
      <c r="P3644" s="126"/>
      <c r="Y3644" s="126"/>
      <c r="Z3644" s="126"/>
    </row>
    <row r="3645" spans="1:26">
      <c r="A3645" s="248"/>
      <c r="I3645" s="126"/>
      <c r="P3645" s="126"/>
      <c r="Y3645" s="126"/>
      <c r="Z3645" s="126"/>
    </row>
    <row r="3646" spans="1:26">
      <c r="A3646" s="248"/>
      <c r="I3646" s="126"/>
      <c r="P3646" s="126"/>
      <c r="Y3646" s="126"/>
      <c r="Z3646" s="126"/>
    </row>
    <row r="3647" spans="1:26">
      <c r="A3647" s="248"/>
      <c r="I3647" s="126"/>
      <c r="P3647" s="126"/>
      <c r="Y3647" s="126"/>
      <c r="Z3647" s="126"/>
    </row>
    <row r="3648" spans="1:26">
      <c r="A3648" s="248"/>
      <c r="I3648" s="126"/>
      <c r="P3648" s="126"/>
      <c r="Y3648" s="126"/>
      <c r="Z3648" s="126"/>
    </row>
    <row r="3649" spans="1:26">
      <c r="A3649" s="248"/>
      <c r="I3649" s="126"/>
      <c r="P3649" s="126"/>
      <c r="Y3649" s="126"/>
      <c r="Z3649" s="126"/>
    </row>
    <row r="3650" spans="1:26">
      <c r="A3650" s="248"/>
      <c r="I3650" s="126"/>
      <c r="P3650" s="126"/>
      <c r="Y3650" s="126"/>
      <c r="Z3650" s="126"/>
    </row>
    <row r="3651" spans="1:26">
      <c r="A3651" s="248"/>
      <c r="I3651" s="126"/>
      <c r="P3651" s="126"/>
      <c r="Y3651" s="126"/>
      <c r="Z3651" s="126"/>
    </row>
    <row r="3652" spans="1:26">
      <c r="A3652" s="248"/>
      <c r="I3652" s="126"/>
      <c r="P3652" s="126"/>
      <c r="Y3652" s="126"/>
      <c r="Z3652" s="126"/>
    </row>
    <row r="3653" spans="1:26">
      <c r="A3653" s="248"/>
      <c r="I3653" s="126"/>
      <c r="P3653" s="126"/>
      <c r="Y3653" s="126"/>
      <c r="Z3653" s="126"/>
    </row>
    <row r="3654" spans="1:26">
      <c r="A3654" s="248"/>
      <c r="I3654" s="126"/>
      <c r="P3654" s="126"/>
      <c r="Y3654" s="126"/>
      <c r="Z3654" s="126"/>
    </row>
    <row r="3655" spans="1:26">
      <c r="A3655" s="248"/>
      <c r="I3655" s="126"/>
      <c r="P3655" s="126"/>
      <c r="Y3655" s="126"/>
      <c r="Z3655" s="126"/>
    </row>
    <row r="3656" spans="1:26">
      <c r="A3656" s="248"/>
      <c r="I3656" s="126"/>
      <c r="P3656" s="126"/>
      <c r="Y3656" s="126"/>
      <c r="Z3656" s="126"/>
    </row>
    <row r="3657" spans="1:26">
      <c r="A3657" s="248"/>
      <c r="I3657" s="126"/>
      <c r="P3657" s="126"/>
      <c r="Y3657" s="126"/>
      <c r="Z3657" s="126"/>
    </row>
    <row r="3658" spans="1:26">
      <c r="A3658" s="248"/>
      <c r="I3658" s="126"/>
      <c r="P3658" s="126"/>
      <c r="Y3658" s="126"/>
      <c r="Z3658" s="126"/>
    </row>
    <row r="3659" spans="1:26">
      <c r="A3659" s="248"/>
      <c r="I3659" s="126"/>
      <c r="P3659" s="126"/>
      <c r="Y3659" s="126"/>
      <c r="Z3659" s="126"/>
    </row>
    <row r="3660" spans="1:26">
      <c r="A3660" s="248"/>
      <c r="I3660" s="126"/>
      <c r="P3660" s="126"/>
      <c r="Y3660" s="126"/>
      <c r="Z3660" s="126"/>
    </row>
    <row r="3661" spans="1:26">
      <c r="A3661" s="248"/>
      <c r="I3661" s="126"/>
      <c r="P3661" s="126"/>
      <c r="Y3661" s="126"/>
      <c r="Z3661" s="126"/>
    </row>
    <row r="3662" spans="1:26">
      <c r="A3662" s="248"/>
      <c r="I3662" s="126"/>
      <c r="P3662" s="126"/>
      <c r="Y3662" s="126"/>
      <c r="Z3662" s="126"/>
    </row>
    <row r="3663" spans="1:26">
      <c r="A3663" s="248"/>
      <c r="I3663" s="126"/>
      <c r="P3663" s="126"/>
      <c r="Y3663" s="126"/>
      <c r="Z3663" s="126"/>
    </row>
    <row r="3664" spans="1:26">
      <c r="A3664" s="248"/>
      <c r="I3664" s="126"/>
      <c r="P3664" s="126"/>
      <c r="Y3664" s="126"/>
      <c r="Z3664" s="126"/>
    </row>
    <row r="3665" spans="1:26">
      <c r="A3665" s="248"/>
      <c r="I3665" s="126"/>
      <c r="P3665" s="126"/>
      <c r="Y3665" s="126"/>
      <c r="Z3665" s="126"/>
    </row>
    <row r="3666" spans="1:26">
      <c r="A3666" s="248"/>
      <c r="I3666" s="126"/>
      <c r="P3666" s="126"/>
      <c r="Y3666" s="126"/>
      <c r="Z3666" s="126"/>
    </row>
    <row r="3667" spans="1:26">
      <c r="A3667" s="248"/>
      <c r="I3667" s="126"/>
      <c r="P3667" s="126"/>
      <c r="Y3667" s="126"/>
      <c r="Z3667" s="126"/>
    </row>
    <row r="3668" spans="1:26">
      <c r="A3668" s="248"/>
      <c r="I3668" s="126"/>
      <c r="P3668" s="126"/>
      <c r="Y3668" s="126"/>
      <c r="Z3668" s="126"/>
    </row>
    <row r="3669" spans="1:26">
      <c r="A3669" s="248"/>
      <c r="I3669" s="126"/>
      <c r="P3669" s="126"/>
      <c r="Y3669" s="126"/>
      <c r="Z3669" s="126"/>
    </row>
    <row r="3670" spans="1:26">
      <c r="A3670" s="248"/>
      <c r="I3670" s="126"/>
      <c r="P3670" s="126"/>
      <c r="Y3670" s="126"/>
      <c r="Z3670" s="126"/>
    </row>
    <row r="3671" spans="1:26">
      <c r="A3671" s="248"/>
      <c r="I3671" s="126"/>
      <c r="P3671" s="126"/>
      <c r="Y3671" s="126"/>
      <c r="Z3671" s="126"/>
    </row>
    <row r="3672" spans="1:26">
      <c r="A3672" s="248"/>
      <c r="I3672" s="126"/>
      <c r="P3672" s="126"/>
      <c r="Y3672" s="126"/>
      <c r="Z3672" s="126"/>
    </row>
    <row r="3673" spans="1:26">
      <c r="A3673" s="248"/>
      <c r="I3673" s="126"/>
      <c r="P3673" s="126"/>
      <c r="Y3673" s="126"/>
      <c r="Z3673" s="126"/>
    </row>
    <row r="3674" spans="1:26">
      <c r="A3674" s="248"/>
      <c r="I3674" s="126"/>
      <c r="P3674" s="126"/>
      <c r="Y3674" s="126"/>
      <c r="Z3674" s="126"/>
    </row>
    <row r="3675" spans="1:26">
      <c r="A3675" s="248"/>
      <c r="I3675" s="126"/>
      <c r="P3675" s="126"/>
      <c r="Y3675" s="126"/>
      <c r="Z3675" s="126"/>
    </row>
    <row r="3676" spans="1:26">
      <c r="A3676" s="248"/>
      <c r="I3676" s="126"/>
      <c r="P3676" s="126"/>
      <c r="Y3676" s="126"/>
      <c r="Z3676" s="126"/>
    </row>
    <row r="3677" spans="1:26">
      <c r="A3677" s="248"/>
      <c r="I3677" s="126"/>
      <c r="P3677" s="126"/>
      <c r="Y3677" s="126"/>
      <c r="Z3677" s="126"/>
    </row>
    <row r="3678" spans="1:26">
      <c r="A3678" s="248"/>
      <c r="I3678" s="126"/>
      <c r="P3678" s="126"/>
      <c r="Y3678" s="126"/>
      <c r="Z3678" s="126"/>
    </row>
    <row r="3679" spans="1:26">
      <c r="A3679" s="248"/>
      <c r="I3679" s="126"/>
      <c r="P3679" s="126"/>
      <c r="Y3679" s="126"/>
      <c r="Z3679" s="126"/>
    </row>
    <row r="3680" spans="1:26">
      <c r="A3680" s="248"/>
      <c r="I3680" s="126"/>
      <c r="P3680" s="126"/>
      <c r="Y3680" s="126"/>
      <c r="Z3680" s="126"/>
    </row>
    <row r="3681" spans="1:26">
      <c r="A3681" s="248"/>
      <c r="I3681" s="126"/>
      <c r="P3681" s="126"/>
      <c r="Y3681" s="126"/>
      <c r="Z3681" s="126"/>
    </row>
    <row r="3682" spans="1:26">
      <c r="A3682" s="248"/>
      <c r="I3682" s="126"/>
      <c r="P3682" s="126"/>
      <c r="Y3682" s="126"/>
      <c r="Z3682" s="126"/>
    </row>
    <row r="3683" spans="1:26">
      <c r="A3683" s="248"/>
      <c r="I3683" s="126"/>
      <c r="P3683" s="126"/>
      <c r="Y3683" s="126"/>
      <c r="Z3683" s="126"/>
    </row>
    <row r="3684" spans="1:26">
      <c r="A3684" s="248"/>
      <c r="I3684" s="126"/>
      <c r="P3684" s="126"/>
      <c r="Y3684" s="126"/>
      <c r="Z3684" s="126"/>
    </row>
    <row r="3685" spans="1:26">
      <c r="A3685" s="248"/>
      <c r="I3685" s="126"/>
      <c r="P3685" s="126"/>
      <c r="Y3685" s="126"/>
      <c r="Z3685" s="126"/>
    </row>
    <row r="3686" spans="1:26">
      <c r="A3686" s="248"/>
      <c r="I3686" s="126"/>
      <c r="P3686" s="126"/>
      <c r="Y3686" s="126"/>
      <c r="Z3686" s="126"/>
    </row>
    <row r="3687" spans="1:26">
      <c r="A3687" s="248"/>
      <c r="I3687" s="126"/>
      <c r="P3687" s="126"/>
      <c r="Y3687" s="126"/>
      <c r="Z3687" s="126"/>
    </row>
    <row r="3688" spans="1:26">
      <c r="A3688" s="248"/>
      <c r="I3688" s="126"/>
      <c r="P3688" s="126"/>
      <c r="Y3688" s="126"/>
      <c r="Z3688" s="126"/>
    </row>
    <row r="3689" spans="1:26">
      <c r="A3689" s="248"/>
      <c r="I3689" s="126"/>
      <c r="P3689" s="126"/>
      <c r="Y3689" s="126"/>
      <c r="Z3689" s="126"/>
    </row>
    <row r="3690" spans="1:26">
      <c r="A3690" s="248"/>
      <c r="I3690" s="126"/>
      <c r="P3690" s="126"/>
      <c r="Y3690" s="126"/>
      <c r="Z3690" s="126"/>
    </row>
    <row r="3691" spans="1:26">
      <c r="A3691" s="248"/>
      <c r="I3691" s="126"/>
      <c r="P3691" s="126"/>
      <c r="Y3691" s="126"/>
      <c r="Z3691" s="126"/>
    </row>
    <row r="3692" spans="1:26">
      <c r="A3692" s="248"/>
      <c r="I3692" s="126"/>
      <c r="P3692" s="126"/>
      <c r="Y3692" s="126"/>
      <c r="Z3692" s="126"/>
    </row>
    <row r="3693" spans="1:26">
      <c r="A3693" s="248"/>
      <c r="I3693" s="126"/>
      <c r="P3693" s="126"/>
      <c r="Y3693" s="126"/>
      <c r="Z3693" s="126"/>
    </row>
    <row r="3694" spans="1:26">
      <c r="A3694" s="248"/>
      <c r="I3694" s="126"/>
      <c r="P3694" s="126"/>
      <c r="Y3694" s="126"/>
      <c r="Z3694" s="126"/>
    </row>
    <row r="3695" spans="1:26">
      <c r="A3695" s="248"/>
      <c r="I3695" s="126"/>
      <c r="P3695" s="126"/>
      <c r="Y3695" s="126"/>
      <c r="Z3695" s="126"/>
    </row>
    <row r="3696" spans="1:26">
      <c r="A3696" s="248"/>
      <c r="I3696" s="126"/>
      <c r="P3696" s="126"/>
      <c r="Y3696" s="126"/>
      <c r="Z3696" s="126"/>
    </row>
    <row r="3697" spans="1:26">
      <c r="A3697" s="248"/>
      <c r="I3697" s="126"/>
      <c r="P3697" s="126"/>
      <c r="Y3697" s="126"/>
      <c r="Z3697" s="126"/>
    </row>
    <row r="3698" spans="1:26">
      <c r="A3698" s="248"/>
      <c r="I3698" s="126"/>
      <c r="P3698" s="126"/>
      <c r="Y3698" s="126"/>
      <c r="Z3698" s="126"/>
    </row>
    <row r="3699" spans="1:26">
      <c r="A3699" s="248"/>
      <c r="I3699" s="126"/>
      <c r="P3699" s="126"/>
      <c r="Y3699" s="126"/>
      <c r="Z3699" s="126"/>
    </row>
    <row r="3700" spans="1:26">
      <c r="A3700" s="248"/>
      <c r="I3700" s="126"/>
      <c r="P3700" s="126"/>
      <c r="Y3700" s="126"/>
      <c r="Z3700" s="126"/>
    </row>
    <row r="3701" spans="1:26">
      <c r="A3701" s="248"/>
      <c r="I3701" s="126"/>
      <c r="P3701" s="126"/>
      <c r="Y3701" s="126"/>
      <c r="Z3701" s="126"/>
    </row>
    <row r="3702" spans="1:26">
      <c r="A3702" s="248"/>
      <c r="I3702" s="126"/>
      <c r="P3702" s="126"/>
      <c r="Y3702" s="126"/>
      <c r="Z3702" s="126"/>
    </row>
    <row r="3703" spans="1:26">
      <c r="A3703" s="248"/>
      <c r="I3703" s="126"/>
      <c r="P3703" s="126"/>
      <c r="Y3703" s="126"/>
      <c r="Z3703" s="126"/>
    </row>
    <row r="3704" spans="1:26">
      <c r="A3704" s="248"/>
      <c r="I3704" s="126"/>
      <c r="P3704" s="126"/>
      <c r="Y3704" s="126"/>
      <c r="Z3704" s="126"/>
    </row>
    <row r="3705" spans="1:26">
      <c r="A3705" s="248"/>
      <c r="I3705" s="126"/>
      <c r="P3705" s="126"/>
      <c r="Y3705" s="126"/>
      <c r="Z3705" s="126"/>
    </row>
    <row r="3706" spans="1:26">
      <c r="A3706" s="248"/>
      <c r="I3706" s="126"/>
      <c r="P3706" s="126"/>
      <c r="Y3706" s="126"/>
      <c r="Z3706" s="126"/>
    </row>
    <row r="3707" spans="1:26">
      <c r="A3707" s="248"/>
      <c r="I3707" s="126"/>
      <c r="P3707" s="126"/>
      <c r="Y3707" s="126"/>
      <c r="Z3707" s="126"/>
    </row>
    <row r="3708" spans="1:26">
      <c r="A3708" s="248"/>
      <c r="I3708" s="126"/>
      <c r="P3708" s="126"/>
      <c r="Y3708" s="126"/>
      <c r="Z3708" s="126"/>
    </row>
    <row r="3709" spans="1:26">
      <c r="A3709" s="248"/>
      <c r="I3709" s="126"/>
      <c r="P3709" s="126"/>
      <c r="Y3709" s="126"/>
      <c r="Z3709" s="126"/>
    </row>
    <row r="3710" spans="1:26">
      <c r="A3710" s="248"/>
      <c r="I3710" s="126"/>
      <c r="P3710" s="126"/>
      <c r="Y3710" s="126"/>
      <c r="Z3710" s="126"/>
    </row>
    <row r="3711" spans="1:26">
      <c r="A3711" s="248"/>
      <c r="I3711" s="126"/>
      <c r="P3711" s="126"/>
      <c r="Y3711" s="126"/>
      <c r="Z3711" s="126"/>
    </row>
    <row r="3712" spans="1:26">
      <c r="A3712" s="248"/>
      <c r="I3712" s="126"/>
      <c r="P3712" s="126"/>
      <c r="Y3712" s="126"/>
      <c r="Z3712" s="126"/>
    </row>
    <row r="3713" spans="1:26">
      <c r="A3713" s="248"/>
      <c r="I3713" s="126"/>
      <c r="P3713" s="126"/>
      <c r="Y3713" s="126"/>
      <c r="Z3713" s="126"/>
    </row>
    <row r="3714" spans="1:26">
      <c r="A3714" s="248"/>
      <c r="I3714" s="126"/>
      <c r="P3714" s="126"/>
      <c r="Y3714" s="126"/>
      <c r="Z3714" s="126"/>
    </row>
    <row r="3715" spans="1:26">
      <c r="A3715" s="248"/>
      <c r="I3715" s="126"/>
      <c r="P3715" s="126"/>
      <c r="Y3715" s="126"/>
      <c r="Z3715" s="126"/>
    </row>
    <row r="3716" spans="1:26">
      <c r="A3716" s="248"/>
      <c r="I3716" s="126"/>
      <c r="P3716" s="126"/>
      <c r="Y3716" s="126"/>
      <c r="Z3716" s="126"/>
    </row>
    <row r="3717" spans="1:26">
      <c r="A3717" s="248"/>
      <c r="I3717" s="126"/>
      <c r="P3717" s="126"/>
      <c r="Y3717" s="126"/>
      <c r="Z3717" s="126"/>
    </row>
    <row r="3718" spans="1:26">
      <c r="A3718" s="248"/>
      <c r="I3718" s="126"/>
      <c r="P3718" s="126"/>
      <c r="Y3718" s="126"/>
      <c r="Z3718" s="126"/>
    </row>
    <row r="3719" spans="1:26">
      <c r="A3719" s="248"/>
      <c r="I3719" s="126"/>
      <c r="P3719" s="126"/>
      <c r="Y3719" s="126"/>
      <c r="Z3719" s="126"/>
    </row>
    <row r="3720" spans="1:26">
      <c r="A3720" s="248"/>
      <c r="I3720" s="126"/>
      <c r="P3720" s="126"/>
      <c r="Y3720" s="126"/>
      <c r="Z3720" s="126"/>
    </row>
    <row r="3721" spans="1:26">
      <c r="A3721" s="248"/>
      <c r="I3721" s="126"/>
      <c r="P3721" s="126"/>
      <c r="Y3721" s="126"/>
      <c r="Z3721" s="126"/>
    </row>
    <row r="3722" spans="1:26">
      <c r="A3722" s="248"/>
      <c r="I3722" s="126"/>
      <c r="P3722" s="126"/>
      <c r="Y3722" s="126"/>
      <c r="Z3722" s="126"/>
    </row>
    <row r="3723" spans="1:26">
      <c r="A3723" s="248"/>
      <c r="I3723" s="126"/>
      <c r="P3723" s="126"/>
      <c r="Y3723" s="126"/>
      <c r="Z3723" s="126"/>
    </row>
    <row r="3724" spans="1:26">
      <c r="A3724" s="248"/>
      <c r="I3724" s="126"/>
      <c r="P3724" s="126"/>
      <c r="Y3724" s="126"/>
      <c r="Z3724" s="126"/>
    </row>
    <row r="3725" spans="1:26">
      <c r="A3725" s="248"/>
      <c r="I3725" s="126"/>
      <c r="P3725" s="126"/>
      <c r="Y3725" s="126"/>
      <c r="Z3725" s="126"/>
    </row>
    <row r="3726" spans="1:26">
      <c r="A3726" s="248"/>
      <c r="I3726" s="126"/>
      <c r="P3726" s="126"/>
      <c r="Y3726" s="126"/>
      <c r="Z3726" s="126"/>
    </row>
    <row r="3727" spans="1:26">
      <c r="A3727" s="248"/>
      <c r="I3727" s="126"/>
      <c r="P3727" s="126"/>
      <c r="Y3727" s="126"/>
      <c r="Z3727" s="126"/>
    </row>
    <row r="3728" spans="1:26">
      <c r="A3728" s="248"/>
      <c r="I3728" s="126"/>
      <c r="P3728" s="126"/>
      <c r="Y3728" s="126"/>
      <c r="Z3728" s="126"/>
    </row>
    <row r="3729" spans="1:26">
      <c r="A3729" s="248"/>
      <c r="I3729" s="126"/>
      <c r="P3729" s="126"/>
      <c r="Y3729" s="126"/>
      <c r="Z3729" s="126"/>
    </row>
    <row r="3730" spans="1:26">
      <c r="A3730" s="248"/>
      <c r="I3730" s="126"/>
      <c r="P3730" s="126"/>
      <c r="Y3730" s="126"/>
      <c r="Z3730" s="126"/>
    </row>
    <row r="3731" spans="1:26">
      <c r="A3731" s="248"/>
      <c r="I3731" s="126"/>
      <c r="P3731" s="126"/>
      <c r="Y3731" s="126"/>
      <c r="Z3731" s="126"/>
    </row>
    <row r="3732" spans="1:26">
      <c r="A3732" s="248"/>
      <c r="I3732" s="126"/>
      <c r="P3732" s="126"/>
      <c r="Y3732" s="126"/>
      <c r="Z3732" s="126"/>
    </row>
    <row r="3733" spans="1:26">
      <c r="A3733" s="248"/>
      <c r="I3733" s="126"/>
      <c r="P3733" s="126"/>
      <c r="Y3733" s="126"/>
      <c r="Z3733" s="126"/>
    </row>
    <row r="3734" spans="1:26">
      <c r="A3734" s="248"/>
      <c r="I3734" s="126"/>
      <c r="P3734" s="126"/>
      <c r="Y3734" s="126"/>
      <c r="Z3734" s="126"/>
    </row>
    <row r="3735" spans="1:26">
      <c r="A3735" s="248"/>
      <c r="I3735" s="126"/>
      <c r="P3735" s="126"/>
      <c r="Y3735" s="126"/>
      <c r="Z3735" s="126"/>
    </row>
    <row r="3736" spans="1:26">
      <c r="A3736" s="248"/>
      <c r="I3736" s="126"/>
      <c r="P3736" s="126"/>
      <c r="Y3736" s="126"/>
      <c r="Z3736" s="126"/>
    </row>
    <row r="3737" spans="1:26">
      <c r="A3737" s="248"/>
      <c r="I3737" s="126"/>
      <c r="P3737" s="126"/>
      <c r="Y3737" s="126"/>
      <c r="Z3737" s="126"/>
    </row>
    <row r="3738" spans="1:26">
      <c r="A3738" s="248"/>
      <c r="I3738" s="126"/>
      <c r="P3738" s="126"/>
      <c r="Y3738" s="126"/>
      <c r="Z3738" s="126"/>
    </row>
    <row r="3739" spans="1:26">
      <c r="A3739" s="248"/>
      <c r="I3739" s="126"/>
      <c r="P3739" s="126"/>
      <c r="Y3739" s="126"/>
      <c r="Z3739" s="126"/>
    </row>
    <row r="3740" spans="1:26">
      <c r="A3740" s="248"/>
      <c r="I3740" s="126"/>
      <c r="P3740" s="126"/>
      <c r="Y3740" s="126"/>
      <c r="Z3740" s="126"/>
    </row>
    <row r="3741" spans="1:26">
      <c r="A3741" s="248"/>
      <c r="I3741" s="126"/>
      <c r="P3741" s="126"/>
      <c r="Y3741" s="126"/>
      <c r="Z3741" s="126"/>
    </row>
    <row r="3742" spans="1:26">
      <c r="A3742" s="248"/>
      <c r="I3742" s="126"/>
      <c r="P3742" s="126"/>
      <c r="Y3742" s="126"/>
      <c r="Z3742" s="126"/>
    </row>
    <row r="3743" spans="1:26">
      <c r="A3743" s="248"/>
      <c r="I3743" s="126"/>
      <c r="P3743" s="126"/>
      <c r="Y3743" s="126"/>
      <c r="Z3743" s="126"/>
    </row>
    <row r="3744" spans="1:26">
      <c r="A3744" s="248"/>
      <c r="I3744" s="126"/>
      <c r="P3744" s="126"/>
      <c r="Y3744" s="126"/>
      <c r="Z3744" s="126"/>
    </row>
    <row r="3745" spans="1:26">
      <c r="A3745" s="248"/>
      <c r="I3745" s="126"/>
      <c r="P3745" s="126"/>
      <c r="Y3745" s="126"/>
      <c r="Z3745" s="126"/>
    </row>
    <row r="3746" spans="1:26">
      <c r="A3746" s="248"/>
      <c r="I3746" s="126"/>
      <c r="P3746" s="126"/>
      <c r="Y3746" s="126"/>
      <c r="Z3746" s="126"/>
    </row>
    <row r="3747" spans="1:26">
      <c r="A3747" s="248"/>
      <c r="I3747" s="126"/>
      <c r="P3747" s="126"/>
      <c r="Y3747" s="126"/>
      <c r="Z3747" s="126"/>
    </row>
    <row r="3748" spans="1:26">
      <c r="A3748" s="248"/>
      <c r="I3748" s="126"/>
      <c r="P3748" s="126"/>
      <c r="Y3748" s="126"/>
      <c r="Z3748" s="126"/>
    </row>
    <row r="3749" spans="1:26">
      <c r="A3749" s="248"/>
      <c r="I3749" s="126"/>
      <c r="P3749" s="126"/>
      <c r="Y3749" s="126"/>
      <c r="Z3749" s="126"/>
    </row>
    <row r="3750" spans="1:26">
      <c r="A3750" s="248"/>
      <c r="I3750" s="126"/>
      <c r="P3750" s="126"/>
      <c r="Y3750" s="126"/>
      <c r="Z3750" s="126"/>
    </row>
    <row r="3751" spans="1:26">
      <c r="A3751" s="248"/>
      <c r="I3751" s="126"/>
      <c r="P3751" s="126"/>
      <c r="Y3751" s="126"/>
      <c r="Z3751" s="126"/>
    </row>
    <row r="3752" spans="1:26">
      <c r="A3752" s="248"/>
      <c r="I3752" s="126"/>
      <c r="P3752" s="126"/>
      <c r="Y3752" s="126"/>
      <c r="Z3752" s="126"/>
    </row>
    <row r="3753" spans="1:26">
      <c r="A3753" s="248"/>
      <c r="I3753" s="126"/>
      <c r="P3753" s="126"/>
      <c r="Y3753" s="126"/>
      <c r="Z3753" s="126"/>
    </row>
    <row r="3754" spans="1:26">
      <c r="A3754" s="248"/>
      <c r="I3754" s="126"/>
      <c r="P3754" s="126"/>
      <c r="Y3754" s="126"/>
      <c r="Z3754" s="126"/>
    </row>
    <row r="3755" spans="1:26">
      <c r="A3755" s="248"/>
      <c r="I3755" s="126"/>
      <c r="P3755" s="126"/>
      <c r="Y3755" s="126"/>
      <c r="Z3755" s="126"/>
    </row>
    <row r="3756" spans="1:26">
      <c r="A3756" s="248"/>
      <c r="I3756" s="126"/>
      <c r="P3756" s="126"/>
      <c r="Y3756" s="126"/>
      <c r="Z3756" s="126"/>
    </row>
    <row r="3757" spans="1:26">
      <c r="A3757" s="248"/>
      <c r="I3757" s="126"/>
      <c r="P3757" s="126"/>
      <c r="Y3757" s="126"/>
      <c r="Z3757" s="126"/>
    </row>
    <row r="3758" spans="1:26">
      <c r="A3758" s="248"/>
      <c r="I3758" s="126"/>
      <c r="P3758" s="126"/>
      <c r="Y3758" s="126"/>
      <c r="Z3758" s="126"/>
    </row>
    <row r="3759" spans="1:26">
      <c r="A3759" s="248"/>
      <c r="I3759" s="126"/>
      <c r="P3759" s="126"/>
      <c r="Y3759" s="126"/>
      <c r="Z3759" s="126"/>
    </row>
    <row r="3760" spans="1:26">
      <c r="A3760" s="248"/>
      <c r="I3760" s="126"/>
      <c r="P3760" s="126"/>
      <c r="Y3760" s="126"/>
      <c r="Z3760" s="126"/>
    </row>
    <row r="3761" spans="1:26">
      <c r="A3761" s="248"/>
      <c r="I3761" s="126"/>
      <c r="P3761" s="126"/>
      <c r="Y3761" s="126"/>
      <c r="Z3761" s="126"/>
    </row>
    <row r="3762" spans="1:26">
      <c r="A3762" s="248"/>
      <c r="I3762" s="126"/>
      <c r="P3762" s="126"/>
      <c r="Y3762" s="126"/>
      <c r="Z3762" s="126"/>
    </row>
    <row r="3763" spans="1:26">
      <c r="A3763" s="248"/>
      <c r="I3763" s="126"/>
      <c r="P3763" s="126"/>
      <c r="Y3763" s="126"/>
      <c r="Z3763" s="126"/>
    </row>
    <row r="3764" spans="1:26">
      <c r="A3764" s="248"/>
      <c r="I3764" s="126"/>
      <c r="P3764" s="126"/>
      <c r="Y3764" s="126"/>
      <c r="Z3764" s="126"/>
    </row>
    <row r="3765" spans="1:26">
      <c r="A3765" s="248"/>
      <c r="I3765" s="126"/>
      <c r="P3765" s="126"/>
      <c r="Y3765" s="126"/>
      <c r="Z3765" s="126"/>
    </row>
    <row r="3766" spans="1:26">
      <c r="A3766" s="248"/>
      <c r="I3766" s="126"/>
      <c r="P3766" s="126"/>
      <c r="Y3766" s="126"/>
      <c r="Z3766" s="126"/>
    </row>
    <row r="3767" spans="1:26">
      <c r="A3767" s="248"/>
      <c r="I3767" s="126"/>
      <c r="P3767" s="126"/>
      <c r="Y3767" s="126"/>
      <c r="Z3767" s="126"/>
    </row>
    <row r="3768" spans="1:26">
      <c r="A3768" s="248"/>
      <c r="I3768" s="126"/>
      <c r="P3768" s="126"/>
      <c r="Y3768" s="126"/>
      <c r="Z3768" s="126"/>
    </row>
    <row r="3769" spans="1:26">
      <c r="A3769" s="248"/>
      <c r="I3769" s="126"/>
      <c r="P3769" s="126"/>
      <c r="Y3769" s="126"/>
      <c r="Z3769" s="126"/>
    </row>
    <row r="3770" spans="1:26">
      <c r="A3770" s="248"/>
      <c r="I3770" s="126"/>
      <c r="P3770" s="126"/>
      <c r="Y3770" s="126"/>
      <c r="Z3770" s="126"/>
    </row>
    <row r="3771" spans="1:26">
      <c r="A3771" s="248"/>
      <c r="I3771" s="126"/>
      <c r="P3771" s="126"/>
      <c r="Y3771" s="126"/>
      <c r="Z3771" s="126"/>
    </row>
    <row r="3772" spans="1:26">
      <c r="A3772" s="248"/>
      <c r="I3772" s="126"/>
      <c r="P3772" s="126"/>
      <c r="Y3772" s="126"/>
      <c r="Z3772" s="126"/>
    </row>
    <row r="3773" spans="1:26">
      <c r="A3773" s="248"/>
      <c r="I3773" s="126"/>
      <c r="P3773" s="126"/>
      <c r="Y3773" s="126"/>
      <c r="Z3773" s="126"/>
    </row>
    <row r="3774" spans="1:26">
      <c r="A3774" s="248"/>
      <c r="I3774" s="126"/>
      <c r="P3774" s="126"/>
      <c r="Y3774" s="126"/>
      <c r="Z3774" s="126"/>
    </row>
    <row r="3775" spans="1:26">
      <c r="A3775" s="248"/>
      <c r="I3775" s="126"/>
      <c r="P3775" s="126"/>
      <c r="Y3775" s="126"/>
      <c r="Z3775" s="126"/>
    </row>
    <row r="3776" spans="1:26">
      <c r="A3776" s="248"/>
      <c r="I3776" s="126"/>
      <c r="P3776" s="126"/>
      <c r="Y3776" s="126"/>
      <c r="Z3776" s="126"/>
    </row>
    <row r="3777" spans="1:26">
      <c r="A3777" s="248"/>
      <c r="I3777" s="126"/>
      <c r="P3777" s="126"/>
      <c r="Y3777" s="126"/>
      <c r="Z3777" s="126"/>
    </row>
    <row r="3778" spans="1:26">
      <c r="A3778" s="248"/>
      <c r="I3778" s="126"/>
      <c r="P3778" s="126"/>
      <c r="Y3778" s="126"/>
      <c r="Z3778" s="126"/>
    </row>
    <row r="3779" spans="1:26">
      <c r="A3779" s="248"/>
      <c r="I3779" s="126"/>
      <c r="P3779" s="126"/>
      <c r="Y3779" s="126"/>
      <c r="Z3779" s="126"/>
    </row>
    <row r="3780" spans="1:26">
      <c r="A3780" s="248"/>
      <c r="I3780" s="126"/>
      <c r="P3780" s="126"/>
      <c r="Y3780" s="126"/>
      <c r="Z3780" s="126"/>
    </row>
    <row r="3781" spans="1:26">
      <c r="A3781" s="248"/>
      <c r="I3781" s="126"/>
      <c r="P3781" s="126"/>
      <c r="Y3781" s="126"/>
      <c r="Z3781" s="126"/>
    </row>
    <row r="3782" spans="1:26">
      <c r="A3782" s="248"/>
      <c r="I3782" s="126"/>
      <c r="P3782" s="126"/>
      <c r="Y3782" s="126"/>
      <c r="Z3782" s="126"/>
    </row>
    <row r="3783" spans="1:26">
      <c r="A3783" s="248"/>
      <c r="I3783" s="126"/>
      <c r="P3783" s="126"/>
      <c r="Y3783" s="126"/>
      <c r="Z3783" s="126"/>
    </row>
    <row r="3784" spans="1:26">
      <c r="A3784" s="248"/>
      <c r="I3784" s="126"/>
      <c r="P3784" s="126"/>
      <c r="Y3784" s="126"/>
      <c r="Z3784" s="126"/>
    </row>
    <row r="3785" spans="1:26">
      <c r="A3785" s="248"/>
      <c r="I3785" s="126"/>
      <c r="P3785" s="126"/>
      <c r="Y3785" s="126"/>
      <c r="Z3785" s="126"/>
    </row>
    <row r="3786" spans="1:26">
      <c r="A3786" s="248"/>
      <c r="I3786" s="126"/>
      <c r="P3786" s="126"/>
      <c r="Y3786" s="126"/>
      <c r="Z3786" s="126"/>
    </row>
    <row r="3787" spans="1:26">
      <c r="A3787" s="248"/>
      <c r="I3787" s="126"/>
      <c r="P3787" s="126"/>
      <c r="Y3787" s="126"/>
      <c r="Z3787" s="126"/>
    </row>
    <row r="3788" spans="1:26">
      <c r="A3788" s="248"/>
      <c r="I3788" s="126"/>
      <c r="P3788" s="126"/>
      <c r="Y3788" s="126"/>
      <c r="Z3788" s="126"/>
    </row>
    <row r="3789" spans="1:26">
      <c r="A3789" s="248"/>
      <c r="I3789" s="126"/>
      <c r="P3789" s="126"/>
      <c r="Y3789" s="126"/>
      <c r="Z3789" s="126"/>
    </row>
    <row r="3790" spans="1:26">
      <c r="A3790" s="248"/>
      <c r="I3790" s="126"/>
      <c r="P3790" s="126"/>
      <c r="Y3790" s="126"/>
      <c r="Z3790" s="126"/>
    </row>
    <row r="3791" spans="1:26">
      <c r="A3791" s="248"/>
      <c r="I3791" s="126"/>
      <c r="P3791" s="126"/>
      <c r="Y3791" s="126"/>
      <c r="Z3791" s="126"/>
    </row>
    <row r="3792" spans="1:26">
      <c r="A3792" s="248"/>
      <c r="I3792" s="126"/>
      <c r="P3792" s="126"/>
      <c r="Y3792" s="126"/>
      <c r="Z3792" s="126"/>
    </row>
    <row r="3793" spans="1:26">
      <c r="A3793" s="248"/>
      <c r="I3793" s="126"/>
      <c r="P3793" s="126"/>
      <c r="Y3793" s="126"/>
      <c r="Z3793" s="126"/>
    </row>
    <row r="3794" spans="1:26">
      <c r="A3794" s="248"/>
      <c r="I3794" s="126"/>
      <c r="P3794" s="126"/>
      <c r="Y3794" s="126"/>
      <c r="Z3794" s="126"/>
    </row>
    <row r="3795" spans="1:26">
      <c r="A3795" s="248"/>
      <c r="I3795" s="126"/>
      <c r="P3795" s="126"/>
      <c r="Y3795" s="126"/>
      <c r="Z3795" s="126"/>
    </row>
    <row r="3796" spans="1:26">
      <c r="A3796" s="248"/>
      <c r="I3796" s="126"/>
      <c r="P3796" s="126"/>
      <c r="Y3796" s="126"/>
      <c r="Z3796" s="126"/>
    </row>
    <row r="3797" spans="1:26">
      <c r="A3797" s="248"/>
      <c r="I3797" s="126"/>
      <c r="P3797" s="126"/>
      <c r="Y3797" s="126"/>
      <c r="Z3797" s="126"/>
    </row>
    <row r="3798" spans="1:26">
      <c r="A3798" s="248"/>
      <c r="I3798" s="126"/>
      <c r="P3798" s="126"/>
      <c r="Y3798" s="126"/>
      <c r="Z3798" s="126"/>
    </row>
    <row r="3799" spans="1:26">
      <c r="A3799" s="248"/>
      <c r="I3799" s="126"/>
      <c r="P3799" s="126"/>
      <c r="Y3799" s="126"/>
      <c r="Z3799" s="126"/>
    </row>
    <row r="3800" spans="1:26">
      <c r="A3800" s="248"/>
      <c r="I3800" s="126"/>
      <c r="P3800" s="126"/>
      <c r="Y3800" s="126"/>
      <c r="Z3800" s="126"/>
    </row>
    <row r="3801" spans="1:26">
      <c r="A3801" s="248"/>
      <c r="I3801" s="126"/>
      <c r="P3801" s="126"/>
      <c r="Y3801" s="126"/>
      <c r="Z3801" s="126"/>
    </row>
    <row r="3802" spans="1:26">
      <c r="A3802" s="248"/>
      <c r="I3802" s="126"/>
      <c r="P3802" s="126"/>
      <c r="Y3802" s="126"/>
      <c r="Z3802" s="126"/>
    </row>
    <row r="3803" spans="1:26">
      <c r="A3803" s="248"/>
      <c r="I3803" s="126"/>
      <c r="P3803" s="126"/>
      <c r="Y3803" s="126"/>
      <c r="Z3803" s="126"/>
    </row>
    <row r="3804" spans="1:26">
      <c r="A3804" s="248"/>
      <c r="I3804" s="126"/>
      <c r="P3804" s="126"/>
      <c r="Y3804" s="126"/>
      <c r="Z3804" s="126"/>
    </row>
    <row r="3805" spans="1:26">
      <c r="A3805" s="248"/>
      <c r="I3805" s="126"/>
      <c r="P3805" s="126"/>
      <c r="Y3805" s="126"/>
      <c r="Z3805" s="126"/>
    </row>
    <row r="3806" spans="1:26">
      <c r="A3806" s="248"/>
      <c r="I3806" s="126"/>
      <c r="P3806" s="126"/>
      <c r="Y3806" s="126"/>
      <c r="Z3806" s="126"/>
    </row>
    <row r="3807" spans="1:26">
      <c r="A3807" s="248"/>
      <c r="I3807" s="126"/>
      <c r="P3807" s="126"/>
      <c r="Y3807" s="126"/>
      <c r="Z3807" s="126"/>
    </row>
    <row r="3808" spans="1:26">
      <c r="A3808" s="248"/>
      <c r="I3808" s="126"/>
      <c r="P3808" s="126"/>
      <c r="Y3808" s="126"/>
      <c r="Z3808" s="126"/>
    </row>
    <row r="3809" spans="1:26">
      <c r="A3809" s="248"/>
      <c r="I3809" s="126"/>
      <c r="P3809" s="126"/>
      <c r="Y3809" s="126"/>
      <c r="Z3809" s="126"/>
    </row>
    <row r="3810" spans="1:26">
      <c r="A3810" s="248"/>
      <c r="I3810" s="126"/>
      <c r="P3810" s="126"/>
      <c r="Y3810" s="126"/>
      <c r="Z3810" s="126"/>
    </row>
    <row r="3811" spans="1:26">
      <c r="A3811" s="248"/>
      <c r="I3811" s="126"/>
      <c r="P3811" s="126"/>
      <c r="Y3811" s="126"/>
      <c r="Z3811" s="126"/>
    </row>
    <row r="3812" spans="1:26">
      <c r="A3812" s="248"/>
      <c r="I3812" s="126"/>
      <c r="P3812" s="126"/>
      <c r="Y3812" s="126"/>
      <c r="Z3812" s="126"/>
    </row>
    <row r="3813" spans="1:26">
      <c r="A3813" s="248"/>
      <c r="I3813" s="126"/>
      <c r="P3813" s="126"/>
      <c r="Y3813" s="126"/>
      <c r="Z3813" s="126"/>
    </row>
    <row r="3814" spans="1:26">
      <c r="A3814" s="248"/>
      <c r="I3814" s="126"/>
      <c r="P3814" s="126"/>
      <c r="Y3814" s="126"/>
      <c r="Z3814" s="126"/>
    </row>
    <row r="3815" spans="1:26">
      <c r="A3815" s="248"/>
      <c r="I3815" s="126"/>
      <c r="P3815" s="126"/>
      <c r="Y3815" s="126"/>
      <c r="Z3815" s="126"/>
    </row>
    <row r="3816" spans="1:26">
      <c r="A3816" s="248"/>
      <c r="I3816" s="126"/>
      <c r="P3816" s="126"/>
      <c r="Y3816" s="126"/>
      <c r="Z3816" s="126"/>
    </row>
    <row r="3817" spans="1:26">
      <c r="A3817" s="248"/>
      <c r="I3817" s="126"/>
      <c r="P3817" s="126"/>
      <c r="Y3817" s="126"/>
      <c r="Z3817" s="126"/>
    </row>
    <row r="3818" spans="1:26">
      <c r="A3818" s="248"/>
      <c r="I3818" s="126"/>
      <c r="P3818" s="126"/>
      <c r="Y3818" s="126"/>
      <c r="Z3818" s="126"/>
    </row>
    <row r="3819" spans="1:26">
      <c r="A3819" s="248"/>
      <c r="I3819" s="126"/>
      <c r="P3819" s="126"/>
      <c r="Y3819" s="126"/>
      <c r="Z3819" s="126"/>
    </row>
    <row r="3820" spans="1:26">
      <c r="A3820" s="248"/>
      <c r="I3820" s="126"/>
      <c r="P3820" s="126"/>
      <c r="Y3820" s="126"/>
      <c r="Z3820" s="126"/>
    </row>
    <row r="3821" spans="1:26">
      <c r="A3821" s="248"/>
      <c r="I3821" s="126"/>
      <c r="P3821" s="126"/>
      <c r="Y3821" s="126"/>
      <c r="Z3821" s="126"/>
    </row>
    <row r="3822" spans="1:26">
      <c r="A3822" s="248"/>
      <c r="I3822" s="126"/>
      <c r="P3822" s="126"/>
      <c r="Y3822" s="126"/>
      <c r="Z3822" s="126"/>
    </row>
    <row r="3823" spans="1:26">
      <c r="A3823" s="248"/>
      <c r="I3823" s="126"/>
      <c r="P3823" s="126"/>
      <c r="Y3823" s="126"/>
      <c r="Z3823" s="126"/>
    </row>
    <row r="3824" spans="1:26">
      <c r="A3824" s="248"/>
      <c r="I3824" s="126"/>
      <c r="P3824" s="126"/>
      <c r="Y3824" s="126"/>
      <c r="Z3824" s="126"/>
    </row>
    <row r="3825" spans="1:26">
      <c r="A3825" s="248"/>
      <c r="I3825" s="126"/>
      <c r="P3825" s="126"/>
      <c r="Y3825" s="126"/>
      <c r="Z3825" s="126"/>
    </row>
    <row r="3826" spans="1:26">
      <c r="A3826" s="248"/>
      <c r="I3826" s="126"/>
      <c r="P3826" s="126"/>
      <c r="Y3826" s="126"/>
      <c r="Z3826" s="126"/>
    </row>
    <row r="3827" spans="1:26">
      <c r="A3827" s="248"/>
      <c r="I3827" s="126"/>
      <c r="P3827" s="126"/>
      <c r="Y3827" s="126"/>
      <c r="Z3827" s="126"/>
    </row>
    <row r="3828" spans="1:26">
      <c r="A3828" s="248"/>
      <c r="I3828" s="126"/>
      <c r="P3828" s="126"/>
      <c r="Y3828" s="126"/>
      <c r="Z3828" s="126"/>
    </row>
    <row r="3829" spans="1:26">
      <c r="A3829" s="248"/>
      <c r="I3829" s="126"/>
      <c r="P3829" s="126"/>
      <c r="Y3829" s="126"/>
      <c r="Z3829" s="126"/>
    </row>
    <row r="3830" spans="1:26">
      <c r="A3830" s="248"/>
      <c r="I3830" s="126"/>
      <c r="P3830" s="126"/>
      <c r="Y3830" s="126"/>
      <c r="Z3830" s="126"/>
    </row>
    <row r="3831" spans="1:26">
      <c r="A3831" s="248"/>
      <c r="I3831" s="126"/>
      <c r="P3831" s="126"/>
      <c r="Y3831" s="126"/>
      <c r="Z3831" s="126"/>
    </row>
    <row r="3832" spans="1:26">
      <c r="A3832" s="248"/>
      <c r="I3832" s="126"/>
      <c r="P3832" s="126"/>
      <c r="Y3832" s="126"/>
      <c r="Z3832" s="126"/>
    </row>
    <row r="3833" spans="1:26">
      <c r="A3833" s="248"/>
      <c r="I3833" s="126"/>
      <c r="P3833" s="126"/>
      <c r="Y3833" s="126"/>
      <c r="Z3833" s="126"/>
    </row>
    <row r="3834" spans="1:26">
      <c r="A3834" s="248"/>
      <c r="I3834" s="126"/>
      <c r="P3834" s="126"/>
      <c r="Y3834" s="126"/>
      <c r="Z3834" s="126"/>
    </row>
    <row r="3835" spans="1:26">
      <c r="A3835" s="248"/>
      <c r="I3835" s="126"/>
      <c r="P3835" s="126"/>
      <c r="Y3835" s="126"/>
      <c r="Z3835" s="126"/>
    </row>
    <row r="3836" spans="1:26">
      <c r="A3836" s="248"/>
      <c r="I3836" s="126"/>
      <c r="P3836" s="126"/>
      <c r="Y3836" s="126"/>
      <c r="Z3836" s="126"/>
    </row>
    <row r="3837" spans="1:26">
      <c r="A3837" s="248"/>
      <c r="I3837" s="126"/>
      <c r="P3837" s="126"/>
      <c r="Y3837" s="126"/>
      <c r="Z3837" s="126"/>
    </row>
    <row r="3838" spans="1:26">
      <c r="A3838" s="248"/>
      <c r="I3838" s="126"/>
      <c r="P3838" s="126"/>
      <c r="Y3838" s="126"/>
      <c r="Z3838" s="126"/>
    </row>
    <row r="3839" spans="1:26">
      <c r="A3839" s="248"/>
      <c r="I3839" s="126"/>
      <c r="P3839" s="126"/>
      <c r="Y3839" s="126"/>
      <c r="Z3839" s="126"/>
    </row>
    <row r="3840" spans="1:26">
      <c r="A3840" s="248"/>
      <c r="I3840" s="126"/>
      <c r="P3840" s="126"/>
      <c r="Y3840" s="126"/>
      <c r="Z3840" s="126"/>
    </row>
    <row r="3841" spans="1:26">
      <c r="A3841" s="248"/>
      <c r="I3841" s="126"/>
      <c r="P3841" s="126"/>
      <c r="Y3841" s="126"/>
      <c r="Z3841" s="126"/>
    </row>
    <row r="3842" spans="1:26">
      <c r="A3842" s="248"/>
      <c r="I3842" s="126"/>
      <c r="P3842" s="126"/>
      <c r="Y3842" s="126"/>
      <c r="Z3842" s="126"/>
    </row>
    <row r="3843" spans="1:26">
      <c r="A3843" s="248"/>
      <c r="I3843" s="126"/>
      <c r="P3843" s="126"/>
      <c r="Y3843" s="126"/>
      <c r="Z3843" s="126"/>
    </row>
    <row r="3844" spans="1:26">
      <c r="A3844" s="248"/>
      <c r="I3844" s="126"/>
      <c r="P3844" s="126"/>
      <c r="Y3844" s="126"/>
      <c r="Z3844" s="126"/>
    </row>
    <row r="3845" spans="1:26">
      <c r="A3845" s="248"/>
      <c r="I3845" s="126"/>
      <c r="P3845" s="126"/>
      <c r="Y3845" s="126"/>
      <c r="Z3845" s="126"/>
    </row>
    <row r="3846" spans="1:26">
      <c r="A3846" s="248"/>
      <c r="I3846" s="126"/>
      <c r="P3846" s="126"/>
      <c r="Y3846" s="126"/>
      <c r="Z3846" s="126"/>
    </row>
    <row r="3847" spans="1:26">
      <c r="A3847" s="248"/>
      <c r="I3847" s="126"/>
      <c r="P3847" s="126"/>
      <c r="Y3847" s="126"/>
      <c r="Z3847" s="126"/>
    </row>
    <row r="3848" spans="1:26">
      <c r="A3848" s="248"/>
      <c r="I3848" s="126"/>
      <c r="P3848" s="126"/>
      <c r="Y3848" s="126"/>
      <c r="Z3848" s="126"/>
    </row>
    <row r="3849" spans="1:26">
      <c r="A3849" s="248"/>
      <c r="I3849" s="126"/>
      <c r="P3849" s="126"/>
      <c r="Y3849" s="126"/>
      <c r="Z3849" s="126"/>
    </row>
    <row r="3850" spans="1:26">
      <c r="A3850" s="248"/>
      <c r="I3850" s="126"/>
      <c r="P3850" s="126"/>
      <c r="Y3850" s="126"/>
      <c r="Z3850" s="126"/>
    </row>
    <row r="3851" spans="1:26">
      <c r="A3851" s="248"/>
      <c r="I3851" s="126"/>
      <c r="P3851" s="126"/>
      <c r="Y3851" s="126"/>
      <c r="Z3851" s="126"/>
    </row>
    <row r="3852" spans="1:26">
      <c r="A3852" s="248"/>
      <c r="I3852" s="126"/>
      <c r="P3852" s="126"/>
      <c r="Y3852" s="126"/>
      <c r="Z3852" s="126"/>
    </row>
    <row r="3853" spans="1:26">
      <c r="A3853" s="248"/>
      <c r="I3853" s="126"/>
      <c r="P3853" s="126"/>
      <c r="Y3853" s="126"/>
      <c r="Z3853" s="126"/>
    </row>
    <row r="3854" spans="1:26">
      <c r="A3854" s="248"/>
      <c r="I3854" s="126"/>
      <c r="P3854" s="126"/>
      <c r="Y3854" s="126"/>
      <c r="Z3854" s="126"/>
    </row>
    <row r="3855" spans="1:26">
      <c r="A3855" s="248"/>
      <c r="I3855" s="126"/>
      <c r="P3855" s="126"/>
      <c r="Y3855" s="126"/>
      <c r="Z3855" s="126"/>
    </row>
    <row r="3856" spans="1:26">
      <c r="A3856" s="248"/>
      <c r="I3856" s="126"/>
      <c r="P3856" s="126"/>
      <c r="Y3856" s="126"/>
      <c r="Z3856" s="126"/>
    </row>
    <row r="3857" spans="1:26">
      <c r="A3857" s="248"/>
      <c r="I3857" s="126"/>
      <c r="P3857" s="126"/>
      <c r="Y3857" s="126"/>
      <c r="Z3857" s="126"/>
    </row>
    <row r="3858" spans="1:26">
      <c r="A3858" s="248"/>
      <c r="I3858" s="126"/>
      <c r="P3858" s="126"/>
      <c r="Y3858" s="126"/>
      <c r="Z3858" s="126"/>
    </row>
    <row r="3859" spans="1:26">
      <c r="A3859" s="248"/>
      <c r="I3859" s="126"/>
      <c r="P3859" s="126"/>
      <c r="Y3859" s="126"/>
      <c r="Z3859" s="126"/>
    </row>
    <row r="3860" spans="1:26">
      <c r="A3860" s="248"/>
      <c r="I3860" s="126"/>
      <c r="P3860" s="126"/>
      <c r="Y3860" s="126"/>
      <c r="Z3860" s="126"/>
    </row>
    <row r="3861" spans="1:26">
      <c r="A3861" s="248"/>
      <c r="I3861" s="126"/>
      <c r="P3861" s="126"/>
      <c r="Y3861" s="126"/>
      <c r="Z3861" s="126"/>
    </row>
    <row r="3862" spans="1:26">
      <c r="A3862" s="248"/>
      <c r="I3862" s="126"/>
      <c r="P3862" s="126"/>
      <c r="Y3862" s="126"/>
      <c r="Z3862" s="126"/>
    </row>
    <row r="3863" spans="1:26">
      <c r="A3863" s="248"/>
      <c r="I3863" s="126"/>
      <c r="P3863" s="126"/>
      <c r="Y3863" s="126"/>
      <c r="Z3863" s="126"/>
    </row>
    <row r="3864" spans="1:26">
      <c r="A3864" s="248"/>
      <c r="I3864" s="126"/>
      <c r="P3864" s="126"/>
      <c r="Y3864" s="126"/>
      <c r="Z3864" s="126"/>
    </row>
    <row r="3865" spans="1:26">
      <c r="A3865" s="248"/>
      <c r="I3865" s="126"/>
      <c r="P3865" s="126"/>
      <c r="Y3865" s="126"/>
      <c r="Z3865" s="126"/>
    </row>
    <row r="3866" spans="1:26">
      <c r="A3866" s="248"/>
      <c r="I3866" s="126"/>
      <c r="P3866" s="126"/>
      <c r="Y3866" s="126"/>
      <c r="Z3866" s="126"/>
    </row>
    <row r="3867" spans="1:26">
      <c r="A3867" s="248"/>
      <c r="I3867" s="126"/>
      <c r="P3867" s="126"/>
      <c r="Y3867" s="126"/>
      <c r="Z3867" s="126"/>
    </row>
    <row r="3868" spans="1:26">
      <c r="A3868" s="248"/>
      <c r="I3868" s="126"/>
      <c r="P3868" s="126"/>
      <c r="Y3868" s="126"/>
      <c r="Z3868" s="126"/>
    </row>
    <row r="3869" spans="1:26">
      <c r="A3869" s="248"/>
      <c r="I3869" s="126"/>
      <c r="P3869" s="126"/>
      <c r="Y3869" s="126"/>
      <c r="Z3869" s="126"/>
    </row>
    <row r="3870" spans="1:26">
      <c r="A3870" s="248"/>
      <c r="I3870" s="126"/>
      <c r="P3870" s="126"/>
      <c r="Y3870" s="126"/>
      <c r="Z3870" s="126"/>
    </row>
    <row r="3871" spans="1:26">
      <c r="A3871" s="248"/>
      <c r="I3871" s="126"/>
      <c r="P3871" s="126"/>
      <c r="Y3871" s="126"/>
      <c r="Z3871" s="126"/>
    </row>
    <row r="3872" spans="1:26">
      <c r="A3872" s="248"/>
      <c r="I3872" s="126"/>
      <c r="P3872" s="126"/>
      <c r="Y3872" s="126"/>
      <c r="Z3872" s="126"/>
    </row>
    <row r="3873" spans="1:26">
      <c r="A3873" s="248"/>
      <c r="I3873" s="126"/>
      <c r="P3873" s="126"/>
      <c r="Y3873" s="126"/>
      <c r="Z3873" s="126"/>
    </row>
    <row r="3874" spans="1:26">
      <c r="A3874" s="248"/>
      <c r="I3874" s="126"/>
      <c r="P3874" s="126"/>
      <c r="Y3874" s="126"/>
      <c r="Z3874" s="126"/>
    </row>
    <row r="3875" spans="1:26">
      <c r="A3875" s="248"/>
      <c r="I3875" s="126"/>
      <c r="P3875" s="126"/>
      <c r="Y3875" s="126"/>
      <c r="Z3875" s="126"/>
    </row>
    <row r="3876" spans="1:26">
      <c r="A3876" s="248"/>
      <c r="I3876" s="126"/>
      <c r="P3876" s="126"/>
      <c r="Y3876" s="126"/>
      <c r="Z3876" s="126"/>
    </row>
    <row r="3877" spans="1:26">
      <c r="A3877" s="248"/>
      <c r="I3877" s="126"/>
      <c r="P3877" s="126"/>
      <c r="Y3877" s="126"/>
      <c r="Z3877" s="126"/>
    </row>
    <row r="3878" spans="1:26">
      <c r="A3878" s="248"/>
      <c r="I3878" s="126"/>
      <c r="P3878" s="126"/>
      <c r="Y3878" s="126"/>
      <c r="Z3878" s="126"/>
    </row>
    <row r="3879" spans="1:26">
      <c r="A3879" s="248"/>
      <c r="I3879" s="126"/>
      <c r="P3879" s="126"/>
      <c r="Y3879" s="126"/>
      <c r="Z3879" s="126"/>
    </row>
    <row r="3880" spans="1:26">
      <c r="A3880" s="248"/>
      <c r="I3880" s="126"/>
      <c r="P3880" s="126"/>
      <c r="Y3880" s="126"/>
      <c r="Z3880" s="126"/>
    </row>
    <row r="3881" spans="1:26">
      <c r="A3881" s="248"/>
      <c r="I3881" s="126"/>
      <c r="P3881" s="126"/>
      <c r="Y3881" s="126"/>
      <c r="Z3881" s="126"/>
    </row>
    <row r="3882" spans="1:26">
      <c r="A3882" s="248"/>
      <c r="I3882" s="126"/>
      <c r="P3882" s="126"/>
      <c r="Y3882" s="126"/>
      <c r="Z3882" s="126"/>
    </row>
    <row r="3883" spans="1:26">
      <c r="A3883" s="248"/>
      <c r="I3883" s="126"/>
      <c r="P3883" s="126"/>
      <c r="Y3883" s="126"/>
      <c r="Z3883" s="126"/>
    </row>
    <row r="3884" spans="1:26">
      <c r="A3884" s="248"/>
      <c r="I3884" s="126"/>
      <c r="P3884" s="126"/>
      <c r="Y3884" s="126"/>
      <c r="Z3884" s="126"/>
    </row>
    <row r="3885" spans="1:26">
      <c r="A3885" s="248"/>
      <c r="I3885" s="126"/>
      <c r="P3885" s="126"/>
      <c r="Y3885" s="126"/>
      <c r="Z3885" s="126"/>
    </row>
    <row r="3886" spans="1:26">
      <c r="A3886" s="248"/>
      <c r="I3886" s="126"/>
      <c r="P3886" s="126"/>
      <c r="Y3886" s="126"/>
      <c r="Z3886" s="126"/>
    </row>
    <row r="3887" spans="1:26">
      <c r="A3887" s="248"/>
      <c r="I3887" s="126"/>
      <c r="P3887" s="126"/>
      <c r="Y3887" s="126"/>
      <c r="Z3887" s="126"/>
    </row>
    <row r="3888" spans="1:26">
      <c r="A3888" s="248"/>
      <c r="I3888" s="126"/>
      <c r="P3888" s="126"/>
      <c r="Y3888" s="126"/>
      <c r="Z3888" s="126"/>
    </row>
    <row r="3889" spans="1:26">
      <c r="A3889" s="248"/>
      <c r="I3889" s="126"/>
      <c r="P3889" s="126"/>
      <c r="Y3889" s="126"/>
      <c r="Z3889" s="126"/>
    </row>
    <row r="3890" spans="1:26">
      <c r="A3890" s="248"/>
      <c r="I3890" s="126"/>
      <c r="P3890" s="126"/>
      <c r="Y3890" s="126"/>
      <c r="Z3890" s="126"/>
    </row>
    <row r="3891" spans="1:26">
      <c r="A3891" s="248"/>
      <c r="I3891" s="126"/>
      <c r="P3891" s="126"/>
      <c r="Y3891" s="126"/>
      <c r="Z3891" s="126"/>
    </row>
    <row r="3892" spans="1:26">
      <c r="A3892" s="248"/>
      <c r="I3892" s="126"/>
      <c r="P3892" s="126"/>
      <c r="Y3892" s="126"/>
      <c r="Z3892" s="126"/>
    </row>
    <row r="3893" spans="1:26">
      <c r="A3893" s="248"/>
      <c r="I3893" s="126"/>
      <c r="P3893" s="126"/>
      <c r="Y3893" s="126"/>
      <c r="Z3893" s="126"/>
    </row>
    <row r="3894" spans="1:26">
      <c r="A3894" s="248"/>
      <c r="I3894" s="126"/>
      <c r="P3894" s="126"/>
      <c r="Y3894" s="126"/>
      <c r="Z3894" s="126"/>
    </row>
    <row r="3895" spans="1:26">
      <c r="A3895" s="248"/>
      <c r="I3895" s="126"/>
      <c r="P3895" s="126"/>
      <c r="Y3895" s="126"/>
      <c r="Z3895" s="126"/>
    </row>
    <row r="3896" spans="1:26">
      <c r="A3896" s="248"/>
      <c r="I3896" s="126"/>
      <c r="P3896" s="126"/>
      <c r="Y3896" s="126"/>
      <c r="Z3896" s="126"/>
    </row>
    <row r="3897" spans="1:26">
      <c r="A3897" s="248"/>
      <c r="I3897" s="126"/>
      <c r="P3897" s="126"/>
      <c r="Y3897" s="126"/>
      <c r="Z3897" s="126"/>
    </row>
    <row r="3898" spans="1:26">
      <c r="A3898" s="248"/>
      <c r="I3898" s="126"/>
      <c r="P3898" s="126"/>
      <c r="Y3898" s="126"/>
      <c r="Z3898" s="126"/>
    </row>
    <row r="3899" spans="1:26">
      <c r="A3899" s="248"/>
      <c r="I3899" s="126"/>
      <c r="P3899" s="126"/>
      <c r="Y3899" s="126"/>
      <c r="Z3899" s="126"/>
    </row>
    <row r="3900" spans="1:26">
      <c r="A3900" s="248"/>
      <c r="I3900" s="126"/>
      <c r="P3900" s="126"/>
      <c r="Y3900" s="126"/>
      <c r="Z3900" s="126"/>
    </row>
    <row r="3901" spans="1:26">
      <c r="A3901" s="248"/>
      <c r="I3901" s="126"/>
      <c r="P3901" s="126"/>
      <c r="Y3901" s="126"/>
      <c r="Z3901" s="126"/>
    </row>
    <row r="3902" spans="1:26">
      <c r="A3902" s="248"/>
      <c r="I3902" s="126"/>
      <c r="P3902" s="126"/>
      <c r="Y3902" s="126"/>
      <c r="Z3902" s="126"/>
    </row>
    <row r="3903" spans="1:26">
      <c r="A3903" s="248"/>
      <c r="I3903" s="126"/>
      <c r="P3903" s="126"/>
      <c r="Y3903" s="126"/>
      <c r="Z3903" s="126"/>
    </row>
    <row r="3904" spans="1:26">
      <c r="A3904" s="248"/>
      <c r="I3904" s="126"/>
      <c r="P3904" s="126"/>
      <c r="Y3904" s="126"/>
      <c r="Z3904" s="126"/>
    </row>
    <row r="3905" spans="1:26">
      <c r="A3905" s="248"/>
      <c r="I3905" s="126"/>
      <c r="P3905" s="126"/>
      <c r="Y3905" s="126"/>
      <c r="Z3905" s="126"/>
    </row>
    <row r="3906" spans="1:26">
      <c r="A3906" s="248"/>
      <c r="I3906" s="126"/>
      <c r="P3906" s="126"/>
      <c r="Y3906" s="126"/>
      <c r="Z3906" s="126"/>
    </row>
    <row r="3907" spans="1:26">
      <c r="A3907" s="248"/>
      <c r="I3907" s="126"/>
      <c r="P3907" s="126"/>
      <c r="Y3907" s="126"/>
      <c r="Z3907" s="126"/>
    </row>
    <row r="3908" spans="1:26">
      <c r="A3908" s="248"/>
      <c r="I3908" s="126"/>
      <c r="P3908" s="126"/>
      <c r="Y3908" s="126"/>
      <c r="Z3908" s="126"/>
    </row>
    <row r="3909" spans="1:26">
      <c r="A3909" s="248"/>
      <c r="I3909" s="126"/>
      <c r="P3909" s="126"/>
      <c r="Y3909" s="126"/>
      <c r="Z3909" s="126"/>
    </row>
    <row r="3910" spans="1:26">
      <c r="A3910" s="248"/>
      <c r="I3910" s="126"/>
      <c r="P3910" s="126"/>
      <c r="Y3910" s="126"/>
      <c r="Z3910" s="126"/>
    </row>
    <row r="3911" spans="1:26">
      <c r="A3911" s="248"/>
      <c r="I3911" s="126"/>
      <c r="P3911" s="126"/>
      <c r="Y3911" s="126"/>
      <c r="Z3911" s="126"/>
    </row>
    <row r="3912" spans="1:26">
      <c r="A3912" s="248"/>
      <c r="I3912" s="126"/>
      <c r="P3912" s="126"/>
      <c r="Y3912" s="126"/>
      <c r="Z3912" s="126"/>
    </row>
    <row r="3913" spans="1:26">
      <c r="A3913" s="248"/>
      <c r="I3913" s="126"/>
      <c r="P3913" s="126"/>
      <c r="Y3913" s="126"/>
      <c r="Z3913" s="126"/>
    </row>
    <row r="3914" spans="1:26">
      <c r="A3914" s="248"/>
      <c r="I3914" s="126"/>
      <c r="P3914" s="126"/>
      <c r="Y3914" s="126"/>
      <c r="Z3914" s="126"/>
    </row>
    <row r="3915" spans="1:26">
      <c r="A3915" s="248"/>
      <c r="I3915" s="126"/>
      <c r="P3915" s="126"/>
      <c r="Y3915" s="126"/>
      <c r="Z3915" s="126"/>
    </row>
    <row r="3916" spans="1:26">
      <c r="A3916" s="248"/>
      <c r="I3916" s="126"/>
      <c r="P3916" s="126"/>
      <c r="Y3916" s="126"/>
      <c r="Z3916" s="126"/>
    </row>
    <row r="3917" spans="1:26">
      <c r="A3917" s="248"/>
      <c r="I3917" s="126"/>
      <c r="P3917" s="126"/>
      <c r="Y3917" s="126"/>
      <c r="Z3917" s="126"/>
    </row>
    <row r="3918" spans="1:26">
      <c r="A3918" s="248"/>
      <c r="I3918" s="126"/>
      <c r="P3918" s="126"/>
      <c r="Y3918" s="126"/>
      <c r="Z3918" s="126"/>
    </row>
    <row r="3919" spans="1:26">
      <c r="A3919" s="248"/>
      <c r="I3919" s="126"/>
      <c r="P3919" s="126"/>
      <c r="Y3919" s="126"/>
      <c r="Z3919" s="126"/>
    </row>
    <row r="3920" spans="1:26">
      <c r="A3920" s="248"/>
      <c r="I3920" s="126"/>
      <c r="P3920" s="126"/>
      <c r="Y3920" s="126"/>
      <c r="Z3920" s="126"/>
    </row>
    <row r="3921" spans="1:26">
      <c r="A3921" s="248"/>
      <c r="I3921" s="126"/>
      <c r="P3921" s="126"/>
      <c r="Y3921" s="126"/>
      <c r="Z3921" s="126"/>
    </row>
    <row r="3922" spans="1:26">
      <c r="A3922" s="248"/>
      <c r="I3922" s="126"/>
      <c r="P3922" s="126"/>
      <c r="Y3922" s="126"/>
      <c r="Z3922" s="126"/>
    </row>
    <row r="3923" spans="1:26">
      <c r="A3923" s="248"/>
      <c r="I3923" s="126"/>
      <c r="P3923" s="126"/>
      <c r="Y3923" s="126"/>
      <c r="Z3923" s="126"/>
    </row>
    <row r="3924" spans="1:26">
      <c r="A3924" s="248"/>
      <c r="I3924" s="126"/>
      <c r="P3924" s="126"/>
      <c r="Y3924" s="126"/>
      <c r="Z3924" s="126"/>
    </row>
    <row r="3925" spans="1:26">
      <c r="A3925" s="248"/>
      <c r="I3925" s="126"/>
      <c r="P3925" s="126"/>
      <c r="Y3925" s="126"/>
      <c r="Z3925" s="126"/>
    </row>
    <row r="3926" spans="1:26">
      <c r="A3926" s="248"/>
      <c r="I3926" s="126"/>
      <c r="P3926" s="126"/>
      <c r="Y3926" s="126"/>
      <c r="Z3926" s="126"/>
    </row>
    <row r="3927" spans="1:26">
      <c r="A3927" s="248"/>
      <c r="I3927" s="126"/>
      <c r="P3927" s="126"/>
      <c r="Y3927" s="126"/>
      <c r="Z3927" s="126"/>
    </row>
    <row r="3928" spans="1:26">
      <c r="A3928" s="248"/>
      <c r="I3928" s="126"/>
      <c r="P3928" s="126"/>
      <c r="Y3928" s="126"/>
      <c r="Z3928" s="126"/>
    </row>
    <row r="3929" spans="1:26">
      <c r="A3929" s="248"/>
      <c r="I3929" s="126"/>
      <c r="P3929" s="126"/>
      <c r="Y3929" s="126"/>
      <c r="Z3929" s="126"/>
    </row>
    <row r="3930" spans="1:26">
      <c r="A3930" s="248"/>
      <c r="I3930" s="126"/>
      <c r="P3930" s="126"/>
      <c r="Y3930" s="126"/>
      <c r="Z3930" s="126"/>
    </row>
    <row r="3931" spans="1:26">
      <c r="A3931" s="248"/>
      <c r="I3931" s="126"/>
      <c r="P3931" s="126"/>
      <c r="Y3931" s="126"/>
      <c r="Z3931" s="126"/>
    </row>
    <row r="3932" spans="1:26">
      <c r="A3932" s="248"/>
      <c r="I3932" s="126"/>
      <c r="P3932" s="126"/>
      <c r="Y3932" s="126"/>
      <c r="Z3932" s="126"/>
    </row>
    <row r="3933" spans="1:26">
      <c r="A3933" s="248"/>
      <c r="I3933" s="126"/>
      <c r="P3933" s="126"/>
      <c r="Y3933" s="126"/>
      <c r="Z3933" s="126"/>
    </row>
    <row r="3934" spans="1:26">
      <c r="A3934" s="248"/>
      <c r="I3934" s="126"/>
      <c r="P3934" s="126"/>
      <c r="Y3934" s="126"/>
      <c r="Z3934" s="126"/>
    </row>
    <row r="3935" spans="1:26">
      <c r="A3935" s="248"/>
      <c r="I3935" s="126"/>
      <c r="P3935" s="126"/>
      <c r="Y3935" s="126"/>
      <c r="Z3935" s="126"/>
    </row>
    <row r="3936" spans="1:26">
      <c r="A3936" s="248"/>
      <c r="I3936" s="126"/>
      <c r="P3936" s="126"/>
      <c r="Y3936" s="126"/>
      <c r="Z3936" s="126"/>
    </row>
    <row r="3937" spans="1:26">
      <c r="A3937" s="248"/>
      <c r="I3937" s="126"/>
      <c r="P3937" s="126"/>
      <c r="Y3937" s="126"/>
      <c r="Z3937" s="126"/>
    </row>
    <row r="3938" spans="1:26">
      <c r="A3938" s="248"/>
      <c r="I3938" s="126"/>
      <c r="P3938" s="126"/>
      <c r="Y3938" s="126"/>
      <c r="Z3938" s="126"/>
    </row>
    <row r="3939" spans="1:26">
      <c r="A3939" s="248"/>
      <c r="I3939" s="126"/>
      <c r="P3939" s="126"/>
      <c r="Y3939" s="126"/>
      <c r="Z3939" s="126"/>
    </row>
    <row r="3940" spans="1:26">
      <c r="A3940" s="248"/>
      <c r="I3940" s="126"/>
      <c r="P3940" s="126"/>
      <c r="Y3940" s="126"/>
      <c r="Z3940" s="126"/>
    </row>
    <row r="3941" spans="1:26">
      <c r="A3941" s="248"/>
      <c r="I3941" s="126"/>
      <c r="P3941" s="126"/>
      <c r="Y3941" s="126"/>
      <c r="Z3941" s="126"/>
    </row>
    <row r="3942" spans="1:26">
      <c r="A3942" s="248"/>
      <c r="I3942" s="126"/>
      <c r="P3942" s="126"/>
      <c r="Y3942" s="126"/>
      <c r="Z3942" s="126"/>
    </row>
    <row r="3943" spans="1:26">
      <c r="A3943" s="248"/>
      <c r="I3943" s="126"/>
      <c r="P3943" s="126"/>
      <c r="Y3943" s="126"/>
      <c r="Z3943" s="126"/>
    </row>
    <row r="3944" spans="1:26">
      <c r="A3944" s="248"/>
      <c r="I3944" s="126"/>
      <c r="P3944" s="126"/>
      <c r="Y3944" s="126"/>
      <c r="Z3944" s="126"/>
    </row>
    <row r="3945" spans="1:26">
      <c r="A3945" s="248"/>
      <c r="I3945" s="126"/>
      <c r="P3945" s="126"/>
      <c r="Y3945" s="126"/>
      <c r="Z3945" s="126"/>
    </row>
    <row r="3946" spans="1:26">
      <c r="A3946" s="248"/>
      <c r="I3946" s="126"/>
      <c r="P3946" s="126"/>
      <c r="Y3946" s="126"/>
      <c r="Z3946" s="126"/>
    </row>
    <row r="3947" spans="1:26">
      <c r="A3947" s="248"/>
      <c r="I3947" s="126"/>
      <c r="P3947" s="126"/>
      <c r="Y3947" s="126"/>
      <c r="Z3947" s="126"/>
    </row>
    <row r="3948" spans="1:26">
      <c r="A3948" s="248"/>
      <c r="I3948" s="126"/>
      <c r="P3948" s="126"/>
      <c r="Y3948" s="126"/>
      <c r="Z3948" s="126"/>
    </row>
    <row r="3949" spans="1:26">
      <c r="A3949" s="248"/>
      <c r="I3949" s="126"/>
      <c r="P3949" s="126"/>
      <c r="Y3949" s="126"/>
      <c r="Z3949" s="126"/>
    </row>
    <row r="3950" spans="1:26">
      <c r="A3950" s="248"/>
      <c r="I3950" s="126"/>
      <c r="P3950" s="126"/>
      <c r="Y3950" s="126"/>
      <c r="Z3950" s="126"/>
    </row>
    <row r="3951" spans="1:26">
      <c r="A3951" s="248"/>
      <c r="I3951" s="126"/>
      <c r="P3951" s="126"/>
      <c r="Y3951" s="126"/>
      <c r="Z3951" s="126"/>
    </row>
    <row r="3952" spans="1:26">
      <c r="A3952" s="248"/>
      <c r="I3952" s="126"/>
      <c r="P3952" s="126"/>
      <c r="Y3952" s="126"/>
      <c r="Z3952" s="126"/>
    </row>
    <row r="3953" spans="1:26">
      <c r="A3953" s="248"/>
      <c r="I3953" s="126"/>
      <c r="P3953" s="126"/>
      <c r="Y3953" s="126"/>
      <c r="Z3953" s="126"/>
    </row>
    <row r="3954" spans="1:26">
      <c r="A3954" s="248"/>
      <c r="I3954" s="126"/>
      <c r="P3954" s="126"/>
      <c r="Y3954" s="126"/>
      <c r="Z3954" s="126"/>
    </row>
    <row r="3955" spans="1:26">
      <c r="A3955" s="248"/>
      <c r="I3955" s="126"/>
      <c r="P3955" s="126"/>
      <c r="Y3955" s="126"/>
      <c r="Z3955" s="126"/>
    </row>
    <row r="3956" spans="1:26">
      <c r="A3956" s="248"/>
      <c r="I3956" s="126"/>
      <c r="P3956" s="126"/>
      <c r="Y3956" s="126"/>
      <c r="Z3956" s="126"/>
    </row>
    <row r="3957" spans="1:26">
      <c r="A3957" s="248"/>
      <c r="I3957" s="126"/>
      <c r="P3957" s="126"/>
      <c r="Y3957" s="126"/>
      <c r="Z3957" s="126"/>
    </row>
    <row r="3958" spans="1:26">
      <c r="A3958" s="248"/>
      <c r="I3958" s="126"/>
      <c r="P3958" s="126"/>
      <c r="Y3958" s="126"/>
      <c r="Z3958" s="126"/>
    </row>
    <row r="3959" spans="1:26">
      <c r="A3959" s="248"/>
      <c r="I3959" s="126"/>
      <c r="P3959" s="126"/>
      <c r="Y3959" s="126"/>
      <c r="Z3959" s="126"/>
    </row>
    <row r="3960" spans="1:26">
      <c r="A3960" s="248"/>
      <c r="I3960" s="126"/>
      <c r="P3960" s="126"/>
      <c r="Y3960" s="126"/>
      <c r="Z3960" s="126"/>
    </row>
    <row r="3961" spans="1:26">
      <c r="A3961" s="248"/>
      <c r="I3961" s="126"/>
      <c r="P3961" s="126"/>
      <c r="Y3961" s="126"/>
      <c r="Z3961" s="126"/>
    </row>
    <row r="3962" spans="1:26">
      <c r="A3962" s="248"/>
      <c r="I3962" s="126"/>
      <c r="P3962" s="126"/>
      <c r="Y3962" s="126"/>
      <c r="Z3962" s="126"/>
    </row>
    <row r="3963" spans="1:26">
      <c r="A3963" s="248"/>
      <c r="I3963" s="126"/>
      <c r="P3963" s="126"/>
      <c r="Y3963" s="126"/>
      <c r="Z3963" s="126"/>
    </row>
    <row r="3964" spans="1:26">
      <c r="A3964" s="248"/>
      <c r="I3964" s="126"/>
      <c r="P3964" s="126"/>
      <c r="Y3964" s="126"/>
      <c r="Z3964" s="126"/>
    </row>
    <row r="3965" spans="1:26">
      <c r="A3965" s="248"/>
      <c r="I3965" s="126"/>
      <c r="P3965" s="126"/>
      <c r="Y3965" s="126"/>
      <c r="Z3965" s="126"/>
    </row>
    <row r="3966" spans="1:26">
      <c r="A3966" s="248"/>
      <c r="I3966" s="126"/>
      <c r="P3966" s="126"/>
      <c r="Y3966" s="126"/>
      <c r="Z3966" s="126"/>
    </row>
    <row r="3967" spans="1:26">
      <c r="A3967" s="248"/>
      <c r="I3967" s="126"/>
      <c r="P3967" s="126"/>
      <c r="Y3967" s="126"/>
      <c r="Z3967" s="126"/>
    </row>
    <row r="3968" spans="1:26">
      <c r="A3968" s="248"/>
      <c r="I3968" s="126"/>
      <c r="P3968" s="126"/>
      <c r="Y3968" s="126"/>
      <c r="Z3968" s="126"/>
    </row>
    <row r="3969" spans="1:26">
      <c r="A3969" s="248"/>
      <c r="I3969" s="126"/>
      <c r="P3969" s="126"/>
      <c r="Y3969" s="126"/>
      <c r="Z3969" s="126"/>
    </row>
    <row r="3970" spans="1:26">
      <c r="A3970" s="248"/>
      <c r="I3970" s="126"/>
      <c r="P3970" s="126"/>
      <c r="Y3970" s="126"/>
      <c r="Z3970" s="126"/>
    </row>
    <row r="3971" spans="1:26">
      <c r="A3971" s="248"/>
      <c r="I3971" s="126"/>
      <c r="P3971" s="126"/>
      <c r="Y3971" s="126"/>
      <c r="Z3971" s="126"/>
    </row>
    <row r="3972" spans="1:26">
      <c r="A3972" s="248"/>
      <c r="I3972" s="126"/>
      <c r="P3972" s="126"/>
      <c r="Y3972" s="126"/>
      <c r="Z3972" s="126"/>
    </row>
    <row r="3973" spans="1:26">
      <c r="A3973" s="248"/>
      <c r="I3973" s="126"/>
      <c r="P3973" s="126"/>
      <c r="Y3973" s="126"/>
      <c r="Z3973" s="126"/>
    </row>
    <row r="3974" spans="1:26">
      <c r="A3974" s="248"/>
      <c r="I3974" s="126"/>
      <c r="P3974" s="126"/>
      <c r="Y3974" s="126"/>
      <c r="Z3974" s="126"/>
    </row>
    <row r="3975" spans="1:26">
      <c r="A3975" s="248"/>
      <c r="I3975" s="126"/>
      <c r="P3975" s="126"/>
      <c r="Y3975" s="126"/>
      <c r="Z3975" s="126"/>
    </row>
    <row r="3976" spans="1:26">
      <c r="A3976" s="248"/>
      <c r="I3976" s="126"/>
      <c r="P3976" s="126"/>
      <c r="Y3976" s="126"/>
      <c r="Z3976" s="126"/>
    </row>
    <row r="3977" spans="1:26">
      <c r="A3977" s="248"/>
      <c r="I3977" s="126"/>
      <c r="P3977" s="126"/>
      <c r="Y3977" s="126"/>
      <c r="Z3977" s="126"/>
    </row>
    <row r="3978" spans="1:26">
      <c r="A3978" s="248"/>
      <c r="I3978" s="126"/>
      <c r="P3978" s="126"/>
      <c r="Y3978" s="126"/>
      <c r="Z3978" s="126"/>
    </row>
    <row r="3979" spans="1:26">
      <c r="A3979" s="248"/>
      <c r="I3979" s="126"/>
      <c r="P3979" s="126"/>
      <c r="Y3979" s="126"/>
      <c r="Z3979" s="126"/>
    </row>
    <row r="3980" spans="1:26">
      <c r="A3980" s="248"/>
      <c r="I3980" s="126"/>
      <c r="P3980" s="126"/>
      <c r="Y3980" s="126"/>
      <c r="Z3980" s="126"/>
    </row>
    <row r="3981" spans="1:26">
      <c r="A3981" s="248"/>
      <c r="I3981" s="126"/>
      <c r="P3981" s="126"/>
      <c r="Y3981" s="126"/>
      <c r="Z3981" s="126"/>
    </row>
    <row r="3982" spans="1:26">
      <c r="A3982" s="248"/>
      <c r="I3982" s="126"/>
      <c r="P3982" s="126"/>
      <c r="Y3982" s="126"/>
      <c r="Z3982" s="126"/>
    </row>
    <row r="3983" spans="1:26">
      <c r="A3983" s="248"/>
      <c r="I3983" s="126"/>
      <c r="P3983" s="126"/>
      <c r="Y3983" s="126"/>
      <c r="Z3983" s="126"/>
    </row>
    <row r="3984" spans="1:26">
      <c r="A3984" s="248"/>
      <c r="I3984" s="126"/>
      <c r="P3984" s="126"/>
      <c r="Y3984" s="126"/>
      <c r="Z3984" s="126"/>
    </row>
    <row r="3985" spans="1:26">
      <c r="A3985" s="248"/>
      <c r="I3985" s="126"/>
      <c r="P3985" s="126"/>
      <c r="Y3985" s="126"/>
      <c r="Z3985" s="126"/>
    </row>
    <row r="3986" spans="1:26">
      <c r="A3986" s="248"/>
      <c r="I3986" s="126"/>
      <c r="P3986" s="126"/>
      <c r="Y3986" s="126"/>
      <c r="Z3986" s="126"/>
    </row>
    <row r="3987" spans="1:26">
      <c r="A3987" s="248"/>
      <c r="I3987" s="126"/>
      <c r="P3987" s="126"/>
      <c r="Y3987" s="126"/>
      <c r="Z3987" s="126"/>
    </row>
    <row r="3988" spans="1:26">
      <c r="A3988" s="248"/>
      <c r="I3988" s="126"/>
      <c r="P3988" s="126"/>
      <c r="Y3988" s="126"/>
      <c r="Z3988" s="126"/>
    </row>
    <row r="3989" spans="1:26">
      <c r="A3989" s="248"/>
      <c r="I3989" s="126"/>
      <c r="P3989" s="126"/>
      <c r="Y3989" s="126"/>
      <c r="Z3989" s="126"/>
    </row>
    <row r="3990" spans="1:26">
      <c r="A3990" s="248"/>
      <c r="I3990" s="126"/>
      <c r="P3990" s="126"/>
      <c r="Y3990" s="126"/>
      <c r="Z3990" s="126"/>
    </row>
    <row r="3991" spans="1:26">
      <c r="A3991" s="248"/>
      <c r="I3991" s="126"/>
      <c r="P3991" s="126"/>
      <c r="Y3991" s="126"/>
      <c r="Z3991" s="126"/>
    </row>
    <row r="3992" spans="1:26">
      <c r="A3992" s="248"/>
      <c r="I3992" s="126"/>
      <c r="P3992" s="126"/>
      <c r="Y3992" s="126"/>
      <c r="Z3992" s="126"/>
    </row>
    <row r="3993" spans="1:26">
      <c r="A3993" s="248"/>
      <c r="I3993" s="126"/>
      <c r="P3993" s="126"/>
      <c r="Y3993" s="126"/>
      <c r="Z3993" s="126"/>
    </row>
    <row r="3994" spans="1:26">
      <c r="A3994" s="248"/>
      <c r="I3994" s="126"/>
      <c r="P3994" s="126"/>
      <c r="Y3994" s="126"/>
      <c r="Z3994" s="126"/>
    </row>
    <row r="3995" spans="1:26">
      <c r="A3995" s="248"/>
      <c r="I3995" s="126"/>
      <c r="P3995" s="126"/>
      <c r="Y3995" s="126"/>
      <c r="Z3995" s="126"/>
    </row>
    <row r="3996" spans="1:26">
      <c r="A3996" s="248"/>
      <c r="I3996" s="126"/>
      <c r="P3996" s="126"/>
      <c r="Y3996" s="126"/>
      <c r="Z3996" s="126"/>
    </row>
    <row r="3997" spans="1:26">
      <c r="A3997" s="248"/>
      <c r="I3997" s="126"/>
      <c r="P3997" s="126"/>
      <c r="Y3997" s="126"/>
      <c r="Z3997" s="126"/>
    </row>
    <row r="3998" spans="1:26">
      <c r="A3998" s="248"/>
      <c r="I3998" s="126"/>
      <c r="P3998" s="126"/>
      <c r="Y3998" s="126"/>
      <c r="Z3998" s="126"/>
    </row>
    <row r="3999" spans="1:26">
      <c r="A3999" s="248"/>
      <c r="I3999" s="126"/>
      <c r="P3999" s="126"/>
      <c r="Y3999" s="126"/>
      <c r="Z3999" s="126"/>
    </row>
    <row r="4000" spans="1:26">
      <c r="A4000" s="248"/>
      <c r="I4000" s="126"/>
      <c r="P4000" s="126"/>
      <c r="Y4000" s="126"/>
      <c r="Z4000" s="126"/>
    </row>
    <row r="4001" spans="1:26">
      <c r="A4001" s="248"/>
      <c r="I4001" s="126"/>
      <c r="P4001" s="126"/>
      <c r="Y4001" s="126"/>
      <c r="Z4001" s="126"/>
    </row>
    <row r="4002" spans="1:26">
      <c r="A4002" s="248"/>
      <c r="I4002" s="126"/>
      <c r="P4002" s="126"/>
      <c r="Y4002" s="126"/>
      <c r="Z4002" s="126"/>
    </row>
    <row r="4003" spans="1:26">
      <c r="A4003" s="248"/>
      <c r="I4003" s="126"/>
      <c r="P4003" s="126"/>
      <c r="Y4003" s="126"/>
      <c r="Z4003" s="126"/>
    </row>
    <row r="4004" spans="1:26">
      <c r="A4004" s="248"/>
      <c r="I4004" s="126"/>
      <c r="P4004" s="126"/>
      <c r="Y4004" s="126"/>
      <c r="Z4004" s="126"/>
    </row>
    <row r="4005" spans="1:26">
      <c r="A4005" s="248"/>
      <c r="I4005" s="126"/>
      <c r="P4005" s="126"/>
      <c r="Y4005" s="126"/>
      <c r="Z4005" s="126"/>
    </row>
    <row r="4006" spans="1:26">
      <c r="A4006" s="248"/>
      <c r="I4006" s="126"/>
      <c r="P4006" s="126"/>
      <c r="Y4006" s="126"/>
      <c r="Z4006" s="126"/>
    </row>
    <row r="4007" spans="1:26">
      <c r="A4007" s="248"/>
      <c r="I4007" s="126"/>
      <c r="P4007" s="126"/>
      <c r="Y4007" s="126"/>
      <c r="Z4007" s="126"/>
    </row>
    <row r="4008" spans="1:26">
      <c r="A4008" s="248"/>
      <c r="I4008" s="126"/>
      <c r="P4008" s="126"/>
      <c r="Y4008" s="126"/>
      <c r="Z4008" s="126"/>
    </row>
    <row r="4009" spans="1:26">
      <c r="A4009" s="248"/>
      <c r="I4009" s="126"/>
      <c r="P4009" s="126"/>
      <c r="Y4009" s="126"/>
      <c r="Z4009" s="126"/>
    </row>
    <row r="4010" spans="1:26">
      <c r="A4010" s="248"/>
      <c r="I4010" s="126"/>
      <c r="P4010" s="126"/>
      <c r="Y4010" s="126"/>
      <c r="Z4010" s="126"/>
    </row>
    <row r="4011" spans="1:26">
      <c r="A4011" s="248"/>
      <c r="I4011" s="126"/>
      <c r="P4011" s="126"/>
      <c r="Y4011" s="126"/>
      <c r="Z4011" s="126"/>
    </row>
    <row r="4012" spans="1:26">
      <c r="A4012" s="248"/>
      <c r="I4012" s="126"/>
      <c r="P4012" s="126"/>
      <c r="Y4012" s="126"/>
      <c r="Z4012" s="126"/>
    </row>
    <row r="4013" spans="1:26">
      <c r="A4013" s="248"/>
      <c r="I4013" s="126"/>
      <c r="P4013" s="126"/>
      <c r="Y4013" s="126"/>
      <c r="Z4013" s="126"/>
    </row>
    <row r="4014" spans="1:26">
      <c r="A4014" s="248"/>
      <c r="I4014" s="126"/>
      <c r="P4014" s="126"/>
      <c r="Y4014" s="126"/>
      <c r="Z4014" s="126"/>
    </row>
    <row r="4015" spans="1:26">
      <c r="A4015" s="248"/>
      <c r="I4015" s="126"/>
      <c r="P4015" s="126"/>
      <c r="Y4015" s="126"/>
      <c r="Z4015" s="126"/>
    </row>
    <row r="4016" spans="1:26">
      <c r="A4016" s="248"/>
      <c r="I4016" s="126"/>
      <c r="P4016" s="126"/>
      <c r="Y4016" s="126"/>
      <c r="Z4016" s="126"/>
    </row>
    <row r="4017" spans="1:26">
      <c r="A4017" s="248"/>
      <c r="I4017" s="126"/>
      <c r="P4017" s="126"/>
      <c r="Y4017" s="126"/>
      <c r="Z4017" s="126"/>
    </row>
    <row r="4018" spans="1:26">
      <c r="A4018" s="248"/>
      <c r="I4018" s="126"/>
      <c r="P4018" s="126"/>
      <c r="Y4018" s="126"/>
      <c r="Z4018" s="126"/>
    </row>
    <row r="4019" spans="1:26">
      <c r="A4019" s="248"/>
      <c r="I4019" s="126"/>
      <c r="P4019" s="126"/>
      <c r="Y4019" s="126"/>
      <c r="Z4019" s="126"/>
    </row>
    <row r="4020" spans="1:26">
      <c r="A4020" s="248"/>
      <c r="I4020" s="126"/>
      <c r="P4020" s="126"/>
      <c r="Y4020" s="126"/>
      <c r="Z4020" s="126"/>
    </row>
    <row r="4021" spans="1:26">
      <c r="A4021" s="248"/>
      <c r="I4021" s="126"/>
      <c r="P4021" s="126"/>
      <c r="Y4021" s="126"/>
      <c r="Z4021" s="126"/>
    </row>
    <row r="4022" spans="1:26">
      <c r="A4022" s="248"/>
      <c r="I4022" s="126"/>
      <c r="P4022" s="126"/>
      <c r="Y4022" s="126"/>
      <c r="Z4022" s="126"/>
    </row>
    <row r="4023" spans="1:26">
      <c r="A4023" s="248"/>
      <c r="I4023" s="126"/>
      <c r="P4023" s="126"/>
      <c r="Y4023" s="126"/>
      <c r="Z4023" s="126"/>
    </row>
    <row r="4024" spans="1:26">
      <c r="A4024" s="248"/>
      <c r="I4024" s="126"/>
      <c r="P4024" s="126"/>
      <c r="Y4024" s="126"/>
      <c r="Z4024" s="126"/>
    </row>
    <row r="4025" spans="1:26">
      <c r="A4025" s="248"/>
      <c r="I4025" s="126"/>
      <c r="P4025" s="126"/>
      <c r="Y4025" s="126"/>
      <c r="Z4025" s="126"/>
    </row>
    <row r="4026" spans="1:26">
      <c r="A4026" s="248"/>
      <c r="I4026" s="126"/>
      <c r="P4026" s="126"/>
      <c r="Y4026" s="126"/>
      <c r="Z4026" s="126"/>
    </row>
    <row r="4027" spans="1:26">
      <c r="A4027" s="248"/>
      <c r="I4027" s="126"/>
      <c r="P4027" s="126"/>
      <c r="Y4027" s="126"/>
      <c r="Z4027" s="126"/>
    </row>
    <row r="4028" spans="1:26">
      <c r="A4028" s="248"/>
      <c r="I4028" s="126"/>
      <c r="P4028" s="126"/>
      <c r="Y4028" s="126"/>
      <c r="Z4028" s="126"/>
    </row>
    <row r="4029" spans="1:26">
      <c r="A4029" s="248"/>
      <c r="I4029" s="126"/>
      <c r="P4029" s="126"/>
      <c r="Y4029" s="126"/>
      <c r="Z4029" s="126"/>
    </row>
    <row r="4030" spans="1:26">
      <c r="A4030" s="248"/>
      <c r="I4030" s="126"/>
      <c r="P4030" s="126"/>
      <c r="Y4030" s="126"/>
      <c r="Z4030" s="126"/>
    </row>
    <row r="4031" spans="1:26">
      <c r="A4031" s="248"/>
      <c r="I4031" s="126"/>
      <c r="P4031" s="126"/>
      <c r="Y4031" s="126"/>
      <c r="Z4031" s="126"/>
    </row>
    <row r="4032" spans="1:26">
      <c r="A4032" s="248"/>
      <c r="I4032" s="126"/>
      <c r="P4032" s="126"/>
      <c r="Y4032" s="126"/>
      <c r="Z4032" s="126"/>
    </row>
    <row r="4033" spans="1:26">
      <c r="A4033" s="248"/>
      <c r="I4033" s="126"/>
      <c r="P4033" s="126"/>
      <c r="Y4033" s="126"/>
      <c r="Z4033" s="126"/>
    </row>
    <row r="4034" spans="1:26">
      <c r="A4034" s="248"/>
      <c r="I4034" s="126"/>
      <c r="P4034" s="126"/>
      <c r="Y4034" s="126"/>
      <c r="Z4034" s="126"/>
    </row>
    <row r="4035" spans="1:26">
      <c r="A4035" s="248"/>
      <c r="I4035" s="126"/>
      <c r="P4035" s="126"/>
      <c r="Y4035" s="126"/>
      <c r="Z4035" s="126"/>
    </row>
    <row r="4036" spans="1:26">
      <c r="A4036" s="248"/>
      <c r="I4036" s="126"/>
      <c r="P4036" s="126"/>
      <c r="Y4036" s="126"/>
      <c r="Z4036" s="126"/>
    </row>
    <row r="4037" spans="1:26">
      <c r="A4037" s="248"/>
      <c r="I4037" s="126"/>
      <c r="P4037" s="126"/>
      <c r="Y4037" s="126"/>
      <c r="Z4037" s="126"/>
    </row>
    <row r="4038" spans="1:26">
      <c r="A4038" s="248"/>
      <c r="I4038" s="126"/>
      <c r="P4038" s="126"/>
      <c r="Y4038" s="126"/>
      <c r="Z4038" s="126"/>
    </row>
    <row r="4039" spans="1:26">
      <c r="A4039" s="248"/>
      <c r="I4039" s="126"/>
      <c r="P4039" s="126"/>
      <c r="Y4039" s="126"/>
      <c r="Z4039" s="126"/>
    </row>
    <row r="4040" spans="1:26">
      <c r="A4040" s="248"/>
      <c r="I4040" s="126"/>
      <c r="P4040" s="126"/>
      <c r="Y4040" s="126"/>
      <c r="Z4040" s="126"/>
    </row>
    <row r="4041" spans="1:26">
      <c r="A4041" s="248"/>
      <c r="I4041" s="126"/>
      <c r="P4041" s="126"/>
      <c r="Y4041" s="126"/>
      <c r="Z4041" s="126"/>
    </row>
    <row r="4042" spans="1:26">
      <c r="A4042" s="248"/>
      <c r="I4042" s="126"/>
      <c r="P4042" s="126"/>
      <c r="Y4042" s="126"/>
      <c r="Z4042" s="126"/>
    </row>
    <row r="4043" spans="1:26">
      <c r="A4043" s="248"/>
      <c r="I4043" s="126"/>
      <c r="P4043" s="126"/>
      <c r="Y4043" s="126"/>
      <c r="Z4043" s="126"/>
    </row>
    <row r="4044" spans="1:26">
      <c r="A4044" s="248"/>
      <c r="I4044" s="126"/>
      <c r="P4044" s="126"/>
      <c r="Y4044" s="126"/>
      <c r="Z4044" s="126"/>
    </row>
    <row r="4045" spans="1:26">
      <c r="A4045" s="248"/>
      <c r="I4045" s="126"/>
      <c r="P4045" s="126"/>
      <c r="Y4045" s="126"/>
      <c r="Z4045" s="126"/>
    </row>
    <row r="4046" spans="1:26">
      <c r="A4046" s="248"/>
      <c r="I4046" s="126"/>
      <c r="P4046" s="126"/>
      <c r="Y4046" s="126"/>
      <c r="Z4046" s="126"/>
    </row>
    <row r="4047" spans="1:26">
      <c r="A4047" s="248"/>
      <c r="I4047" s="126"/>
      <c r="P4047" s="126"/>
      <c r="Y4047" s="126"/>
      <c r="Z4047" s="126"/>
    </row>
    <row r="4048" spans="1:26">
      <c r="A4048" s="248"/>
      <c r="I4048" s="126"/>
      <c r="P4048" s="126"/>
      <c r="Y4048" s="126"/>
      <c r="Z4048" s="126"/>
    </row>
    <row r="4049" spans="1:26">
      <c r="A4049" s="248"/>
      <c r="I4049" s="126"/>
      <c r="P4049" s="126"/>
      <c r="Y4049" s="126"/>
      <c r="Z4049" s="126"/>
    </row>
    <row r="4050" spans="1:26">
      <c r="A4050" s="248"/>
      <c r="I4050" s="126"/>
      <c r="P4050" s="126"/>
      <c r="Y4050" s="126"/>
      <c r="Z4050" s="126"/>
    </row>
    <row r="4051" spans="1:26">
      <c r="A4051" s="248"/>
      <c r="I4051" s="126"/>
      <c r="P4051" s="126"/>
      <c r="Y4051" s="126"/>
      <c r="Z4051" s="126"/>
    </row>
    <row r="4052" spans="1:26">
      <c r="A4052" s="248"/>
      <c r="I4052" s="126"/>
      <c r="P4052" s="126"/>
      <c r="Y4052" s="126"/>
      <c r="Z4052" s="126"/>
    </row>
    <row r="4053" spans="1:26">
      <c r="A4053" s="248"/>
      <c r="I4053" s="126"/>
      <c r="P4053" s="126"/>
      <c r="Y4053" s="126"/>
      <c r="Z4053" s="126"/>
    </row>
    <row r="4054" spans="1:26">
      <c r="A4054" s="248"/>
      <c r="I4054" s="126"/>
      <c r="P4054" s="126"/>
      <c r="Y4054" s="126"/>
      <c r="Z4054" s="126"/>
    </row>
    <row r="4055" spans="1:26">
      <c r="A4055" s="248"/>
      <c r="I4055" s="126"/>
      <c r="P4055" s="126"/>
      <c r="Y4055" s="126"/>
      <c r="Z4055" s="126"/>
    </row>
    <row r="4056" spans="1:26">
      <c r="A4056" s="248"/>
      <c r="I4056" s="126"/>
      <c r="P4056" s="126"/>
      <c r="Y4056" s="126"/>
      <c r="Z4056" s="126"/>
    </row>
    <row r="4057" spans="1:26">
      <c r="A4057" s="248"/>
      <c r="I4057" s="126"/>
      <c r="P4057" s="126"/>
      <c r="Y4057" s="126"/>
      <c r="Z4057" s="126"/>
    </row>
    <row r="4058" spans="1:26">
      <c r="A4058" s="248"/>
      <c r="I4058" s="126"/>
      <c r="P4058" s="126"/>
      <c r="Y4058" s="126"/>
      <c r="Z4058" s="126"/>
    </row>
    <row r="4059" spans="1:26">
      <c r="A4059" s="248"/>
      <c r="I4059" s="126"/>
      <c r="P4059" s="126"/>
      <c r="Y4059" s="126"/>
      <c r="Z4059" s="126"/>
    </row>
    <row r="4060" spans="1:26">
      <c r="A4060" s="248"/>
      <c r="I4060" s="126"/>
      <c r="P4060" s="126"/>
      <c r="Y4060" s="126"/>
      <c r="Z4060" s="126"/>
    </row>
    <row r="4061" spans="1:26">
      <c r="A4061" s="248"/>
      <c r="I4061" s="126"/>
      <c r="P4061" s="126"/>
      <c r="Y4061" s="126"/>
      <c r="Z4061" s="126"/>
    </row>
    <row r="4062" spans="1:26">
      <c r="A4062" s="248"/>
      <c r="I4062" s="126"/>
      <c r="P4062" s="126"/>
      <c r="Y4062" s="126"/>
      <c r="Z4062" s="126"/>
    </row>
    <row r="4063" spans="1:26">
      <c r="A4063" s="248"/>
      <c r="I4063" s="126"/>
      <c r="P4063" s="126"/>
      <c r="Y4063" s="126"/>
      <c r="Z4063" s="126"/>
    </row>
    <row r="4064" spans="1:26">
      <c r="A4064" s="248"/>
      <c r="I4064" s="126"/>
      <c r="P4064" s="126"/>
      <c r="Y4064" s="126"/>
      <c r="Z4064" s="126"/>
    </row>
    <row r="4065" spans="1:26">
      <c r="A4065" s="248"/>
      <c r="I4065" s="126"/>
      <c r="P4065" s="126"/>
      <c r="Y4065" s="126"/>
      <c r="Z4065" s="126"/>
    </row>
    <row r="4066" spans="1:26">
      <c r="A4066" s="248"/>
      <c r="I4066" s="126"/>
      <c r="P4066" s="126"/>
      <c r="Y4066" s="126"/>
      <c r="Z4066" s="126"/>
    </row>
    <row r="4067" spans="1:26">
      <c r="A4067" s="248"/>
      <c r="I4067" s="126"/>
      <c r="P4067" s="126"/>
      <c r="Y4067" s="126"/>
      <c r="Z4067" s="126"/>
    </row>
    <row r="4068" spans="1:26">
      <c r="A4068" s="248"/>
      <c r="I4068" s="126"/>
      <c r="P4068" s="126"/>
      <c r="Y4068" s="126"/>
      <c r="Z4068" s="126"/>
    </row>
    <row r="4069" spans="1:26">
      <c r="A4069" s="248"/>
      <c r="I4069" s="126"/>
      <c r="P4069" s="126"/>
      <c r="Y4069" s="126"/>
      <c r="Z4069" s="126"/>
    </row>
    <row r="4070" spans="1:26">
      <c r="A4070" s="248"/>
      <c r="I4070" s="126"/>
      <c r="P4070" s="126"/>
      <c r="Y4070" s="126"/>
      <c r="Z4070" s="126"/>
    </row>
    <row r="4071" spans="1:26">
      <c r="A4071" s="248"/>
      <c r="I4071" s="126"/>
      <c r="P4071" s="126"/>
      <c r="Y4071" s="126"/>
      <c r="Z4071" s="126"/>
    </row>
    <row r="4072" spans="1:26">
      <c r="A4072" s="248"/>
      <c r="I4072" s="126"/>
      <c r="P4072" s="126"/>
      <c r="Y4072" s="126"/>
      <c r="Z4072" s="126"/>
    </row>
    <row r="4073" spans="1:26">
      <c r="A4073" s="248"/>
      <c r="I4073" s="126"/>
      <c r="P4073" s="126"/>
      <c r="Y4073" s="126"/>
      <c r="Z4073" s="126"/>
    </row>
    <row r="4074" spans="1:26">
      <c r="A4074" s="248"/>
      <c r="I4074" s="126"/>
      <c r="P4074" s="126"/>
      <c r="Y4074" s="126"/>
      <c r="Z4074" s="126"/>
    </row>
    <row r="4075" spans="1:26">
      <c r="A4075" s="248"/>
      <c r="I4075" s="126"/>
      <c r="P4075" s="126"/>
      <c r="Y4075" s="126"/>
      <c r="Z4075" s="126"/>
    </row>
    <row r="4076" spans="1:26">
      <c r="A4076" s="248"/>
      <c r="I4076" s="126"/>
      <c r="P4076" s="126"/>
      <c r="Y4076" s="126"/>
      <c r="Z4076" s="126"/>
    </row>
    <row r="4077" spans="1:26">
      <c r="A4077" s="248"/>
      <c r="I4077" s="126"/>
      <c r="P4077" s="126"/>
      <c r="Y4077" s="126"/>
      <c r="Z4077" s="126"/>
    </row>
    <row r="4078" spans="1:26">
      <c r="A4078" s="248"/>
      <c r="I4078" s="126"/>
      <c r="P4078" s="126"/>
      <c r="Y4078" s="126"/>
      <c r="Z4078" s="126"/>
    </row>
    <row r="4079" spans="1:26">
      <c r="A4079" s="248"/>
      <c r="I4079" s="126"/>
      <c r="P4079" s="126"/>
      <c r="Y4079" s="126"/>
      <c r="Z4079" s="126"/>
    </row>
    <row r="4080" spans="1:26">
      <c r="A4080" s="248"/>
      <c r="I4080" s="126"/>
      <c r="P4080" s="126"/>
      <c r="Y4080" s="126"/>
      <c r="Z4080" s="126"/>
    </row>
    <row r="4081" spans="1:26">
      <c r="A4081" s="248"/>
      <c r="I4081" s="126"/>
      <c r="P4081" s="126"/>
      <c r="Y4081" s="126"/>
      <c r="Z4081" s="126"/>
    </row>
    <row r="4082" spans="1:26">
      <c r="A4082" s="248"/>
      <c r="I4082" s="126"/>
      <c r="P4082" s="126"/>
      <c r="Y4082" s="126"/>
      <c r="Z4082" s="126"/>
    </row>
    <row r="4083" spans="1:26">
      <c r="A4083" s="248"/>
      <c r="I4083" s="126"/>
      <c r="P4083" s="126"/>
      <c r="Y4083" s="126"/>
      <c r="Z4083" s="126"/>
    </row>
    <row r="4084" spans="1:26">
      <c r="A4084" s="248"/>
      <c r="I4084" s="126"/>
      <c r="P4084" s="126"/>
      <c r="Y4084" s="126"/>
      <c r="Z4084" s="126"/>
    </row>
    <row r="4085" spans="1:26">
      <c r="A4085" s="248"/>
      <c r="I4085" s="126"/>
      <c r="P4085" s="126"/>
      <c r="Y4085" s="126"/>
      <c r="Z4085" s="126"/>
    </row>
    <row r="4086" spans="1:26">
      <c r="A4086" s="248"/>
      <c r="I4086" s="126"/>
      <c r="P4086" s="126"/>
      <c r="Y4086" s="126"/>
      <c r="Z4086" s="126"/>
    </row>
    <row r="4087" spans="1:26">
      <c r="A4087" s="248"/>
      <c r="I4087" s="126"/>
      <c r="P4087" s="126"/>
      <c r="Y4087" s="126"/>
      <c r="Z4087" s="126"/>
    </row>
    <row r="4088" spans="1:26">
      <c r="A4088" s="248"/>
      <c r="I4088" s="126"/>
      <c r="P4088" s="126"/>
      <c r="Y4088" s="126"/>
      <c r="Z4088" s="126"/>
    </row>
    <row r="4089" spans="1:26">
      <c r="A4089" s="248"/>
      <c r="I4089" s="126"/>
      <c r="P4089" s="126"/>
      <c r="Y4089" s="126"/>
      <c r="Z4089" s="126"/>
    </row>
    <row r="4090" spans="1:26">
      <c r="A4090" s="248"/>
      <c r="I4090" s="126"/>
      <c r="P4090" s="126"/>
      <c r="Y4090" s="126"/>
      <c r="Z4090" s="126"/>
    </row>
    <row r="4091" spans="1:26">
      <c r="A4091" s="248"/>
      <c r="I4091" s="126"/>
      <c r="P4091" s="126"/>
      <c r="Y4091" s="126"/>
      <c r="Z4091" s="126"/>
    </row>
    <row r="4092" spans="1:26">
      <c r="A4092" s="248"/>
      <c r="I4092" s="126"/>
      <c r="P4092" s="126"/>
      <c r="Y4092" s="126"/>
      <c r="Z4092" s="126"/>
    </row>
    <row r="4093" spans="1:26">
      <c r="A4093" s="248"/>
      <c r="I4093" s="126"/>
      <c r="P4093" s="126"/>
      <c r="Y4093" s="126"/>
      <c r="Z4093" s="126"/>
    </row>
    <row r="4094" spans="1:26">
      <c r="A4094" s="248"/>
      <c r="I4094" s="126"/>
      <c r="P4094" s="126"/>
      <c r="Y4094" s="126"/>
      <c r="Z4094" s="126"/>
    </row>
    <row r="4095" spans="1:26">
      <c r="A4095" s="248"/>
      <c r="I4095" s="126"/>
      <c r="P4095" s="126"/>
      <c r="Y4095" s="126"/>
      <c r="Z4095" s="126"/>
    </row>
    <row r="4096" spans="1:26">
      <c r="A4096" s="248"/>
      <c r="I4096" s="126"/>
      <c r="P4096" s="126"/>
      <c r="Y4096" s="126"/>
      <c r="Z4096" s="126"/>
    </row>
    <row r="4097" spans="1:26">
      <c r="A4097" s="248"/>
      <c r="I4097" s="126"/>
      <c r="P4097" s="126"/>
      <c r="Y4097" s="126"/>
      <c r="Z4097" s="126"/>
    </row>
    <row r="4098" spans="1:26">
      <c r="A4098" s="248"/>
      <c r="I4098" s="126"/>
      <c r="P4098" s="126"/>
      <c r="Y4098" s="126"/>
      <c r="Z4098" s="126"/>
    </row>
    <row r="4099" spans="1:26">
      <c r="A4099" s="248"/>
      <c r="I4099" s="126"/>
      <c r="P4099" s="126"/>
      <c r="Y4099" s="126"/>
      <c r="Z4099" s="126"/>
    </row>
    <row r="4100" spans="1:26">
      <c r="A4100" s="248"/>
      <c r="I4100" s="126"/>
      <c r="P4100" s="126"/>
      <c r="Y4100" s="126"/>
      <c r="Z4100" s="126"/>
    </row>
    <row r="4101" spans="1:26">
      <c r="A4101" s="248"/>
      <c r="I4101" s="126"/>
      <c r="P4101" s="126"/>
      <c r="Y4101" s="126"/>
      <c r="Z4101" s="126"/>
    </row>
    <row r="4102" spans="1:26">
      <c r="A4102" s="248"/>
      <c r="I4102" s="126"/>
      <c r="P4102" s="126"/>
      <c r="Y4102" s="126"/>
      <c r="Z4102" s="126"/>
    </row>
    <row r="4103" spans="1:26">
      <c r="A4103" s="248"/>
      <c r="I4103" s="126"/>
      <c r="P4103" s="126"/>
      <c r="Y4103" s="126"/>
      <c r="Z4103" s="126"/>
    </row>
    <row r="4104" spans="1:26">
      <c r="A4104" s="248"/>
      <c r="I4104" s="126"/>
      <c r="P4104" s="126"/>
      <c r="Y4104" s="126"/>
      <c r="Z4104" s="126"/>
    </row>
    <row r="4105" spans="1:26">
      <c r="A4105" s="248"/>
      <c r="I4105" s="126"/>
      <c r="P4105" s="126"/>
      <c r="Y4105" s="126"/>
      <c r="Z4105" s="126"/>
    </row>
    <row r="4106" spans="1:26">
      <c r="A4106" s="248"/>
      <c r="I4106" s="126"/>
      <c r="P4106" s="126"/>
      <c r="Y4106" s="126"/>
      <c r="Z4106" s="126"/>
    </row>
    <row r="4107" spans="1:26">
      <c r="A4107" s="248"/>
      <c r="I4107" s="126"/>
      <c r="P4107" s="126"/>
      <c r="Y4107" s="126"/>
      <c r="Z4107" s="126"/>
    </row>
    <row r="4108" spans="1:26">
      <c r="A4108" s="248"/>
      <c r="I4108" s="126"/>
      <c r="P4108" s="126"/>
      <c r="Y4108" s="126"/>
      <c r="Z4108" s="126"/>
    </row>
    <row r="4109" spans="1:26">
      <c r="A4109" s="248"/>
      <c r="I4109" s="126"/>
      <c r="P4109" s="126"/>
      <c r="Y4109" s="126"/>
      <c r="Z4109" s="126"/>
    </row>
    <row r="4110" spans="1:26">
      <c r="A4110" s="248"/>
      <c r="I4110" s="126"/>
      <c r="P4110" s="126"/>
      <c r="Y4110" s="126"/>
      <c r="Z4110" s="126"/>
    </row>
    <row r="4111" spans="1:26">
      <c r="A4111" s="248"/>
      <c r="I4111" s="126"/>
      <c r="P4111" s="126"/>
      <c r="Y4111" s="126"/>
      <c r="Z4111" s="126"/>
    </row>
    <row r="4112" spans="1:26">
      <c r="A4112" s="248"/>
      <c r="I4112" s="126"/>
      <c r="P4112" s="126"/>
      <c r="Y4112" s="126"/>
      <c r="Z4112" s="126"/>
    </row>
    <row r="4113" spans="1:26">
      <c r="A4113" s="248"/>
      <c r="I4113" s="126"/>
      <c r="P4113" s="126"/>
      <c r="Y4113" s="126"/>
      <c r="Z4113" s="126"/>
    </row>
    <row r="4114" spans="1:26">
      <c r="A4114" s="248"/>
      <c r="I4114" s="126"/>
      <c r="P4114" s="126"/>
      <c r="Y4114" s="126"/>
      <c r="Z4114" s="126"/>
    </row>
    <row r="4115" spans="1:26">
      <c r="A4115" s="248"/>
      <c r="I4115" s="126"/>
      <c r="P4115" s="126"/>
      <c r="Y4115" s="126"/>
      <c r="Z4115" s="126"/>
    </row>
    <row r="4116" spans="1:26">
      <c r="A4116" s="248"/>
      <c r="I4116" s="126"/>
      <c r="P4116" s="126"/>
      <c r="Y4116" s="126"/>
      <c r="Z4116" s="126"/>
    </row>
    <row r="4117" spans="1:26">
      <c r="A4117" s="248"/>
      <c r="I4117" s="126"/>
      <c r="P4117" s="126"/>
      <c r="Y4117" s="126"/>
      <c r="Z4117" s="126"/>
    </row>
    <row r="4118" spans="1:26">
      <c r="A4118" s="248"/>
      <c r="I4118" s="126"/>
      <c r="P4118" s="126"/>
      <c r="Y4118" s="126"/>
      <c r="Z4118" s="126"/>
    </row>
    <row r="4119" spans="1:26">
      <c r="A4119" s="248"/>
      <c r="I4119" s="126"/>
      <c r="P4119" s="126"/>
      <c r="Y4119" s="126"/>
      <c r="Z4119" s="126"/>
    </row>
    <row r="4120" spans="1:26">
      <c r="A4120" s="248"/>
      <c r="I4120" s="126"/>
      <c r="P4120" s="126"/>
      <c r="Y4120" s="126"/>
      <c r="Z4120" s="126"/>
    </row>
    <row r="4121" spans="1:26">
      <c r="A4121" s="248"/>
      <c r="I4121" s="126"/>
      <c r="P4121" s="126"/>
      <c r="Y4121" s="126"/>
      <c r="Z4121" s="126"/>
    </row>
    <row r="4122" spans="1:26">
      <c r="A4122" s="248"/>
      <c r="I4122" s="126"/>
      <c r="P4122" s="126"/>
      <c r="Y4122" s="126"/>
      <c r="Z4122" s="126"/>
    </row>
    <row r="4123" spans="1:26">
      <c r="A4123" s="248"/>
      <c r="I4123" s="126"/>
      <c r="P4123" s="126"/>
      <c r="Y4123" s="126"/>
      <c r="Z4123" s="126"/>
    </row>
    <row r="4124" spans="1:26">
      <c r="A4124" s="248"/>
      <c r="I4124" s="126"/>
      <c r="P4124" s="126"/>
      <c r="Y4124" s="126"/>
      <c r="Z4124" s="126"/>
    </row>
    <row r="4125" spans="1:26">
      <c r="A4125" s="248"/>
      <c r="I4125" s="126"/>
      <c r="P4125" s="126"/>
      <c r="Y4125" s="126"/>
      <c r="Z4125" s="126"/>
    </row>
    <row r="4126" spans="1:26">
      <c r="A4126" s="248"/>
      <c r="I4126" s="126"/>
      <c r="P4126" s="126"/>
      <c r="Y4126" s="126"/>
      <c r="Z4126" s="126"/>
    </row>
    <row r="4127" spans="1:26">
      <c r="A4127" s="248"/>
      <c r="I4127" s="126"/>
      <c r="P4127" s="126"/>
      <c r="Y4127" s="126"/>
      <c r="Z4127" s="126"/>
    </row>
    <row r="4128" spans="1:26">
      <c r="A4128" s="248"/>
      <c r="I4128" s="126"/>
      <c r="P4128" s="126"/>
      <c r="Y4128" s="126"/>
      <c r="Z4128" s="126"/>
    </row>
    <row r="4129" spans="1:26">
      <c r="A4129" s="248"/>
      <c r="I4129" s="126"/>
      <c r="P4129" s="126"/>
      <c r="Y4129" s="126"/>
      <c r="Z4129" s="126"/>
    </row>
    <row r="4130" spans="1:26">
      <c r="A4130" s="248"/>
      <c r="I4130" s="126"/>
      <c r="P4130" s="126"/>
      <c r="Y4130" s="126"/>
      <c r="Z4130" s="126"/>
    </row>
    <row r="4131" spans="1:26">
      <c r="A4131" s="248"/>
      <c r="I4131" s="126"/>
      <c r="P4131" s="126"/>
      <c r="Y4131" s="126"/>
      <c r="Z4131" s="126"/>
    </row>
    <row r="4132" spans="1:26">
      <c r="A4132" s="248"/>
      <c r="I4132" s="126"/>
      <c r="P4132" s="126"/>
      <c r="Y4132" s="126"/>
      <c r="Z4132" s="126"/>
    </row>
    <row r="4133" spans="1:26">
      <c r="A4133" s="248"/>
      <c r="I4133" s="126"/>
      <c r="P4133" s="126"/>
      <c r="Y4133" s="126"/>
      <c r="Z4133" s="126"/>
    </row>
    <row r="4134" spans="1:26">
      <c r="A4134" s="248"/>
      <c r="I4134" s="126"/>
      <c r="P4134" s="126"/>
      <c r="Y4134" s="126"/>
      <c r="Z4134" s="126"/>
    </row>
    <row r="4135" spans="1:26">
      <c r="A4135" s="248"/>
      <c r="I4135" s="126"/>
      <c r="P4135" s="126"/>
      <c r="Y4135" s="126"/>
      <c r="Z4135" s="126"/>
    </row>
    <row r="4136" spans="1:26">
      <c r="A4136" s="248"/>
      <c r="I4136" s="126"/>
      <c r="P4136" s="126"/>
      <c r="Y4136" s="126"/>
      <c r="Z4136" s="126"/>
    </row>
    <row r="4137" spans="1:26">
      <c r="A4137" s="248"/>
      <c r="I4137" s="126"/>
      <c r="P4137" s="126"/>
      <c r="Y4137" s="126"/>
      <c r="Z4137" s="126"/>
    </row>
    <row r="4138" spans="1:26">
      <c r="A4138" s="248"/>
      <c r="I4138" s="126"/>
      <c r="P4138" s="126"/>
      <c r="Y4138" s="126"/>
      <c r="Z4138" s="126"/>
    </row>
    <row r="4139" spans="1:26">
      <c r="A4139" s="248"/>
      <c r="I4139" s="126"/>
      <c r="P4139" s="126"/>
      <c r="Y4139" s="126"/>
      <c r="Z4139" s="126"/>
    </row>
    <row r="4140" spans="1:26">
      <c r="A4140" s="248"/>
      <c r="I4140" s="126"/>
      <c r="P4140" s="126"/>
      <c r="Y4140" s="126"/>
      <c r="Z4140" s="126"/>
    </row>
    <row r="4141" spans="1:26">
      <c r="A4141" s="248"/>
      <c r="I4141" s="126"/>
      <c r="P4141" s="126"/>
      <c r="Y4141" s="126"/>
      <c r="Z4141" s="126"/>
    </row>
    <row r="4142" spans="1:26">
      <c r="A4142" s="248"/>
      <c r="I4142" s="126"/>
      <c r="P4142" s="126"/>
      <c r="Y4142" s="126"/>
      <c r="Z4142" s="126"/>
    </row>
    <row r="4143" spans="1:26">
      <c r="A4143" s="248"/>
      <c r="I4143" s="126"/>
      <c r="P4143" s="126"/>
      <c r="Y4143" s="126"/>
      <c r="Z4143" s="126"/>
    </row>
    <row r="4144" spans="1:26">
      <c r="A4144" s="248"/>
      <c r="I4144" s="126"/>
      <c r="P4144" s="126"/>
      <c r="Y4144" s="126"/>
      <c r="Z4144" s="126"/>
    </row>
    <row r="4145" spans="1:26">
      <c r="A4145" s="248"/>
      <c r="I4145" s="126"/>
      <c r="P4145" s="126"/>
      <c r="Y4145" s="126"/>
      <c r="Z4145" s="126"/>
    </row>
    <row r="4146" spans="1:26">
      <c r="A4146" s="248"/>
      <c r="I4146" s="126"/>
      <c r="P4146" s="126"/>
      <c r="Y4146" s="126"/>
      <c r="Z4146" s="126"/>
    </row>
    <row r="4147" spans="1:26">
      <c r="A4147" s="248"/>
      <c r="I4147" s="126"/>
      <c r="P4147" s="126"/>
      <c r="Y4147" s="126"/>
      <c r="Z4147" s="126"/>
    </row>
    <row r="4148" spans="1:26">
      <c r="A4148" s="248"/>
      <c r="I4148" s="126"/>
      <c r="P4148" s="126"/>
      <c r="Y4148" s="126"/>
      <c r="Z4148" s="126"/>
    </row>
    <row r="4149" spans="1:26">
      <c r="A4149" s="248"/>
      <c r="I4149" s="126"/>
      <c r="P4149" s="126"/>
      <c r="Y4149" s="126"/>
      <c r="Z4149" s="126"/>
    </row>
    <row r="4150" spans="1:26">
      <c r="A4150" s="248"/>
      <c r="I4150" s="126"/>
      <c r="P4150" s="126"/>
      <c r="Y4150" s="126"/>
      <c r="Z4150" s="126"/>
    </row>
    <row r="4151" spans="1:26">
      <c r="A4151" s="248"/>
      <c r="I4151" s="126"/>
      <c r="P4151" s="126"/>
      <c r="Y4151" s="126"/>
      <c r="Z4151" s="126"/>
    </row>
    <row r="4152" spans="1:26">
      <c r="A4152" s="248"/>
      <c r="I4152" s="126"/>
      <c r="P4152" s="126"/>
      <c r="Y4152" s="126"/>
      <c r="Z4152" s="126"/>
    </row>
    <row r="4153" spans="1:26">
      <c r="A4153" s="248"/>
      <c r="I4153" s="126"/>
      <c r="P4153" s="126"/>
      <c r="Y4153" s="126"/>
      <c r="Z4153" s="126"/>
    </row>
    <row r="4154" spans="1:26">
      <c r="A4154" s="248"/>
      <c r="I4154" s="126"/>
      <c r="P4154" s="126"/>
      <c r="Y4154" s="126"/>
      <c r="Z4154" s="126"/>
    </row>
    <row r="4155" spans="1:26">
      <c r="A4155" s="248"/>
      <c r="I4155" s="126"/>
      <c r="P4155" s="126"/>
      <c r="Y4155" s="126"/>
      <c r="Z4155" s="126"/>
    </row>
    <row r="4156" spans="1:26">
      <c r="A4156" s="248"/>
      <c r="I4156" s="126"/>
      <c r="P4156" s="126"/>
      <c r="Y4156" s="126"/>
      <c r="Z4156" s="126"/>
    </row>
    <row r="4157" spans="1:26">
      <c r="A4157" s="248"/>
      <c r="I4157" s="126"/>
      <c r="P4157" s="126"/>
      <c r="Y4157" s="126"/>
      <c r="Z4157" s="126"/>
    </row>
    <row r="4158" spans="1:26">
      <c r="A4158" s="248"/>
      <c r="I4158" s="126"/>
      <c r="P4158" s="126"/>
      <c r="Y4158" s="126"/>
      <c r="Z4158" s="126"/>
    </row>
    <row r="4159" spans="1:26">
      <c r="A4159" s="248"/>
      <c r="I4159" s="126"/>
      <c r="P4159" s="126"/>
      <c r="Y4159" s="126"/>
      <c r="Z4159" s="126"/>
    </row>
    <row r="4160" spans="1:26">
      <c r="A4160" s="248"/>
      <c r="I4160" s="126"/>
      <c r="P4160" s="126"/>
      <c r="Y4160" s="126"/>
      <c r="Z4160" s="126"/>
    </row>
    <row r="4161" spans="1:26">
      <c r="A4161" s="248"/>
      <c r="I4161" s="126"/>
      <c r="P4161" s="126"/>
      <c r="Y4161" s="126"/>
      <c r="Z4161" s="126"/>
    </row>
    <row r="4162" spans="1:26">
      <c r="A4162" s="248"/>
      <c r="I4162" s="126"/>
      <c r="P4162" s="126"/>
      <c r="Y4162" s="126"/>
      <c r="Z4162" s="126"/>
    </row>
    <row r="4163" spans="1:26">
      <c r="A4163" s="248"/>
      <c r="I4163" s="126"/>
      <c r="P4163" s="126"/>
      <c r="Y4163" s="126"/>
      <c r="Z4163" s="126"/>
    </row>
    <row r="4164" spans="1:26">
      <c r="A4164" s="248"/>
      <c r="I4164" s="126"/>
      <c r="P4164" s="126"/>
      <c r="Y4164" s="126"/>
      <c r="Z4164" s="126"/>
    </row>
    <row r="4165" spans="1:26">
      <c r="A4165" s="248"/>
      <c r="I4165" s="126"/>
      <c r="P4165" s="126"/>
      <c r="Y4165" s="126"/>
      <c r="Z4165" s="126"/>
    </row>
    <row r="4166" spans="1:26">
      <c r="A4166" s="248"/>
      <c r="I4166" s="126"/>
      <c r="P4166" s="126"/>
      <c r="Y4166" s="126"/>
      <c r="Z4166" s="126"/>
    </row>
    <row r="4167" spans="1:26">
      <c r="A4167" s="248"/>
      <c r="I4167" s="126"/>
      <c r="P4167" s="126"/>
      <c r="Y4167" s="126"/>
      <c r="Z4167" s="126"/>
    </row>
    <row r="4168" spans="1:26">
      <c r="A4168" s="248"/>
      <c r="I4168" s="126"/>
      <c r="P4168" s="126"/>
      <c r="Y4168" s="126"/>
      <c r="Z4168" s="126"/>
    </row>
    <row r="4169" spans="1:26">
      <c r="A4169" s="248"/>
      <c r="I4169" s="126"/>
      <c r="P4169" s="126"/>
      <c r="Y4169" s="126"/>
      <c r="Z4169" s="126"/>
    </row>
    <row r="4170" spans="1:26">
      <c r="A4170" s="248"/>
      <c r="I4170" s="126"/>
      <c r="P4170" s="126"/>
      <c r="Y4170" s="126"/>
      <c r="Z4170" s="126"/>
    </row>
    <row r="4171" spans="1:26">
      <c r="A4171" s="248"/>
      <c r="I4171" s="126"/>
      <c r="P4171" s="126"/>
      <c r="Y4171" s="126"/>
      <c r="Z4171" s="126"/>
    </row>
    <row r="4172" spans="1:26">
      <c r="A4172" s="248"/>
      <c r="I4172" s="126"/>
      <c r="P4172" s="126"/>
      <c r="Y4172" s="126"/>
      <c r="Z4172" s="126"/>
    </row>
    <row r="4173" spans="1:26">
      <c r="A4173" s="248"/>
      <c r="I4173" s="126"/>
      <c r="P4173" s="126"/>
      <c r="Y4173" s="126"/>
      <c r="Z4173" s="126"/>
    </row>
    <row r="4174" spans="1:26">
      <c r="A4174" s="248"/>
      <c r="I4174" s="126"/>
      <c r="P4174" s="126"/>
      <c r="Y4174" s="126"/>
      <c r="Z4174" s="126"/>
    </row>
    <row r="4175" spans="1:26">
      <c r="A4175" s="248"/>
      <c r="I4175" s="126"/>
      <c r="P4175" s="126"/>
      <c r="Y4175" s="126"/>
      <c r="Z4175" s="126"/>
    </row>
    <row r="4176" spans="1:26">
      <c r="A4176" s="248"/>
      <c r="I4176" s="126"/>
      <c r="P4176" s="126"/>
      <c r="Y4176" s="126"/>
      <c r="Z4176" s="126"/>
    </row>
    <row r="4177" spans="1:26">
      <c r="A4177" s="248"/>
      <c r="I4177" s="126"/>
      <c r="P4177" s="126"/>
      <c r="Y4177" s="126"/>
      <c r="Z4177" s="126"/>
    </row>
    <row r="4178" spans="1:26">
      <c r="A4178" s="248"/>
      <c r="I4178" s="126"/>
      <c r="P4178" s="126"/>
      <c r="Y4178" s="126"/>
      <c r="Z4178" s="126"/>
    </row>
    <row r="4179" spans="1:26">
      <c r="A4179" s="248"/>
      <c r="I4179" s="126"/>
      <c r="P4179" s="126"/>
      <c r="Y4179" s="126"/>
      <c r="Z4179" s="126"/>
    </row>
    <row r="4180" spans="1:26">
      <c r="A4180" s="248"/>
      <c r="I4180" s="126"/>
      <c r="P4180" s="126"/>
      <c r="Y4180" s="126"/>
      <c r="Z4180" s="126"/>
    </row>
    <row r="4181" spans="1:26">
      <c r="A4181" s="248"/>
      <c r="I4181" s="126"/>
      <c r="P4181" s="126"/>
      <c r="Y4181" s="126"/>
      <c r="Z4181" s="126"/>
    </row>
    <row r="4182" spans="1:26">
      <c r="A4182" s="248"/>
      <c r="I4182" s="126"/>
      <c r="P4182" s="126"/>
      <c r="Y4182" s="126"/>
      <c r="Z4182" s="126"/>
    </row>
    <row r="4183" spans="1:26">
      <c r="A4183" s="248"/>
      <c r="I4183" s="126"/>
      <c r="P4183" s="126"/>
      <c r="Y4183" s="126"/>
      <c r="Z4183" s="126"/>
    </row>
    <row r="4184" spans="1:26">
      <c r="A4184" s="248"/>
      <c r="I4184" s="126"/>
      <c r="P4184" s="126"/>
      <c r="Y4184" s="126"/>
      <c r="Z4184" s="126"/>
    </row>
    <row r="4185" spans="1:26">
      <c r="A4185" s="248"/>
      <c r="I4185" s="126"/>
      <c r="P4185" s="126"/>
      <c r="Y4185" s="126"/>
      <c r="Z4185" s="126"/>
    </row>
    <row r="4186" spans="1:26">
      <c r="A4186" s="248"/>
      <c r="I4186" s="126"/>
      <c r="P4186" s="126"/>
      <c r="Y4186" s="126"/>
      <c r="Z4186" s="126"/>
    </row>
    <row r="4187" spans="1:26">
      <c r="A4187" s="248"/>
      <c r="I4187" s="126"/>
      <c r="P4187" s="126"/>
      <c r="Y4187" s="126"/>
      <c r="Z4187" s="126"/>
    </row>
    <row r="4188" spans="1:26">
      <c r="A4188" s="248"/>
      <c r="I4188" s="126"/>
      <c r="P4188" s="126"/>
      <c r="Y4188" s="126"/>
      <c r="Z4188" s="126"/>
    </row>
    <row r="4189" spans="1:26">
      <c r="A4189" s="248"/>
      <c r="I4189" s="126"/>
      <c r="P4189" s="126"/>
      <c r="Y4189" s="126"/>
      <c r="Z4189" s="126"/>
    </row>
    <row r="4190" spans="1:26">
      <c r="A4190" s="248"/>
      <c r="I4190" s="126"/>
      <c r="P4190" s="126"/>
      <c r="Y4190" s="126"/>
      <c r="Z4190" s="126"/>
    </row>
    <row r="4191" spans="1:26">
      <c r="A4191" s="248"/>
      <c r="I4191" s="126"/>
      <c r="P4191" s="126"/>
      <c r="Y4191" s="126"/>
      <c r="Z4191" s="126"/>
    </row>
    <row r="4192" spans="1:26">
      <c r="A4192" s="248"/>
      <c r="I4192" s="126"/>
      <c r="P4192" s="126"/>
      <c r="Y4192" s="126"/>
      <c r="Z4192" s="126"/>
    </row>
    <row r="4193" spans="1:26">
      <c r="A4193" s="248"/>
      <c r="I4193" s="126"/>
      <c r="P4193" s="126"/>
      <c r="Y4193" s="126"/>
      <c r="Z4193" s="126"/>
    </row>
    <row r="4194" spans="1:26">
      <c r="A4194" s="248"/>
      <c r="I4194" s="126"/>
      <c r="P4194" s="126"/>
      <c r="Y4194" s="126"/>
      <c r="Z4194" s="126"/>
    </row>
    <row r="4195" spans="1:26">
      <c r="A4195" s="248"/>
      <c r="I4195" s="126"/>
      <c r="P4195" s="126"/>
      <c r="Y4195" s="126"/>
      <c r="Z4195" s="126"/>
    </row>
    <row r="4196" spans="1:26">
      <c r="A4196" s="248"/>
      <c r="I4196" s="126"/>
      <c r="P4196" s="126"/>
      <c r="Y4196" s="126"/>
      <c r="Z4196" s="126"/>
    </row>
    <row r="4197" spans="1:26">
      <c r="A4197" s="248"/>
      <c r="I4197" s="126"/>
      <c r="P4197" s="126"/>
      <c r="Y4197" s="126"/>
      <c r="Z4197" s="126"/>
    </row>
    <row r="4198" spans="1:26">
      <c r="A4198" s="248"/>
      <c r="I4198" s="126"/>
      <c r="P4198" s="126"/>
      <c r="Y4198" s="126"/>
      <c r="Z4198" s="126"/>
    </row>
    <row r="4199" spans="1:26">
      <c r="A4199" s="248"/>
      <c r="I4199" s="126"/>
      <c r="P4199" s="126"/>
      <c r="Y4199" s="126"/>
      <c r="Z4199" s="126"/>
    </row>
    <row r="4200" spans="1:26">
      <c r="A4200" s="248"/>
      <c r="I4200" s="126"/>
      <c r="P4200" s="126"/>
      <c r="Y4200" s="126"/>
      <c r="Z4200" s="126"/>
    </row>
    <row r="4201" spans="1:26">
      <c r="A4201" s="248"/>
      <c r="I4201" s="126"/>
      <c r="P4201" s="126"/>
      <c r="Y4201" s="126"/>
      <c r="Z4201" s="126"/>
    </row>
    <row r="4202" spans="1:26">
      <c r="A4202" s="248"/>
      <c r="I4202" s="126"/>
      <c r="P4202" s="126"/>
      <c r="Y4202" s="126"/>
      <c r="Z4202" s="126"/>
    </row>
    <row r="4203" spans="1:26">
      <c r="A4203" s="248"/>
      <c r="I4203" s="126"/>
      <c r="P4203" s="126"/>
      <c r="Y4203" s="126"/>
      <c r="Z4203" s="126"/>
    </row>
    <row r="4204" spans="1:26">
      <c r="A4204" s="248"/>
      <c r="I4204" s="126"/>
      <c r="P4204" s="126"/>
      <c r="Y4204" s="126"/>
      <c r="Z4204" s="126"/>
    </row>
    <row r="4205" spans="1:26">
      <c r="A4205" s="248"/>
      <c r="I4205" s="126"/>
      <c r="P4205" s="126"/>
      <c r="Y4205" s="126"/>
      <c r="Z4205" s="126"/>
    </row>
    <row r="4206" spans="1:26">
      <c r="A4206" s="248"/>
      <c r="I4206" s="126"/>
      <c r="P4206" s="126"/>
      <c r="Y4206" s="126"/>
      <c r="Z4206" s="126"/>
    </row>
    <row r="4207" spans="1:26">
      <c r="A4207" s="248"/>
      <c r="I4207" s="126"/>
      <c r="P4207" s="126"/>
      <c r="Y4207" s="126"/>
      <c r="Z4207" s="126"/>
    </row>
    <row r="4208" spans="1:26">
      <c r="A4208" s="248"/>
      <c r="I4208" s="126"/>
      <c r="P4208" s="126"/>
      <c r="Y4208" s="126"/>
      <c r="Z4208" s="126"/>
    </row>
    <row r="4209" spans="1:26">
      <c r="A4209" s="248"/>
      <c r="I4209" s="126"/>
      <c r="P4209" s="126"/>
      <c r="Y4209" s="126"/>
      <c r="Z4209" s="126"/>
    </row>
    <row r="4210" spans="1:26">
      <c r="A4210" s="248"/>
      <c r="I4210" s="126"/>
      <c r="P4210" s="126"/>
      <c r="Y4210" s="126"/>
      <c r="Z4210" s="126"/>
    </row>
    <row r="4211" spans="1:26">
      <c r="A4211" s="248"/>
      <c r="I4211" s="126"/>
      <c r="P4211" s="126"/>
      <c r="Y4211" s="126"/>
      <c r="Z4211" s="126"/>
    </row>
    <row r="4212" spans="1:26">
      <c r="A4212" s="248"/>
      <c r="I4212" s="126"/>
      <c r="P4212" s="126"/>
      <c r="Y4212" s="126"/>
      <c r="Z4212" s="126"/>
    </row>
    <row r="4213" spans="1:26">
      <c r="A4213" s="248"/>
      <c r="I4213" s="126"/>
      <c r="P4213" s="126"/>
      <c r="Y4213" s="126"/>
      <c r="Z4213" s="126"/>
    </row>
    <row r="4214" spans="1:26">
      <c r="A4214" s="248"/>
      <c r="I4214" s="126"/>
      <c r="P4214" s="126"/>
      <c r="Y4214" s="126"/>
      <c r="Z4214" s="126"/>
    </row>
    <row r="4215" spans="1:26">
      <c r="A4215" s="248"/>
      <c r="I4215" s="126"/>
      <c r="P4215" s="126"/>
      <c r="Y4215" s="126"/>
      <c r="Z4215" s="126"/>
    </row>
    <row r="4216" spans="1:26">
      <c r="A4216" s="248"/>
      <c r="I4216" s="126"/>
      <c r="P4216" s="126"/>
      <c r="Y4216" s="126"/>
      <c r="Z4216" s="126"/>
    </row>
    <row r="4217" spans="1:26">
      <c r="A4217" s="248"/>
      <c r="I4217" s="126"/>
      <c r="P4217" s="126"/>
      <c r="Y4217" s="126"/>
      <c r="Z4217" s="126"/>
    </row>
    <row r="4218" spans="1:26">
      <c r="A4218" s="248"/>
      <c r="I4218" s="126"/>
      <c r="P4218" s="126"/>
      <c r="Y4218" s="126"/>
      <c r="Z4218" s="126"/>
    </row>
    <row r="4219" spans="1:26">
      <c r="A4219" s="248"/>
      <c r="I4219" s="126"/>
      <c r="P4219" s="126"/>
      <c r="Y4219" s="126"/>
      <c r="Z4219" s="126"/>
    </row>
    <row r="4220" spans="1:26">
      <c r="A4220" s="248"/>
      <c r="I4220" s="126"/>
      <c r="P4220" s="126"/>
      <c r="Y4220" s="126"/>
      <c r="Z4220" s="126"/>
    </row>
    <row r="4221" spans="1:26">
      <c r="A4221" s="248"/>
      <c r="I4221" s="126"/>
      <c r="P4221" s="126"/>
      <c r="Y4221" s="126"/>
      <c r="Z4221" s="126"/>
    </row>
    <row r="4222" spans="1:26">
      <c r="A4222" s="248"/>
      <c r="I4222" s="126"/>
      <c r="P4222" s="126"/>
      <c r="Y4222" s="126"/>
      <c r="Z4222" s="126"/>
    </row>
    <row r="4223" spans="1:26">
      <c r="A4223" s="248"/>
      <c r="I4223" s="126"/>
      <c r="P4223" s="126"/>
      <c r="Y4223" s="126"/>
      <c r="Z4223" s="126"/>
    </row>
    <row r="4224" spans="1:26">
      <c r="A4224" s="248"/>
      <c r="I4224" s="126"/>
      <c r="P4224" s="126"/>
      <c r="Y4224" s="126"/>
      <c r="Z4224" s="126"/>
    </row>
    <row r="4225" spans="1:26">
      <c r="A4225" s="248"/>
      <c r="I4225" s="126"/>
      <c r="P4225" s="126"/>
      <c r="Y4225" s="126"/>
      <c r="Z4225" s="126"/>
    </row>
    <row r="4226" spans="1:26">
      <c r="A4226" s="248"/>
      <c r="I4226" s="126"/>
      <c r="P4226" s="126"/>
      <c r="Y4226" s="126"/>
      <c r="Z4226" s="126"/>
    </row>
    <row r="4227" spans="1:26">
      <c r="A4227" s="248"/>
      <c r="I4227" s="126"/>
      <c r="P4227" s="126"/>
      <c r="Y4227" s="126"/>
      <c r="Z4227" s="126"/>
    </row>
    <row r="4228" spans="1:26">
      <c r="A4228" s="248"/>
      <c r="I4228" s="126"/>
      <c r="P4228" s="126"/>
      <c r="Y4228" s="126"/>
      <c r="Z4228" s="126"/>
    </row>
    <row r="4229" spans="1:26">
      <c r="A4229" s="248"/>
      <c r="I4229" s="126"/>
      <c r="P4229" s="126"/>
      <c r="Y4229" s="126"/>
      <c r="Z4229" s="126"/>
    </row>
    <row r="4230" spans="1:26">
      <c r="A4230" s="248"/>
      <c r="I4230" s="126"/>
      <c r="P4230" s="126"/>
      <c r="Y4230" s="126"/>
      <c r="Z4230" s="126"/>
    </row>
    <row r="4231" spans="1:26">
      <c r="A4231" s="248"/>
      <c r="I4231" s="126"/>
      <c r="P4231" s="126"/>
      <c r="Y4231" s="126"/>
      <c r="Z4231" s="126"/>
    </row>
    <row r="4232" spans="1:26">
      <c r="A4232" s="248"/>
      <c r="I4232" s="126"/>
      <c r="P4232" s="126"/>
      <c r="Y4232" s="126"/>
      <c r="Z4232" s="126"/>
    </row>
    <row r="4233" spans="1:26">
      <c r="A4233" s="248"/>
      <c r="I4233" s="126"/>
      <c r="P4233" s="126"/>
      <c r="Y4233" s="126"/>
      <c r="Z4233" s="126"/>
    </row>
    <row r="4234" spans="1:26">
      <c r="A4234" s="248"/>
      <c r="I4234" s="126"/>
      <c r="P4234" s="126"/>
      <c r="Y4234" s="126"/>
      <c r="Z4234" s="126"/>
    </row>
    <row r="4235" spans="1:26">
      <c r="A4235" s="248"/>
      <c r="I4235" s="126"/>
      <c r="P4235" s="126"/>
      <c r="Y4235" s="126"/>
      <c r="Z4235" s="126"/>
    </row>
    <row r="4236" spans="1:26">
      <c r="A4236" s="248"/>
      <c r="I4236" s="126"/>
      <c r="P4236" s="126"/>
      <c r="Y4236" s="126"/>
      <c r="Z4236" s="126"/>
    </row>
    <row r="4237" spans="1:26">
      <c r="A4237" s="248"/>
      <c r="I4237" s="126"/>
      <c r="P4237" s="126"/>
      <c r="Y4237" s="126"/>
      <c r="Z4237" s="126"/>
    </row>
    <row r="4238" spans="1:26">
      <c r="A4238" s="248"/>
      <c r="I4238" s="126"/>
      <c r="P4238" s="126"/>
      <c r="Y4238" s="126"/>
      <c r="Z4238" s="126"/>
    </row>
    <row r="4239" spans="1:26">
      <c r="A4239" s="248"/>
      <c r="I4239" s="126"/>
      <c r="P4239" s="126"/>
      <c r="Y4239" s="126"/>
      <c r="Z4239" s="126"/>
    </row>
    <row r="4240" spans="1:26">
      <c r="A4240" s="248"/>
      <c r="I4240" s="126"/>
      <c r="P4240" s="126"/>
      <c r="Y4240" s="126"/>
      <c r="Z4240" s="126"/>
    </row>
    <row r="4241" spans="1:26">
      <c r="A4241" s="248"/>
      <c r="I4241" s="126"/>
      <c r="P4241" s="126"/>
      <c r="Y4241" s="126"/>
      <c r="Z4241" s="126"/>
    </row>
    <row r="4242" spans="1:26">
      <c r="A4242" s="248"/>
      <c r="I4242" s="126"/>
      <c r="P4242" s="126"/>
      <c r="Y4242" s="126"/>
      <c r="Z4242" s="126"/>
    </row>
    <row r="4243" spans="1:26">
      <c r="A4243" s="248"/>
      <c r="I4243" s="126"/>
      <c r="P4243" s="126"/>
      <c r="Y4243" s="126"/>
      <c r="Z4243" s="126"/>
    </row>
    <row r="4244" spans="1:26">
      <c r="A4244" s="248"/>
      <c r="I4244" s="126"/>
      <c r="P4244" s="126"/>
      <c r="Y4244" s="126"/>
      <c r="Z4244" s="126"/>
    </row>
    <row r="4245" spans="1:26">
      <c r="A4245" s="248"/>
      <c r="I4245" s="126"/>
      <c r="P4245" s="126"/>
      <c r="Y4245" s="126"/>
      <c r="Z4245" s="126"/>
    </row>
    <row r="4246" spans="1:26">
      <c r="A4246" s="248"/>
      <c r="I4246" s="126"/>
      <c r="P4246" s="126"/>
      <c r="Y4246" s="126"/>
      <c r="Z4246" s="126"/>
    </row>
    <row r="4247" spans="1:26">
      <c r="A4247" s="248"/>
      <c r="I4247" s="126"/>
      <c r="P4247" s="126"/>
      <c r="Y4247" s="126"/>
      <c r="Z4247" s="126"/>
    </row>
    <row r="4248" spans="1:26">
      <c r="A4248" s="248"/>
      <c r="I4248" s="126"/>
      <c r="P4248" s="126"/>
      <c r="Y4248" s="126"/>
      <c r="Z4248" s="126"/>
    </row>
    <row r="4249" spans="1:26">
      <c r="A4249" s="248"/>
      <c r="I4249" s="126"/>
      <c r="P4249" s="126"/>
      <c r="Y4249" s="126"/>
      <c r="Z4249" s="126"/>
    </row>
    <row r="4250" spans="1:26">
      <c r="A4250" s="248"/>
      <c r="I4250" s="126"/>
      <c r="P4250" s="126"/>
      <c r="Y4250" s="126"/>
      <c r="Z4250" s="126"/>
    </row>
    <row r="4251" spans="1:26">
      <c r="A4251" s="248"/>
      <c r="I4251" s="126"/>
      <c r="P4251" s="126"/>
      <c r="Y4251" s="126"/>
      <c r="Z4251" s="126"/>
    </row>
    <row r="4252" spans="1:26">
      <c r="A4252" s="248"/>
      <c r="I4252" s="126"/>
      <c r="P4252" s="126"/>
      <c r="Y4252" s="126"/>
      <c r="Z4252" s="126"/>
    </row>
    <row r="4253" spans="1:26">
      <c r="A4253" s="248"/>
      <c r="I4253" s="126"/>
      <c r="P4253" s="126"/>
      <c r="Y4253" s="126"/>
      <c r="Z4253" s="126"/>
    </row>
    <row r="4254" spans="1:26">
      <c r="A4254" s="248"/>
      <c r="I4254" s="126"/>
      <c r="P4254" s="126"/>
      <c r="Y4254" s="126"/>
      <c r="Z4254" s="126"/>
    </row>
    <row r="4255" spans="1:26">
      <c r="A4255" s="248"/>
      <c r="I4255" s="126"/>
      <c r="P4255" s="126"/>
      <c r="Y4255" s="126"/>
      <c r="Z4255" s="126"/>
    </row>
    <row r="4256" spans="1:26">
      <c r="A4256" s="248"/>
      <c r="I4256" s="126"/>
      <c r="P4256" s="126"/>
      <c r="Y4256" s="126"/>
      <c r="Z4256" s="126"/>
    </row>
    <row r="4257" spans="1:26">
      <c r="A4257" s="248"/>
      <c r="I4257" s="126"/>
      <c r="P4257" s="126"/>
      <c r="Y4257" s="126"/>
      <c r="Z4257" s="126"/>
    </row>
    <row r="4258" spans="1:26">
      <c r="A4258" s="248"/>
      <c r="I4258" s="126"/>
      <c r="P4258" s="126"/>
      <c r="Y4258" s="126"/>
      <c r="Z4258" s="126"/>
    </row>
    <row r="4259" spans="1:26">
      <c r="A4259" s="248"/>
      <c r="I4259" s="126"/>
      <c r="P4259" s="126"/>
      <c r="Y4259" s="126"/>
      <c r="Z4259" s="126"/>
    </row>
    <row r="4260" spans="1:26">
      <c r="A4260" s="248"/>
      <c r="I4260" s="126"/>
      <c r="P4260" s="126"/>
      <c r="Y4260" s="126"/>
      <c r="Z4260" s="126"/>
    </row>
    <row r="4261" spans="1:26">
      <c r="A4261" s="248"/>
      <c r="I4261" s="126"/>
      <c r="P4261" s="126"/>
      <c r="Y4261" s="126"/>
      <c r="Z4261" s="126"/>
    </row>
    <row r="4262" spans="1:26">
      <c r="A4262" s="248"/>
      <c r="I4262" s="126"/>
      <c r="P4262" s="126"/>
      <c r="Y4262" s="126"/>
      <c r="Z4262" s="126"/>
    </row>
    <row r="4263" spans="1:26">
      <c r="A4263" s="248"/>
      <c r="I4263" s="126"/>
      <c r="P4263" s="126"/>
      <c r="Y4263" s="126"/>
      <c r="Z4263" s="126"/>
    </row>
    <row r="4264" spans="1:26">
      <c r="A4264" s="248"/>
      <c r="I4264" s="126"/>
      <c r="P4264" s="126"/>
      <c r="Y4264" s="126"/>
      <c r="Z4264" s="126"/>
    </row>
    <row r="4265" spans="1:26">
      <c r="A4265" s="248"/>
      <c r="I4265" s="126"/>
      <c r="P4265" s="126"/>
      <c r="Y4265" s="126"/>
      <c r="Z4265" s="126"/>
    </row>
    <row r="4266" spans="1:26">
      <c r="A4266" s="248"/>
      <c r="I4266" s="126"/>
      <c r="P4266" s="126"/>
      <c r="Y4266" s="126"/>
      <c r="Z4266" s="126"/>
    </row>
    <row r="4267" spans="1:26">
      <c r="A4267" s="248"/>
      <c r="I4267" s="126"/>
      <c r="P4267" s="126"/>
      <c r="Y4267" s="126"/>
      <c r="Z4267" s="126"/>
    </row>
    <row r="4268" spans="1:26">
      <c r="A4268" s="248"/>
      <c r="I4268" s="126"/>
      <c r="P4268" s="126"/>
      <c r="Y4268" s="126"/>
      <c r="Z4268" s="126"/>
    </row>
    <row r="4269" spans="1:26">
      <c r="A4269" s="248"/>
      <c r="I4269" s="126"/>
      <c r="P4269" s="126"/>
      <c r="Y4269" s="126"/>
      <c r="Z4269" s="126"/>
    </row>
    <row r="4270" spans="1:26">
      <c r="A4270" s="248"/>
      <c r="I4270" s="126"/>
      <c r="P4270" s="126"/>
      <c r="Y4270" s="126"/>
      <c r="Z4270" s="126"/>
    </row>
    <row r="4271" spans="1:26">
      <c r="A4271" s="248"/>
      <c r="I4271" s="126"/>
      <c r="P4271" s="126"/>
      <c r="Y4271" s="126"/>
      <c r="Z4271" s="126"/>
    </row>
    <row r="4272" spans="1:26">
      <c r="A4272" s="248"/>
      <c r="I4272" s="126"/>
      <c r="P4272" s="126"/>
      <c r="Y4272" s="126"/>
      <c r="Z4272" s="126"/>
    </row>
    <row r="4273" spans="1:26">
      <c r="A4273" s="248"/>
      <c r="I4273" s="126"/>
      <c r="P4273" s="126"/>
      <c r="Y4273" s="126"/>
      <c r="Z4273" s="126"/>
    </row>
    <row r="4274" spans="1:26">
      <c r="A4274" s="248"/>
      <c r="I4274" s="126"/>
      <c r="P4274" s="126"/>
      <c r="Y4274" s="126"/>
      <c r="Z4274" s="126"/>
    </row>
    <row r="4275" spans="1:26">
      <c r="A4275" s="248"/>
      <c r="I4275" s="126"/>
      <c r="P4275" s="126"/>
      <c r="Y4275" s="126"/>
      <c r="Z4275" s="126"/>
    </row>
    <row r="4276" spans="1:26">
      <c r="A4276" s="248"/>
      <c r="I4276" s="126"/>
      <c r="P4276" s="126"/>
      <c r="Y4276" s="126"/>
      <c r="Z4276" s="126"/>
    </row>
    <row r="4277" spans="1:26">
      <c r="A4277" s="248"/>
      <c r="I4277" s="126"/>
      <c r="P4277" s="126"/>
      <c r="Y4277" s="126"/>
      <c r="Z4277" s="126"/>
    </row>
    <row r="4278" spans="1:26">
      <c r="A4278" s="248"/>
      <c r="I4278" s="126"/>
      <c r="P4278" s="126"/>
      <c r="Y4278" s="126"/>
      <c r="Z4278" s="126"/>
    </row>
    <row r="4279" spans="1:26">
      <c r="A4279" s="248"/>
      <c r="I4279" s="126"/>
      <c r="P4279" s="126"/>
      <c r="Y4279" s="126"/>
      <c r="Z4279" s="126"/>
    </row>
    <row r="4280" spans="1:26">
      <c r="A4280" s="248"/>
      <c r="I4280" s="126"/>
      <c r="P4280" s="126"/>
      <c r="Y4280" s="126"/>
      <c r="Z4280" s="126"/>
    </row>
    <row r="4281" spans="1:26">
      <c r="A4281" s="248"/>
      <c r="I4281" s="126"/>
      <c r="P4281" s="126"/>
      <c r="Y4281" s="126"/>
      <c r="Z4281" s="126"/>
    </row>
    <row r="4282" spans="1:26">
      <c r="A4282" s="248"/>
      <c r="I4282" s="126"/>
      <c r="P4282" s="126"/>
      <c r="Y4282" s="126"/>
      <c r="Z4282" s="126"/>
    </row>
    <row r="4283" spans="1:26">
      <c r="A4283" s="248"/>
      <c r="I4283" s="126"/>
      <c r="P4283" s="126"/>
      <c r="Y4283" s="126"/>
      <c r="Z4283" s="126"/>
    </row>
    <row r="4284" spans="1:26">
      <c r="A4284" s="248"/>
      <c r="I4284" s="126"/>
      <c r="P4284" s="126"/>
      <c r="Y4284" s="126"/>
      <c r="Z4284" s="126"/>
    </row>
    <row r="4285" spans="1:26">
      <c r="A4285" s="248"/>
      <c r="I4285" s="126"/>
      <c r="P4285" s="126"/>
      <c r="Y4285" s="126"/>
      <c r="Z4285" s="126"/>
    </row>
    <row r="4286" spans="1:26">
      <c r="A4286" s="248"/>
      <c r="I4286" s="126"/>
      <c r="P4286" s="126"/>
      <c r="Y4286" s="126"/>
      <c r="Z4286" s="126"/>
    </row>
    <row r="4287" spans="1:26">
      <c r="A4287" s="248"/>
      <c r="I4287" s="126"/>
      <c r="P4287" s="126"/>
      <c r="Y4287" s="126"/>
      <c r="Z4287" s="126"/>
    </row>
    <row r="4288" spans="1:26">
      <c r="A4288" s="248"/>
      <c r="I4288" s="126"/>
      <c r="P4288" s="126"/>
      <c r="Y4288" s="126"/>
      <c r="Z4288" s="126"/>
    </row>
    <row r="4289" spans="1:26">
      <c r="A4289" s="248"/>
      <c r="I4289" s="126"/>
      <c r="P4289" s="126"/>
      <c r="Y4289" s="126"/>
      <c r="Z4289" s="126"/>
    </row>
    <row r="4290" spans="1:26">
      <c r="A4290" s="248"/>
      <c r="I4290" s="126"/>
      <c r="P4290" s="126"/>
      <c r="Y4290" s="126"/>
      <c r="Z4290" s="126"/>
    </row>
    <row r="4291" spans="1:26">
      <c r="A4291" s="248"/>
      <c r="I4291" s="126"/>
      <c r="P4291" s="126"/>
      <c r="Y4291" s="126"/>
      <c r="Z4291" s="126"/>
    </row>
    <row r="4292" spans="1:26">
      <c r="A4292" s="248"/>
      <c r="I4292" s="126"/>
      <c r="P4292" s="126"/>
      <c r="Y4292" s="126"/>
      <c r="Z4292" s="126"/>
    </row>
    <row r="4293" spans="1:26">
      <c r="A4293" s="248"/>
      <c r="I4293" s="126"/>
      <c r="P4293" s="126"/>
      <c r="Y4293" s="126"/>
      <c r="Z4293" s="126"/>
    </row>
    <row r="4294" spans="1:26">
      <c r="A4294" s="248"/>
      <c r="I4294" s="126"/>
      <c r="P4294" s="126"/>
      <c r="Y4294" s="126"/>
      <c r="Z4294" s="126"/>
    </row>
    <row r="4295" spans="1:26">
      <c r="A4295" s="248"/>
      <c r="I4295" s="126"/>
      <c r="P4295" s="126"/>
      <c r="Y4295" s="126"/>
      <c r="Z4295" s="126"/>
    </row>
    <row r="4296" spans="1:26">
      <c r="A4296" s="248"/>
      <c r="I4296" s="126"/>
      <c r="P4296" s="126"/>
      <c r="Y4296" s="126"/>
      <c r="Z4296" s="126"/>
    </row>
    <row r="4297" spans="1:26">
      <c r="A4297" s="248"/>
      <c r="I4297" s="126"/>
      <c r="P4297" s="126"/>
      <c r="Y4297" s="126"/>
      <c r="Z4297" s="126"/>
    </row>
    <row r="4298" spans="1:26">
      <c r="A4298" s="248"/>
      <c r="I4298" s="126"/>
      <c r="P4298" s="126"/>
      <c r="Y4298" s="126"/>
      <c r="Z4298" s="126"/>
    </row>
    <row r="4299" spans="1:26">
      <c r="A4299" s="248"/>
      <c r="I4299" s="126"/>
      <c r="P4299" s="126"/>
      <c r="Y4299" s="126"/>
      <c r="Z4299" s="126"/>
    </row>
    <row r="4300" spans="1:26">
      <c r="A4300" s="248"/>
      <c r="I4300" s="126"/>
      <c r="P4300" s="126"/>
      <c r="Y4300" s="126"/>
      <c r="Z4300" s="126"/>
    </row>
    <row r="4301" spans="1:26">
      <c r="A4301" s="248"/>
      <c r="I4301" s="126"/>
      <c r="P4301" s="126"/>
      <c r="Y4301" s="126"/>
      <c r="Z4301" s="126"/>
    </row>
    <row r="4302" spans="1:26">
      <c r="A4302" s="248"/>
      <c r="I4302" s="126"/>
      <c r="P4302" s="126"/>
      <c r="Y4302" s="126"/>
      <c r="Z4302" s="126"/>
    </row>
    <row r="4303" spans="1:26">
      <c r="A4303" s="248"/>
      <c r="I4303" s="126"/>
      <c r="P4303" s="126"/>
      <c r="Y4303" s="126"/>
      <c r="Z4303" s="126"/>
    </row>
    <row r="4304" spans="1:26">
      <c r="A4304" s="248"/>
      <c r="I4304" s="126"/>
      <c r="P4304" s="126"/>
      <c r="Y4304" s="126"/>
      <c r="Z4304" s="126"/>
    </row>
    <row r="4305" spans="1:26">
      <c r="A4305" s="248"/>
      <c r="I4305" s="126"/>
      <c r="P4305" s="126"/>
      <c r="Y4305" s="126"/>
      <c r="Z4305" s="126"/>
    </row>
    <row r="4306" spans="1:26">
      <c r="A4306" s="248"/>
      <c r="I4306" s="126"/>
      <c r="P4306" s="126"/>
      <c r="Y4306" s="126"/>
      <c r="Z4306" s="126"/>
    </row>
    <row r="4307" spans="1:26">
      <c r="A4307" s="248"/>
      <c r="I4307" s="126"/>
      <c r="P4307" s="126"/>
      <c r="Y4307" s="126"/>
      <c r="Z4307" s="126"/>
    </row>
    <row r="4308" spans="1:26">
      <c r="A4308" s="248"/>
      <c r="I4308" s="126"/>
      <c r="P4308" s="126"/>
      <c r="Y4308" s="126"/>
      <c r="Z4308" s="126"/>
    </row>
    <row r="4309" spans="1:26">
      <c r="A4309" s="248"/>
      <c r="I4309" s="126"/>
      <c r="P4309" s="126"/>
      <c r="Y4309" s="126"/>
      <c r="Z4309" s="126"/>
    </row>
    <row r="4310" spans="1:26">
      <c r="A4310" s="248"/>
      <c r="I4310" s="126"/>
      <c r="P4310" s="126"/>
      <c r="Y4310" s="126"/>
      <c r="Z4310" s="126"/>
    </row>
    <row r="4311" spans="1:26">
      <c r="A4311" s="248"/>
      <c r="I4311" s="126"/>
      <c r="P4311" s="126"/>
      <c r="Y4311" s="126"/>
      <c r="Z4311" s="126"/>
    </row>
    <row r="4312" spans="1:26">
      <c r="A4312" s="248"/>
      <c r="I4312" s="126"/>
      <c r="P4312" s="126"/>
      <c r="Y4312" s="126"/>
      <c r="Z4312" s="126"/>
    </row>
    <row r="4313" spans="1:26">
      <c r="A4313" s="248"/>
      <c r="I4313" s="126"/>
      <c r="P4313" s="126"/>
      <c r="Y4313" s="126"/>
      <c r="Z4313" s="126"/>
    </row>
    <row r="4314" spans="1:26">
      <c r="A4314" s="248"/>
      <c r="I4314" s="126"/>
      <c r="P4314" s="126"/>
      <c r="Y4314" s="126"/>
      <c r="Z4314" s="126"/>
    </row>
    <row r="4315" spans="1:26">
      <c r="A4315" s="248"/>
      <c r="I4315" s="126"/>
      <c r="P4315" s="126"/>
      <c r="Y4315" s="126"/>
      <c r="Z4315" s="126"/>
    </row>
    <row r="4316" spans="1:26">
      <c r="A4316" s="248"/>
      <c r="I4316" s="126"/>
      <c r="P4316" s="126"/>
      <c r="Y4316" s="126"/>
      <c r="Z4316" s="126"/>
    </row>
    <row r="4317" spans="1:26">
      <c r="A4317" s="248"/>
      <c r="I4317" s="126"/>
      <c r="P4317" s="126"/>
      <c r="Y4317" s="126"/>
      <c r="Z4317" s="126"/>
    </row>
    <row r="4318" spans="1:26">
      <c r="A4318" s="248"/>
      <c r="I4318" s="126"/>
      <c r="P4318" s="126"/>
      <c r="Y4318" s="126"/>
      <c r="Z4318" s="126"/>
    </row>
    <row r="4319" spans="1:26">
      <c r="A4319" s="248"/>
      <c r="I4319" s="126"/>
      <c r="P4319" s="126"/>
      <c r="Y4319" s="126"/>
      <c r="Z4319" s="126"/>
    </row>
    <row r="4320" spans="1:26">
      <c r="A4320" s="248"/>
      <c r="I4320" s="126"/>
      <c r="P4320" s="126"/>
      <c r="Y4320" s="126"/>
      <c r="Z4320" s="126"/>
    </row>
    <row r="4321" spans="1:26">
      <c r="A4321" s="248"/>
      <c r="I4321" s="126"/>
      <c r="P4321" s="126"/>
      <c r="Y4321" s="126"/>
      <c r="Z4321" s="126"/>
    </row>
    <row r="4322" spans="1:26">
      <c r="A4322" s="248"/>
      <c r="I4322" s="126"/>
      <c r="P4322" s="126"/>
      <c r="Y4322" s="126"/>
      <c r="Z4322" s="126"/>
    </row>
    <row r="4323" spans="1:26">
      <c r="A4323" s="248"/>
      <c r="I4323" s="126"/>
      <c r="P4323" s="126"/>
      <c r="Y4323" s="126"/>
      <c r="Z4323" s="126"/>
    </row>
    <row r="4324" spans="1:26">
      <c r="A4324" s="248"/>
      <c r="I4324" s="126"/>
      <c r="P4324" s="126"/>
      <c r="Y4324" s="126"/>
      <c r="Z4324" s="126"/>
    </row>
    <row r="4325" spans="1:26">
      <c r="A4325" s="248"/>
      <c r="I4325" s="126"/>
      <c r="P4325" s="126"/>
      <c r="Y4325" s="126"/>
      <c r="Z4325" s="126"/>
    </row>
    <row r="4326" spans="1:26">
      <c r="A4326" s="248"/>
      <c r="I4326" s="126"/>
      <c r="P4326" s="126"/>
      <c r="Y4326" s="126"/>
      <c r="Z4326" s="126"/>
    </row>
    <row r="4327" spans="1:26">
      <c r="A4327" s="248"/>
      <c r="I4327" s="126"/>
      <c r="P4327" s="126"/>
      <c r="Y4327" s="126"/>
      <c r="Z4327" s="126"/>
    </row>
    <row r="4328" spans="1:26">
      <c r="A4328" s="248"/>
      <c r="I4328" s="126"/>
      <c r="P4328" s="126"/>
      <c r="Y4328" s="126"/>
      <c r="Z4328" s="126"/>
    </row>
    <row r="4329" spans="1:26">
      <c r="A4329" s="248"/>
      <c r="I4329" s="126"/>
      <c r="P4329" s="126"/>
      <c r="Y4329" s="126"/>
      <c r="Z4329" s="126"/>
    </row>
    <row r="4330" spans="1:26">
      <c r="A4330" s="248"/>
      <c r="I4330" s="126"/>
      <c r="P4330" s="126"/>
      <c r="Y4330" s="126"/>
      <c r="Z4330" s="126"/>
    </row>
    <row r="4331" spans="1:26">
      <c r="A4331" s="248"/>
      <c r="I4331" s="126"/>
      <c r="P4331" s="126"/>
      <c r="Y4331" s="126"/>
      <c r="Z4331" s="126"/>
    </row>
    <row r="4332" spans="1:26">
      <c r="A4332" s="248"/>
      <c r="I4332" s="126"/>
      <c r="P4332" s="126"/>
      <c r="Y4332" s="126"/>
      <c r="Z4332" s="126"/>
    </row>
    <row r="4333" spans="1:26">
      <c r="A4333" s="248"/>
      <c r="I4333" s="126"/>
      <c r="P4333" s="126"/>
      <c r="Y4333" s="126"/>
      <c r="Z4333" s="126"/>
    </row>
    <row r="4334" spans="1:26">
      <c r="A4334" s="248"/>
      <c r="I4334" s="126"/>
      <c r="P4334" s="126"/>
      <c r="Y4334" s="126"/>
      <c r="Z4334" s="126"/>
    </row>
    <row r="4335" spans="1:26">
      <c r="A4335" s="248"/>
      <c r="I4335" s="126"/>
      <c r="P4335" s="126"/>
      <c r="Y4335" s="126"/>
      <c r="Z4335" s="126"/>
    </row>
    <row r="4336" spans="1:26">
      <c r="A4336" s="248"/>
      <c r="I4336" s="126"/>
      <c r="P4336" s="126"/>
      <c r="Y4336" s="126"/>
      <c r="Z4336" s="126"/>
    </row>
    <row r="4337" spans="1:26">
      <c r="A4337" s="248"/>
      <c r="I4337" s="126"/>
      <c r="P4337" s="126"/>
      <c r="Y4337" s="126"/>
      <c r="Z4337" s="126"/>
    </row>
    <row r="4338" spans="1:26">
      <c r="A4338" s="248"/>
      <c r="I4338" s="126"/>
      <c r="P4338" s="126"/>
      <c r="Y4338" s="126"/>
      <c r="Z4338" s="126"/>
    </row>
    <row r="4339" spans="1:26">
      <c r="A4339" s="248"/>
      <c r="I4339" s="126"/>
      <c r="P4339" s="126"/>
      <c r="Y4339" s="126"/>
      <c r="Z4339" s="126"/>
    </row>
    <row r="4340" spans="1:26">
      <c r="A4340" s="248"/>
      <c r="I4340" s="126"/>
      <c r="P4340" s="126"/>
      <c r="Y4340" s="126"/>
      <c r="Z4340" s="126"/>
    </row>
    <row r="4341" spans="1:26">
      <c r="A4341" s="248"/>
      <c r="I4341" s="126"/>
      <c r="P4341" s="126"/>
      <c r="Y4341" s="126"/>
      <c r="Z4341" s="126"/>
    </row>
    <row r="4342" spans="1:26">
      <c r="A4342" s="248"/>
      <c r="I4342" s="126"/>
      <c r="P4342" s="126"/>
      <c r="Y4342" s="126"/>
      <c r="Z4342" s="126"/>
    </row>
    <row r="4343" spans="1:26">
      <c r="A4343" s="248"/>
      <c r="I4343" s="126"/>
      <c r="P4343" s="126"/>
      <c r="Y4343" s="126"/>
      <c r="Z4343" s="126"/>
    </row>
    <row r="4344" spans="1:26">
      <c r="A4344" s="248"/>
      <c r="I4344" s="126"/>
      <c r="P4344" s="126"/>
      <c r="Y4344" s="126"/>
      <c r="Z4344" s="126"/>
    </row>
    <row r="4345" spans="1:26">
      <c r="A4345" s="248"/>
      <c r="I4345" s="126"/>
      <c r="P4345" s="126"/>
      <c r="Y4345" s="126"/>
      <c r="Z4345" s="126"/>
    </row>
    <row r="4346" spans="1:26">
      <c r="A4346" s="248"/>
      <c r="I4346" s="126"/>
      <c r="P4346" s="126"/>
      <c r="Y4346" s="126"/>
      <c r="Z4346" s="126"/>
    </row>
    <row r="4347" spans="1:26">
      <c r="A4347" s="248"/>
      <c r="I4347" s="126"/>
      <c r="P4347" s="126"/>
      <c r="Y4347" s="126"/>
      <c r="Z4347" s="126"/>
    </row>
    <row r="4348" spans="1:26">
      <c r="A4348" s="248"/>
      <c r="I4348" s="126"/>
      <c r="P4348" s="126"/>
      <c r="Y4348" s="126"/>
      <c r="Z4348" s="126"/>
    </row>
    <row r="4349" spans="1:26">
      <c r="A4349" s="248"/>
      <c r="I4349" s="126"/>
      <c r="P4349" s="126"/>
      <c r="Y4349" s="126"/>
      <c r="Z4349" s="126"/>
    </row>
    <row r="4350" spans="1:26">
      <c r="A4350" s="248"/>
      <c r="I4350" s="126"/>
      <c r="P4350" s="126"/>
      <c r="Y4350" s="126"/>
      <c r="Z4350" s="126"/>
    </row>
    <row r="4351" spans="1:26">
      <c r="A4351" s="248"/>
      <c r="I4351" s="126"/>
      <c r="P4351" s="126"/>
      <c r="Y4351" s="126"/>
      <c r="Z4351" s="126"/>
    </row>
    <row r="4352" spans="1:26">
      <c r="A4352" s="248"/>
      <c r="I4352" s="126"/>
      <c r="P4352" s="126"/>
      <c r="Y4352" s="126"/>
      <c r="Z4352" s="126"/>
    </row>
    <row r="4353" spans="1:26">
      <c r="A4353" s="248"/>
      <c r="I4353" s="126"/>
      <c r="P4353" s="126"/>
      <c r="Y4353" s="126"/>
      <c r="Z4353" s="126"/>
    </row>
    <row r="4354" spans="1:26">
      <c r="A4354" s="248"/>
      <c r="I4354" s="126"/>
      <c r="P4354" s="126"/>
      <c r="Y4354" s="126"/>
      <c r="Z4354" s="126"/>
    </row>
    <row r="4355" spans="1:26">
      <c r="A4355" s="248"/>
      <c r="I4355" s="126"/>
      <c r="P4355" s="126"/>
      <c r="Y4355" s="126"/>
      <c r="Z4355" s="126"/>
    </row>
    <row r="4356" spans="1:26">
      <c r="A4356" s="248"/>
      <c r="I4356" s="126"/>
      <c r="P4356" s="126"/>
      <c r="Y4356" s="126"/>
      <c r="Z4356" s="126"/>
    </row>
    <row r="4357" spans="1:26">
      <c r="A4357" s="248"/>
      <c r="I4357" s="126"/>
      <c r="P4357" s="126"/>
      <c r="Y4357" s="126"/>
      <c r="Z4357" s="126"/>
    </row>
    <row r="4358" spans="1:26">
      <c r="A4358" s="248"/>
      <c r="I4358" s="126"/>
      <c r="P4358" s="126"/>
      <c r="Y4358" s="126"/>
      <c r="Z4358" s="126"/>
    </row>
    <row r="4359" spans="1:26">
      <c r="A4359" s="248"/>
      <c r="I4359" s="126"/>
      <c r="P4359" s="126"/>
      <c r="Y4359" s="126"/>
      <c r="Z4359" s="126"/>
    </row>
    <row r="4360" spans="1:26">
      <c r="A4360" s="248"/>
      <c r="I4360" s="126"/>
      <c r="P4360" s="126"/>
      <c r="Y4360" s="126"/>
      <c r="Z4360" s="126"/>
    </row>
    <row r="4361" spans="1:26">
      <c r="A4361" s="248"/>
      <c r="I4361" s="126"/>
      <c r="P4361" s="126"/>
      <c r="Y4361" s="126"/>
      <c r="Z4361" s="126"/>
    </row>
    <row r="4362" spans="1:26">
      <c r="A4362" s="248"/>
      <c r="I4362" s="126"/>
      <c r="P4362" s="126"/>
      <c r="Y4362" s="126"/>
      <c r="Z4362" s="126"/>
    </row>
    <row r="4363" spans="1:26">
      <c r="A4363" s="248"/>
      <c r="I4363" s="126"/>
      <c r="P4363" s="126"/>
      <c r="Y4363" s="126"/>
      <c r="Z4363" s="126"/>
    </row>
    <row r="4364" spans="1:26">
      <c r="A4364" s="248"/>
      <c r="I4364" s="126"/>
      <c r="P4364" s="126"/>
      <c r="Y4364" s="126"/>
      <c r="Z4364" s="126"/>
    </row>
    <row r="4365" spans="1:26">
      <c r="A4365" s="248"/>
      <c r="I4365" s="126"/>
      <c r="P4365" s="126"/>
      <c r="Y4365" s="126"/>
      <c r="Z4365" s="126"/>
    </row>
    <row r="4366" spans="1:26">
      <c r="A4366" s="248"/>
      <c r="I4366" s="126"/>
      <c r="P4366" s="126"/>
      <c r="Y4366" s="126"/>
      <c r="Z4366" s="126"/>
    </row>
    <row r="4367" spans="1:26">
      <c r="A4367" s="248"/>
      <c r="I4367" s="126"/>
      <c r="P4367" s="126"/>
      <c r="Y4367" s="126"/>
      <c r="Z4367" s="126"/>
    </row>
    <row r="4368" spans="1:26">
      <c r="A4368" s="248"/>
      <c r="I4368" s="126"/>
      <c r="P4368" s="126"/>
      <c r="Y4368" s="126"/>
      <c r="Z4368" s="126"/>
    </row>
    <row r="4369" spans="1:26">
      <c r="A4369" s="248"/>
      <c r="I4369" s="126"/>
      <c r="P4369" s="126"/>
      <c r="Y4369" s="126"/>
      <c r="Z4369" s="126"/>
    </row>
    <row r="4370" spans="1:26">
      <c r="A4370" s="248"/>
      <c r="I4370" s="126"/>
      <c r="P4370" s="126"/>
      <c r="Y4370" s="126"/>
      <c r="Z4370" s="126"/>
    </row>
    <row r="4371" spans="1:26">
      <c r="A4371" s="248"/>
      <c r="I4371" s="126"/>
      <c r="P4371" s="126"/>
      <c r="Y4371" s="126"/>
      <c r="Z4371" s="126"/>
    </row>
    <row r="4372" spans="1:26">
      <c r="A4372" s="248"/>
      <c r="I4372" s="126"/>
      <c r="P4372" s="126"/>
      <c r="Y4372" s="126"/>
      <c r="Z4372" s="126"/>
    </row>
    <row r="4373" spans="1:26">
      <c r="A4373" s="248"/>
      <c r="I4373" s="126"/>
      <c r="P4373" s="126"/>
      <c r="Y4373" s="126"/>
      <c r="Z4373" s="126"/>
    </row>
    <row r="4374" spans="1:26">
      <c r="A4374" s="248"/>
      <c r="I4374" s="126"/>
      <c r="P4374" s="126"/>
      <c r="Y4374" s="126"/>
      <c r="Z4374" s="126"/>
    </row>
    <row r="4375" spans="1:26">
      <c r="A4375" s="248"/>
      <c r="I4375" s="126"/>
      <c r="P4375" s="126"/>
      <c r="Y4375" s="126"/>
      <c r="Z4375" s="126"/>
    </row>
    <row r="4376" spans="1:26">
      <c r="A4376" s="248"/>
      <c r="I4376" s="126"/>
      <c r="P4376" s="126"/>
      <c r="Y4376" s="126"/>
      <c r="Z4376" s="126"/>
    </row>
    <row r="4377" spans="1:26">
      <c r="A4377" s="248"/>
      <c r="I4377" s="126"/>
      <c r="P4377" s="126"/>
      <c r="Y4377" s="126"/>
      <c r="Z4377" s="126"/>
    </row>
    <row r="4378" spans="1:26">
      <c r="A4378" s="248"/>
      <c r="I4378" s="126"/>
      <c r="P4378" s="126"/>
      <c r="Y4378" s="126"/>
      <c r="Z4378" s="126"/>
    </row>
    <row r="4379" spans="1:26">
      <c r="A4379" s="248"/>
      <c r="I4379" s="126"/>
      <c r="P4379" s="126"/>
      <c r="Y4379" s="126"/>
      <c r="Z4379" s="126"/>
    </row>
    <row r="4380" spans="1:26">
      <c r="A4380" s="248"/>
      <c r="I4380" s="126"/>
      <c r="P4380" s="126"/>
      <c r="Y4380" s="126"/>
      <c r="Z4380" s="126"/>
    </row>
    <row r="4381" spans="1:26">
      <c r="A4381" s="248"/>
      <c r="I4381" s="126"/>
      <c r="P4381" s="126"/>
      <c r="Y4381" s="126"/>
      <c r="Z4381" s="126"/>
    </row>
    <row r="4382" spans="1:26">
      <c r="A4382" s="248"/>
      <c r="I4382" s="126"/>
      <c r="P4382" s="126"/>
      <c r="Y4382" s="126"/>
      <c r="Z4382" s="126"/>
    </row>
    <row r="4383" spans="1:26">
      <c r="A4383" s="248"/>
      <c r="I4383" s="126"/>
      <c r="P4383" s="126"/>
      <c r="Y4383" s="126"/>
      <c r="Z4383" s="126"/>
    </row>
    <row r="4384" spans="1:26">
      <c r="A4384" s="248"/>
      <c r="I4384" s="126"/>
      <c r="P4384" s="126"/>
      <c r="Y4384" s="126"/>
      <c r="Z4384" s="126"/>
    </row>
    <row r="4385" spans="1:26">
      <c r="A4385" s="248"/>
      <c r="I4385" s="126"/>
      <c r="P4385" s="126"/>
      <c r="Y4385" s="126"/>
      <c r="Z4385" s="126"/>
    </row>
    <row r="4386" spans="1:26">
      <c r="A4386" s="248"/>
      <c r="I4386" s="126"/>
      <c r="P4386" s="126"/>
      <c r="Y4386" s="126"/>
      <c r="Z4386" s="126"/>
    </row>
    <row r="4387" spans="1:26">
      <c r="A4387" s="248"/>
      <c r="I4387" s="126"/>
      <c r="P4387" s="126"/>
      <c r="Y4387" s="126"/>
      <c r="Z4387" s="126"/>
    </row>
    <row r="4388" spans="1:26">
      <c r="A4388" s="248"/>
      <c r="I4388" s="126"/>
      <c r="P4388" s="126"/>
      <c r="Y4388" s="126"/>
      <c r="Z4388" s="126"/>
    </row>
    <row r="4389" spans="1:26">
      <c r="A4389" s="248"/>
      <c r="I4389" s="126"/>
      <c r="P4389" s="126"/>
      <c r="Y4389" s="126"/>
      <c r="Z4389" s="126"/>
    </row>
    <row r="4390" spans="1:26">
      <c r="A4390" s="248"/>
      <c r="I4390" s="126"/>
      <c r="P4390" s="126"/>
      <c r="Y4390" s="126"/>
      <c r="Z4390" s="126"/>
    </row>
    <row r="4391" spans="1:26">
      <c r="A4391" s="248"/>
      <c r="I4391" s="126"/>
      <c r="P4391" s="126"/>
      <c r="Y4391" s="126"/>
      <c r="Z4391" s="126"/>
    </row>
    <row r="4392" spans="1:26">
      <c r="A4392" s="248"/>
      <c r="I4392" s="126"/>
      <c r="P4392" s="126"/>
      <c r="Y4392" s="126"/>
      <c r="Z4392" s="126"/>
    </row>
    <row r="4393" spans="1:26">
      <c r="A4393" s="248"/>
      <c r="I4393" s="126"/>
      <c r="P4393" s="126"/>
      <c r="Y4393" s="126"/>
      <c r="Z4393" s="126"/>
    </row>
    <row r="4394" spans="1:26">
      <c r="A4394" s="248"/>
      <c r="I4394" s="126"/>
      <c r="P4394" s="126"/>
      <c r="Y4394" s="126"/>
      <c r="Z4394" s="126"/>
    </row>
    <row r="4395" spans="1:26">
      <c r="A4395" s="248"/>
      <c r="I4395" s="126"/>
      <c r="P4395" s="126"/>
      <c r="Y4395" s="126"/>
      <c r="Z4395" s="126"/>
    </row>
    <row r="4396" spans="1:26">
      <c r="A4396" s="248"/>
      <c r="I4396" s="126"/>
      <c r="P4396" s="126"/>
      <c r="Y4396" s="126"/>
      <c r="Z4396" s="126"/>
    </row>
    <row r="4397" spans="1:26">
      <c r="A4397" s="248"/>
      <c r="I4397" s="126"/>
      <c r="P4397" s="126"/>
      <c r="Y4397" s="126"/>
      <c r="Z4397" s="126"/>
    </row>
    <row r="4398" spans="1:26">
      <c r="A4398" s="248"/>
      <c r="I4398" s="126"/>
      <c r="P4398" s="126"/>
      <c r="Y4398" s="126"/>
      <c r="Z4398" s="126"/>
    </row>
    <row r="4399" spans="1:26">
      <c r="A4399" s="248"/>
      <c r="I4399" s="126"/>
      <c r="P4399" s="126"/>
      <c r="Y4399" s="126"/>
      <c r="Z4399" s="126"/>
    </row>
    <row r="4400" spans="1:26">
      <c r="A4400" s="248"/>
      <c r="I4400" s="126"/>
      <c r="P4400" s="126"/>
      <c r="Y4400" s="126"/>
      <c r="Z4400" s="126"/>
    </row>
    <row r="4401" spans="1:26">
      <c r="A4401" s="248"/>
      <c r="I4401" s="126"/>
      <c r="P4401" s="126"/>
      <c r="Y4401" s="126"/>
      <c r="Z4401" s="126"/>
    </row>
    <row r="4402" spans="1:26">
      <c r="A4402" s="248"/>
      <c r="I4402" s="126"/>
      <c r="P4402" s="126"/>
      <c r="Y4402" s="126"/>
      <c r="Z4402" s="126"/>
    </row>
    <row r="4403" spans="1:26">
      <c r="A4403" s="248"/>
      <c r="I4403" s="126"/>
      <c r="P4403" s="126"/>
      <c r="Y4403" s="126"/>
      <c r="Z4403" s="126"/>
    </row>
    <row r="4404" spans="1:26">
      <c r="A4404" s="248"/>
      <c r="I4404" s="126"/>
      <c r="P4404" s="126"/>
      <c r="Y4404" s="126"/>
      <c r="Z4404" s="126"/>
    </row>
    <row r="4405" spans="1:26">
      <c r="A4405" s="248"/>
      <c r="I4405" s="126"/>
      <c r="P4405" s="126"/>
      <c r="Y4405" s="126"/>
      <c r="Z4405" s="126"/>
    </row>
    <row r="4406" spans="1:26">
      <c r="A4406" s="248"/>
      <c r="I4406" s="126"/>
      <c r="P4406" s="126"/>
      <c r="Y4406" s="126"/>
      <c r="Z4406" s="126"/>
    </row>
    <row r="4407" spans="1:26">
      <c r="A4407" s="248"/>
      <c r="I4407" s="126"/>
      <c r="P4407" s="126"/>
      <c r="Y4407" s="126"/>
      <c r="Z4407" s="126"/>
    </row>
    <row r="4408" spans="1:26">
      <c r="A4408" s="248"/>
      <c r="I4408" s="126"/>
      <c r="P4408" s="126"/>
      <c r="Y4408" s="126"/>
      <c r="Z4408" s="126"/>
    </row>
    <row r="4409" spans="1:26">
      <c r="A4409" s="248"/>
      <c r="I4409" s="126"/>
      <c r="P4409" s="126"/>
      <c r="Y4409" s="126"/>
      <c r="Z4409" s="126"/>
    </row>
    <row r="4410" spans="1:26">
      <c r="A4410" s="248"/>
      <c r="I4410" s="126"/>
      <c r="P4410" s="126"/>
      <c r="Y4410" s="126"/>
      <c r="Z4410" s="126"/>
    </row>
    <row r="4411" spans="1:26">
      <c r="A4411" s="248"/>
      <c r="I4411" s="126"/>
      <c r="P4411" s="126"/>
      <c r="Y4411" s="126"/>
      <c r="Z4411" s="126"/>
    </row>
    <row r="4412" spans="1:26">
      <c r="A4412" s="248"/>
      <c r="I4412" s="126"/>
      <c r="P4412" s="126"/>
      <c r="Y4412" s="126"/>
      <c r="Z4412" s="126"/>
    </row>
    <row r="4413" spans="1:26">
      <c r="A4413" s="248"/>
      <c r="I4413" s="126"/>
      <c r="P4413" s="126"/>
      <c r="Y4413" s="126"/>
      <c r="Z4413" s="126"/>
    </row>
    <row r="4414" spans="1:26">
      <c r="A4414" s="248"/>
      <c r="I4414" s="126"/>
      <c r="P4414" s="126"/>
      <c r="Y4414" s="126"/>
      <c r="Z4414" s="126"/>
    </row>
    <row r="4415" spans="1:26">
      <c r="A4415" s="248"/>
      <c r="I4415" s="126"/>
      <c r="P4415" s="126"/>
      <c r="Y4415" s="126"/>
      <c r="Z4415" s="126"/>
    </row>
    <row r="4416" spans="1:26">
      <c r="A4416" s="248"/>
      <c r="I4416" s="126"/>
      <c r="P4416" s="126"/>
      <c r="Y4416" s="126"/>
      <c r="Z4416" s="126"/>
    </row>
    <row r="4417" spans="1:26">
      <c r="A4417" s="248"/>
      <c r="I4417" s="126"/>
      <c r="P4417" s="126"/>
      <c r="Y4417" s="126"/>
      <c r="Z4417" s="126"/>
    </row>
    <row r="4418" spans="1:26">
      <c r="A4418" s="248"/>
      <c r="I4418" s="126"/>
      <c r="P4418" s="126"/>
      <c r="Y4418" s="126"/>
      <c r="Z4418" s="126"/>
    </row>
    <row r="4419" spans="1:26">
      <c r="A4419" s="248"/>
      <c r="I4419" s="126"/>
      <c r="P4419" s="126"/>
      <c r="Y4419" s="126"/>
      <c r="Z4419" s="126"/>
    </row>
    <row r="4420" spans="1:26">
      <c r="A4420" s="248"/>
      <c r="I4420" s="126"/>
      <c r="P4420" s="126"/>
      <c r="Y4420" s="126"/>
      <c r="Z4420" s="126"/>
    </row>
    <row r="4421" spans="1:26">
      <c r="A4421" s="248"/>
      <c r="I4421" s="126"/>
      <c r="P4421" s="126"/>
      <c r="Y4421" s="126"/>
      <c r="Z4421" s="126"/>
    </row>
    <row r="4422" spans="1:26">
      <c r="A4422" s="248"/>
      <c r="I4422" s="126"/>
      <c r="P4422" s="126"/>
      <c r="Y4422" s="126"/>
      <c r="Z4422" s="126"/>
    </row>
    <row r="4423" spans="1:26">
      <c r="A4423" s="248"/>
      <c r="I4423" s="126"/>
      <c r="P4423" s="126"/>
      <c r="Y4423" s="126"/>
      <c r="Z4423" s="126"/>
    </row>
    <row r="4424" spans="1:26">
      <c r="A4424" s="248"/>
      <c r="I4424" s="126"/>
      <c r="P4424" s="126"/>
      <c r="Y4424" s="126"/>
      <c r="Z4424" s="126"/>
    </row>
    <row r="4425" spans="1:26">
      <c r="A4425" s="248"/>
      <c r="I4425" s="126"/>
      <c r="P4425" s="126"/>
      <c r="Y4425" s="126"/>
      <c r="Z4425" s="126"/>
    </row>
    <row r="4426" spans="1:26">
      <c r="A4426" s="248"/>
      <c r="I4426" s="126"/>
      <c r="P4426" s="126"/>
      <c r="Y4426" s="126"/>
      <c r="Z4426" s="126"/>
    </row>
    <row r="4427" spans="1:26">
      <c r="A4427" s="248"/>
      <c r="I4427" s="126"/>
      <c r="P4427" s="126"/>
      <c r="Y4427" s="126"/>
      <c r="Z4427" s="126"/>
    </row>
    <row r="4428" spans="1:26">
      <c r="A4428" s="248"/>
      <c r="I4428" s="126"/>
      <c r="P4428" s="126"/>
      <c r="Y4428" s="126"/>
      <c r="Z4428" s="126"/>
    </row>
    <row r="4429" spans="1:26">
      <c r="A4429" s="248"/>
      <c r="I4429" s="126"/>
      <c r="P4429" s="126"/>
      <c r="Y4429" s="126"/>
      <c r="Z4429" s="126"/>
    </row>
    <row r="4430" spans="1:26">
      <c r="A4430" s="248"/>
      <c r="I4430" s="126"/>
      <c r="P4430" s="126"/>
      <c r="Y4430" s="126"/>
      <c r="Z4430" s="126"/>
    </row>
    <row r="4431" spans="1:26">
      <c r="A4431" s="248"/>
      <c r="I4431" s="126"/>
      <c r="P4431" s="126"/>
      <c r="Y4431" s="126"/>
      <c r="Z4431" s="126"/>
    </row>
    <row r="4432" spans="1:26">
      <c r="A4432" s="248"/>
      <c r="I4432" s="126"/>
      <c r="P4432" s="126"/>
      <c r="Y4432" s="126"/>
      <c r="Z4432" s="126"/>
    </row>
    <row r="4433" spans="1:26">
      <c r="A4433" s="248"/>
      <c r="I4433" s="126"/>
      <c r="P4433" s="126"/>
      <c r="Y4433" s="126"/>
      <c r="Z4433" s="126"/>
    </row>
    <row r="4434" spans="1:26">
      <c r="A4434" s="248"/>
      <c r="I4434" s="126"/>
      <c r="P4434" s="126"/>
      <c r="Y4434" s="126"/>
      <c r="Z4434" s="126"/>
    </row>
    <row r="4435" spans="1:26">
      <c r="A4435" s="248"/>
      <c r="I4435" s="126"/>
      <c r="P4435" s="126"/>
      <c r="Y4435" s="126"/>
      <c r="Z4435" s="126"/>
    </row>
    <row r="4436" spans="1:26">
      <c r="A4436" s="248"/>
      <c r="I4436" s="126"/>
      <c r="P4436" s="126"/>
      <c r="Y4436" s="126"/>
      <c r="Z4436" s="126"/>
    </row>
    <row r="4437" spans="1:26">
      <c r="A4437" s="248"/>
      <c r="I4437" s="126"/>
      <c r="P4437" s="126"/>
      <c r="Y4437" s="126"/>
      <c r="Z4437" s="126"/>
    </row>
    <row r="4438" spans="1:26">
      <c r="A4438" s="248"/>
      <c r="I4438" s="126"/>
      <c r="P4438" s="126"/>
      <c r="Y4438" s="126"/>
      <c r="Z4438" s="126"/>
    </row>
    <row r="4439" spans="1:26">
      <c r="A4439" s="248"/>
      <c r="I4439" s="126"/>
      <c r="P4439" s="126"/>
      <c r="Y4439" s="126"/>
      <c r="Z4439" s="126"/>
    </row>
    <row r="4440" spans="1:26">
      <c r="A4440" s="248"/>
      <c r="I4440" s="126"/>
      <c r="P4440" s="126"/>
      <c r="Y4440" s="126"/>
      <c r="Z4440" s="126"/>
    </row>
    <row r="4441" spans="1:26">
      <c r="A4441" s="248"/>
      <c r="I4441" s="126"/>
      <c r="P4441" s="126"/>
      <c r="Y4441" s="126"/>
      <c r="Z4441" s="126"/>
    </row>
    <row r="4442" spans="1:26">
      <c r="A4442" s="248"/>
      <c r="I4442" s="126"/>
      <c r="P4442" s="126"/>
      <c r="Y4442" s="126"/>
      <c r="Z4442" s="126"/>
    </row>
    <row r="4443" spans="1:26">
      <c r="A4443" s="248"/>
      <c r="I4443" s="126"/>
      <c r="P4443" s="126"/>
      <c r="Y4443" s="126"/>
      <c r="Z4443" s="126"/>
    </row>
    <row r="4444" spans="1:26">
      <c r="A4444" s="248"/>
      <c r="I4444" s="126"/>
      <c r="P4444" s="126"/>
      <c r="Y4444" s="126"/>
      <c r="Z4444" s="126"/>
    </row>
    <row r="4445" spans="1:26">
      <c r="A4445" s="248"/>
      <c r="I4445" s="126"/>
      <c r="P4445" s="126"/>
      <c r="Y4445" s="126"/>
      <c r="Z4445" s="126"/>
    </row>
    <row r="4446" spans="1:26">
      <c r="A4446" s="248"/>
      <c r="I4446" s="126"/>
      <c r="P4446" s="126"/>
      <c r="Y4446" s="126"/>
      <c r="Z4446" s="126"/>
    </row>
    <row r="4447" spans="1:26">
      <c r="A4447" s="248"/>
      <c r="I4447" s="126"/>
      <c r="P4447" s="126"/>
      <c r="Y4447" s="126"/>
      <c r="Z4447" s="126"/>
    </row>
    <row r="4448" spans="1:26">
      <c r="A4448" s="248"/>
      <c r="I4448" s="126"/>
      <c r="P4448" s="126"/>
      <c r="Y4448" s="126"/>
      <c r="Z4448" s="126"/>
    </row>
    <row r="4449" spans="1:26">
      <c r="A4449" s="248"/>
      <c r="I4449" s="126"/>
      <c r="P4449" s="126"/>
      <c r="Y4449" s="126"/>
      <c r="Z4449" s="126"/>
    </row>
    <row r="4450" spans="1:26">
      <c r="A4450" s="248"/>
      <c r="I4450" s="126"/>
      <c r="P4450" s="126"/>
      <c r="Y4450" s="126"/>
      <c r="Z4450" s="126"/>
    </row>
    <row r="4451" spans="1:26">
      <c r="A4451" s="248"/>
      <c r="I4451" s="126"/>
      <c r="P4451" s="126"/>
      <c r="Y4451" s="126"/>
      <c r="Z4451" s="126"/>
    </row>
    <row r="4452" spans="1:26">
      <c r="A4452" s="248"/>
      <c r="I4452" s="126"/>
      <c r="P4452" s="126"/>
      <c r="Y4452" s="126"/>
      <c r="Z4452" s="126"/>
    </row>
    <row r="4453" spans="1:26">
      <c r="A4453" s="248"/>
      <c r="I4453" s="126"/>
      <c r="P4453" s="126"/>
      <c r="Y4453" s="126"/>
      <c r="Z4453" s="126"/>
    </row>
    <row r="4454" spans="1:26">
      <c r="A4454" s="248"/>
      <c r="I4454" s="126"/>
      <c r="P4454" s="126"/>
      <c r="Y4454" s="126"/>
      <c r="Z4454" s="126"/>
    </row>
    <row r="4455" spans="1:26">
      <c r="A4455" s="248"/>
      <c r="I4455" s="126"/>
      <c r="P4455" s="126"/>
      <c r="Y4455" s="126"/>
      <c r="Z4455" s="126"/>
    </row>
    <row r="4456" spans="1:26">
      <c r="A4456" s="248"/>
      <c r="I4456" s="126"/>
      <c r="P4456" s="126"/>
      <c r="Y4456" s="126"/>
      <c r="Z4456" s="126"/>
    </row>
    <row r="4457" spans="1:26">
      <c r="A4457" s="248"/>
      <c r="I4457" s="126"/>
      <c r="P4457" s="126"/>
      <c r="Y4457" s="126"/>
      <c r="Z4457" s="126"/>
    </row>
    <row r="4458" spans="1:26">
      <c r="A4458" s="248"/>
      <c r="I4458" s="126"/>
      <c r="P4458" s="126"/>
      <c r="Y4458" s="126"/>
      <c r="Z4458" s="126"/>
    </row>
    <row r="4459" spans="1:26">
      <c r="A4459" s="248"/>
      <c r="I4459" s="126"/>
      <c r="P4459" s="126"/>
      <c r="Y4459" s="126"/>
      <c r="Z4459" s="126"/>
    </row>
    <row r="4460" spans="1:26">
      <c r="A4460" s="248"/>
      <c r="I4460" s="126"/>
      <c r="P4460" s="126"/>
      <c r="Y4460" s="126"/>
      <c r="Z4460" s="126"/>
    </row>
    <row r="4461" spans="1:26">
      <c r="A4461" s="248"/>
      <c r="I4461" s="126"/>
      <c r="P4461" s="126"/>
      <c r="Y4461" s="126"/>
      <c r="Z4461" s="126"/>
    </row>
    <row r="4462" spans="1:26">
      <c r="A4462" s="248"/>
      <c r="I4462" s="126"/>
      <c r="P4462" s="126"/>
      <c r="Y4462" s="126"/>
      <c r="Z4462" s="126"/>
    </row>
    <row r="4463" spans="1:26">
      <c r="A4463" s="248"/>
      <c r="I4463" s="126"/>
      <c r="P4463" s="126"/>
      <c r="Y4463" s="126"/>
      <c r="Z4463" s="126"/>
    </row>
    <row r="4464" spans="1:26">
      <c r="A4464" s="248"/>
      <c r="I4464" s="126"/>
      <c r="P4464" s="126"/>
      <c r="Y4464" s="126"/>
      <c r="Z4464" s="126"/>
    </row>
    <row r="4465" spans="1:26">
      <c r="A4465" s="248"/>
      <c r="I4465" s="126"/>
      <c r="P4465" s="126"/>
      <c r="Y4465" s="126"/>
      <c r="Z4465" s="126"/>
    </row>
    <row r="4466" spans="1:26">
      <c r="A4466" s="248"/>
      <c r="I4466" s="126"/>
      <c r="P4466" s="126"/>
      <c r="Y4466" s="126"/>
      <c r="Z4466" s="126"/>
    </row>
    <row r="4467" spans="1:26">
      <c r="A4467" s="248"/>
      <c r="I4467" s="126"/>
      <c r="P4467" s="126"/>
      <c r="Y4467" s="126"/>
      <c r="Z4467" s="126"/>
    </row>
    <row r="4468" spans="1:26">
      <c r="A4468" s="248"/>
      <c r="I4468" s="126"/>
      <c r="P4468" s="126"/>
      <c r="Y4468" s="126"/>
      <c r="Z4468" s="126"/>
    </row>
    <row r="4469" spans="1:26">
      <c r="A4469" s="248"/>
      <c r="I4469" s="126"/>
      <c r="P4469" s="126"/>
      <c r="Y4469" s="126"/>
      <c r="Z4469" s="126"/>
    </row>
    <row r="4470" spans="1:26">
      <c r="A4470" s="248"/>
      <c r="I4470" s="126"/>
      <c r="P4470" s="126"/>
      <c r="Y4470" s="126"/>
      <c r="Z4470" s="126"/>
    </row>
    <row r="4471" spans="1:26">
      <c r="A4471" s="248"/>
      <c r="I4471" s="126"/>
      <c r="P4471" s="126"/>
      <c r="Y4471" s="126"/>
      <c r="Z4471" s="126"/>
    </row>
    <row r="4472" spans="1:26">
      <c r="A4472" s="248"/>
      <c r="I4472" s="126"/>
      <c r="P4472" s="126"/>
      <c r="Y4472" s="126"/>
      <c r="Z4472" s="126"/>
    </row>
    <row r="4473" spans="1:26">
      <c r="A4473" s="248"/>
      <c r="I4473" s="126"/>
      <c r="P4473" s="126"/>
      <c r="Y4473" s="126"/>
      <c r="Z4473" s="126"/>
    </row>
    <row r="4474" spans="1:26">
      <c r="A4474" s="248"/>
      <c r="I4474" s="126"/>
      <c r="P4474" s="126"/>
      <c r="Y4474" s="126"/>
      <c r="Z4474" s="126"/>
    </row>
    <row r="4475" spans="1:26">
      <c r="A4475" s="248"/>
      <c r="I4475" s="126"/>
      <c r="P4475" s="126"/>
      <c r="Y4475" s="126"/>
      <c r="Z4475" s="126"/>
    </row>
    <row r="4476" spans="1:26">
      <c r="A4476" s="248"/>
      <c r="I4476" s="126"/>
      <c r="P4476" s="126"/>
      <c r="Y4476" s="126"/>
      <c r="Z4476" s="126"/>
    </row>
    <row r="4477" spans="1:26">
      <c r="A4477" s="248"/>
      <c r="I4477" s="126"/>
      <c r="P4477" s="126"/>
      <c r="Y4477" s="126"/>
      <c r="Z4477" s="126"/>
    </row>
    <row r="4478" spans="1:26">
      <c r="A4478" s="248"/>
      <c r="I4478" s="126"/>
      <c r="P4478" s="126"/>
      <c r="Y4478" s="126"/>
      <c r="Z4478" s="126"/>
    </row>
    <row r="4479" spans="1:26">
      <c r="A4479" s="248"/>
      <c r="I4479" s="126"/>
      <c r="P4479" s="126"/>
      <c r="Y4479" s="126"/>
      <c r="Z4479" s="126"/>
    </row>
    <row r="4480" spans="1:26">
      <c r="A4480" s="248"/>
      <c r="I4480" s="126"/>
      <c r="P4480" s="126"/>
      <c r="Y4480" s="126"/>
      <c r="Z4480" s="126"/>
    </row>
    <row r="4481" spans="1:26">
      <c r="A4481" s="248"/>
      <c r="I4481" s="126"/>
      <c r="P4481" s="126"/>
      <c r="Y4481" s="126"/>
      <c r="Z4481" s="126"/>
    </row>
    <row r="4482" spans="1:26">
      <c r="A4482" s="248"/>
      <c r="I4482" s="126"/>
      <c r="P4482" s="126"/>
      <c r="Y4482" s="126"/>
      <c r="Z4482" s="126"/>
    </row>
    <row r="4483" spans="1:26">
      <c r="A4483" s="248"/>
      <c r="I4483" s="126"/>
      <c r="P4483" s="126"/>
      <c r="Y4483" s="126"/>
      <c r="Z4483" s="126"/>
    </row>
    <row r="4484" spans="1:26">
      <c r="A4484" s="248"/>
      <c r="I4484" s="126"/>
      <c r="P4484" s="126"/>
      <c r="Y4484" s="126"/>
      <c r="Z4484" s="126"/>
    </row>
    <row r="4485" spans="1:26">
      <c r="A4485" s="248"/>
      <c r="I4485" s="126"/>
      <c r="P4485" s="126"/>
      <c r="Y4485" s="126"/>
      <c r="Z4485" s="126"/>
    </row>
    <row r="4486" spans="1:26">
      <c r="A4486" s="248"/>
      <c r="I4486" s="126"/>
      <c r="P4486" s="126"/>
      <c r="Y4486" s="126"/>
      <c r="Z4486" s="126"/>
    </row>
    <row r="4487" spans="1:26">
      <c r="A4487" s="248"/>
      <c r="I4487" s="126"/>
      <c r="P4487" s="126"/>
      <c r="Y4487" s="126"/>
      <c r="Z4487" s="126"/>
    </row>
    <row r="4488" spans="1:26">
      <c r="A4488" s="248"/>
      <c r="I4488" s="126"/>
      <c r="P4488" s="126"/>
      <c r="Y4488" s="126"/>
      <c r="Z4488" s="126"/>
    </row>
    <row r="4489" spans="1:26">
      <c r="A4489" s="248"/>
      <c r="I4489" s="126"/>
      <c r="P4489" s="126"/>
      <c r="Y4489" s="126"/>
      <c r="Z4489" s="126"/>
    </row>
    <row r="4490" spans="1:26">
      <c r="A4490" s="248"/>
      <c r="I4490" s="126"/>
      <c r="P4490" s="126"/>
      <c r="Y4490" s="126"/>
      <c r="Z4490" s="126"/>
    </row>
    <row r="4491" spans="1:26">
      <c r="A4491" s="248"/>
      <c r="I4491" s="126"/>
      <c r="P4491" s="126"/>
      <c r="Y4491" s="126"/>
      <c r="Z4491" s="126"/>
    </row>
    <row r="4492" spans="1:26">
      <c r="A4492" s="248"/>
      <c r="I4492" s="126"/>
      <c r="P4492" s="126"/>
      <c r="Y4492" s="126"/>
      <c r="Z4492" s="126"/>
    </row>
    <row r="4493" spans="1:26">
      <c r="A4493" s="248"/>
      <c r="I4493" s="126"/>
      <c r="P4493" s="126"/>
      <c r="Y4493" s="126"/>
      <c r="Z4493" s="126"/>
    </row>
    <row r="4494" spans="1:26">
      <c r="A4494" s="248"/>
      <c r="I4494" s="126"/>
      <c r="P4494" s="126"/>
      <c r="Y4494" s="126"/>
      <c r="Z4494" s="126"/>
    </row>
    <row r="4495" spans="1:26">
      <c r="A4495" s="248"/>
      <c r="I4495" s="126"/>
      <c r="P4495" s="126"/>
      <c r="Y4495" s="126"/>
      <c r="Z4495" s="126"/>
    </row>
    <row r="4496" spans="1:26">
      <c r="A4496" s="248"/>
      <c r="I4496" s="126"/>
      <c r="P4496" s="126"/>
      <c r="Y4496" s="126"/>
      <c r="Z4496" s="126"/>
    </row>
    <row r="4497" spans="1:26">
      <c r="A4497" s="248"/>
      <c r="I4497" s="126"/>
      <c r="P4497" s="126"/>
      <c r="Y4497" s="126"/>
      <c r="Z4497" s="126"/>
    </row>
    <row r="4498" spans="1:26">
      <c r="A4498" s="248"/>
      <c r="I4498" s="126"/>
      <c r="P4498" s="126"/>
      <c r="Y4498" s="126"/>
      <c r="Z4498" s="126"/>
    </row>
    <row r="4499" spans="1:26">
      <c r="A4499" s="248"/>
      <c r="I4499" s="126"/>
      <c r="P4499" s="126"/>
      <c r="Y4499" s="126"/>
      <c r="Z4499" s="126"/>
    </row>
    <row r="4500" spans="1:26">
      <c r="A4500" s="248"/>
      <c r="I4500" s="126"/>
      <c r="P4500" s="126"/>
      <c r="Y4500" s="126"/>
      <c r="Z4500" s="126"/>
    </row>
    <row r="4501" spans="1:26">
      <c r="A4501" s="248"/>
      <c r="I4501" s="126"/>
      <c r="P4501" s="126"/>
      <c r="Y4501" s="126"/>
      <c r="Z4501" s="126"/>
    </row>
    <row r="4502" spans="1:26">
      <c r="A4502" s="248"/>
      <c r="I4502" s="126"/>
      <c r="P4502" s="126"/>
      <c r="Y4502" s="126"/>
      <c r="Z4502" s="126"/>
    </row>
    <row r="4503" spans="1:26">
      <c r="A4503" s="248"/>
      <c r="I4503" s="126"/>
      <c r="P4503" s="126"/>
      <c r="Y4503" s="126"/>
      <c r="Z4503" s="126"/>
    </row>
    <row r="4504" spans="1:26">
      <c r="A4504" s="248"/>
      <c r="I4504" s="126"/>
      <c r="P4504" s="126"/>
      <c r="Y4504" s="126"/>
      <c r="Z4504" s="126"/>
    </row>
    <row r="4505" spans="1:26">
      <c r="A4505" s="248"/>
      <c r="I4505" s="126"/>
      <c r="P4505" s="126"/>
      <c r="Y4505" s="126"/>
      <c r="Z4505" s="126"/>
    </row>
    <row r="4506" spans="1:26">
      <c r="A4506" s="248"/>
      <c r="I4506" s="126"/>
      <c r="P4506" s="126"/>
      <c r="Y4506" s="126"/>
      <c r="Z4506" s="126"/>
    </row>
    <row r="4507" spans="1:26">
      <c r="A4507" s="248"/>
      <c r="I4507" s="126"/>
      <c r="P4507" s="126"/>
      <c r="Y4507" s="126"/>
      <c r="Z4507" s="126"/>
    </row>
    <row r="4508" spans="1:26">
      <c r="A4508" s="248"/>
      <c r="I4508" s="126"/>
      <c r="P4508" s="126"/>
      <c r="Y4508" s="126"/>
      <c r="Z4508" s="126"/>
    </row>
    <row r="4509" spans="1:26">
      <c r="A4509" s="248"/>
      <c r="I4509" s="126"/>
      <c r="P4509" s="126"/>
      <c r="Y4509" s="126"/>
      <c r="Z4509" s="126"/>
    </row>
    <row r="4510" spans="1:26">
      <c r="A4510" s="248"/>
      <c r="I4510" s="126"/>
      <c r="P4510" s="126"/>
      <c r="Y4510" s="126"/>
      <c r="Z4510" s="126"/>
    </row>
    <row r="4511" spans="1:26">
      <c r="A4511" s="248"/>
      <c r="I4511" s="126"/>
      <c r="P4511" s="126"/>
      <c r="Y4511" s="126"/>
      <c r="Z4511" s="126"/>
    </row>
    <row r="4512" spans="1:26">
      <c r="A4512" s="248"/>
      <c r="I4512" s="126"/>
      <c r="P4512" s="126"/>
      <c r="Y4512" s="126"/>
      <c r="Z4512" s="126"/>
    </row>
    <row r="4513" spans="1:26">
      <c r="A4513" s="248"/>
      <c r="I4513" s="126"/>
      <c r="P4513" s="126"/>
      <c r="Y4513" s="126"/>
      <c r="Z4513" s="126"/>
    </row>
    <row r="4514" spans="1:26">
      <c r="A4514" s="248"/>
      <c r="I4514" s="126"/>
      <c r="P4514" s="126"/>
      <c r="Y4514" s="126"/>
      <c r="Z4514" s="126"/>
    </row>
    <row r="4515" spans="1:26">
      <c r="A4515" s="248"/>
      <c r="I4515" s="126"/>
      <c r="P4515" s="126"/>
      <c r="Y4515" s="126"/>
      <c r="Z4515" s="126"/>
    </row>
    <row r="4516" spans="1:26">
      <c r="A4516" s="248"/>
      <c r="I4516" s="126"/>
      <c r="P4516" s="126"/>
      <c r="Y4516" s="126"/>
      <c r="Z4516" s="126"/>
    </row>
    <row r="4517" spans="1:26">
      <c r="A4517" s="248"/>
      <c r="I4517" s="126"/>
      <c r="P4517" s="126"/>
      <c r="Y4517" s="126"/>
      <c r="Z4517" s="126"/>
    </row>
    <row r="4518" spans="1:26">
      <c r="A4518" s="248"/>
      <c r="I4518" s="126"/>
      <c r="P4518" s="126"/>
      <c r="Y4518" s="126"/>
      <c r="Z4518" s="126"/>
    </row>
    <row r="4519" spans="1:26">
      <c r="A4519" s="248"/>
      <c r="I4519" s="126"/>
      <c r="P4519" s="126"/>
      <c r="Y4519" s="126"/>
      <c r="Z4519" s="126"/>
    </row>
    <row r="4520" spans="1:26">
      <c r="A4520" s="248"/>
      <c r="I4520" s="126"/>
      <c r="P4520" s="126"/>
      <c r="Y4520" s="126"/>
      <c r="Z4520" s="126"/>
    </row>
    <row r="4521" spans="1:26">
      <c r="A4521" s="248"/>
      <c r="I4521" s="126"/>
      <c r="P4521" s="126"/>
      <c r="Y4521" s="126"/>
      <c r="Z4521" s="126"/>
    </row>
    <row r="4522" spans="1:26">
      <c r="A4522" s="248"/>
      <c r="I4522" s="126"/>
      <c r="P4522" s="126"/>
      <c r="Y4522" s="126"/>
      <c r="Z4522" s="126"/>
    </row>
    <row r="4523" spans="1:26">
      <c r="A4523" s="248"/>
      <c r="I4523" s="126"/>
      <c r="P4523" s="126"/>
      <c r="Y4523" s="126"/>
      <c r="Z4523" s="126"/>
    </row>
    <row r="4524" spans="1:26">
      <c r="A4524" s="248"/>
      <c r="I4524" s="126"/>
      <c r="P4524" s="126"/>
      <c r="Y4524" s="126"/>
      <c r="Z4524" s="126"/>
    </row>
    <row r="4525" spans="1:26">
      <c r="A4525" s="248"/>
      <c r="I4525" s="126"/>
      <c r="P4525" s="126"/>
      <c r="Y4525" s="126"/>
      <c r="Z4525" s="126"/>
    </row>
    <row r="4526" spans="1:26">
      <c r="A4526" s="248"/>
      <c r="I4526" s="126"/>
      <c r="P4526" s="126"/>
      <c r="Y4526" s="126"/>
      <c r="Z4526" s="126"/>
    </row>
    <row r="4527" spans="1:26">
      <c r="A4527" s="248"/>
      <c r="I4527" s="126"/>
      <c r="P4527" s="126"/>
      <c r="Y4527" s="126"/>
      <c r="Z4527" s="126"/>
    </row>
    <row r="4528" spans="1:26">
      <c r="A4528" s="248"/>
      <c r="I4528" s="126"/>
      <c r="P4528" s="126"/>
      <c r="Y4528" s="126"/>
      <c r="Z4528" s="126"/>
    </row>
    <row r="4529" spans="1:26">
      <c r="A4529" s="248"/>
      <c r="I4529" s="126"/>
      <c r="P4529" s="126"/>
      <c r="Y4529" s="126"/>
      <c r="Z4529" s="126"/>
    </row>
    <row r="4530" spans="1:26">
      <c r="A4530" s="248"/>
      <c r="I4530" s="126"/>
      <c r="P4530" s="126"/>
      <c r="Y4530" s="126"/>
      <c r="Z4530" s="126"/>
    </row>
    <row r="4531" spans="1:26">
      <c r="A4531" s="248"/>
      <c r="I4531" s="126"/>
      <c r="P4531" s="126"/>
      <c r="Y4531" s="126"/>
      <c r="Z4531" s="126"/>
    </row>
    <row r="4532" spans="1:26">
      <c r="A4532" s="248"/>
      <c r="I4532" s="126"/>
      <c r="P4532" s="126"/>
      <c r="Y4532" s="126"/>
      <c r="Z4532" s="126"/>
    </row>
    <row r="4533" spans="1:26">
      <c r="A4533" s="248"/>
      <c r="I4533" s="126"/>
      <c r="P4533" s="126"/>
      <c r="Y4533" s="126"/>
      <c r="Z4533" s="126"/>
    </row>
    <row r="4534" spans="1:26">
      <c r="A4534" s="248"/>
      <c r="I4534" s="126"/>
      <c r="P4534" s="126"/>
      <c r="Y4534" s="126"/>
      <c r="Z4534" s="126"/>
    </row>
    <row r="4535" spans="1:26">
      <c r="A4535" s="248"/>
      <c r="I4535" s="126"/>
      <c r="P4535" s="126"/>
      <c r="Y4535" s="126"/>
      <c r="Z4535" s="126"/>
    </row>
    <row r="4536" spans="1:26">
      <c r="A4536" s="248"/>
      <c r="I4536" s="126"/>
      <c r="P4536" s="126"/>
      <c r="Y4536" s="126"/>
      <c r="Z4536" s="126"/>
    </row>
    <row r="4537" spans="1:26">
      <c r="A4537" s="248"/>
      <c r="I4537" s="126"/>
      <c r="P4537" s="126"/>
      <c r="Y4537" s="126"/>
      <c r="Z4537" s="126"/>
    </row>
    <row r="4538" spans="1:26">
      <c r="A4538" s="248"/>
      <c r="I4538" s="126"/>
      <c r="P4538" s="126"/>
      <c r="Y4538" s="126"/>
      <c r="Z4538" s="126"/>
    </row>
    <row r="4539" spans="1:26">
      <c r="A4539" s="248"/>
      <c r="I4539" s="126"/>
      <c r="P4539" s="126"/>
      <c r="Y4539" s="126"/>
      <c r="Z4539" s="126"/>
    </row>
    <row r="4540" spans="1:26">
      <c r="A4540" s="248"/>
      <c r="I4540" s="126"/>
      <c r="P4540" s="126"/>
      <c r="Y4540" s="126"/>
      <c r="Z4540" s="126"/>
    </row>
    <row r="4541" spans="1:26">
      <c r="A4541" s="248"/>
      <c r="I4541" s="126"/>
      <c r="P4541" s="126"/>
      <c r="Y4541" s="126"/>
      <c r="Z4541" s="126"/>
    </row>
    <row r="4542" spans="1:26">
      <c r="A4542" s="248"/>
      <c r="I4542" s="126"/>
      <c r="P4542" s="126"/>
      <c r="Y4542" s="126"/>
      <c r="Z4542" s="126"/>
    </row>
    <row r="4543" spans="1:26">
      <c r="A4543" s="248"/>
      <c r="I4543" s="126"/>
      <c r="P4543" s="126"/>
      <c r="Y4543" s="126"/>
      <c r="Z4543" s="126"/>
    </row>
    <row r="4544" spans="1:26">
      <c r="A4544" s="248"/>
      <c r="I4544" s="126"/>
      <c r="P4544" s="126"/>
      <c r="Y4544" s="126"/>
      <c r="Z4544" s="126"/>
    </row>
    <row r="4545" spans="1:26">
      <c r="A4545" s="248"/>
      <c r="I4545" s="126"/>
      <c r="P4545" s="126"/>
      <c r="Y4545" s="126"/>
      <c r="Z4545" s="126"/>
    </row>
    <row r="4546" spans="1:26">
      <c r="A4546" s="248"/>
      <c r="I4546" s="126"/>
      <c r="P4546" s="126"/>
      <c r="Y4546" s="126"/>
      <c r="Z4546" s="126"/>
    </row>
    <row r="4547" spans="1:26">
      <c r="A4547" s="248"/>
      <c r="I4547" s="126"/>
      <c r="P4547" s="126"/>
      <c r="Y4547" s="126"/>
      <c r="Z4547" s="126"/>
    </row>
    <row r="4548" spans="1:26">
      <c r="A4548" s="248"/>
      <c r="I4548" s="126"/>
      <c r="P4548" s="126"/>
      <c r="Y4548" s="126"/>
      <c r="Z4548" s="126"/>
    </row>
    <row r="4549" spans="1:26">
      <c r="A4549" s="248"/>
      <c r="I4549" s="126"/>
      <c r="P4549" s="126"/>
      <c r="Y4549" s="126"/>
      <c r="Z4549" s="126"/>
    </row>
    <row r="4550" spans="1:26">
      <c r="A4550" s="248"/>
      <c r="I4550" s="126"/>
      <c r="P4550" s="126"/>
      <c r="Y4550" s="126"/>
      <c r="Z4550" s="126"/>
    </row>
    <row r="4551" spans="1:26">
      <c r="A4551" s="248"/>
      <c r="I4551" s="126"/>
      <c r="P4551" s="126"/>
      <c r="Y4551" s="126"/>
      <c r="Z4551" s="126"/>
    </row>
    <row r="4552" spans="1:26">
      <c r="A4552" s="248"/>
      <c r="I4552" s="126"/>
      <c r="P4552" s="126"/>
      <c r="Y4552" s="126"/>
      <c r="Z4552" s="126"/>
    </row>
    <row r="4553" spans="1:26">
      <c r="A4553" s="248"/>
      <c r="I4553" s="126"/>
      <c r="P4553" s="126"/>
      <c r="Y4553" s="126"/>
      <c r="Z4553" s="126"/>
    </row>
    <row r="4554" spans="1:26">
      <c r="A4554" s="248"/>
      <c r="I4554" s="126"/>
      <c r="P4554" s="126"/>
      <c r="Y4554" s="126"/>
      <c r="Z4554" s="126"/>
    </row>
    <row r="4555" spans="1:26">
      <c r="A4555" s="248"/>
      <c r="I4555" s="126"/>
      <c r="P4555" s="126"/>
      <c r="Y4555" s="126"/>
      <c r="Z4555" s="126"/>
    </row>
    <row r="4556" spans="1:26">
      <c r="A4556" s="248"/>
      <c r="I4556" s="126"/>
      <c r="P4556" s="126"/>
      <c r="Y4556" s="126"/>
      <c r="Z4556" s="126"/>
    </row>
    <row r="4557" spans="1:26">
      <c r="A4557" s="248"/>
      <c r="I4557" s="126"/>
      <c r="P4557" s="126"/>
      <c r="Y4557" s="126"/>
      <c r="Z4557" s="126"/>
    </row>
    <row r="4558" spans="1:26">
      <c r="A4558" s="248"/>
      <c r="I4558" s="126"/>
      <c r="P4558" s="126"/>
      <c r="Y4558" s="126"/>
      <c r="Z4558" s="126"/>
    </row>
    <row r="4559" spans="1:26">
      <c r="A4559" s="248"/>
      <c r="I4559" s="126"/>
      <c r="P4559" s="126"/>
      <c r="Y4559" s="126"/>
      <c r="Z4559" s="126"/>
    </row>
    <row r="4560" spans="1:26">
      <c r="A4560" s="248"/>
      <c r="I4560" s="126"/>
      <c r="P4560" s="126"/>
      <c r="Y4560" s="126"/>
      <c r="Z4560" s="126"/>
    </row>
    <row r="4561" spans="1:26">
      <c r="A4561" s="248"/>
      <c r="I4561" s="126"/>
      <c r="P4561" s="126"/>
      <c r="Y4561" s="126"/>
      <c r="Z4561" s="126"/>
    </row>
    <row r="4562" spans="1:26">
      <c r="A4562" s="248"/>
      <c r="I4562" s="126"/>
      <c r="P4562" s="126"/>
      <c r="Y4562" s="126"/>
      <c r="Z4562" s="126"/>
    </row>
    <row r="4563" spans="1:26">
      <c r="A4563" s="248"/>
      <c r="I4563" s="126"/>
      <c r="P4563" s="126"/>
      <c r="Y4563" s="126"/>
      <c r="Z4563" s="126"/>
    </row>
    <row r="4564" spans="1:26">
      <c r="A4564" s="248"/>
      <c r="I4564" s="126"/>
      <c r="P4564" s="126"/>
      <c r="Y4564" s="126"/>
      <c r="Z4564" s="126"/>
    </row>
    <row r="4565" spans="1:26">
      <c r="A4565" s="248"/>
      <c r="I4565" s="126"/>
      <c r="P4565" s="126"/>
      <c r="Y4565" s="126"/>
      <c r="Z4565" s="126"/>
    </row>
    <row r="4566" spans="1:26">
      <c r="A4566" s="248"/>
      <c r="I4566" s="126"/>
      <c r="P4566" s="126"/>
      <c r="Y4566" s="126"/>
      <c r="Z4566" s="126"/>
    </row>
    <row r="4567" spans="1:26">
      <c r="A4567" s="248"/>
      <c r="I4567" s="126"/>
      <c r="P4567" s="126"/>
      <c r="Y4567" s="126"/>
      <c r="Z4567" s="126"/>
    </row>
    <row r="4568" spans="1:26">
      <c r="A4568" s="248"/>
      <c r="I4568" s="126"/>
      <c r="P4568" s="126"/>
      <c r="Y4568" s="126"/>
      <c r="Z4568" s="126"/>
    </row>
    <row r="4569" spans="1:26">
      <c r="A4569" s="248"/>
      <c r="I4569" s="126"/>
      <c r="P4569" s="126"/>
      <c r="Y4569" s="126"/>
      <c r="Z4569" s="126"/>
    </row>
    <row r="4570" spans="1:26">
      <c r="A4570" s="248"/>
      <c r="I4570" s="126"/>
      <c r="P4570" s="126"/>
      <c r="Y4570" s="126"/>
      <c r="Z4570" s="126"/>
    </row>
    <row r="4571" spans="1:26">
      <c r="A4571" s="248"/>
      <c r="I4571" s="126"/>
      <c r="P4571" s="126"/>
      <c r="Y4571" s="126"/>
      <c r="Z4571" s="126"/>
    </row>
    <row r="4572" spans="1:26">
      <c r="A4572" s="248"/>
      <c r="I4572" s="126"/>
      <c r="P4572" s="126"/>
      <c r="Y4572" s="126"/>
      <c r="Z4572" s="126"/>
    </row>
    <row r="4573" spans="1:26">
      <c r="A4573" s="248"/>
      <c r="I4573" s="126"/>
      <c r="P4573" s="126"/>
      <c r="Y4573" s="126"/>
      <c r="Z4573" s="126"/>
    </row>
    <row r="4574" spans="1:26">
      <c r="A4574" s="248"/>
      <c r="I4574" s="126"/>
      <c r="P4574" s="126"/>
      <c r="Y4574" s="126"/>
      <c r="Z4574" s="126"/>
    </row>
    <row r="4575" spans="1:26">
      <c r="A4575" s="248"/>
      <c r="I4575" s="126"/>
      <c r="P4575" s="126"/>
      <c r="Y4575" s="126"/>
      <c r="Z4575" s="126"/>
    </row>
    <row r="4576" spans="1:26">
      <c r="A4576" s="248"/>
      <c r="I4576" s="126"/>
      <c r="P4576" s="126"/>
      <c r="Y4576" s="126"/>
      <c r="Z4576" s="126"/>
    </row>
    <row r="4577" spans="1:26">
      <c r="A4577" s="248"/>
      <c r="I4577" s="126"/>
      <c r="P4577" s="126"/>
      <c r="Y4577" s="126"/>
      <c r="Z4577" s="126"/>
    </row>
    <row r="4578" spans="1:26">
      <c r="A4578" s="248"/>
      <c r="I4578" s="126"/>
      <c r="P4578" s="126"/>
      <c r="Y4578" s="126"/>
      <c r="Z4578" s="126"/>
    </row>
    <row r="4579" spans="1:26">
      <c r="A4579" s="248"/>
      <c r="I4579" s="126"/>
      <c r="P4579" s="126"/>
      <c r="Y4579" s="126"/>
      <c r="Z4579" s="126"/>
    </row>
    <row r="4580" spans="1:26">
      <c r="A4580" s="248"/>
      <c r="I4580" s="126"/>
      <c r="P4580" s="126"/>
      <c r="Y4580" s="126"/>
      <c r="Z4580" s="126"/>
    </row>
    <row r="4581" spans="1:26">
      <c r="A4581" s="248"/>
      <c r="I4581" s="126"/>
      <c r="P4581" s="126"/>
      <c r="Y4581" s="126"/>
      <c r="Z4581" s="126"/>
    </row>
    <row r="4582" spans="1:26">
      <c r="A4582" s="248"/>
      <c r="I4582" s="126"/>
      <c r="P4582" s="126"/>
      <c r="Y4582" s="126"/>
      <c r="Z4582" s="126"/>
    </row>
    <row r="4583" spans="1:26">
      <c r="A4583" s="248"/>
      <c r="I4583" s="126"/>
      <c r="P4583" s="126"/>
      <c r="Y4583" s="126"/>
      <c r="Z4583" s="126"/>
    </row>
    <row r="4584" spans="1:26">
      <c r="A4584" s="248"/>
      <c r="I4584" s="126"/>
      <c r="P4584" s="126"/>
      <c r="Y4584" s="126"/>
      <c r="Z4584" s="126"/>
    </row>
    <row r="4585" spans="1:26">
      <c r="A4585" s="248"/>
      <c r="I4585" s="126"/>
      <c r="P4585" s="126"/>
      <c r="Y4585" s="126"/>
      <c r="Z4585" s="126"/>
    </row>
    <row r="4586" spans="1:26">
      <c r="A4586" s="248"/>
      <c r="I4586" s="126"/>
      <c r="P4586" s="126"/>
      <c r="Y4586" s="126"/>
      <c r="Z4586" s="126"/>
    </row>
    <row r="4587" spans="1:26">
      <c r="A4587" s="248"/>
      <c r="I4587" s="126"/>
      <c r="P4587" s="126"/>
      <c r="Y4587" s="126"/>
      <c r="Z4587" s="126"/>
    </row>
    <row r="4588" spans="1:26">
      <c r="A4588" s="248"/>
      <c r="I4588" s="126"/>
      <c r="P4588" s="126"/>
      <c r="Y4588" s="126"/>
      <c r="Z4588" s="126"/>
    </row>
    <row r="4589" spans="1:26">
      <c r="A4589" s="248"/>
      <c r="I4589" s="126"/>
      <c r="P4589" s="126"/>
      <c r="Y4589" s="126"/>
      <c r="Z4589" s="126"/>
    </row>
    <row r="4590" spans="1:26">
      <c r="A4590" s="248"/>
      <c r="I4590" s="126"/>
      <c r="P4590" s="126"/>
      <c r="Y4590" s="126"/>
      <c r="Z4590" s="126"/>
    </row>
    <row r="4591" spans="1:26">
      <c r="A4591" s="248"/>
      <c r="I4591" s="126"/>
      <c r="P4591" s="126"/>
      <c r="Y4591" s="126"/>
      <c r="Z4591" s="126"/>
    </row>
    <row r="4592" spans="1:26">
      <c r="A4592" s="248"/>
      <c r="I4592" s="126"/>
      <c r="P4592" s="126"/>
      <c r="Y4592" s="126"/>
      <c r="Z4592" s="126"/>
    </row>
    <row r="4593" spans="1:26">
      <c r="A4593" s="248"/>
      <c r="I4593" s="126"/>
      <c r="P4593" s="126"/>
      <c r="Y4593" s="126"/>
      <c r="Z4593" s="126"/>
    </row>
    <row r="4594" spans="1:26">
      <c r="A4594" s="248"/>
      <c r="I4594" s="126"/>
      <c r="P4594" s="126"/>
      <c r="Y4594" s="126"/>
      <c r="Z4594" s="126"/>
    </row>
    <row r="4595" spans="1:26">
      <c r="A4595" s="248"/>
      <c r="I4595" s="126"/>
      <c r="P4595" s="126"/>
      <c r="Y4595" s="126"/>
      <c r="Z4595" s="126"/>
    </row>
    <row r="4596" spans="1:26">
      <c r="A4596" s="248"/>
      <c r="I4596" s="126"/>
      <c r="P4596" s="126"/>
      <c r="Y4596" s="126"/>
      <c r="Z4596" s="126"/>
    </row>
    <row r="4597" spans="1:26">
      <c r="A4597" s="248"/>
      <c r="I4597" s="126"/>
      <c r="P4597" s="126"/>
      <c r="Y4597" s="126"/>
      <c r="Z4597" s="126"/>
    </row>
    <row r="4598" spans="1:26">
      <c r="A4598" s="248"/>
      <c r="I4598" s="126"/>
      <c r="P4598" s="126"/>
      <c r="Y4598" s="126"/>
      <c r="Z4598" s="126"/>
    </row>
    <row r="4599" spans="1:26">
      <c r="A4599" s="248"/>
      <c r="I4599" s="126"/>
      <c r="P4599" s="126"/>
      <c r="Y4599" s="126"/>
      <c r="Z4599" s="126"/>
    </row>
    <row r="4600" spans="1:26">
      <c r="A4600" s="248"/>
      <c r="I4600" s="126"/>
      <c r="P4600" s="126"/>
      <c r="Y4600" s="126"/>
      <c r="Z4600" s="126"/>
    </row>
    <row r="4601" spans="1:26">
      <c r="A4601" s="248"/>
      <c r="I4601" s="126"/>
      <c r="P4601" s="126"/>
      <c r="Y4601" s="126"/>
      <c r="Z4601" s="126"/>
    </row>
    <row r="4602" spans="1:26">
      <c r="A4602" s="248"/>
      <c r="I4602" s="126"/>
      <c r="P4602" s="126"/>
      <c r="Y4602" s="126"/>
      <c r="Z4602" s="126"/>
    </row>
    <row r="4603" spans="1:26">
      <c r="A4603" s="248"/>
      <c r="I4603" s="126"/>
      <c r="P4603" s="126"/>
      <c r="Y4603" s="126"/>
      <c r="Z4603" s="126"/>
    </row>
    <row r="4604" spans="1:26">
      <c r="A4604" s="248"/>
      <c r="I4604" s="126"/>
      <c r="P4604" s="126"/>
      <c r="Y4604" s="126"/>
      <c r="Z4604" s="126"/>
    </row>
    <row r="4605" spans="1:26">
      <c r="A4605" s="248"/>
      <c r="I4605" s="126"/>
      <c r="P4605" s="126"/>
      <c r="Y4605" s="126"/>
      <c r="Z4605" s="126"/>
    </row>
    <row r="4606" spans="1:26">
      <c r="A4606" s="248"/>
      <c r="I4606" s="126"/>
      <c r="P4606" s="126"/>
      <c r="Y4606" s="126"/>
      <c r="Z4606" s="126"/>
    </row>
    <row r="4607" spans="1:26">
      <c r="A4607" s="248"/>
      <c r="I4607" s="126"/>
      <c r="P4607" s="126"/>
      <c r="Y4607" s="126"/>
      <c r="Z4607" s="126"/>
    </row>
    <row r="4608" spans="1:26">
      <c r="A4608" s="248"/>
      <c r="I4608" s="126"/>
      <c r="P4608" s="126"/>
      <c r="Y4608" s="126"/>
      <c r="Z4608" s="126"/>
    </row>
    <row r="4609" spans="1:26">
      <c r="A4609" s="248"/>
      <c r="I4609" s="126"/>
      <c r="P4609" s="126"/>
      <c r="Y4609" s="126"/>
      <c r="Z4609" s="126"/>
    </row>
    <row r="4610" spans="1:26">
      <c r="A4610" s="248"/>
      <c r="I4610" s="126"/>
      <c r="P4610" s="126"/>
      <c r="Y4610" s="126"/>
      <c r="Z4610" s="126"/>
    </row>
    <row r="4611" spans="1:26">
      <c r="A4611" s="248"/>
      <c r="I4611" s="126"/>
      <c r="P4611" s="126"/>
      <c r="Y4611" s="126"/>
      <c r="Z4611" s="126"/>
    </row>
    <row r="4612" spans="1:26">
      <c r="A4612" s="248"/>
      <c r="I4612" s="126"/>
      <c r="P4612" s="126"/>
      <c r="Y4612" s="126"/>
      <c r="Z4612" s="126"/>
    </row>
    <row r="4613" spans="1:26">
      <c r="A4613" s="248"/>
      <c r="I4613" s="126"/>
      <c r="P4613" s="126"/>
      <c r="Y4613" s="126"/>
      <c r="Z4613" s="126"/>
    </row>
    <row r="4614" spans="1:26">
      <c r="A4614" s="248"/>
      <c r="I4614" s="126"/>
      <c r="P4614" s="126"/>
      <c r="Y4614" s="126"/>
      <c r="Z4614" s="126"/>
    </row>
    <row r="4615" spans="1:26">
      <c r="A4615" s="248"/>
      <c r="I4615" s="126"/>
      <c r="P4615" s="126"/>
      <c r="Y4615" s="126"/>
      <c r="Z4615" s="126"/>
    </row>
    <row r="4616" spans="1:26">
      <c r="A4616" s="248"/>
      <c r="I4616" s="126"/>
      <c r="P4616" s="126"/>
      <c r="Y4616" s="126"/>
      <c r="Z4616" s="126"/>
    </row>
    <row r="4617" spans="1:26">
      <c r="A4617" s="248"/>
      <c r="I4617" s="126"/>
      <c r="P4617" s="126"/>
      <c r="Y4617" s="126"/>
      <c r="Z4617" s="126"/>
    </row>
    <row r="4618" spans="1:26">
      <c r="A4618" s="248"/>
      <c r="I4618" s="126"/>
      <c r="P4618" s="126"/>
      <c r="Y4618" s="126"/>
      <c r="Z4618" s="126"/>
    </row>
    <row r="4619" spans="1:26">
      <c r="A4619" s="248"/>
      <c r="I4619" s="126"/>
      <c r="P4619" s="126"/>
      <c r="Y4619" s="126"/>
      <c r="Z4619" s="126"/>
    </row>
    <row r="4620" spans="1:26">
      <c r="A4620" s="248"/>
      <c r="I4620" s="126"/>
      <c r="P4620" s="126"/>
      <c r="Y4620" s="126"/>
      <c r="Z4620" s="126"/>
    </row>
    <row r="4621" spans="1:26">
      <c r="A4621" s="248"/>
      <c r="I4621" s="126"/>
      <c r="P4621" s="126"/>
      <c r="Y4621" s="126"/>
      <c r="Z4621" s="126"/>
    </row>
    <row r="4622" spans="1:26">
      <c r="A4622" s="248"/>
      <c r="I4622" s="126"/>
      <c r="P4622" s="126"/>
      <c r="Y4622" s="126"/>
      <c r="Z4622" s="126"/>
    </row>
    <row r="4623" spans="1:26">
      <c r="A4623" s="248"/>
      <c r="I4623" s="126"/>
      <c r="P4623" s="126"/>
      <c r="Y4623" s="126"/>
      <c r="Z4623" s="126"/>
    </row>
    <row r="4624" spans="1:26">
      <c r="A4624" s="248"/>
      <c r="I4624" s="126"/>
      <c r="P4624" s="126"/>
      <c r="Y4624" s="126"/>
      <c r="Z4624" s="126"/>
    </row>
    <row r="4625" spans="1:26">
      <c r="A4625" s="248"/>
      <c r="I4625" s="126"/>
      <c r="P4625" s="126"/>
      <c r="Y4625" s="126"/>
      <c r="Z4625" s="126"/>
    </row>
    <row r="4626" spans="1:26">
      <c r="A4626" s="248"/>
      <c r="I4626" s="126"/>
      <c r="P4626" s="126"/>
      <c r="Y4626" s="126"/>
      <c r="Z4626" s="126"/>
    </row>
    <row r="4627" spans="1:26">
      <c r="A4627" s="248"/>
      <c r="I4627" s="126"/>
      <c r="P4627" s="126"/>
      <c r="Y4627" s="126"/>
      <c r="Z4627" s="126"/>
    </row>
    <row r="4628" spans="1:26">
      <c r="A4628" s="248"/>
      <c r="I4628" s="126"/>
      <c r="P4628" s="126"/>
      <c r="Y4628" s="126"/>
      <c r="Z4628" s="126"/>
    </row>
    <row r="4629" spans="1:26">
      <c r="A4629" s="248"/>
      <c r="I4629" s="126"/>
      <c r="P4629" s="126"/>
      <c r="Y4629" s="126"/>
      <c r="Z4629" s="126"/>
    </row>
    <row r="4630" spans="1:26">
      <c r="A4630" s="248"/>
      <c r="I4630" s="126"/>
      <c r="P4630" s="126"/>
      <c r="Y4630" s="126"/>
      <c r="Z4630" s="126"/>
    </row>
    <row r="4631" spans="1:26">
      <c r="A4631" s="248"/>
      <c r="I4631" s="126"/>
      <c r="P4631" s="126"/>
      <c r="Y4631" s="126"/>
      <c r="Z4631" s="126"/>
    </row>
    <row r="4632" spans="1:26">
      <c r="A4632" s="248"/>
      <c r="I4632" s="126"/>
      <c r="P4632" s="126"/>
      <c r="Y4632" s="126"/>
      <c r="Z4632" s="126"/>
    </row>
    <row r="4633" spans="1:26">
      <c r="A4633" s="248"/>
      <c r="I4633" s="126"/>
      <c r="P4633" s="126"/>
      <c r="Y4633" s="126"/>
      <c r="Z4633" s="126"/>
    </row>
    <row r="4634" spans="1:26">
      <c r="A4634" s="248"/>
      <c r="I4634" s="126"/>
      <c r="P4634" s="126"/>
      <c r="Y4634" s="126"/>
      <c r="Z4634" s="126"/>
    </row>
    <row r="4635" spans="1:26">
      <c r="A4635" s="248"/>
      <c r="I4635" s="126"/>
      <c r="P4635" s="126"/>
      <c r="Y4635" s="126"/>
      <c r="Z4635" s="126"/>
    </row>
    <row r="4636" spans="1:26">
      <c r="A4636" s="248"/>
      <c r="I4636" s="126"/>
      <c r="P4636" s="126"/>
      <c r="Y4636" s="126"/>
      <c r="Z4636" s="126"/>
    </row>
    <row r="4637" spans="1:26">
      <c r="A4637" s="248"/>
      <c r="I4637" s="126"/>
      <c r="P4637" s="126"/>
      <c r="Y4637" s="126"/>
      <c r="Z4637" s="126"/>
    </row>
    <row r="4638" spans="1:26">
      <c r="A4638" s="248"/>
      <c r="I4638" s="126"/>
      <c r="P4638" s="126"/>
      <c r="Y4638" s="126"/>
      <c r="Z4638" s="126"/>
    </row>
    <row r="4639" spans="1:26">
      <c r="A4639" s="248"/>
      <c r="I4639" s="126"/>
      <c r="P4639" s="126"/>
      <c r="Y4639" s="126"/>
      <c r="Z4639" s="126"/>
    </row>
    <row r="4640" spans="1:26">
      <c r="A4640" s="248"/>
      <c r="I4640" s="126"/>
      <c r="P4640" s="126"/>
      <c r="Y4640" s="126"/>
      <c r="Z4640" s="126"/>
    </row>
    <row r="4641" spans="1:26">
      <c r="A4641" s="248"/>
      <c r="I4641" s="126"/>
      <c r="P4641" s="126"/>
      <c r="Y4641" s="126"/>
      <c r="Z4641" s="126"/>
    </row>
    <row r="4642" spans="1:26">
      <c r="A4642" s="248"/>
      <c r="I4642" s="126"/>
      <c r="P4642" s="126"/>
      <c r="Y4642" s="126"/>
      <c r="Z4642" s="126"/>
    </row>
    <row r="4643" spans="1:26">
      <c r="A4643" s="248"/>
      <c r="I4643" s="126"/>
      <c r="P4643" s="126"/>
      <c r="Y4643" s="126"/>
      <c r="Z4643" s="126"/>
    </row>
    <row r="4644" spans="1:26">
      <c r="A4644" s="248"/>
      <c r="I4644" s="126"/>
      <c r="P4644" s="126"/>
      <c r="Y4644" s="126"/>
      <c r="Z4644" s="126"/>
    </row>
    <row r="4645" spans="1:26">
      <c r="A4645" s="248"/>
      <c r="I4645" s="126"/>
      <c r="P4645" s="126"/>
      <c r="Y4645" s="126"/>
      <c r="Z4645" s="126"/>
    </row>
    <row r="4646" spans="1:26">
      <c r="A4646" s="248"/>
      <c r="I4646" s="126"/>
      <c r="P4646" s="126"/>
      <c r="Y4646" s="126"/>
      <c r="Z4646" s="126"/>
    </row>
    <row r="4647" spans="1:26">
      <c r="A4647" s="248"/>
      <c r="I4647" s="126"/>
      <c r="P4647" s="126"/>
      <c r="Y4647" s="126"/>
      <c r="Z4647" s="126"/>
    </row>
    <row r="4648" spans="1:26">
      <c r="A4648" s="248"/>
      <c r="I4648" s="126"/>
      <c r="P4648" s="126"/>
      <c r="Y4648" s="126"/>
      <c r="Z4648" s="126"/>
    </row>
    <row r="4649" spans="1:26">
      <c r="A4649" s="248"/>
      <c r="I4649" s="126"/>
      <c r="P4649" s="126"/>
      <c r="Y4649" s="126"/>
      <c r="Z4649" s="126"/>
    </row>
    <row r="4650" spans="1:26">
      <c r="A4650" s="248"/>
      <c r="I4650" s="126"/>
      <c r="P4650" s="126"/>
      <c r="Y4650" s="126"/>
      <c r="Z4650" s="126"/>
    </row>
    <row r="4651" spans="1:26">
      <c r="A4651" s="248"/>
      <c r="I4651" s="126"/>
      <c r="P4651" s="126"/>
      <c r="Y4651" s="126"/>
      <c r="Z4651" s="126"/>
    </row>
    <row r="4652" spans="1:26">
      <c r="A4652" s="248"/>
      <c r="I4652" s="126"/>
      <c r="P4652" s="126"/>
      <c r="Y4652" s="126"/>
      <c r="Z4652" s="126"/>
    </row>
    <row r="4653" spans="1:26">
      <c r="A4653" s="248"/>
      <c r="I4653" s="126"/>
      <c r="P4653" s="126"/>
      <c r="Y4653" s="126"/>
      <c r="Z4653" s="126"/>
    </row>
    <row r="4654" spans="1:26">
      <c r="A4654" s="248"/>
      <c r="I4654" s="126"/>
      <c r="P4654" s="126"/>
      <c r="Y4654" s="126"/>
      <c r="Z4654" s="126"/>
    </row>
    <row r="4655" spans="1:26">
      <c r="A4655" s="248"/>
      <c r="I4655" s="126"/>
      <c r="P4655" s="126"/>
      <c r="Y4655" s="126"/>
      <c r="Z4655" s="126"/>
    </row>
    <row r="4656" spans="1:26">
      <c r="A4656" s="248"/>
      <c r="I4656" s="126"/>
      <c r="P4656" s="126"/>
      <c r="Y4656" s="126"/>
      <c r="Z4656" s="126"/>
    </row>
    <row r="4657" spans="1:26">
      <c r="A4657" s="248"/>
      <c r="I4657" s="126"/>
      <c r="P4657" s="126"/>
      <c r="Y4657" s="126"/>
      <c r="Z4657" s="126"/>
    </row>
    <row r="4658" spans="1:26">
      <c r="A4658" s="248"/>
      <c r="I4658" s="126"/>
      <c r="P4658" s="126"/>
      <c r="Y4658" s="126"/>
      <c r="Z4658" s="126"/>
    </row>
    <row r="4659" spans="1:26">
      <c r="A4659" s="248"/>
      <c r="I4659" s="126"/>
      <c r="P4659" s="126"/>
      <c r="Y4659" s="126"/>
      <c r="Z4659" s="126"/>
    </row>
    <row r="4660" spans="1:26">
      <c r="A4660" s="248"/>
      <c r="I4660" s="126"/>
      <c r="P4660" s="126"/>
      <c r="Y4660" s="126"/>
      <c r="Z4660" s="126"/>
    </row>
    <row r="4661" spans="1:26">
      <c r="A4661" s="248"/>
      <c r="I4661" s="126"/>
      <c r="P4661" s="126"/>
      <c r="Y4661" s="126"/>
      <c r="Z4661" s="126"/>
    </row>
    <row r="4662" spans="1:26">
      <c r="A4662" s="248"/>
      <c r="I4662" s="126"/>
      <c r="P4662" s="126"/>
      <c r="Y4662" s="126"/>
      <c r="Z4662" s="126"/>
    </row>
    <row r="4663" spans="1:26">
      <c r="A4663" s="248"/>
      <c r="I4663" s="126"/>
      <c r="P4663" s="126"/>
      <c r="Y4663" s="126"/>
      <c r="Z4663" s="126"/>
    </row>
    <row r="4664" spans="1:26">
      <c r="A4664" s="248"/>
      <c r="I4664" s="126"/>
      <c r="P4664" s="126"/>
      <c r="Y4664" s="126"/>
      <c r="Z4664" s="126"/>
    </row>
    <row r="4665" spans="1:26">
      <c r="A4665" s="248"/>
      <c r="I4665" s="126"/>
      <c r="P4665" s="126"/>
      <c r="Y4665" s="126"/>
      <c r="Z4665" s="126"/>
    </row>
    <row r="4666" spans="1:26">
      <c r="A4666" s="248"/>
      <c r="I4666" s="126"/>
      <c r="P4666" s="126"/>
      <c r="Y4666" s="126"/>
      <c r="Z4666" s="126"/>
    </row>
    <row r="4667" spans="1:26">
      <c r="A4667" s="248"/>
      <c r="I4667" s="126"/>
      <c r="P4667" s="126"/>
      <c r="Y4667" s="126"/>
      <c r="Z4667" s="126"/>
    </row>
    <row r="4668" spans="1:26">
      <c r="A4668" s="248"/>
      <c r="I4668" s="126"/>
      <c r="P4668" s="126"/>
      <c r="Y4668" s="126"/>
      <c r="Z4668" s="126"/>
    </row>
    <row r="4669" spans="1:26">
      <c r="A4669" s="248"/>
      <c r="I4669" s="126"/>
      <c r="P4669" s="126"/>
      <c r="Y4669" s="126"/>
      <c r="Z4669" s="126"/>
    </row>
    <row r="4670" spans="1:26">
      <c r="A4670" s="248"/>
      <c r="I4670" s="126"/>
      <c r="P4670" s="126"/>
      <c r="Y4670" s="126"/>
      <c r="Z4670" s="126"/>
    </row>
    <row r="4671" spans="1:26">
      <c r="A4671" s="248"/>
      <c r="I4671" s="126"/>
      <c r="P4671" s="126"/>
      <c r="Y4671" s="126"/>
      <c r="Z4671" s="126"/>
    </row>
    <row r="4672" spans="1:26">
      <c r="A4672" s="248"/>
      <c r="I4672" s="126"/>
      <c r="P4672" s="126"/>
      <c r="Y4672" s="126"/>
      <c r="Z4672" s="126"/>
    </row>
    <row r="4673" spans="1:26">
      <c r="A4673" s="248"/>
      <c r="I4673" s="126"/>
      <c r="P4673" s="126"/>
      <c r="Y4673" s="126"/>
      <c r="Z4673" s="126"/>
    </row>
    <row r="4674" spans="1:26">
      <c r="A4674" s="248"/>
      <c r="I4674" s="126"/>
      <c r="P4674" s="126"/>
      <c r="Y4674" s="126"/>
      <c r="Z4674" s="126"/>
    </row>
    <row r="4675" spans="1:26">
      <c r="A4675" s="248"/>
      <c r="I4675" s="126"/>
      <c r="P4675" s="126"/>
      <c r="Y4675" s="126"/>
      <c r="Z4675" s="126"/>
    </row>
    <row r="4676" spans="1:26">
      <c r="A4676" s="248"/>
      <c r="I4676" s="126"/>
      <c r="P4676" s="126"/>
      <c r="Y4676" s="126"/>
      <c r="Z4676" s="126"/>
    </row>
    <row r="4677" spans="1:26">
      <c r="A4677" s="248"/>
      <c r="I4677" s="126"/>
      <c r="P4677" s="126"/>
      <c r="Y4677" s="126"/>
      <c r="Z4677" s="126"/>
    </row>
    <row r="4678" spans="1:26">
      <c r="A4678" s="248"/>
      <c r="I4678" s="126"/>
      <c r="P4678" s="126"/>
      <c r="Y4678" s="126"/>
      <c r="Z4678" s="126"/>
    </row>
    <row r="4679" spans="1:26">
      <c r="A4679" s="248"/>
      <c r="I4679" s="126"/>
      <c r="P4679" s="126"/>
      <c r="Y4679" s="126"/>
      <c r="Z4679" s="126"/>
    </row>
    <row r="4680" spans="1:26">
      <c r="A4680" s="248"/>
      <c r="I4680" s="126"/>
      <c r="P4680" s="126"/>
      <c r="Y4680" s="126"/>
      <c r="Z4680" s="126"/>
    </row>
    <row r="4681" spans="1:26">
      <c r="A4681" s="248"/>
      <c r="I4681" s="126"/>
      <c r="P4681" s="126"/>
      <c r="Y4681" s="126"/>
      <c r="Z4681" s="126"/>
    </row>
    <row r="4682" spans="1:26">
      <c r="A4682" s="248"/>
      <c r="I4682" s="126"/>
      <c r="P4682" s="126"/>
      <c r="Y4682" s="126"/>
      <c r="Z4682" s="126"/>
    </row>
    <row r="4683" spans="1:26">
      <c r="A4683" s="248"/>
      <c r="I4683" s="126"/>
      <c r="P4683" s="126"/>
      <c r="Y4683" s="126"/>
      <c r="Z4683" s="126"/>
    </row>
    <row r="4684" spans="1:26">
      <c r="A4684" s="248"/>
      <c r="I4684" s="126"/>
      <c r="P4684" s="126"/>
      <c r="Y4684" s="126"/>
      <c r="Z4684" s="126"/>
    </row>
    <row r="4685" spans="1:26">
      <c r="A4685" s="248"/>
      <c r="I4685" s="126"/>
      <c r="P4685" s="126"/>
      <c r="Y4685" s="126"/>
      <c r="Z4685" s="126"/>
    </row>
    <row r="4686" spans="1:26">
      <c r="A4686" s="248"/>
      <c r="I4686" s="126"/>
      <c r="P4686" s="126"/>
      <c r="Y4686" s="126"/>
      <c r="Z4686" s="126"/>
    </row>
    <row r="4687" spans="1:26">
      <c r="A4687" s="248"/>
      <c r="I4687" s="126"/>
      <c r="P4687" s="126"/>
      <c r="Y4687" s="126"/>
      <c r="Z4687" s="126"/>
    </row>
    <row r="4688" spans="1:26">
      <c r="A4688" s="248"/>
      <c r="I4688" s="126"/>
      <c r="P4688" s="126"/>
      <c r="Y4688" s="126"/>
      <c r="Z4688" s="126"/>
    </row>
    <row r="4689" spans="1:26">
      <c r="A4689" s="248"/>
      <c r="I4689" s="126"/>
      <c r="P4689" s="126"/>
      <c r="Y4689" s="126"/>
      <c r="Z4689" s="126"/>
    </row>
    <row r="4690" spans="1:26">
      <c r="A4690" s="248"/>
      <c r="I4690" s="126"/>
      <c r="P4690" s="126"/>
      <c r="Y4690" s="126"/>
      <c r="Z4690" s="126"/>
    </row>
    <row r="4691" spans="1:26">
      <c r="A4691" s="248"/>
      <c r="I4691" s="126"/>
      <c r="P4691" s="126"/>
      <c r="Y4691" s="126"/>
      <c r="Z4691" s="126"/>
    </row>
    <row r="4692" spans="1:26">
      <c r="A4692" s="248"/>
      <c r="I4692" s="126"/>
      <c r="P4692" s="126"/>
      <c r="Y4692" s="126"/>
      <c r="Z4692" s="126"/>
    </row>
    <row r="4693" spans="1:26">
      <c r="A4693" s="248"/>
      <c r="I4693" s="126"/>
      <c r="P4693" s="126"/>
      <c r="Y4693" s="126"/>
      <c r="Z4693" s="126"/>
    </row>
    <row r="4694" spans="1:26">
      <c r="A4694" s="248"/>
      <c r="I4694" s="126"/>
      <c r="P4694" s="126"/>
      <c r="Y4694" s="126"/>
      <c r="Z4694" s="126"/>
    </row>
    <row r="4695" spans="1:26">
      <c r="A4695" s="248"/>
      <c r="I4695" s="126"/>
      <c r="P4695" s="126"/>
      <c r="Y4695" s="126"/>
      <c r="Z4695" s="126"/>
    </row>
    <row r="4696" spans="1:26">
      <c r="A4696" s="248"/>
      <c r="I4696" s="126"/>
      <c r="P4696" s="126"/>
      <c r="Y4696" s="126"/>
      <c r="Z4696" s="126"/>
    </row>
    <row r="4697" spans="1:26">
      <c r="A4697" s="248"/>
      <c r="I4697" s="126"/>
      <c r="P4697" s="126"/>
      <c r="Y4697" s="126"/>
      <c r="Z4697" s="126"/>
    </row>
    <row r="4698" spans="1:26">
      <c r="A4698" s="248"/>
      <c r="I4698" s="126"/>
      <c r="P4698" s="126"/>
      <c r="Y4698" s="126"/>
      <c r="Z4698" s="126"/>
    </row>
    <row r="4699" spans="1:26">
      <c r="A4699" s="248"/>
      <c r="I4699" s="126"/>
      <c r="P4699" s="126"/>
      <c r="Y4699" s="126"/>
      <c r="Z4699" s="126"/>
    </row>
    <row r="4700" spans="1:26">
      <c r="A4700" s="248"/>
      <c r="I4700" s="126"/>
      <c r="P4700" s="126"/>
      <c r="Y4700" s="126"/>
      <c r="Z4700" s="126"/>
    </row>
    <row r="4701" spans="1:26">
      <c r="A4701" s="248"/>
      <c r="I4701" s="126"/>
      <c r="P4701" s="126"/>
      <c r="Y4701" s="126"/>
      <c r="Z4701" s="126"/>
    </row>
    <row r="4702" spans="1:26">
      <c r="A4702" s="248"/>
      <c r="I4702" s="126"/>
      <c r="P4702" s="126"/>
      <c r="Y4702" s="126"/>
      <c r="Z4702" s="126"/>
    </row>
    <row r="4703" spans="1:26">
      <c r="A4703" s="248"/>
      <c r="I4703" s="126"/>
      <c r="P4703" s="126"/>
      <c r="Y4703" s="126"/>
      <c r="Z4703" s="126"/>
    </row>
    <row r="4704" spans="1:26">
      <c r="A4704" s="248"/>
      <c r="I4704" s="126"/>
      <c r="P4704" s="126"/>
      <c r="Y4704" s="126"/>
      <c r="Z4704" s="126"/>
    </row>
    <row r="4705" spans="1:26">
      <c r="A4705" s="248"/>
      <c r="I4705" s="126"/>
      <c r="P4705" s="126"/>
      <c r="Y4705" s="126"/>
      <c r="Z4705" s="126"/>
    </row>
    <row r="4706" spans="1:26">
      <c r="A4706" s="248"/>
      <c r="I4706" s="126"/>
      <c r="P4706" s="126"/>
      <c r="Y4706" s="126"/>
      <c r="Z4706" s="126"/>
    </row>
    <row r="4707" spans="1:26">
      <c r="A4707" s="248"/>
      <c r="I4707" s="126"/>
      <c r="P4707" s="126"/>
      <c r="Y4707" s="126"/>
      <c r="Z4707" s="126"/>
    </row>
    <row r="4708" spans="1:26">
      <c r="A4708" s="248"/>
      <c r="I4708" s="126"/>
      <c r="P4708" s="126"/>
      <c r="Y4708" s="126"/>
      <c r="Z4708" s="126"/>
    </row>
    <row r="4709" spans="1:26">
      <c r="A4709" s="248"/>
      <c r="I4709" s="126"/>
      <c r="P4709" s="126"/>
      <c r="Y4709" s="126"/>
      <c r="Z4709" s="126"/>
    </row>
    <row r="4710" spans="1:26">
      <c r="A4710" s="248"/>
      <c r="I4710" s="126"/>
      <c r="P4710" s="126"/>
      <c r="Y4710" s="126"/>
      <c r="Z4710" s="126"/>
    </row>
    <row r="4711" spans="1:26">
      <c r="A4711" s="248"/>
      <c r="I4711" s="126"/>
      <c r="P4711" s="126"/>
      <c r="Y4711" s="126"/>
      <c r="Z4711" s="126"/>
    </row>
    <row r="4712" spans="1:26">
      <c r="A4712" s="248"/>
      <c r="I4712" s="126"/>
      <c r="P4712" s="126"/>
      <c r="Y4712" s="126"/>
      <c r="Z4712" s="126"/>
    </row>
    <row r="4713" spans="1:26">
      <c r="A4713" s="248"/>
      <c r="I4713" s="126"/>
      <c r="P4713" s="126"/>
      <c r="Y4713" s="126"/>
      <c r="Z4713" s="126"/>
    </row>
    <row r="4714" spans="1:26">
      <c r="A4714" s="248"/>
      <c r="I4714" s="126"/>
      <c r="P4714" s="126"/>
      <c r="Y4714" s="126"/>
      <c r="Z4714" s="126"/>
    </row>
    <row r="4715" spans="1:26">
      <c r="A4715" s="248"/>
      <c r="I4715" s="126"/>
      <c r="P4715" s="126"/>
      <c r="Y4715" s="126"/>
      <c r="Z4715" s="126"/>
    </row>
    <row r="4716" spans="1:26">
      <c r="A4716" s="248"/>
      <c r="I4716" s="126"/>
      <c r="P4716" s="126"/>
      <c r="Y4716" s="126"/>
      <c r="Z4716" s="126"/>
    </row>
    <row r="4717" spans="1:26">
      <c r="A4717" s="248"/>
      <c r="I4717" s="126"/>
      <c r="P4717" s="126"/>
      <c r="Y4717" s="126"/>
      <c r="Z4717" s="126"/>
    </row>
    <row r="4718" spans="1:26">
      <c r="A4718" s="248"/>
      <c r="I4718" s="126"/>
      <c r="P4718" s="126"/>
      <c r="Y4718" s="126"/>
      <c r="Z4718" s="126"/>
    </row>
    <row r="4719" spans="1:26">
      <c r="A4719" s="248"/>
      <c r="I4719" s="126"/>
      <c r="P4719" s="126"/>
      <c r="Y4719" s="126"/>
      <c r="Z4719" s="126"/>
    </row>
    <row r="4720" spans="1:26">
      <c r="A4720" s="248"/>
      <c r="I4720" s="126"/>
      <c r="P4720" s="126"/>
      <c r="Y4720" s="126"/>
      <c r="Z4720" s="126"/>
    </row>
    <row r="4721" spans="1:26">
      <c r="A4721" s="248"/>
      <c r="I4721" s="126"/>
      <c r="P4721" s="126"/>
      <c r="Y4721" s="126"/>
      <c r="Z4721" s="126"/>
    </row>
    <row r="4722" spans="1:26">
      <c r="A4722" s="248"/>
      <c r="I4722" s="126"/>
      <c r="P4722" s="126"/>
      <c r="Y4722" s="126"/>
      <c r="Z4722" s="126"/>
    </row>
    <row r="4723" spans="1:26">
      <c r="A4723" s="248"/>
      <c r="I4723" s="126"/>
      <c r="P4723" s="126"/>
      <c r="Y4723" s="126"/>
      <c r="Z4723" s="126"/>
    </row>
    <row r="4724" spans="1:26">
      <c r="A4724" s="248"/>
      <c r="I4724" s="126"/>
      <c r="P4724" s="126"/>
      <c r="Y4724" s="126"/>
      <c r="Z4724" s="126"/>
    </row>
    <row r="4725" spans="1:26">
      <c r="A4725" s="248"/>
      <c r="I4725" s="126"/>
      <c r="P4725" s="126"/>
      <c r="Y4725" s="126"/>
      <c r="Z4725" s="126"/>
    </row>
    <row r="4726" spans="1:26">
      <c r="A4726" s="248"/>
      <c r="I4726" s="126"/>
      <c r="P4726" s="126"/>
      <c r="Y4726" s="126"/>
      <c r="Z4726" s="126"/>
    </row>
    <row r="4727" spans="1:26">
      <c r="A4727" s="248"/>
      <c r="I4727" s="126"/>
      <c r="P4727" s="126"/>
      <c r="Y4727" s="126"/>
      <c r="Z4727" s="126"/>
    </row>
    <row r="4728" spans="1:26">
      <c r="A4728" s="248"/>
      <c r="I4728" s="126"/>
      <c r="P4728" s="126"/>
      <c r="Y4728" s="126"/>
      <c r="Z4728" s="126"/>
    </row>
    <row r="4729" spans="1:26">
      <c r="A4729" s="248"/>
      <c r="I4729" s="126"/>
      <c r="P4729" s="126"/>
      <c r="Y4729" s="126"/>
      <c r="Z4729" s="126"/>
    </row>
    <row r="4730" spans="1:26">
      <c r="A4730" s="248"/>
      <c r="I4730" s="126"/>
      <c r="P4730" s="126"/>
      <c r="Y4730" s="126"/>
      <c r="Z4730" s="126"/>
    </row>
    <row r="4731" spans="1:26">
      <c r="A4731" s="248"/>
      <c r="I4731" s="126"/>
      <c r="P4731" s="126"/>
      <c r="Y4731" s="126"/>
      <c r="Z4731" s="126"/>
    </row>
    <row r="4732" spans="1:26">
      <c r="A4732" s="248"/>
      <c r="I4732" s="126"/>
      <c r="P4732" s="126"/>
      <c r="Y4732" s="126"/>
      <c r="Z4732" s="126"/>
    </row>
    <row r="4733" spans="1:26">
      <c r="A4733" s="248"/>
      <c r="I4733" s="126"/>
      <c r="P4733" s="126"/>
      <c r="Y4733" s="126"/>
      <c r="Z4733" s="126"/>
    </row>
    <row r="4734" spans="1:26">
      <c r="A4734" s="248"/>
      <c r="I4734" s="126"/>
      <c r="P4734" s="126"/>
      <c r="Y4734" s="126"/>
      <c r="Z4734" s="126"/>
    </row>
    <row r="4735" spans="1:26">
      <c r="A4735" s="248"/>
      <c r="I4735" s="126"/>
      <c r="P4735" s="126"/>
      <c r="Y4735" s="126"/>
      <c r="Z4735" s="126"/>
    </row>
    <row r="4736" spans="1:26">
      <c r="A4736" s="248"/>
      <c r="I4736" s="126"/>
      <c r="P4736" s="126"/>
      <c r="Y4736" s="126"/>
      <c r="Z4736" s="126"/>
    </row>
    <row r="4737" spans="1:26">
      <c r="A4737" s="248"/>
      <c r="I4737" s="126"/>
      <c r="P4737" s="126"/>
      <c r="Y4737" s="126"/>
      <c r="Z4737" s="126"/>
    </row>
    <row r="4738" spans="1:26">
      <c r="A4738" s="248"/>
      <c r="I4738" s="126"/>
      <c r="P4738" s="126"/>
      <c r="Y4738" s="126"/>
      <c r="Z4738" s="126"/>
    </row>
    <row r="4739" spans="1:26">
      <c r="A4739" s="248"/>
      <c r="I4739" s="126"/>
      <c r="P4739" s="126"/>
      <c r="Y4739" s="126"/>
      <c r="Z4739" s="126"/>
    </row>
    <row r="4740" spans="1:26">
      <c r="A4740" s="248"/>
      <c r="I4740" s="126"/>
      <c r="P4740" s="126"/>
      <c r="Y4740" s="126"/>
      <c r="Z4740" s="126"/>
    </row>
    <row r="4741" spans="1:26">
      <c r="A4741" s="248"/>
      <c r="I4741" s="126"/>
      <c r="P4741" s="126"/>
      <c r="Y4741" s="126"/>
      <c r="Z4741" s="126"/>
    </row>
    <row r="4742" spans="1:26">
      <c r="A4742" s="248"/>
      <c r="I4742" s="126"/>
      <c r="P4742" s="126"/>
      <c r="Y4742" s="126"/>
      <c r="Z4742" s="126"/>
    </row>
    <row r="4743" spans="1:26">
      <c r="A4743" s="248"/>
      <c r="I4743" s="126"/>
      <c r="P4743" s="126"/>
      <c r="Y4743" s="126"/>
      <c r="Z4743" s="126"/>
    </row>
    <row r="4744" spans="1:26">
      <c r="A4744" s="248"/>
      <c r="I4744" s="126"/>
      <c r="P4744" s="126"/>
      <c r="Y4744" s="126"/>
      <c r="Z4744" s="126"/>
    </row>
    <row r="4745" spans="1:26">
      <c r="A4745" s="248"/>
      <c r="I4745" s="126"/>
      <c r="P4745" s="126"/>
      <c r="Y4745" s="126"/>
      <c r="Z4745" s="126"/>
    </row>
    <row r="4746" spans="1:26">
      <c r="A4746" s="248"/>
      <c r="I4746" s="126"/>
      <c r="P4746" s="126"/>
      <c r="Y4746" s="126"/>
      <c r="Z4746" s="126"/>
    </row>
    <row r="4747" spans="1:26">
      <c r="A4747" s="248"/>
      <c r="I4747" s="126"/>
      <c r="P4747" s="126"/>
      <c r="Y4747" s="126"/>
      <c r="Z4747" s="126"/>
    </row>
    <row r="4748" spans="1:26">
      <c r="A4748" s="248"/>
      <c r="I4748" s="126"/>
      <c r="P4748" s="126"/>
      <c r="Y4748" s="126"/>
      <c r="Z4748" s="126"/>
    </row>
    <row r="4749" spans="1:26">
      <c r="A4749" s="248"/>
      <c r="I4749" s="126"/>
      <c r="P4749" s="126"/>
      <c r="Y4749" s="126"/>
      <c r="Z4749" s="126"/>
    </row>
    <row r="4750" spans="1:26">
      <c r="A4750" s="248"/>
      <c r="I4750" s="126"/>
      <c r="P4750" s="126"/>
      <c r="Y4750" s="126"/>
      <c r="Z4750" s="126"/>
    </row>
    <row r="4751" spans="1:26">
      <c r="A4751" s="248"/>
      <c r="I4751" s="126"/>
      <c r="P4751" s="126"/>
      <c r="Y4751" s="126"/>
      <c r="Z4751" s="126"/>
    </row>
    <row r="4752" spans="1:26">
      <c r="A4752" s="248"/>
      <c r="I4752" s="126"/>
      <c r="P4752" s="126"/>
      <c r="Y4752" s="126"/>
      <c r="Z4752" s="126"/>
    </row>
    <row r="4753" spans="1:26">
      <c r="A4753" s="248"/>
      <c r="I4753" s="126"/>
      <c r="P4753" s="126"/>
      <c r="Y4753" s="126"/>
      <c r="Z4753" s="126"/>
    </row>
    <row r="4754" spans="1:26">
      <c r="A4754" s="248"/>
      <c r="I4754" s="126"/>
      <c r="P4754" s="126"/>
      <c r="Y4754" s="126"/>
      <c r="Z4754" s="126"/>
    </row>
    <row r="4755" spans="1:26">
      <c r="A4755" s="248"/>
      <c r="I4755" s="126"/>
      <c r="P4755" s="126"/>
      <c r="Y4755" s="126"/>
      <c r="Z4755" s="126"/>
    </row>
    <row r="4756" spans="1:26">
      <c r="A4756" s="248"/>
      <c r="I4756" s="126"/>
      <c r="P4756" s="126"/>
      <c r="Y4756" s="126"/>
      <c r="Z4756" s="126"/>
    </row>
    <row r="4757" spans="1:26">
      <c r="A4757" s="248"/>
      <c r="I4757" s="126"/>
      <c r="P4757" s="126"/>
      <c r="Y4757" s="126"/>
      <c r="Z4757" s="126"/>
    </row>
    <row r="4758" spans="1:26">
      <c r="A4758" s="248"/>
      <c r="I4758" s="126"/>
      <c r="P4758" s="126"/>
      <c r="Y4758" s="126"/>
      <c r="Z4758" s="126"/>
    </row>
    <row r="4759" spans="1:26">
      <c r="A4759" s="248"/>
      <c r="I4759" s="126"/>
      <c r="P4759" s="126"/>
      <c r="Y4759" s="126"/>
      <c r="Z4759" s="126"/>
    </row>
    <row r="4760" spans="1:26">
      <c r="A4760" s="248"/>
      <c r="I4760" s="126"/>
      <c r="P4760" s="126"/>
      <c r="Y4760" s="126"/>
      <c r="Z4760" s="126"/>
    </row>
    <row r="4761" spans="1:26">
      <c r="A4761" s="248"/>
      <c r="I4761" s="126"/>
      <c r="P4761" s="126"/>
      <c r="Y4761" s="126"/>
      <c r="Z4761" s="126"/>
    </row>
    <row r="4762" spans="1:26">
      <c r="A4762" s="248"/>
      <c r="I4762" s="126"/>
      <c r="P4762" s="126"/>
      <c r="Y4762" s="126"/>
      <c r="Z4762" s="126"/>
    </row>
    <row r="4763" spans="1:26">
      <c r="A4763" s="248"/>
      <c r="I4763" s="126"/>
      <c r="P4763" s="126"/>
      <c r="Y4763" s="126"/>
      <c r="Z4763" s="126"/>
    </row>
    <row r="4764" spans="1:26">
      <c r="A4764" s="248"/>
      <c r="I4764" s="126"/>
      <c r="P4764" s="126"/>
      <c r="Y4764" s="126"/>
      <c r="Z4764" s="126"/>
    </row>
    <row r="4765" spans="1:26">
      <c r="A4765" s="248"/>
      <c r="I4765" s="126"/>
      <c r="P4765" s="126"/>
      <c r="Y4765" s="126"/>
      <c r="Z4765" s="126"/>
    </row>
    <row r="4766" spans="1:26">
      <c r="A4766" s="248"/>
      <c r="I4766" s="126"/>
      <c r="P4766" s="126"/>
      <c r="Y4766" s="126"/>
      <c r="Z4766" s="126"/>
    </row>
    <row r="4767" spans="1:26">
      <c r="A4767" s="248"/>
      <c r="I4767" s="126"/>
      <c r="P4767" s="126"/>
      <c r="Y4767" s="126"/>
      <c r="Z4767" s="126"/>
    </row>
    <row r="4768" spans="1:26">
      <c r="A4768" s="248"/>
      <c r="I4768" s="126"/>
      <c r="P4768" s="126"/>
      <c r="Y4768" s="126"/>
      <c r="Z4768" s="126"/>
    </row>
    <row r="4769" spans="1:26">
      <c r="A4769" s="248"/>
      <c r="I4769" s="126"/>
      <c r="P4769" s="126"/>
      <c r="Y4769" s="126"/>
      <c r="Z4769" s="126"/>
    </row>
    <row r="4770" spans="1:26">
      <c r="A4770" s="248"/>
      <c r="I4770" s="126"/>
      <c r="P4770" s="126"/>
      <c r="Y4770" s="126"/>
      <c r="Z4770" s="126"/>
    </row>
    <row r="4771" spans="1:26">
      <c r="A4771" s="248"/>
      <c r="I4771" s="126"/>
      <c r="P4771" s="126"/>
      <c r="Y4771" s="126"/>
      <c r="Z4771" s="126"/>
    </row>
    <row r="4772" spans="1:26">
      <c r="A4772" s="248"/>
      <c r="I4772" s="126"/>
      <c r="P4772" s="126"/>
      <c r="Y4772" s="126"/>
      <c r="Z4772" s="126"/>
    </row>
    <row r="4773" spans="1:26">
      <c r="A4773" s="248"/>
      <c r="I4773" s="126"/>
      <c r="P4773" s="126"/>
      <c r="Y4773" s="126"/>
      <c r="Z4773" s="126"/>
    </row>
    <row r="4774" spans="1:26">
      <c r="A4774" s="248"/>
      <c r="I4774" s="126"/>
      <c r="P4774" s="126"/>
      <c r="Y4774" s="126"/>
      <c r="Z4774" s="126"/>
    </row>
    <row r="4775" spans="1:26">
      <c r="A4775" s="248"/>
      <c r="I4775" s="126"/>
      <c r="P4775" s="126"/>
      <c r="Y4775" s="126"/>
      <c r="Z4775" s="126"/>
    </row>
    <row r="4776" spans="1:26">
      <c r="A4776" s="248"/>
      <c r="I4776" s="126"/>
      <c r="P4776" s="126"/>
      <c r="Y4776" s="126"/>
      <c r="Z4776" s="126"/>
    </row>
    <row r="4777" spans="1:26">
      <c r="A4777" s="248"/>
      <c r="I4777" s="126"/>
      <c r="P4777" s="126"/>
      <c r="Y4777" s="126"/>
      <c r="Z4777" s="126"/>
    </row>
    <row r="4778" spans="1:26">
      <c r="A4778" s="248"/>
      <c r="I4778" s="126"/>
      <c r="P4778" s="126"/>
      <c r="Y4778" s="126"/>
      <c r="Z4778" s="126"/>
    </row>
    <row r="4779" spans="1:26">
      <c r="A4779" s="248"/>
      <c r="I4779" s="126"/>
      <c r="P4779" s="126"/>
      <c r="Y4779" s="126"/>
      <c r="Z4779" s="126"/>
    </row>
    <row r="4780" spans="1:26">
      <c r="A4780" s="248"/>
      <c r="I4780" s="126"/>
      <c r="P4780" s="126"/>
      <c r="Y4780" s="126"/>
      <c r="Z4780" s="126"/>
    </row>
    <row r="4781" spans="1:26">
      <c r="A4781" s="248"/>
      <c r="I4781" s="126"/>
      <c r="P4781" s="126"/>
      <c r="Y4781" s="126"/>
      <c r="Z4781" s="126"/>
    </row>
    <row r="4782" spans="1:26">
      <c r="A4782" s="248"/>
      <c r="I4782" s="126"/>
      <c r="P4782" s="126"/>
      <c r="Y4782" s="126"/>
      <c r="Z4782" s="126"/>
    </row>
    <row r="4783" spans="1:26">
      <c r="A4783" s="248"/>
      <c r="I4783" s="126"/>
      <c r="P4783" s="126"/>
      <c r="Y4783" s="126"/>
      <c r="Z4783" s="126"/>
    </row>
    <row r="4784" spans="1:26">
      <c r="A4784" s="248"/>
      <c r="I4784" s="126"/>
      <c r="P4784" s="126"/>
      <c r="Y4784" s="126"/>
      <c r="Z4784" s="126"/>
    </row>
    <row r="4785" spans="1:26">
      <c r="A4785" s="248"/>
      <c r="I4785" s="126"/>
      <c r="P4785" s="126"/>
      <c r="Y4785" s="126"/>
      <c r="Z4785" s="126"/>
    </row>
    <row r="4786" spans="1:26">
      <c r="A4786" s="248"/>
      <c r="I4786" s="126"/>
      <c r="P4786" s="126"/>
      <c r="Y4786" s="126"/>
      <c r="Z4786" s="126"/>
    </row>
    <row r="4787" spans="1:26">
      <c r="A4787" s="248"/>
      <c r="I4787" s="126"/>
      <c r="P4787" s="126"/>
      <c r="Y4787" s="126"/>
      <c r="Z4787" s="126"/>
    </row>
    <row r="4788" spans="1:26">
      <c r="A4788" s="248"/>
      <c r="I4788" s="126"/>
      <c r="P4788" s="126"/>
      <c r="Y4788" s="126"/>
      <c r="Z4788" s="126"/>
    </row>
    <row r="4789" spans="1:26">
      <c r="A4789" s="248"/>
      <c r="I4789" s="126"/>
      <c r="P4789" s="126"/>
      <c r="Y4789" s="126"/>
      <c r="Z4789" s="126"/>
    </row>
    <row r="4790" spans="1:26">
      <c r="A4790" s="248"/>
      <c r="I4790" s="126"/>
      <c r="P4790" s="126"/>
      <c r="Y4790" s="126"/>
      <c r="Z4790" s="126"/>
    </row>
    <row r="4791" spans="1:26">
      <c r="A4791" s="248"/>
      <c r="I4791" s="126"/>
      <c r="P4791" s="126"/>
      <c r="Y4791" s="126"/>
      <c r="Z4791" s="126"/>
    </row>
    <row r="4792" spans="1:26">
      <c r="A4792" s="248"/>
      <c r="I4792" s="126"/>
      <c r="P4792" s="126"/>
      <c r="Y4792" s="126"/>
      <c r="Z4792" s="126"/>
    </row>
    <row r="4793" spans="1:26">
      <c r="A4793" s="248"/>
      <c r="I4793" s="126"/>
      <c r="P4793" s="126"/>
      <c r="Y4793" s="126"/>
      <c r="Z4793" s="126"/>
    </row>
    <row r="4794" spans="1:26">
      <c r="A4794" s="248"/>
      <c r="I4794" s="126"/>
      <c r="P4794" s="126"/>
      <c r="Y4794" s="126"/>
      <c r="Z4794" s="126"/>
    </row>
    <row r="4795" spans="1:26">
      <c r="A4795" s="248"/>
      <c r="I4795" s="126"/>
      <c r="P4795" s="126"/>
      <c r="Y4795" s="126"/>
      <c r="Z4795" s="126"/>
    </row>
    <row r="4796" spans="1:26">
      <c r="A4796" s="248"/>
      <c r="I4796" s="126"/>
      <c r="P4796" s="126"/>
      <c r="Y4796" s="126"/>
      <c r="Z4796" s="126"/>
    </row>
    <row r="4797" spans="1:26">
      <c r="A4797" s="248"/>
      <c r="I4797" s="126"/>
      <c r="P4797" s="126"/>
      <c r="Y4797" s="126"/>
      <c r="Z4797" s="126"/>
    </row>
    <row r="4798" spans="1:26">
      <c r="A4798" s="248"/>
      <c r="I4798" s="126"/>
      <c r="P4798" s="126"/>
      <c r="Y4798" s="126"/>
      <c r="Z4798" s="126"/>
    </row>
    <row r="4799" spans="1:26">
      <c r="A4799" s="248"/>
      <c r="I4799" s="126"/>
      <c r="P4799" s="126"/>
      <c r="Y4799" s="126"/>
      <c r="Z4799" s="126"/>
    </row>
    <row r="4800" spans="1:26">
      <c r="A4800" s="248"/>
      <c r="I4800" s="126"/>
      <c r="P4800" s="126"/>
      <c r="Y4800" s="126"/>
      <c r="Z4800" s="126"/>
    </row>
    <row r="4801" spans="1:26">
      <c r="A4801" s="248"/>
      <c r="I4801" s="126"/>
      <c r="P4801" s="126"/>
      <c r="Y4801" s="126"/>
      <c r="Z4801" s="126"/>
    </row>
    <row r="4802" spans="1:26">
      <c r="A4802" s="248"/>
      <c r="I4802" s="126"/>
      <c r="P4802" s="126"/>
      <c r="Y4802" s="126"/>
      <c r="Z4802" s="126"/>
    </row>
    <row r="4803" spans="1:26">
      <c r="A4803" s="248"/>
      <c r="I4803" s="126"/>
      <c r="P4803" s="126"/>
      <c r="Y4803" s="126"/>
      <c r="Z4803" s="126"/>
    </row>
    <row r="4804" spans="1:26">
      <c r="A4804" s="248"/>
      <c r="I4804" s="126"/>
      <c r="P4804" s="126"/>
      <c r="Y4804" s="126"/>
      <c r="Z4804" s="126"/>
    </row>
    <row r="4805" spans="1:26">
      <c r="A4805" s="248"/>
      <c r="I4805" s="126"/>
      <c r="P4805" s="126"/>
      <c r="Y4805" s="126"/>
      <c r="Z4805" s="126"/>
    </row>
    <row r="4806" spans="1:26">
      <c r="A4806" s="248"/>
      <c r="I4806" s="126"/>
      <c r="P4806" s="126"/>
      <c r="Y4806" s="126"/>
      <c r="Z4806" s="126"/>
    </row>
    <row r="4807" spans="1:26">
      <c r="A4807" s="248"/>
      <c r="I4807" s="126"/>
      <c r="P4807" s="126"/>
      <c r="Y4807" s="126"/>
      <c r="Z4807" s="126"/>
    </row>
    <row r="4808" spans="1:26">
      <c r="A4808" s="248"/>
      <c r="I4808" s="126"/>
      <c r="P4808" s="126"/>
      <c r="Y4808" s="126"/>
      <c r="Z4808" s="126"/>
    </row>
    <row r="4809" spans="1:26">
      <c r="A4809" s="248"/>
      <c r="I4809" s="126"/>
      <c r="P4809" s="126"/>
      <c r="Y4809" s="126"/>
      <c r="Z4809" s="126"/>
    </row>
    <row r="4810" spans="1:26">
      <c r="A4810" s="248"/>
      <c r="I4810" s="126"/>
      <c r="P4810" s="126"/>
      <c r="Y4810" s="126"/>
      <c r="Z4810" s="126"/>
    </row>
    <row r="4811" spans="1:26">
      <c r="A4811" s="248"/>
      <c r="I4811" s="126"/>
      <c r="P4811" s="126"/>
      <c r="Y4811" s="126"/>
      <c r="Z4811" s="126"/>
    </row>
    <row r="4812" spans="1:26">
      <c r="A4812" s="248"/>
      <c r="I4812" s="126"/>
      <c r="P4812" s="126"/>
      <c r="Y4812" s="126"/>
      <c r="Z4812" s="126"/>
    </row>
    <row r="4813" spans="1:26">
      <c r="A4813" s="248"/>
      <c r="I4813" s="126"/>
      <c r="P4813" s="126"/>
      <c r="Y4813" s="126"/>
      <c r="Z4813" s="126"/>
    </row>
    <row r="4814" spans="1:26">
      <c r="A4814" s="248"/>
      <c r="I4814" s="126"/>
      <c r="P4814" s="126"/>
      <c r="Y4814" s="126"/>
      <c r="Z4814" s="126"/>
    </row>
    <row r="4815" spans="1:26">
      <c r="A4815" s="248"/>
      <c r="I4815" s="126"/>
      <c r="P4815" s="126"/>
      <c r="Y4815" s="126"/>
      <c r="Z4815" s="126"/>
    </row>
    <row r="4816" spans="1:26">
      <c r="A4816" s="248"/>
      <c r="I4816" s="126"/>
      <c r="P4816" s="126"/>
      <c r="Y4816" s="126"/>
      <c r="Z4816" s="126"/>
    </row>
    <row r="4817" spans="1:26">
      <c r="A4817" s="248"/>
      <c r="I4817" s="126"/>
      <c r="P4817" s="126"/>
      <c r="Y4817" s="126"/>
      <c r="Z4817" s="126"/>
    </row>
    <row r="4818" spans="1:26">
      <c r="A4818" s="248"/>
      <c r="I4818" s="126"/>
      <c r="P4818" s="126"/>
      <c r="Y4818" s="126"/>
      <c r="Z4818" s="126"/>
    </row>
    <row r="4819" spans="1:26">
      <c r="A4819" s="248"/>
      <c r="I4819" s="126"/>
      <c r="P4819" s="126"/>
      <c r="Y4819" s="126"/>
      <c r="Z4819" s="126"/>
    </row>
    <row r="4820" spans="1:26">
      <c r="A4820" s="248"/>
      <c r="I4820" s="126"/>
      <c r="P4820" s="126"/>
      <c r="Y4820" s="126"/>
      <c r="Z4820" s="126"/>
    </row>
    <row r="4821" spans="1:26">
      <c r="A4821" s="248"/>
      <c r="I4821" s="126"/>
      <c r="P4821" s="126"/>
      <c r="Y4821" s="126"/>
      <c r="Z4821" s="126"/>
    </row>
    <row r="4822" spans="1:26">
      <c r="A4822" s="248"/>
      <c r="I4822" s="126"/>
      <c r="P4822" s="126"/>
      <c r="Y4822" s="126"/>
      <c r="Z4822" s="126"/>
    </row>
    <row r="4823" spans="1:26">
      <c r="A4823" s="248"/>
      <c r="I4823" s="126"/>
      <c r="P4823" s="126"/>
      <c r="Y4823" s="126"/>
      <c r="Z4823" s="126"/>
    </row>
    <row r="4824" spans="1:26">
      <c r="A4824" s="248"/>
      <c r="I4824" s="126"/>
      <c r="P4824" s="126"/>
      <c r="Y4824" s="126"/>
      <c r="Z4824" s="126"/>
    </row>
    <row r="4825" spans="1:26">
      <c r="A4825" s="248"/>
      <c r="I4825" s="126"/>
      <c r="P4825" s="126"/>
      <c r="Y4825" s="126"/>
      <c r="Z4825" s="126"/>
    </row>
    <row r="4826" spans="1:26">
      <c r="A4826" s="248"/>
      <c r="I4826" s="126"/>
      <c r="P4826" s="126"/>
      <c r="Y4826" s="126"/>
      <c r="Z4826" s="126"/>
    </row>
    <row r="4827" spans="1:26">
      <c r="A4827" s="248"/>
      <c r="I4827" s="126"/>
      <c r="P4827" s="126"/>
      <c r="Y4827" s="126"/>
      <c r="Z4827" s="126"/>
    </row>
    <row r="4828" spans="1:26">
      <c r="A4828" s="248"/>
      <c r="I4828" s="126"/>
      <c r="P4828" s="126"/>
      <c r="Y4828" s="126"/>
      <c r="Z4828" s="126"/>
    </row>
    <row r="4829" spans="1:26">
      <c r="A4829" s="248"/>
      <c r="I4829" s="126"/>
      <c r="P4829" s="126"/>
      <c r="Y4829" s="126"/>
      <c r="Z4829" s="126"/>
    </row>
    <row r="4830" spans="1:26">
      <c r="A4830" s="248"/>
      <c r="I4830" s="126"/>
      <c r="P4830" s="126"/>
      <c r="Y4830" s="126"/>
      <c r="Z4830" s="126"/>
    </row>
    <row r="4831" spans="1:26">
      <c r="A4831" s="248"/>
      <c r="I4831" s="126"/>
      <c r="P4831" s="126"/>
      <c r="Y4831" s="126"/>
      <c r="Z4831" s="126"/>
    </row>
    <row r="4832" spans="1:26">
      <c r="A4832" s="248"/>
      <c r="I4832" s="126"/>
      <c r="P4832" s="126"/>
      <c r="Y4832" s="126"/>
      <c r="Z4832" s="126"/>
    </row>
    <row r="4833" spans="1:26">
      <c r="A4833" s="248"/>
      <c r="I4833" s="126"/>
      <c r="P4833" s="126"/>
      <c r="Y4833" s="126"/>
      <c r="Z4833" s="126"/>
    </row>
    <row r="4834" spans="1:26">
      <c r="A4834" s="248"/>
      <c r="I4834" s="126"/>
      <c r="P4834" s="126"/>
      <c r="Y4834" s="126"/>
      <c r="Z4834" s="126"/>
    </row>
    <row r="4835" spans="1:26">
      <c r="A4835" s="248"/>
      <c r="I4835" s="126"/>
      <c r="P4835" s="126"/>
      <c r="Y4835" s="126"/>
      <c r="Z4835" s="126"/>
    </row>
    <row r="4836" spans="1:26">
      <c r="A4836" s="248"/>
      <c r="I4836" s="126"/>
      <c r="P4836" s="126"/>
      <c r="Y4836" s="126"/>
      <c r="Z4836" s="126"/>
    </row>
    <row r="4837" spans="1:26">
      <c r="A4837" s="248"/>
      <c r="I4837" s="126"/>
      <c r="P4837" s="126"/>
      <c r="Y4837" s="126"/>
      <c r="Z4837" s="126"/>
    </row>
    <row r="4838" spans="1:26">
      <c r="A4838" s="248"/>
      <c r="I4838" s="126"/>
      <c r="P4838" s="126"/>
      <c r="Y4838" s="126"/>
      <c r="Z4838" s="126"/>
    </row>
    <row r="4839" spans="1:26">
      <c r="A4839" s="248"/>
      <c r="I4839" s="126"/>
      <c r="P4839" s="126"/>
      <c r="Y4839" s="126"/>
      <c r="Z4839" s="126"/>
    </row>
    <row r="4840" spans="1:26">
      <c r="A4840" s="248"/>
      <c r="I4840" s="126"/>
      <c r="P4840" s="126"/>
      <c r="Y4840" s="126"/>
      <c r="Z4840" s="126"/>
    </row>
    <row r="4841" spans="1:26">
      <c r="A4841" s="248"/>
      <c r="I4841" s="126"/>
      <c r="P4841" s="126"/>
      <c r="Y4841" s="126"/>
      <c r="Z4841" s="126"/>
    </row>
    <row r="4842" spans="1:26">
      <c r="A4842" s="248"/>
      <c r="I4842" s="126"/>
      <c r="P4842" s="126"/>
      <c r="Y4842" s="126"/>
      <c r="Z4842" s="126"/>
    </row>
    <row r="4843" spans="1:26">
      <c r="A4843" s="248"/>
      <c r="I4843" s="126"/>
      <c r="P4843" s="126"/>
      <c r="Y4843" s="126"/>
      <c r="Z4843" s="126"/>
    </row>
    <row r="4844" spans="1:26">
      <c r="A4844" s="248"/>
      <c r="I4844" s="126"/>
      <c r="P4844" s="126"/>
      <c r="Y4844" s="126"/>
      <c r="Z4844" s="126"/>
    </row>
    <row r="4845" spans="1:26">
      <c r="A4845" s="248"/>
      <c r="I4845" s="126"/>
      <c r="P4845" s="126"/>
      <c r="Y4845" s="126"/>
      <c r="Z4845" s="126"/>
    </row>
    <row r="4846" spans="1:26">
      <c r="A4846" s="248"/>
      <c r="I4846" s="126"/>
      <c r="P4846" s="126"/>
      <c r="Y4846" s="126"/>
      <c r="Z4846" s="126"/>
    </row>
    <row r="4847" spans="1:26">
      <c r="A4847" s="248"/>
      <c r="I4847" s="126"/>
      <c r="P4847" s="126"/>
      <c r="Y4847" s="126"/>
      <c r="Z4847" s="126"/>
    </row>
    <row r="4848" spans="1:26">
      <c r="A4848" s="248"/>
      <c r="I4848" s="126"/>
      <c r="P4848" s="126"/>
      <c r="Y4848" s="126"/>
      <c r="Z4848" s="126"/>
    </row>
    <row r="4849" spans="1:26">
      <c r="A4849" s="248"/>
      <c r="I4849" s="126"/>
      <c r="P4849" s="126"/>
      <c r="Y4849" s="126"/>
      <c r="Z4849" s="126"/>
    </row>
    <row r="4850" spans="1:26">
      <c r="A4850" s="248"/>
      <c r="I4850" s="126"/>
      <c r="P4850" s="126"/>
      <c r="Y4850" s="126"/>
      <c r="Z4850" s="126"/>
    </row>
    <row r="4851" spans="1:26">
      <c r="A4851" s="248"/>
      <c r="I4851" s="126"/>
      <c r="P4851" s="126"/>
      <c r="Y4851" s="126"/>
      <c r="Z4851" s="126"/>
    </row>
    <row r="4852" spans="1:26">
      <c r="A4852" s="248"/>
      <c r="I4852" s="126"/>
      <c r="P4852" s="126"/>
      <c r="Y4852" s="126"/>
      <c r="Z4852" s="126"/>
    </row>
    <row r="4853" spans="1:26">
      <c r="A4853" s="248"/>
      <c r="I4853" s="126"/>
      <c r="P4853" s="126"/>
      <c r="Y4853" s="126"/>
      <c r="Z4853" s="126"/>
    </row>
    <row r="4854" spans="1:26">
      <c r="A4854" s="248"/>
      <c r="I4854" s="126"/>
      <c r="P4854" s="126"/>
      <c r="Y4854" s="126"/>
      <c r="Z4854" s="126"/>
    </row>
    <row r="4855" spans="1:26">
      <c r="A4855" s="248"/>
      <c r="I4855" s="126"/>
      <c r="P4855" s="126"/>
      <c r="Y4855" s="126"/>
      <c r="Z4855" s="126"/>
    </row>
    <row r="4856" spans="1:26">
      <c r="A4856" s="248"/>
      <c r="I4856" s="126"/>
      <c r="P4856" s="126"/>
      <c r="Y4856" s="126"/>
      <c r="Z4856" s="126"/>
    </row>
    <row r="4857" spans="1:26">
      <c r="A4857" s="248"/>
      <c r="I4857" s="126"/>
      <c r="P4857" s="126"/>
      <c r="Y4857" s="126"/>
      <c r="Z4857" s="126"/>
    </row>
    <row r="4858" spans="1:26">
      <c r="A4858" s="248"/>
      <c r="I4858" s="126"/>
      <c r="P4858" s="126"/>
      <c r="Y4858" s="126"/>
      <c r="Z4858" s="126"/>
    </row>
    <row r="4859" spans="1:26">
      <c r="A4859" s="248"/>
      <c r="I4859" s="126"/>
      <c r="P4859" s="126"/>
      <c r="Y4859" s="126"/>
      <c r="Z4859" s="126"/>
    </row>
    <row r="4860" spans="1:26">
      <c r="A4860" s="248"/>
      <c r="I4860" s="126"/>
      <c r="P4860" s="126"/>
      <c r="Y4860" s="126"/>
      <c r="Z4860" s="126"/>
    </row>
    <row r="4861" spans="1:26">
      <c r="A4861" s="248"/>
      <c r="I4861" s="126"/>
      <c r="P4861" s="126"/>
      <c r="Y4861" s="126"/>
      <c r="Z4861" s="126"/>
    </row>
    <row r="4862" spans="1:26">
      <c r="A4862" s="248"/>
      <c r="I4862" s="126"/>
      <c r="P4862" s="126"/>
      <c r="Y4862" s="126"/>
      <c r="Z4862" s="126"/>
    </row>
    <row r="4863" spans="1:26">
      <c r="A4863" s="248"/>
      <c r="I4863" s="126"/>
      <c r="P4863" s="126"/>
      <c r="Y4863" s="126"/>
      <c r="Z4863" s="126"/>
    </row>
    <row r="4864" spans="1:26">
      <c r="A4864" s="248"/>
      <c r="I4864" s="126"/>
      <c r="P4864" s="126"/>
      <c r="Y4864" s="126"/>
      <c r="Z4864" s="126"/>
    </row>
    <row r="4865" spans="1:26">
      <c r="A4865" s="248"/>
      <c r="I4865" s="126"/>
      <c r="P4865" s="126"/>
      <c r="Y4865" s="126"/>
      <c r="Z4865" s="126"/>
    </row>
    <row r="4866" spans="1:26">
      <c r="A4866" s="248"/>
      <c r="I4866" s="126"/>
      <c r="P4866" s="126"/>
      <c r="Y4866" s="126"/>
      <c r="Z4866" s="126"/>
    </row>
    <row r="4867" spans="1:26">
      <c r="A4867" s="248"/>
      <c r="I4867" s="126"/>
      <c r="P4867" s="126"/>
      <c r="Y4867" s="126"/>
      <c r="Z4867" s="126"/>
    </row>
    <row r="4868" spans="1:26">
      <c r="A4868" s="248"/>
      <c r="I4868" s="126"/>
      <c r="P4868" s="126"/>
      <c r="Y4868" s="126"/>
      <c r="Z4868" s="126"/>
    </row>
    <row r="4869" spans="1:26">
      <c r="A4869" s="248"/>
      <c r="I4869" s="126"/>
      <c r="P4869" s="126"/>
      <c r="Y4869" s="126"/>
      <c r="Z4869" s="126"/>
    </row>
    <row r="4870" spans="1:26">
      <c r="A4870" s="248"/>
      <c r="I4870" s="126"/>
      <c r="P4870" s="126"/>
      <c r="Y4870" s="126"/>
      <c r="Z4870" s="126"/>
    </row>
    <row r="4871" spans="1:26">
      <c r="A4871" s="248"/>
      <c r="I4871" s="126"/>
      <c r="P4871" s="126"/>
      <c r="Y4871" s="126"/>
      <c r="Z4871" s="126"/>
    </row>
    <row r="4872" spans="1:26">
      <c r="A4872" s="248"/>
      <c r="I4872" s="126"/>
      <c r="P4872" s="126"/>
      <c r="Y4872" s="126"/>
      <c r="Z4872" s="126"/>
    </row>
    <row r="4873" spans="1:26">
      <c r="A4873" s="248"/>
      <c r="I4873" s="126"/>
      <c r="P4873" s="126"/>
      <c r="Y4873" s="126"/>
      <c r="Z4873" s="126"/>
    </row>
    <row r="4874" spans="1:26">
      <c r="A4874" s="248"/>
      <c r="I4874" s="126"/>
      <c r="P4874" s="126"/>
      <c r="Y4874" s="126"/>
      <c r="Z4874" s="126"/>
    </row>
    <row r="4875" spans="1:26">
      <c r="A4875" s="248"/>
      <c r="I4875" s="126"/>
      <c r="P4875" s="126"/>
      <c r="Y4875" s="126"/>
      <c r="Z4875" s="126"/>
    </row>
    <row r="4876" spans="1:26">
      <c r="A4876" s="248"/>
      <c r="I4876" s="126"/>
      <c r="P4876" s="126"/>
      <c r="Y4876" s="126"/>
      <c r="Z4876" s="126"/>
    </row>
    <row r="4877" spans="1:26">
      <c r="A4877" s="248"/>
      <c r="I4877" s="126"/>
      <c r="P4877" s="126"/>
      <c r="Y4877" s="126"/>
      <c r="Z4877" s="126"/>
    </row>
    <row r="4878" spans="1:26">
      <c r="A4878" s="248"/>
      <c r="I4878" s="126"/>
      <c r="P4878" s="126"/>
      <c r="Y4878" s="126"/>
      <c r="Z4878" s="126"/>
    </row>
    <row r="4879" spans="1:26">
      <c r="A4879" s="248"/>
      <c r="I4879" s="126"/>
      <c r="P4879" s="126"/>
      <c r="Y4879" s="126"/>
      <c r="Z4879" s="126"/>
    </row>
    <row r="4880" spans="1:26">
      <c r="A4880" s="248"/>
      <c r="I4880" s="126"/>
      <c r="P4880" s="126"/>
      <c r="Y4880" s="126"/>
      <c r="Z4880" s="126"/>
    </row>
    <row r="4881" spans="1:26">
      <c r="A4881" s="248"/>
      <c r="I4881" s="126"/>
      <c r="P4881" s="126"/>
      <c r="Y4881" s="126"/>
      <c r="Z4881" s="126"/>
    </row>
    <row r="4882" spans="1:26">
      <c r="A4882" s="248"/>
      <c r="I4882" s="126"/>
      <c r="P4882" s="126"/>
      <c r="Y4882" s="126"/>
      <c r="Z4882" s="126"/>
    </row>
    <row r="4883" spans="1:26">
      <c r="A4883" s="248"/>
      <c r="I4883" s="126"/>
      <c r="P4883" s="126"/>
      <c r="Y4883" s="126"/>
      <c r="Z4883" s="126"/>
    </row>
    <row r="4884" spans="1:26">
      <c r="A4884" s="248"/>
      <c r="I4884" s="126"/>
      <c r="P4884" s="126"/>
      <c r="Y4884" s="126"/>
      <c r="Z4884" s="126"/>
    </row>
    <row r="4885" spans="1:26">
      <c r="A4885" s="248"/>
      <c r="I4885" s="126"/>
      <c r="P4885" s="126"/>
      <c r="Y4885" s="126"/>
      <c r="Z4885" s="126"/>
    </row>
    <row r="4886" spans="1:26">
      <c r="A4886" s="248"/>
      <c r="I4886" s="126"/>
      <c r="P4886" s="126"/>
      <c r="Y4886" s="126"/>
      <c r="Z4886" s="126"/>
    </row>
    <row r="4887" spans="1:26">
      <c r="A4887" s="248"/>
      <c r="I4887" s="126"/>
      <c r="P4887" s="126"/>
      <c r="Y4887" s="126"/>
      <c r="Z4887" s="126"/>
    </row>
    <row r="4888" spans="1:26">
      <c r="A4888" s="248"/>
      <c r="I4888" s="126"/>
      <c r="P4888" s="126"/>
      <c r="Y4888" s="126"/>
      <c r="Z4888" s="126"/>
    </row>
    <row r="4889" spans="1:26">
      <c r="A4889" s="248"/>
      <c r="I4889" s="126"/>
      <c r="P4889" s="126"/>
      <c r="Y4889" s="126"/>
      <c r="Z4889" s="126"/>
    </row>
    <row r="4890" spans="1:26">
      <c r="A4890" s="248"/>
      <c r="I4890" s="126"/>
      <c r="P4890" s="126"/>
      <c r="Y4890" s="126"/>
      <c r="Z4890" s="126"/>
    </row>
    <row r="4891" spans="1:26">
      <c r="A4891" s="248"/>
      <c r="I4891" s="126"/>
      <c r="P4891" s="126"/>
      <c r="Y4891" s="126"/>
      <c r="Z4891" s="126"/>
    </row>
    <row r="4892" spans="1:26">
      <c r="A4892" s="248"/>
      <c r="I4892" s="126"/>
      <c r="P4892" s="126"/>
      <c r="Y4892" s="126"/>
      <c r="Z4892" s="126"/>
    </row>
    <row r="4893" spans="1:26">
      <c r="A4893" s="248"/>
      <c r="I4893" s="126"/>
      <c r="P4893" s="126"/>
      <c r="Y4893" s="126"/>
      <c r="Z4893" s="126"/>
    </row>
    <row r="4894" spans="1:26">
      <c r="A4894" s="248"/>
      <c r="I4894" s="126"/>
      <c r="P4894" s="126"/>
      <c r="Y4894" s="126"/>
      <c r="Z4894" s="126"/>
    </row>
    <row r="4895" spans="1:26">
      <c r="A4895" s="248"/>
      <c r="I4895" s="126"/>
      <c r="P4895" s="126"/>
      <c r="Y4895" s="126"/>
      <c r="Z4895" s="126"/>
    </row>
    <row r="4896" spans="1:26">
      <c r="A4896" s="248"/>
      <c r="I4896" s="126"/>
      <c r="P4896" s="126"/>
      <c r="Y4896" s="126"/>
      <c r="Z4896" s="126"/>
    </row>
    <row r="4897" spans="1:26">
      <c r="A4897" s="248"/>
      <c r="I4897" s="126"/>
      <c r="P4897" s="126"/>
      <c r="Y4897" s="126"/>
      <c r="Z4897" s="126"/>
    </row>
    <row r="4898" spans="1:26">
      <c r="A4898" s="248"/>
      <c r="I4898" s="126"/>
      <c r="P4898" s="126"/>
      <c r="Y4898" s="126"/>
      <c r="Z4898" s="126"/>
    </row>
    <row r="4899" spans="1:26">
      <c r="A4899" s="248"/>
      <c r="I4899" s="126"/>
      <c r="P4899" s="126"/>
      <c r="Y4899" s="126"/>
      <c r="Z4899" s="126"/>
    </row>
    <row r="4900" spans="1:26">
      <c r="A4900" s="248"/>
      <c r="I4900" s="126"/>
      <c r="P4900" s="126"/>
      <c r="Y4900" s="126"/>
      <c r="Z4900" s="126"/>
    </row>
    <row r="4901" spans="1:26">
      <c r="A4901" s="248"/>
      <c r="I4901" s="126"/>
      <c r="P4901" s="126"/>
      <c r="Y4901" s="126"/>
      <c r="Z4901" s="126"/>
    </row>
    <row r="4902" spans="1:26">
      <c r="A4902" s="248"/>
      <c r="I4902" s="126"/>
      <c r="P4902" s="126"/>
      <c r="Y4902" s="126"/>
      <c r="Z4902" s="126"/>
    </row>
    <row r="4903" spans="1:26">
      <c r="A4903" s="248"/>
      <c r="I4903" s="126"/>
      <c r="P4903" s="126"/>
      <c r="Y4903" s="126"/>
      <c r="Z4903" s="126"/>
    </row>
    <row r="4904" spans="1:26">
      <c r="A4904" s="248"/>
      <c r="I4904" s="126"/>
      <c r="P4904" s="126"/>
      <c r="Y4904" s="126"/>
      <c r="Z4904" s="126"/>
    </row>
    <row r="4905" spans="1:26">
      <c r="A4905" s="248"/>
      <c r="I4905" s="126"/>
      <c r="P4905" s="126"/>
      <c r="Y4905" s="126"/>
      <c r="Z4905" s="126"/>
    </row>
    <row r="4906" spans="1:26">
      <c r="A4906" s="248"/>
      <c r="I4906" s="126"/>
      <c r="P4906" s="126"/>
      <c r="Y4906" s="126"/>
      <c r="Z4906" s="126"/>
    </row>
    <row r="4907" spans="1:26">
      <c r="A4907" s="248"/>
      <c r="I4907" s="126"/>
      <c r="P4907" s="126"/>
      <c r="Y4907" s="126"/>
      <c r="Z4907" s="126"/>
    </row>
    <row r="4908" spans="1:26">
      <c r="A4908" s="248"/>
      <c r="I4908" s="126"/>
      <c r="P4908" s="126"/>
      <c r="Y4908" s="126"/>
      <c r="Z4908" s="126"/>
    </row>
    <row r="4909" spans="1:26">
      <c r="A4909" s="248"/>
      <c r="I4909" s="126"/>
      <c r="P4909" s="126"/>
      <c r="Y4909" s="126"/>
      <c r="Z4909" s="126"/>
    </row>
    <row r="4910" spans="1:26">
      <c r="A4910" s="248"/>
      <c r="I4910" s="126"/>
      <c r="P4910" s="126"/>
      <c r="Y4910" s="126"/>
      <c r="Z4910" s="126"/>
    </row>
    <row r="4911" spans="1:26">
      <c r="A4911" s="248"/>
      <c r="I4911" s="126"/>
      <c r="P4911" s="126"/>
      <c r="Y4911" s="126"/>
      <c r="Z4911" s="126"/>
    </row>
    <row r="4912" spans="1:26">
      <c r="A4912" s="248"/>
      <c r="I4912" s="126"/>
      <c r="P4912" s="126"/>
      <c r="Y4912" s="126"/>
      <c r="Z4912" s="126"/>
    </row>
    <row r="4913" spans="1:26">
      <c r="A4913" s="248"/>
      <c r="I4913" s="126"/>
      <c r="P4913" s="126"/>
      <c r="Y4913" s="126"/>
      <c r="Z4913" s="126"/>
    </row>
    <row r="4914" spans="1:26">
      <c r="A4914" s="248"/>
      <c r="I4914" s="126"/>
      <c r="P4914" s="126"/>
      <c r="Y4914" s="126"/>
      <c r="Z4914" s="126"/>
    </row>
    <row r="4915" spans="1:26">
      <c r="A4915" s="248"/>
      <c r="I4915" s="126"/>
      <c r="P4915" s="126"/>
      <c r="Y4915" s="126"/>
      <c r="Z4915" s="126"/>
    </row>
    <row r="4916" spans="1:26">
      <c r="A4916" s="248"/>
      <c r="I4916" s="126"/>
      <c r="P4916" s="126"/>
      <c r="Y4916" s="126"/>
      <c r="Z4916" s="126"/>
    </row>
    <row r="4917" spans="1:26">
      <c r="A4917" s="248"/>
      <c r="I4917" s="126"/>
      <c r="P4917" s="126"/>
      <c r="Y4917" s="126"/>
      <c r="Z4917" s="126"/>
    </row>
    <row r="4918" spans="1:26">
      <c r="A4918" s="248"/>
      <c r="I4918" s="126"/>
      <c r="P4918" s="126"/>
      <c r="Y4918" s="126"/>
      <c r="Z4918" s="126"/>
    </row>
    <row r="4919" spans="1:26">
      <c r="A4919" s="248"/>
      <c r="I4919" s="126"/>
      <c r="P4919" s="126"/>
      <c r="Y4919" s="126"/>
      <c r="Z4919" s="126"/>
    </row>
    <row r="4920" spans="1:26">
      <c r="A4920" s="248"/>
      <c r="I4920" s="126"/>
      <c r="P4920" s="126"/>
      <c r="Y4920" s="126"/>
      <c r="Z4920" s="126"/>
    </row>
    <row r="4921" spans="1:26">
      <c r="A4921" s="248"/>
      <c r="I4921" s="126"/>
      <c r="P4921" s="126"/>
      <c r="Y4921" s="126"/>
      <c r="Z4921" s="126"/>
    </row>
    <row r="4922" spans="1:26">
      <c r="A4922" s="248"/>
      <c r="I4922" s="126"/>
      <c r="P4922" s="126"/>
      <c r="Y4922" s="126"/>
      <c r="Z4922" s="126"/>
    </row>
    <row r="4923" spans="1:26">
      <c r="A4923" s="248"/>
      <c r="I4923" s="126"/>
      <c r="P4923" s="126"/>
      <c r="Y4923" s="126"/>
      <c r="Z4923" s="126"/>
    </row>
    <row r="4924" spans="1:26">
      <c r="A4924" s="248"/>
      <c r="I4924" s="126"/>
      <c r="P4924" s="126"/>
      <c r="Y4924" s="126"/>
      <c r="Z4924" s="126"/>
    </row>
    <row r="4925" spans="1:26">
      <c r="A4925" s="248"/>
      <c r="I4925" s="126"/>
      <c r="P4925" s="126"/>
      <c r="Y4925" s="126"/>
      <c r="Z4925" s="126"/>
    </row>
    <row r="4926" spans="1:26">
      <c r="A4926" s="248"/>
      <c r="I4926" s="126"/>
      <c r="P4926" s="126"/>
      <c r="Y4926" s="126"/>
      <c r="Z4926" s="126"/>
    </row>
    <row r="4927" spans="1:26">
      <c r="A4927" s="248"/>
      <c r="I4927" s="126"/>
      <c r="P4927" s="126"/>
      <c r="Y4927" s="126"/>
      <c r="Z4927" s="126"/>
    </row>
    <row r="4928" spans="1:26">
      <c r="A4928" s="248"/>
      <c r="I4928" s="126"/>
      <c r="P4928" s="126"/>
      <c r="Y4928" s="126"/>
      <c r="Z4928" s="126"/>
    </row>
    <row r="4929" spans="1:26">
      <c r="A4929" s="248"/>
      <c r="I4929" s="126"/>
      <c r="P4929" s="126"/>
      <c r="Y4929" s="126"/>
      <c r="Z4929" s="126"/>
    </row>
    <row r="4930" spans="1:26">
      <c r="A4930" s="248"/>
      <c r="I4930" s="126"/>
      <c r="P4930" s="126"/>
      <c r="Y4930" s="126"/>
      <c r="Z4930" s="126"/>
    </row>
    <row r="4931" spans="1:26">
      <c r="A4931" s="248"/>
      <c r="I4931" s="126"/>
      <c r="P4931" s="126"/>
      <c r="Y4931" s="126"/>
      <c r="Z4931" s="126"/>
    </row>
    <row r="4932" spans="1:26">
      <c r="A4932" s="248"/>
      <c r="I4932" s="126"/>
      <c r="P4932" s="126"/>
      <c r="Y4932" s="126"/>
      <c r="Z4932" s="126"/>
    </row>
    <row r="4933" spans="1:26">
      <c r="A4933" s="248"/>
      <c r="I4933" s="126"/>
      <c r="P4933" s="126"/>
      <c r="Y4933" s="126"/>
      <c r="Z4933" s="126"/>
    </row>
    <row r="4934" spans="1:26">
      <c r="A4934" s="248"/>
      <c r="I4934" s="126"/>
      <c r="P4934" s="126"/>
      <c r="Y4934" s="126"/>
      <c r="Z4934" s="126"/>
    </row>
    <row r="4935" spans="1:26">
      <c r="A4935" s="248"/>
      <c r="I4935" s="126"/>
      <c r="P4935" s="126"/>
      <c r="Y4935" s="126"/>
      <c r="Z4935" s="126"/>
    </row>
    <row r="4936" spans="1:26">
      <c r="A4936" s="248"/>
      <c r="I4936" s="126"/>
      <c r="P4936" s="126"/>
      <c r="Y4936" s="126"/>
      <c r="Z4936" s="126"/>
    </row>
    <row r="4937" spans="1:26">
      <c r="A4937" s="248"/>
      <c r="I4937" s="126"/>
      <c r="P4937" s="126"/>
      <c r="Y4937" s="126"/>
      <c r="Z4937" s="126"/>
    </row>
    <row r="4938" spans="1:26">
      <c r="A4938" s="248"/>
      <c r="I4938" s="126"/>
      <c r="P4938" s="126"/>
      <c r="Y4938" s="126"/>
      <c r="Z4938" s="126"/>
    </row>
    <row r="4939" spans="1:26">
      <c r="A4939" s="248"/>
      <c r="I4939" s="126"/>
      <c r="P4939" s="126"/>
      <c r="Y4939" s="126"/>
      <c r="Z4939" s="126"/>
    </row>
    <row r="4940" spans="1:26">
      <c r="A4940" s="248"/>
      <c r="I4940" s="126"/>
      <c r="P4940" s="126"/>
      <c r="Y4940" s="126"/>
      <c r="Z4940" s="126"/>
    </row>
    <row r="4941" spans="1:26">
      <c r="A4941" s="248"/>
      <c r="I4941" s="126"/>
      <c r="P4941" s="126"/>
      <c r="Y4941" s="126"/>
      <c r="Z4941" s="126"/>
    </row>
    <row r="4942" spans="1:26">
      <c r="A4942" s="248"/>
      <c r="I4942" s="126"/>
      <c r="P4942" s="126"/>
      <c r="Y4942" s="126"/>
      <c r="Z4942" s="126"/>
    </row>
    <row r="4943" spans="1:26">
      <c r="A4943" s="248"/>
      <c r="I4943" s="126"/>
      <c r="P4943" s="126"/>
      <c r="Y4943" s="126"/>
      <c r="Z4943" s="126"/>
    </row>
    <row r="4944" spans="1:26">
      <c r="A4944" s="248"/>
      <c r="I4944" s="126"/>
      <c r="P4944" s="126"/>
      <c r="Y4944" s="126"/>
      <c r="Z4944" s="126"/>
    </row>
    <row r="4945" spans="1:26">
      <c r="A4945" s="248"/>
      <c r="I4945" s="126"/>
      <c r="P4945" s="126"/>
      <c r="Y4945" s="126"/>
      <c r="Z4945" s="126"/>
    </row>
    <row r="4946" spans="1:26">
      <c r="A4946" s="248"/>
      <c r="I4946" s="126"/>
      <c r="P4946" s="126"/>
      <c r="Y4946" s="126"/>
      <c r="Z4946" s="126"/>
    </row>
    <row r="4947" spans="1:26">
      <c r="A4947" s="248"/>
      <c r="I4947" s="126"/>
      <c r="P4947" s="126"/>
      <c r="Y4947" s="126"/>
      <c r="Z4947" s="126"/>
    </row>
    <row r="4948" spans="1:26">
      <c r="A4948" s="248"/>
      <c r="I4948" s="126"/>
      <c r="P4948" s="126"/>
      <c r="Y4948" s="126"/>
      <c r="Z4948" s="126"/>
    </row>
    <row r="4949" spans="1:26">
      <c r="A4949" s="248"/>
      <c r="I4949" s="126"/>
      <c r="P4949" s="126"/>
      <c r="Y4949" s="126"/>
      <c r="Z4949" s="126"/>
    </row>
    <row r="4950" spans="1:26">
      <c r="A4950" s="248"/>
      <c r="I4950" s="126"/>
      <c r="P4950" s="126"/>
      <c r="Y4950" s="126"/>
      <c r="Z4950" s="126"/>
    </row>
    <row r="4951" spans="1:26">
      <c r="A4951" s="248"/>
      <c r="I4951" s="126"/>
      <c r="P4951" s="126"/>
      <c r="Y4951" s="126"/>
      <c r="Z4951" s="126"/>
    </row>
    <row r="4952" spans="1:26">
      <c r="A4952" s="248"/>
      <c r="I4952" s="126"/>
      <c r="P4952" s="126"/>
      <c r="Y4952" s="126"/>
      <c r="Z4952" s="126"/>
    </row>
    <row r="4953" spans="1:26">
      <c r="A4953" s="248"/>
      <c r="I4953" s="126"/>
      <c r="P4953" s="126"/>
      <c r="Y4953" s="126"/>
      <c r="Z4953" s="126"/>
    </row>
    <row r="4954" spans="1:26">
      <c r="A4954" s="248"/>
      <c r="I4954" s="126"/>
      <c r="P4954" s="126"/>
      <c r="Y4954" s="126"/>
      <c r="Z4954" s="126"/>
    </row>
    <row r="4955" spans="1:26">
      <c r="A4955" s="248"/>
      <c r="I4955" s="126"/>
      <c r="P4955" s="126"/>
      <c r="Y4955" s="126"/>
      <c r="Z4955" s="126"/>
    </row>
    <row r="4956" spans="1:26">
      <c r="A4956" s="248"/>
      <c r="I4956" s="126"/>
      <c r="P4956" s="126"/>
      <c r="Y4956" s="126"/>
      <c r="Z4956" s="126"/>
    </row>
    <row r="4957" spans="1:26">
      <c r="A4957" s="248"/>
      <c r="I4957" s="126"/>
      <c r="P4957" s="126"/>
      <c r="Y4957" s="126"/>
      <c r="Z4957" s="126"/>
    </row>
    <row r="4958" spans="1:26">
      <c r="A4958" s="248"/>
      <c r="I4958" s="126"/>
      <c r="P4958" s="126"/>
      <c r="Y4958" s="126"/>
      <c r="Z4958" s="126"/>
    </row>
    <row r="4959" spans="1:26">
      <c r="A4959" s="248"/>
      <c r="I4959" s="126"/>
      <c r="P4959" s="126"/>
      <c r="Y4959" s="126"/>
      <c r="Z4959" s="126"/>
    </row>
    <row r="4960" spans="1:26">
      <c r="A4960" s="248"/>
      <c r="I4960" s="126"/>
      <c r="P4960" s="126"/>
      <c r="Y4960" s="126"/>
      <c r="Z4960" s="126"/>
    </row>
    <row r="4961" spans="1:26">
      <c r="A4961" s="248"/>
      <c r="I4961" s="126"/>
      <c r="P4961" s="126"/>
      <c r="Y4961" s="126"/>
      <c r="Z4961" s="126"/>
    </row>
    <row r="4962" spans="1:26">
      <c r="A4962" s="248"/>
      <c r="I4962" s="126"/>
      <c r="P4962" s="126"/>
      <c r="Y4962" s="126"/>
      <c r="Z4962" s="126"/>
    </row>
    <row r="4963" spans="1:26">
      <c r="A4963" s="248"/>
      <c r="I4963" s="126"/>
      <c r="P4963" s="126"/>
      <c r="Y4963" s="126"/>
      <c r="Z4963" s="126"/>
    </row>
    <row r="4964" spans="1:26">
      <c r="A4964" s="248"/>
      <c r="I4964" s="126"/>
      <c r="P4964" s="126"/>
      <c r="Y4964" s="126"/>
      <c r="Z4964" s="126"/>
    </row>
    <row r="4965" spans="1:26">
      <c r="A4965" s="248"/>
      <c r="I4965" s="126"/>
      <c r="P4965" s="126"/>
      <c r="Y4965" s="126"/>
      <c r="Z4965" s="126"/>
    </row>
    <row r="4966" spans="1:26">
      <c r="A4966" s="248"/>
      <c r="I4966" s="126"/>
      <c r="P4966" s="126"/>
      <c r="Y4966" s="126"/>
      <c r="Z4966" s="126"/>
    </row>
    <row r="4967" spans="1:26">
      <c r="A4967" s="248"/>
      <c r="I4967" s="126"/>
      <c r="P4967" s="126"/>
      <c r="Y4967" s="126"/>
      <c r="Z4967" s="126"/>
    </row>
    <row r="4968" spans="1:26">
      <c r="A4968" s="248"/>
      <c r="I4968" s="126"/>
      <c r="P4968" s="126"/>
      <c r="Y4968" s="126"/>
      <c r="Z4968" s="126"/>
    </row>
    <row r="4969" spans="1:26">
      <c r="A4969" s="248"/>
      <c r="I4969" s="126"/>
      <c r="P4969" s="126"/>
      <c r="Y4969" s="126"/>
      <c r="Z4969" s="126"/>
    </row>
    <row r="4970" spans="1:26">
      <c r="A4970" s="248"/>
      <c r="I4970" s="126"/>
      <c r="P4970" s="126"/>
      <c r="Y4970" s="126"/>
      <c r="Z4970" s="126"/>
    </row>
    <row r="4971" spans="1:26">
      <c r="A4971" s="248"/>
      <c r="I4971" s="126"/>
      <c r="P4971" s="126"/>
      <c r="Y4971" s="126"/>
      <c r="Z4971" s="126"/>
    </row>
    <row r="4972" spans="1:26">
      <c r="A4972" s="248"/>
      <c r="I4972" s="126"/>
      <c r="P4972" s="126"/>
      <c r="Y4972" s="126"/>
      <c r="Z4972" s="126"/>
    </row>
    <row r="4973" spans="1:26">
      <c r="A4973" s="248"/>
      <c r="I4973" s="126"/>
      <c r="P4973" s="126"/>
      <c r="Y4973" s="126"/>
      <c r="Z4973" s="126"/>
    </row>
    <row r="4974" spans="1:26">
      <c r="A4974" s="248"/>
      <c r="I4974" s="126"/>
      <c r="P4974" s="126"/>
      <c r="Y4974" s="126"/>
      <c r="Z4974" s="126"/>
    </row>
    <row r="4975" spans="1:26">
      <c r="A4975" s="248"/>
      <c r="I4975" s="126"/>
      <c r="P4975" s="126"/>
      <c r="Y4975" s="126"/>
      <c r="Z4975" s="126"/>
    </row>
    <row r="4976" spans="1:26">
      <c r="A4976" s="248"/>
      <c r="I4976" s="126"/>
      <c r="P4976" s="126"/>
      <c r="Y4976" s="126"/>
      <c r="Z4976" s="126"/>
    </row>
    <row r="4977" spans="1:26">
      <c r="A4977" s="248"/>
      <c r="I4977" s="126"/>
      <c r="P4977" s="126"/>
      <c r="Y4977" s="126"/>
      <c r="Z4977" s="126"/>
    </row>
    <row r="4978" spans="1:26">
      <c r="A4978" s="248"/>
      <c r="I4978" s="126"/>
      <c r="P4978" s="126"/>
      <c r="Y4978" s="126"/>
      <c r="Z4978" s="126"/>
    </row>
    <row r="4979" spans="1:26">
      <c r="A4979" s="248"/>
      <c r="I4979" s="126"/>
      <c r="P4979" s="126"/>
      <c r="Y4979" s="126"/>
      <c r="Z4979" s="126"/>
    </row>
    <row r="4980" spans="1:26">
      <c r="A4980" s="248"/>
      <c r="I4980" s="126"/>
      <c r="P4980" s="126"/>
      <c r="Y4980" s="126"/>
      <c r="Z4980" s="126"/>
    </row>
    <row r="4981" spans="1:26">
      <c r="A4981" s="248"/>
      <c r="I4981" s="126"/>
      <c r="P4981" s="126"/>
      <c r="Y4981" s="126"/>
      <c r="Z4981" s="126"/>
    </row>
    <row r="4982" spans="1:26">
      <c r="A4982" s="248"/>
      <c r="I4982" s="126"/>
      <c r="P4982" s="126"/>
      <c r="Y4982" s="126"/>
      <c r="Z4982" s="126"/>
    </row>
    <row r="4983" spans="1:26">
      <c r="A4983" s="248"/>
      <c r="I4983" s="126"/>
      <c r="P4983" s="126"/>
      <c r="Y4983" s="126"/>
      <c r="Z4983" s="126"/>
    </row>
    <row r="4984" spans="1:26">
      <c r="A4984" s="248"/>
      <c r="I4984" s="126"/>
      <c r="P4984" s="126"/>
      <c r="Y4984" s="126"/>
      <c r="Z4984" s="126"/>
    </row>
    <row r="4985" spans="1:26">
      <c r="A4985" s="248"/>
      <c r="I4985" s="126"/>
      <c r="P4985" s="126"/>
      <c r="Y4985" s="126"/>
      <c r="Z4985" s="126"/>
    </row>
    <row r="4986" spans="1:26">
      <c r="A4986" s="248"/>
      <c r="I4986" s="126"/>
      <c r="P4986" s="126"/>
      <c r="Y4986" s="126"/>
      <c r="Z4986" s="126"/>
    </row>
    <row r="4987" spans="1:26">
      <c r="A4987" s="248"/>
      <c r="I4987" s="126"/>
      <c r="P4987" s="126"/>
      <c r="Y4987" s="126"/>
      <c r="Z4987" s="126"/>
    </row>
    <row r="4988" spans="1:26">
      <c r="A4988" s="248"/>
      <c r="I4988" s="126"/>
      <c r="P4988" s="126"/>
      <c r="Y4988" s="126"/>
      <c r="Z4988" s="126"/>
    </row>
    <row r="4989" spans="1:26">
      <c r="A4989" s="248"/>
      <c r="I4989" s="126"/>
      <c r="P4989" s="126"/>
      <c r="Y4989" s="126"/>
      <c r="Z4989" s="126"/>
    </row>
    <row r="4990" spans="1:26">
      <c r="A4990" s="248"/>
      <c r="I4990" s="126"/>
      <c r="P4990" s="126"/>
      <c r="Y4990" s="126"/>
      <c r="Z4990" s="126"/>
    </row>
    <row r="4991" spans="1:26">
      <c r="A4991" s="248"/>
      <c r="I4991" s="126"/>
      <c r="P4991" s="126"/>
      <c r="Y4991" s="126"/>
      <c r="Z4991" s="126"/>
    </row>
    <row r="4992" spans="1:26">
      <c r="A4992" s="248"/>
      <c r="I4992" s="126"/>
      <c r="P4992" s="126"/>
      <c r="Y4992" s="126"/>
      <c r="Z4992" s="126"/>
    </row>
    <row r="4993" spans="1:26">
      <c r="A4993" s="248"/>
      <c r="I4993" s="126"/>
      <c r="P4993" s="126"/>
      <c r="Y4993" s="126"/>
      <c r="Z4993" s="126"/>
    </row>
    <row r="4994" spans="1:26">
      <c r="A4994" s="248"/>
      <c r="I4994" s="126"/>
      <c r="P4994" s="126"/>
      <c r="Y4994" s="126"/>
      <c r="Z4994" s="126"/>
    </row>
    <row r="4995" spans="1:26">
      <c r="A4995" s="248"/>
      <c r="I4995" s="126"/>
      <c r="P4995" s="126"/>
      <c r="Y4995" s="126"/>
      <c r="Z4995" s="126"/>
    </row>
    <row r="4996" spans="1:26">
      <c r="A4996" s="248"/>
      <c r="I4996" s="126"/>
      <c r="P4996" s="126"/>
      <c r="Y4996" s="126"/>
      <c r="Z4996" s="126"/>
    </row>
    <row r="4997" spans="1:26">
      <c r="A4997" s="248"/>
      <c r="I4997" s="126"/>
      <c r="P4997" s="126"/>
      <c r="Y4997" s="126"/>
      <c r="Z4997" s="126"/>
    </row>
    <row r="4998" spans="1:26">
      <c r="A4998" s="248"/>
      <c r="I4998" s="126"/>
      <c r="P4998" s="126"/>
      <c r="Y4998" s="126"/>
      <c r="Z4998" s="126"/>
    </row>
    <row r="4999" spans="1:26">
      <c r="A4999" s="248"/>
      <c r="I4999" s="126"/>
      <c r="P4999" s="126"/>
      <c r="Y4999" s="126"/>
      <c r="Z4999" s="126"/>
    </row>
    <row r="5000" spans="1:26">
      <c r="A5000" s="248"/>
      <c r="I5000" s="126"/>
      <c r="P5000" s="126"/>
      <c r="Y5000" s="126"/>
      <c r="Z5000" s="126"/>
    </row>
    <row r="5001" spans="1:26">
      <c r="A5001" s="248"/>
      <c r="I5001" s="126"/>
      <c r="P5001" s="126"/>
      <c r="Y5001" s="126"/>
      <c r="Z5001" s="126"/>
    </row>
    <row r="5002" spans="1:26">
      <c r="A5002" s="248"/>
      <c r="I5002" s="126"/>
      <c r="P5002" s="126"/>
      <c r="Y5002" s="126"/>
      <c r="Z5002" s="126"/>
    </row>
    <row r="5003" spans="1:26">
      <c r="A5003" s="248"/>
      <c r="I5003" s="126"/>
      <c r="P5003" s="126"/>
      <c r="Y5003" s="126"/>
      <c r="Z5003" s="126"/>
    </row>
    <row r="5004" spans="1:26">
      <c r="A5004" s="248"/>
      <c r="I5004" s="126"/>
      <c r="P5004" s="126"/>
      <c r="Y5004" s="126"/>
      <c r="Z5004" s="126"/>
    </row>
    <row r="5005" spans="1:26">
      <c r="A5005" s="248"/>
      <c r="I5005" s="126"/>
      <c r="P5005" s="126"/>
      <c r="Y5005" s="126"/>
      <c r="Z5005" s="126"/>
    </row>
    <row r="5006" spans="1:26">
      <c r="A5006" s="248"/>
      <c r="I5006" s="126"/>
      <c r="P5006" s="126"/>
      <c r="Y5006" s="126"/>
      <c r="Z5006" s="126"/>
    </row>
    <row r="5007" spans="1:26">
      <c r="A5007" s="248"/>
      <c r="I5007" s="126"/>
      <c r="P5007" s="126"/>
      <c r="Y5007" s="126"/>
      <c r="Z5007" s="126"/>
    </row>
    <row r="5008" spans="1:26">
      <c r="A5008" s="248"/>
      <c r="I5008" s="126"/>
      <c r="P5008" s="126"/>
      <c r="Y5008" s="126"/>
      <c r="Z5008" s="126"/>
    </row>
    <row r="5009" spans="1:26">
      <c r="A5009" s="248"/>
      <c r="I5009" s="126"/>
      <c r="P5009" s="126"/>
      <c r="Y5009" s="126"/>
      <c r="Z5009" s="126"/>
    </row>
    <row r="5010" spans="1:26">
      <c r="A5010" s="248"/>
      <c r="I5010" s="126"/>
      <c r="P5010" s="126"/>
      <c r="Y5010" s="126"/>
      <c r="Z5010" s="126"/>
    </row>
    <row r="5011" spans="1:26">
      <c r="A5011" s="248"/>
      <c r="I5011" s="126"/>
      <c r="P5011" s="126"/>
      <c r="Y5011" s="126"/>
      <c r="Z5011" s="126"/>
    </row>
    <row r="5012" spans="1:26">
      <c r="A5012" s="248"/>
      <c r="I5012" s="126"/>
      <c r="P5012" s="126"/>
      <c r="Y5012" s="126"/>
      <c r="Z5012" s="126"/>
    </row>
    <row r="5013" spans="1:26">
      <c r="A5013" s="248"/>
      <c r="I5013" s="126"/>
      <c r="P5013" s="126"/>
      <c r="Y5013" s="126"/>
      <c r="Z5013" s="126"/>
    </row>
    <row r="5014" spans="1:26">
      <c r="A5014" s="248"/>
      <c r="I5014" s="126"/>
      <c r="P5014" s="126"/>
      <c r="Y5014" s="126"/>
      <c r="Z5014" s="126"/>
    </row>
    <row r="5015" spans="1:26">
      <c r="A5015" s="248"/>
      <c r="I5015" s="126"/>
      <c r="P5015" s="126"/>
      <c r="Y5015" s="126"/>
      <c r="Z5015" s="126"/>
    </row>
    <row r="5016" spans="1:26">
      <c r="A5016" s="248"/>
      <c r="I5016" s="126"/>
      <c r="P5016" s="126"/>
      <c r="Y5016" s="126"/>
      <c r="Z5016" s="126"/>
    </row>
    <row r="5017" spans="1:26">
      <c r="A5017" s="248"/>
      <c r="I5017" s="126"/>
      <c r="P5017" s="126"/>
      <c r="Y5017" s="126"/>
      <c r="Z5017" s="126"/>
    </row>
    <row r="5018" spans="1:26">
      <c r="A5018" s="248"/>
      <c r="I5018" s="126"/>
      <c r="P5018" s="126"/>
      <c r="Y5018" s="126"/>
      <c r="Z5018" s="126"/>
    </row>
    <row r="5019" spans="1:26">
      <c r="A5019" s="248"/>
      <c r="I5019" s="126"/>
      <c r="P5019" s="126"/>
      <c r="Y5019" s="126"/>
      <c r="Z5019" s="126"/>
    </row>
    <row r="5020" spans="1:26">
      <c r="A5020" s="248"/>
      <c r="I5020" s="126"/>
      <c r="P5020" s="126"/>
      <c r="Y5020" s="126"/>
      <c r="Z5020" s="126"/>
    </row>
    <row r="5021" spans="1:26">
      <c r="A5021" s="248"/>
      <c r="I5021" s="126"/>
      <c r="P5021" s="126"/>
      <c r="Y5021" s="126"/>
      <c r="Z5021" s="126"/>
    </row>
    <row r="5022" spans="1:26">
      <c r="A5022" s="248"/>
      <c r="I5022" s="126"/>
      <c r="P5022" s="126"/>
      <c r="Y5022" s="126"/>
      <c r="Z5022" s="126"/>
    </row>
    <row r="5023" spans="1:26">
      <c r="A5023" s="248"/>
      <c r="I5023" s="126"/>
      <c r="P5023" s="126"/>
      <c r="Y5023" s="126"/>
      <c r="Z5023" s="126"/>
    </row>
    <row r="5024" spans="1:26">
      <c r="A5024" s="248"/>
      <c r="I5024" s="126"/>
      <c r="P5024" s="126"/>
      <c r="Y5024" s="126"/>
      <c r="Z5024" s="126"/>
    </row>
    <row r="5025" spans="1:26">
      <c r="A5025" s="248"/>
      <c r="I5025" s="126"/>
      <c r="P5025" s="126"/>
      <c r="Y5025" s="126"/>
      <c r="Z5025" s="126"/>
    </row>
    <row r="5026" spans="1:26">
      <c r="A5026" s="248"/>
      <c r="I5026" s="126"/>
      <c r="P5026" s="126"/>
      <c r="Y5026" s="126"/>
      <c r="Z5026" s="126"/>
    </row>
    <row r="5027" spans="1:26">
      <c r="A5027" s="248"/>
      <c r="I5027" s="126"/>
      <c r="P5027" s="126"/>
      <c r="Y5027" s="126"/>
      <c r="Z5027" s="126"/>
    </row>
    <row r="5028" spans="1:26">
      <c r="A5028" s="248"/>
      <c r="I5028" s="126"/>
      <c r="P5028" s="126"/>
      <c r="Y5028" s="126"/>
      <c r="Z5028" s="126"/>
    </row>
    <row r="5029" spans="1:26">
      <c r="A5029" s="248"/>
      <c r="I5029" s="126"/>
      <c r="P5029" s="126"/>
      <c r="Y5029" s="126"/>
      <c r="Z5029" s="126"/>
    </row>
    <row r="5030" spans="1:26">
      <c r="A5030" s="248"/>
      <c r="I5030" s="126"/>
      <c r="P5030" s="126"/>
      <c r="Y5030" s="126"/>
      <c r="Z5030" s="126"/>
    </row>
    <row r="5031" spans="1:26">
      <c r="A5031" s="248"/>
      <c r="I5031" s="126"/>
      <c r="P5031" s="126"/>
      <c r="Y5031" s="126"/>
      <c r="Z5031" s="126"/>
    </row>
    <row r="5032" spans="1:26">
      <c r="A5032" s="248"/>
      <c r="I5032" s="126"/>
      <c r="P5032" s="126"/>
      <c r="Y5032" s="126"/>
      <c r="Z5032" s="126"/>
    </row>
    <row r="5033" spans="1:26">
      <c r="A5033" s="248"/>
      <c r="I5033" s="126"/>
      <c r="P5033" s="126"/>
      <c r="Y5033" s="126"/>
      <c r="Z5033" s="126"/>
    </row>
    <row r="5034" spans="1:26">
      <c r="A5034" s="248"/>
      <c r="I5034" s="126"/>
      <c r="P5034" s="126"/>
      <c r="Y5034" s="126"/>
      <c r="Z5034" s="126"/>
    </row>
    <row r="5035" spans="1:26">
      <c r="A5035" s="248"/>
      <c r="I5035" s="126"/>
      <c r="P5035" s="126"/>
      <c r="Y5035" s="126"/>
      <c r="Z5035" s="126"/>
    </row>
    <row r="5036" spans="1:26">
      <c r="A5036" s="248"/>
      <c r="I5036" s="126"/>
      <c r="P5036" s="126"/>
      <c r="Y5036" s="126"/>
      <c r="Z5036" s="126"/>
    </row>
    <row r="5037" spans="1:26">
      <c r="A5037" s="248"/>
      <c r="I5037" s="126"/>
      <c r="P5037" s="126"/>
      <c r="Y5037" s="126"/>
      <c r="Z5037" s="126"/>
    </row>
    <row r="5038" spans="1:26">
      <c r="A5038" s="248"/>
      <c r="I5038" s="126"/>
      <c r="P5038" s="126"/>
      <c r="Y5038" s="126"/>
      <c r="Z5038" s="126"/>
    </row>
    <row r="5039" spans="1:26">
      <c r="A5039" s="248"/>
      <c r="I5039" s="126"/>
      <c r="P5039" s="126"/>
      <c r="Y5039" s="126"/>
      <c r="Z5039" s="126"/>
    </row>
    <row r="5040" spans="1:26">
      <c r="A5040" s="248"/>
      <c r="I5040" s="126"/>
      <c r="P5040" s="126"/>
      <c r="Y5040" s="126"/>
      <c r="Z5040" s="126"/>
    </row>
    <row r="5041" spans="1:26">
      <c r="A5041" s="248"/>
      <c r="I5041" s="126"/>
      <c r="P5041" s="126"/>
      <c r="Y5041" s="126"/>
      <c r="Z5041" s="126"/>
    </row>
    <row r="5042" spans="1:26">
      <c r="A5042" s="248"/>
      <c r="I5042" s="126"/>
      <c r="P5042" s="126"/>
      <c r="Y5042" s="126"/>
      <c r="Z5042" s="126"/>
    </row>
    <row r="5043" spans="1:26">
      <c r="A5043" s="248"/>
      <c r="I5043" s="126"/>
      <c r="P5043" s="126"/>
      <c r="Y5043" s="126"/>
      <c r="Z5043" s="126"/>
    </row>
    <row r="5044" spans="1:26">
      <c r="A5044" s="248"/>
      <c r="I5044" s="126"/>
      <c r="P5044" s="126"/>
      <c r="Y5044" s="126"/>
      <c r="Z5044" s="126"/>
    </row>
    <row r="5045" spans="1:26">
      <c r="A5045" s="248"/>
      <c r="I5045" s="126"/>
      <c r="P5045" s="126"/>
      <c r="Y5045" s="126"/>
      <c r="Z5045" s="126"/>
    </row>
    <row r="5046" spans="1:26">
      <c r="A5046" s="248"/>
      <c r="I5046" s="126"/>
      <c r="P5046" s="126"/>
      <c r="Y5046" s="126"/>
      <c r="Z5046" s="126"/>
    </row>
    <row r="5047" spans="1:26">
      <c r="A5047" s="248"/>
      <c r="I5047" s="126"/>
      <c r="P5047" s="126"/>
      <c r="Y5047" s="126"/>
      <c r="Z5047" s="126"/>
    </row>
    <row r="5048" spans="1:26">
      <c r="A5048" s="248"/>
      <c r="I5048" s="126"/>
      <c r="P5048" s="126"/>
      <c r="Y5048" s="126"/>
      <c r="Z5048" s="126"/>
    </row>
    <row r="5049" spans="1:26">
      <c r="A5049" s="248"/>
      <c r="I5049" s="126"/>
      <c r="P5049" s="126"/>
      <c r="Y5049" s="126"/>
      <c r="Z5049" s="126"/>
    </row>
    <row r="5050" spans="1:26">
      <c r="A5050" s="248"/>
      <c r="I5050" s="126"/>
      <c r="P5050" s="126"/>
      <c r="Y5050" s="126"/>
      <c r="Z5050" s="126"/>
    </row>
    <row r="5051" spans="1:26">
      <c r="A5051" s="248"/>
      <c r="I5051" s="126"/>
      <c r="P5051" s="126"/>
      <c r="Y5051" s="126"/>
      <c r="Z5051" s="126"/>
    </row>
    <row r="5052" spans="1:26">
      <c r="A5052" s="248"/>
      <c r="I5052" s="126"/>
      <c r="P5052" s="126"/>
      <c r="Y5052" s="126"/>
      <c r="Z5052" s="126"/>
    </row>
    <row r="5053" spans="1:26">
      <c r="A5053" s="248"/>
      <c r="I5053" s="126"/>
      <c r="P5053" s="126"/>
      <c r="Y5053" s="126"/>
      <c r="Z5053" s="126"/>
    </row>
    <row r="5054" spans="1:26">
      <c r="A5054" s="248"/>
      <c r="I5054" s="126"/>
      <c r="P5054" s="126"/>
      <c r="Y5054" s="126"/>
      <c r="Z5054" s="126"/>
    </row>
    <row r="5055" spans="1:26">
      <c r="A5055" s="248"/>
      <c r="I5055" s="126"/>
      <c r="P5055" s="126"/>
      <c r="Y5055" s="126"/>
      <c r="Z5055" s="126"/>
    </row>
    <row r="5056" spans="1:26">
      <c r="A5056" s="248"/>
      <c r="I5056" s="126"/>
      <c r="P5056" s="126"/>
      <c r="Y5056" s="126"/>
      <c r="Z5056" s="126"/>
    </row>
    <row r="5057" spans="1:26">
      <c r="A5057" s="248"/>
      <c r="I5057" s="126"/>
      <c r="P5057" s="126"/>
      <c r="Y5057" s="126"/>
      <c r="Z5057" s="126"/>
    </row>
    <row r="5058" spans="1:26">
      <c r="A5058" s="248"/>
      <c r="I5058" s="126"/>
      <c r="P5058" s="126"/>
      <c r="Y5058" s="126"/>
      <c r="Z5058" s="126"/>
    </row>
    <row r="5059" spans="1:26">
      <c r="A5059" s="248"/>
      <c r="I5059" s="126"/>
      <c r="P5059" s="126"/>
      <c r="Y5059" s="126"/>
      <c r="Z5059" s="126"/>
    </row>
    <row r="5060" spans="1:26">
      <c r="A5060" s="248"/>
      <c r="I5060" s="126"/>
      <c r="P5060" s="126"/>
      <c r="Y5060" s="126"/>
      <c r="Z5060" s="126"/>
    </row>
    <row r="5061" spans="1:26">
      <c r="A5061" s="248"/>
      <c r="I5061" s="126"/>
      <c r="P5061" s="126"/>
      <c r="Y5061" s="126"/>
      <c r="Z5061" s="126"/>
    </row>
    <row r="5062" spans="1:26">
      <c r="A5062" s="248"/>
      <c r="I5062" s="126"/>
      <c r="P5062" s="126"/>
      <c r="Y5062" s="126"/>
      <c r="Z5062" s="126"/>
    </row>
    <row r="5063" spans="1:26">
      <c r="A5063" s="248"/>
      <c r="I5063" s="126"/>
      <c r="P5063" s="126"/>
      <c r="Y5063" s="126"/>
      <c r="Z5063" s="126"/>
    </row>
    <row r="5064" spans="1:26">
      <c r="A5064" s="248"/>
      <c r="I5064" s="126"/>
      <c r="P5064" s="126"/>
      <c r="Y5064" s="126"/>
      <c r="Z5064" s="126"/>
    </row>
    <row r="5065" spans="1:26">
      <c r="A5065" s="248"/>
      <c r="I5065" s="126"/>
      <c r="P5065" s="126"/>
      <c r="Y5065" s="126"/>
      <c r="Z5065" s="126"/>
    </row>
    <row r="5066" spans="1:26">
      <c r="A5066" s="248"/>
      <c r="I5066" s="126"/>
      <c r="P5066" s="126"/>
      <c r="Y5066" s="126"/>
      <c r="Z5066" s="126"/>
    </row>
    <row r="5067" spans="1:26">
      <c r="A5067" s="248"/>
      <c r="I5067" s="126"/>
      <c r="P5067" s="126"/>
      <c r="Y5067" s="126"/>
      <c r="Z5067" s="126"/>
    </row>
    <row r="5068" spans="1:26">
      <c r="A5068" s="248"/>
      <c r="I5068" s="126"/>
      <c r="P5068" s="126"/>
      <c r="Y5068" s="126"/>
      <c r="Z5068" s="126"/>
    </row>
    <row r="5069" spans="1:26">
      <c r="A5069" s="248"/>
      <c r="I5069" s="126"/>
      <c r="P5069" s="126"/>
      <c r="Y5069" s="126"/>
      <c r="Z5069" s="126"/>
    </row>
    <row r="5070" spans="1:26">
      <c r="A5070" s="248"/>
      <c r="I5070" s="126"/>
      <c r="P5070" s="126"/>
      <c r="Y5070" s="126"/>
      <c r="Z5070" s="126"/>
    </row>
    <row r="5071" spans="1:26">
      <c r="A5071" s="248"/>
      <c r="I5071" s="126"/>
      <c r="P5071" s="126"/>
      <c r="Y5071" s="126"/>
      <c r="Z5071" s="126"/>
    </row>
    <row r="5072" spans="1:26">
      <c r="A5072" s="248"/>
      <c r="I5072" s="126"/>
      <c r="P5072" s="126"/>
      <c r="Y5072" s="126"/>
      <c r="Z5072" s="126"/>
    </row>
    <row r="5073" spans="1:26">
      <c r="A5073" s="248"/>
      <c r="I5073" s="126"/>
      <c r="P5073" s="126"/>
      <c r="Y5073" s="126"/>
      <c r="Z5073" s="126"/>
    </row>
    <row r="5074" spans="1:26">
      <c r="A5074" s="248"/>
      <c r="I5074" s="126"/>
      <c r="P5074" s="126"/>
      <c r="Y5074" s="126"/>
      <c r="Z5074" s="126"/>
    </row>
    <row r="5075" spans="1:26">
      <c r="A5075" s="248"/>
      <c r="I5075" s="126"/>
      <c r="P5075" s="126"/>
      <c r="Y5075" s="126"/>
      <c r="Z5075" s="126"/>
    </row>
    <row r="5076" spans="1:26">
      <c r="A5076" s="248"/>
      <c r="I5076" s="126"/>
      <c r="P5076" s="126"/>
      <c r="Y5076" s="126"/>
      <c r="Z5076" s="126"/>
    </row>
    <row r="5077" spans="1:26">
      <c r="A5077" s="248"/>
      <c r="I5077" s="126"/>
      <c r="P5077" s="126"/>
      <c r="Y5077" s="126"/>
      <c r="Z5077" s="126"/>
    </row>
    <row r="5078" spans="1:26">
      <c r="A5078" s="248"/>
      <c r="I5078" s="126"/>
      <c r="P5078" s="126"/>
      <c r="Y5078" s="126"/>
      <c r="Z5078" s="126"/>
    </row>
    <row r="5079" spans="1:26">
      <c r="A5079" s="248"/>
      <c r="I5079" s="126"/>
      <c r="P5079" s="126"/>
      <c r="Y5079" s="126"/>
      <c r="Z5079" s="126"/>
    </row>
    <row r="5080" spans="1:26">
      <c r="A5080" s="248"/>
      <c r="I5080" s="126"/>
      <c r="P5080" s="126"/>
      <c r="Y5080" s="126"/>
      <c r="Z5080" s="126"/>
    </row>
    <row r="5081" spans="1:26">
      <c r="A5081" s="248"/>
      <c r="I5081" s="126"/>
      <c r="P5081" s="126"/>
      <c r="Y5081" s="126"/>
      <c r="Z5081" s="126"/>
    </row>
    <row r="5082" spans="1:26">
      <c r="A5082" s="248"/>
      <c r="I5082" s="126"/>
      <c r="P5082" s="126"/>
      <c r="Y5082" s="126"/>
      <c r="Z5082" s="126"/>
    </row>
    <row r="5083" spans="1:26">
      <c r="A5083" s="248"/>
      <c r="I5083" s="126"/>
      <c r="P5083" s="126"/>
      <c r="Y5083" s="126"/>
      <c r="Z5083" s="126"/>
    </row>
    <row r="5084" spans="1:26">
      <c r="A5084" s="248"/>
      <c r="I5084" s="126"/>
      <c r="P5084" s="126"/>
      <c r="Y5084" s="126"/>
      <c r="Z5084" s="126"/>
    </row>
    <row r="5085" spans="1:26">
      <c r="A5085" s="248"/>
      <c r="I5085" s="126"/>
      <c r="P5085" s="126"/>
      <c r="Y5085" s="126"/>
      <c r="Z5085" s="126"/>
    </row>
    <row r="5086" spans="1:26">
      <c r="A5086" s="248"/>
      <c r="I5086" s="126"/>
      <c r="P5086" s="126"/>
      <c r="Y5086" s="126"/>
      <c r="Z5086" s="126"/>
    </row>
    <row r="5087" spans="1:26">
      <c r="A5087" s="248"/>
      <c r="I5087" s="126"/>
      <c r="P5087" s="126"/>
      <c r="Y5087" s="126"/>
      <c r="Z5087" s="126"/>
    </row>
    <row r="5088" spans="1:26">
      <c r="A5088" s="248"/>
      <c r="I5088" s="126"/>
      <c r="P5088" s="126"/>
      <c r="Y5088" s="126"/>
      <c r="Z5088" s="126"/>
    </row>
    <row r="5089" spans="1:26">
      <c r="A5089" s="248"/>
      <c r="I5089" s="126"/>
      <c r="P5089" s="126"/>
      <c r="Y5089" s="126"/>
      <c r="Z5089" s="126"/>
    </row>
    <row r="5090" spans="1:26">
      <c r="A5090" s="248"/>
      <c r="I5090" s="126"/>
      <c r="P5090" s="126"/>
      <c r="Y5090" s="126"/>
      <c r="Z5090" s="126"/>
    </row>
    <row r="5091" spans="1:26">
      <c r="A5091" s="248"/>
      <c r="I5091" s="126"/>
      <c r="P5091" s="126"/>
      <c r="Y5091" s="126"/>
      <c r="Z5091" s="126"/>
    </row>
    <row r="5092" spans="1:26">
      <c r="A5092" s="248"/>
      <c r="I5092" s="126"/>
      <c r="P5092" s="126"/>
      <c r="Y5092" s="126"/>
      <c r="Z5092" s="126"/>
    </row>
    <row r="5093" spans="1:26">
      <c r="A5093" s="248"/>
      <c r="I5093" s="126"/>
      <c r="P5093" s="126"/>
      <c r="Y5093" s="126"/>
      <c r="Z5093" s="126"/>
    </row>
    <row r="5094" spans="1:26">
      <c r="A5094" s="248"/>
      <c r="I5094" s="126"/>
      <c r="P5094" s="126"/>
      <c r="Y5094" s="126"/>
      <c r="Z5094" s="126"/>
    </row>
    <row r="5095" spans="1:26">
      <c r="A5095" s="248"/>
      <c r="I5095" s="126"/>
      <c r="P5095" s="126"/>
      <c r="Y5095" s="126"/>
      <c r="Z5095" s="126"/>
    </row>
    <row r="5096" spans="1:26">
      <c r="A5096" s="248"/>
      <c r="I5096" s="126"/>
      <c r="P5096" s="126"/>
      <c r="Y5096" s="126"/>
      <c r="Z5096" s="126"/>
    </row>
    <row r="5097" spans="1:26">
      <c r="A5097" s="248"/>
      <c r="I5097" s="126"/>
      <c r="P5097" s="126"/>
      <c r="Y5097" s="126"/>
      <c r="Z5097" s="126"/>
    </row>
    <row r="5098" spans="1:26">
      <c r="A5098" s="248"/>
      <c r="I5098" s="126"/>
      <c r="P5098" s="126"/>
      <c r="Y5098" s="126"/>
      <c r="Z5098" s="126"/>
    </row>
    <row r="5099" spans="1:26">
      <c r="A5099" s="248"/>
      <c r="I5099" s="126"/>
      <c r="P5099" s="126"/>
      <c r="Y5099" s="126"/>
      <c r="Z5099" s="126"/>
    </row>
    <row r="5100" spans="1:26">
      <c r="A5100" s="248"/>
      <c r="I5100" s="126"/>
      <c r="P5100" s="126"/>
      <c r="Y5100" s="126"/>
      <c r="Z5100" s="126"/>
    </row>
    <row r="5101" spans="1:26">
      <c r="A5101" s="248"/>
      <c r="I5101" s="126"/>
      <c r="P5101" s="126"/>
      <c r="Y5101" s="126"/>
      <c r="Z5101" s="126"/>
    </row>
    <row r="5102" spans="1:26">
      <c r="A5102" s="248"/>
      <c r="I5102" s="126"/>
      <c r="P5102" s="126"/>
      <c r="Y5102" s="126"/>
      <c r="Z5102" s="126"/>
    </row>
    <row r="5103" spans="1:26">
      <c r="A5103" s="248"/>
      <c r="I5103" s="126"/>
      <c r="P5103" s="126"/>
      <c r="Y5103" s="126"/>
      <c r="Z5103" s="126"/>
    </row>
    <row r="5104" spans="1:26">
      <c r="A5104" s="248"/>
      <c r="I5104" s="126"/>
      <c r="P5104" s="126"/>
      <c r="Y5104" s="126"/>
      <c r="Z5104" s="126"/>
    </row>
    <row r="5105" spans="1:26">
      <c r="A5105" s="248"/>
      <c r="I5105" s="126"/>
      <c r="P5105" s="126"/>
      <c r="Y5105" s="126"/>
      <c r="Z5105" s="126"/>
    </row>
    <row r="5106" spans="1:26">
      <c r="A5106" s="248"/>
      <c r="I5106" s="126"/>
      <c r="P5106" s="126"/>
      <c r="Y5106" s="126"/>
      <c r="Z5106" s="126"/>
    </row>
    <row r="5107" spans="1:26">
      <c r="A5107" s="248"/>
      <c r="I5107" s="126"/>
      <c r="P5107" s="126"/>
      <c r="Y5107" s="126"/>
      <c r="Z5107" s="126"/>
    </row>
    <row r="5108" spans="1:26">
      <c r="A5108" s="248"/>
      <c r="I5108" s="126"/>
      <c r="P5108" s="126"/>
      <c r="Y5108" s="126"/>
      <c r="Z5108" s="126"/>
    </row>
    <row r="5109" spans="1:26">
      <c r="A5109" s="248"/>
      <c r="I5109" s="126"/>
      <c r="P5109" s="126"/>
      <c r="Y5109" s="126"/>
      <c r="Z5109" s="126"/>
    </row>
    <row r="5110" spans="1:26">
      <c r="A5110" s="248"/>
      <c r="I5110" s="126"/>
      <c r="P5110" s="126"/>
      <c r="Y5110" s="126"/>
      <c r="Z5110" s="126"/>
    </row>
    <row r="5111" spans="1:26">
      <c r="A5111" s="248"/>
      <c r="I5111" s="126"/>
      <c r="P5111" s="126"/>
      <c r="Y5111" s="126"/>
      <c r="Z5111" s="126"/>
    </row>
    <row r="5112" spans="1:26">
      <c r="A5112" s="248"/>
      <c r="I5112" s="126"/>
      <c r="P5112" s="126"/>
      <c r="Y5112" s="126"/>
      <c r="Z5112" s="126"/>
    </row>
    <row r="5113" spans="1:26">
      <c r="A5113" s="248"/>
      <c r="I5113" s="126"/>
      <c r="P5113" s="126"/>
      <c r="Y5113" s="126"/>
      <c r="Z5113" s="126"/>
    </row>
    <row r="5114" spans="1:26">
      <c r="A5114" s="248"/>
      <c r="I5114" s="126"/>
      <c r="P5114" s="126"/>
      <c r="Y5114" s="126"/>
      <c r="Z5114" s="126"/>
    </row>
    <row r="5115" spans="1:26">
      <c r="A5115" s="248"/>
      <c r="I5115" s="126"/>
      <c r="P5115" s="126"/>
      <c r="Y5115" s="126"/>
      <c r="Z5115" s="126"/>
    </row>
    <row r="5116" spans="1:26">
      <c r="A5116" s="248"/>
      <c r="I5116" s="126"/>
      <c r="P5116" s="126"/>
      <c r="Y5116" s="126"/>
      <c r="Z5116" s="126"/>
    </row>
    <row r="5117" spans="1:26">
      <c r="A5117" s="248"/>
      <c r="I5117" s="126"/>
      <c r="P5117" s="126"/>
      <c r="Y5117" s="126"/>
      <c r="Z5117" s="126"/>
    </row>
    <row r="5118" spans="1:26">
      <c r="A5118" s="248"/>
      <c r="I5118" s="126"/>
      <c r="P5118" s="126"/>
      <c r="Y5118" s="126"/>
      <c r="Z5118" s="126"/>
    </row>
    <row r="5119" spans="1:26">
      <c r="A5119" s="248"/>
      <c r="I5119" s="126"/>
      <c r="P5119" s="126"/>
      <c r="Y5119" s="126"/>
      <c r="Z5119" s="126"/>
    </row>
    <row r="5120" spans="1:26">
      <c r="A5120" s="248"/>
      <c r="I5120" s="126"/>
      <c r="P5120" s="126"/>
      <c r="Y5120" s="126"/>
      <c r="Z5120" s="126"/>
    </row>
    <row r="5121" spans="1:26">
      <c r="A5121" s="248"/>
      <c r="I5121" s="126"/>
      <c r="P5121" s="126"/>
      <c r="Y5121" s="126"/>
      <c r="Z5121" s="126"/>
    </row>
    <row r="5122" spans="1:26">
      <c r="A5122" s="248"/>
      <c r="I5122" s="126"/>
      <c r="P5122" s="126"/>
      <c r="Y5122" s="126"/>
      <c r="Z5122" s="126"/>
    </row>
    <row r="5123" spans="1:26">
      <c r="A5123" s="248"/>
      <c r="I5123" s="126"/>
      <c r="P5123" s="126"/>
      <c r="Y5123" s="126"/>
      <c r="Z5123" s="126"/>
    </row>
    <row r="5124" spans="1:26">
      <c r="A5124" s="248"/>
      <c r="I5124" s="126"/>
      <c r="P5124" s="126"/>
      <c r="Y5124" s="126"/>
      <c r="Z5124" s="126"/>
    </row>
    <row r="5125" spans="1:26">
      <c r="A5125" s="248"/>
      <c r="I5125" s="126"/>
      <c r="P5125" s="126"/>
      <c r="Y5125" s="126"/>
      <c r="Z5125" s="126"/>
    </row>
    <row r="5126" spans="1:26">
      <c r="A5126" s="248"/>
      <c r="I5126" s="126"/>
      <c r="P5126" s="126"/>
      <c r="Y5126" s="126"/>
      <c r="Z5126" s="126"/>
    </row>
    <row r="5127" spans="1:26">
      <c r="A5127" s="248"/>
      <c r="I5127" s="126"/>
      <c r="P5127" s="126"/>
      <c r="Y5127" s="126"/>
      <c r="Z5127" s="126"/>
    </row>
    <row r="5128" spans="1:26">
      <c r="A5128" s="248"/>
      <c r="I5128" s="126"/>
      <c r="P5128" s="126"/>
      <c r="Y5128" s="126"/>
      <c r="Z5128" s="126"/>
    </row>
    <row r="5129" spans="1:26">
      <c r="A5129" s="248"/>
      <c r="I5129" s="126"/>
      <c r="P5129" s="126"/>
      <c r="Y5129" s="126"/>
      <c r="Z5129" s="126"/>
    </row>
    <row r="5130" spans="1:26">
      <c r="A5130" s="248"/>
      <c r="I5130" s="126"/>
      <c r="P5130" s="126"/>
      <c r="Y5130" s="126"/>
      <c r="Z5130" s="126"/>
    </row>
    <row r="5131" spans="1:26">
      <c r="A5131" s="248"/>
      <c r="I5131" s="126"/>
      <c r="P5131" s="126"/>
      <c r="Y5131" s="126"/>
      <c r="Z5131" s="126"/>
    </row>
    <row r="5132" spans="1:26">
      <c r="A5132" s="248"/>
      <c r="I5132" s="126"/>
      <c r="P5132" s="126"/>
      <c r="Y5132" s="126"/>
      <c r="Z5132" s="126"/>
    </row>
    <row r="5133" spans="1:26">
      <c r="A5133" s="248"/>
      <c r="I5133" s="126"/>
      <c r="P5133" s="126"/>
      <c r="Y5133" s="126"/>
      <c r="Z5133" s="126"/>
    </row>
    <row r="5134" spans="1:26">
      <c r="A5134" s="248"/>
      <c r="I5134" s="126"/>
      <c r="P5134" s="126"/>
      <c r="Y5134" s="126"/>
      <c r="Z5134" s="126"/>
    </row>
    <row r="5135" spans="1:26">
      <c r="A5135" s="248"/>
      <c r="I5135" s="126"/>
      <c r="P5135" s="126"/>
      <c r="Y5135" s="126"/>
      <c r="Z5135" s="126"/>
    </row>
    <row r="5136" spans="1:26">
      <c r="A5136" s="248"/>
      <c r="I5136" s="126"/>
      <c r="P5136" s="126"/>
      <c r="Y5136" s="126"/>
      <c r="Z5136" s="126"/>
    </row>
    <row r="5137" spans="1:26">
      <c r="A5137" s="248"/>
      <c r="I5137" s="126"/>
      <c r="P5137" s="126"/>
      <c r="Y5137" s="126"/>
      <c r="Z5137" s="126"/>
    </row>
    <row r="5138" spans="1:26">
      <c r="A5138" s="248"/>
      <c r="I5138" s="126"/>
      <c r="P5138" s="126"/>
      <c r="Y5138" s="126"/>
      <c r="Z5138" s="126"/>
    </row>
    <row r="5139" spans="1:26">
      <c r="A5139" s="248"/>
      <c r="I5139" s="126"/>
      <c r="P5139" s="126"/>
      <c r="Y5139" s="126"/>
      <c r="Z5139" s="126"/>
    </row>
    <row r="5140" spans="1:26">
      <c r="A5140" s="248"/>
      <c r="I5140" s="126"/>
      <c r="P5140" s="126"/>
      <c r="Y5140" s="126"/>
      <c r="Z5140" s="126"/>
    </row>
    <row r="5141" spans="1:26">
      <c r="A5141" s="248"/>
      <c r="I5141" s="126"/>
      <c r="P5141" s="126"/>
      <c r="Y5141" s="126"/>
      <c r="Z5141" s="126"/>
    </row>
    <row r="5142" spans="1:26">
      <c r="A5142" s="248"/>
      <c r="I5142" s="126"/>
      <c r="P5142" s="126"/>
      <c r="Y5142" s="126"/>
      <c r="Z5142" s="126"/>
    </row>
    <row r="5143" spans="1:26">
      <c r="A5143" s="248"/>
      <c r="I5143" s="126"/>
      <c r="P5143" s="126"/>
      <c r="Y5143" s="126"/>
      <c r="Z5143" s="126"/>
    </row>
    <row r="5144" spans="1:26">
      <c r="A5144" s="248"/>
      <c r="I5144" s="126"/>
      <c r="P5144" s="126"/>
      <c r="Y5144" s="126"/>
      <c r="Z5144" s="126"/>
    </row>
    <row r="5145" spans="1:26">
      <c r="A5145" s="248"/>
      <c r="I5145" s="126"/>
      <c r="P5145" s="126"/>
      <c r="Y5145" s="126"/>
      <c r="Z5145" s="126"/>
    </row>
    <row r="5146" spans="1:26">
      <c r="A5146" s="248"/>
      <c r="I5146" s="126"/>
      <c r="P5146" s="126"/>
      <c r="Y5146" s="126"/>
      <c r="Z5146" s="126"/>
    </row>
    <row r="5147" spans="1:26">
      <c r="A5147" s="248"/>
      <c r="I5147" s="126"/>
      <c r="P5147" s="126"/>
      <c r="Y5147" s="126"/>
      <c r="Z5147" s="126"/>
    </row>
    <row r="5148" spans="1:26">
      <c r="A5148" s="248"/>
      <c r="I5148" s="126"/>
      <c r="P5148" s="126"/>
      <c r="Y5148" s="126"/>
      <c r="Z5148" s="126"/>
    </row>
    <row r="5149" spans="1:26">
      <c r="A5149" s="248"/>
      <c r="I5149" s="126"/>
      <c r="P5149" s="126"/>
      <c r="Y5149" s="126"/>
      <c r="Z5149" s="126"/>
    </row>
    <row r="5150" spans="1:26">
      <c r="A5150" s="248"/>
      <c r="I5150" s="126"/>
      <c r="P5150" s="126"/>
      <c r="Y5150" s="126"/>
      <c r="Z5150" s="126"/>
    </row>
    <row r="5151" spans="1:26">
      <c r="A5151" s="248"/>
      <c r="I5151" s="126"/>
      <c r="P5151" s="126"/>
      <c r="Y5151" s="126"/>
      <c r="Z5151" s="126"/>
    </row>
    <row r="5152" spans="1:26">
      <c r="A5152" s="248"/>
      <c r="I5152" s="126"/>
      <c r="P5152" s="126"/>
      <c r="Y5152" s="126"/>
      <c r="Z5152" s="126"/>
    </row>
    <row r="5153" spans="1:26">
      <c r="A5153" s="248"/>
      <c r="I5153" s="126"/>
      <c r="P5153" s="126"/>
      <c r="Y5153" s="126"/>
      <c r="Z5153" s="126"/>
    </row>
    <row r="5154" spans="1:26">
      <c r="A5154" s="248"/>
      <c r="I5154" s="126"/>
      <c r="P5154" s="126"/>
      <c r="Y5154" s="126"/>
      <c r="Z5154" s="126"/>
    </row>
    <row r="5155" spans="1:26">
      <c r="A5155" s="248"/>
      <c r="I5155" s="126"/>
      <c r="P5155" s="126"/>
      <c r="Y5155" s="126"/>
      <c r="Z5155" s="126"/>
    </row>
    <row r="5156" spans="1:26">
      <c r="A5156" s="248"/>
      <c r="I5156" s="126"/>
      <c r="P5156" s="126"/>
      <c r="Y5156" s="126"/>
      <c r="Z5156" s="126"/>
    </row>
    <row r="5157" spans="1:26">
      <c r="A5157" s="248"/>
      <c r="I5157" s="126"/>
      <c r="P5157" s="126"/>
      <c r="Y5157" s="126"/>
      <c r="Z5157" s="126"/>
    </row>
    <row r="5158" spans="1:26">
      <c r="A5158" s="248"/>
      <c r="I5158" s="126"/>
      <c r="P5158" s="126"/>
      <c r="Y5158" s="126"/>
      <c r="Z5158" s="126"/>
    </row>
    <row r="5159" spans="1:26">
      <c r="A5159" s="248"/>
      <c r="I5159" s="126"/>
      <c r="P5159" s="126"/>
      <c r="Y5159" s="126"/>
      <c r="Z5159" s="126"/>
    </row>
    <row r="5160" spans="1:26">
      <c r="A5160" s="248"/>
      <c r="I5160" s="126"/>
      <c r="P5160" s="126"/>
      <c r="Y5160" s="126"/>
      <c r="Z5160" s="126"/>
    </row>
    <row r="5161" spans="1:26">
      <c r="A5161" s="248"/>
      <c r="I5161" s="126"/>
      <c r="P5161" s="126"/>
      <c r="Y5161" s="126"/>
      <c r="Z5161" s="126"/>
    </row>
    <row r="5162" spans="1:26">
      <c r="A5162" s="248"/>
      <c r="I5162" s="126"/>
      <c r="P5162" s="126"/>
      <c r="Y5162" s="126"/>
      <c r="Z5162" s="126"/>
    </row>
    <row r="5163" spans="1:26">
      <c r="A5163" s="248"/>
      <c r="I5163" s="126"/>
      <c r="P5163" s="126"/>
      <c r="Y5163" s="126"/>
      <c r="Z5163" s="126"/>
    </row>
    <row r="5164" spans="1:26">
      <c r="A5164" s="248"/>
      <c r="I5164" s="126"/>
      <c r="P5164" s="126"/>
      <c r="Y5164" s="126"/>
      <c r="Z5164" s="126"/>
    </row>
    <row r="5165" spans="1:26">
      <c r="A5165" s="248"/>
      <c r="I5165" s="126"/>
      <c r="P5165" s="126"/>
      <c r="Y5165" s="126"/>
      <c r="Z5165" s="126"/>
    </row>
    <row r="5166" spans="1:26">
      <c r="A5166" s="248"/>
      <c r="I5166" s="126"/>
      <c r="P5166" s="126"/>
      <c r="Y5166" s="126"/>
      <c r="Z5166" s="126"/>
    </row>
    <row r="5167" spans="1:26">
      <c r="A5167" s="248"/>
      <c r="I5167" s="126"/>
      <c r="P5167" s="126"/>
      <c r="Y5167" s="126"/>
      <c r="Z5167" s="126"/>
    </row>
    <row r="5168" spans="1:26">
      <c r="A5168" s="248"/>
      <c r="I5168" s="126"/>
      <c r="P5168" s="126"/>
      <c r="Y5168" s="126"/>
      <c r="Z5168" s="126"/>
    </row>
    <row r="5169" spans="1:26">
      <c r="A5169" s="248"/>
      <c r="I5169" s="126"/>
      <c r="P5169" s="126"/>
      <c r="Y5169" s="126"/>
      <c r="Z5169" s="126"/>
    </row>
    <row r="5170" spans="1:26">
      <c r="A5170" s="248"/>
      <c r="I5170" s="126"/>
      <c r="P5170" s="126"/>
      <c r="Y5170" s="126"/>
      <c r="Z5170" s="126"/>
    </row>
    <row r="5171" spans="1:26">
      <c r="A5171" s="248"/>
      <c r="I5171" s="126"/>
      <c r="P5171" s="126"/>
      <c r="Y5171" s="126"/>
      <c r="Z5171" s="126"/>
    </row>
    <row r="5172" spans="1:26">
      <c r="A5172" s="248"/>
      <c r="I5172" s="126"/>
      <c r="P5172" s="126"/>
      <c r="Y5172" s="126"/>
      <c r="Z5172" s="126"/>
    </row>
    <row r="5173" spans="1:26">
      <c r="A5173" s="248"/>
      <c r="I5173" s="126"/>
      <c r="P5173" s="126"/>
      <c r="Y5173" s="126"/>
      <c r="Z5173" s="126"/>
    </row>
    <row r="5174" spans="1:26">
      <c r="A5174" s="248"/>
      <c r="I5174" s="126"/>
      <c r="P5174" s="126"/>
      <c r="Y5174" s="126"/>
      <c r="Z5174" s="126"/>
    </row>
    <row r="5175" spans="1:26">
      <c r="A5175" s="248"/>
      <c r="I5175" s="126"/>
      <c r="P5175" s="126"/>
      <c r="Y5175" s="126"/>
      <c r="Z5175" s="126"/>
    </row>
    <row r="5176" spans="1:26">
      <c r="A5176" s="248"/>
      <c r="I5176" s="126"/>
      <c r="P5176" s="126"/>
      <c r="Y5176" s="126"/>
      <c r="Z5176" s="126"/>
    </row>
    <row r="5177" spans="1:26">
      <c r="A5177" s="248"/>
      <c r="I5177" s="126"/>
      <c r="P5177" s="126"/>
      <c r="Y5177" s="126"/>
      <c r="Z5177" s="126"/>
    </row>
    <row r="5178" spans="1:26">
      <c r="A5178" s="248"/>
      <c r="I5178" s="126"/>
      <c r="P5178" s="126"/>
      <c r="Y5178" s="126"/>
      <c r="Z5178" s="126"/>
    </row>
    <row r="5179" spans="1:26">
      <c r="A5179" s="248"/>
      <c r="I5179" s="126"/>
      <c r="P5179" s="126"/>
      <c r="Y5179" s="126"/>
      <c r="Z5179" s="126"/>
    </row>
    <row r="5180" spans="1:26">
      <c r="A5180" s="248"/>
      <c r="I5180" s="126"/>
      <c r="P5180" s="126"/>
      <c r="Y5180" s="126"/>
      <c r="Z5180" s="126"/>
    </row>
    <row r="5181" spans="1:26">
      <c r="A5181" s="248"/>
      <c r="I5181" s="126"/>
      <c r="P5181" s="126"/>
      <c r="Y5181" s="126"/>
      <c r="Z5181" s="126"/>
    </row>
    <row r="5182" spans="1:26">
      <c r="A5182" s="248"/>
      <c r="I5182" s="126"/>
      <c r="P5182" s="126"/>
      <c r="Y5182" s="126"/>
      <c r="Z5182" s="126"/>
    </row>
    <row r="5183" spans="1:26">
      <c r="A5183" s="248"/>
      <c r="I5183" s="126"/>
      <c r="P5183" s="126"/>
      <c r="Y5183" s="126"/>
      <c r="Z5183" s="126"/>
    </row>
    <row r="5184" spans="1:26">
      <c r="A5184" s="248"/>
      <c r="I5184" s="126"/>
      <c r="P5184" s="126"/>
      <c r="Y5184" s="126"/>
      <c r="Z5184" s="126"/>
    </row>
    <row r="5185" spans="1:26">
      <c r="A5185" s="248"/>
      <c r="I5185" s="126"/>
      <c r="P5185" s="126"/>
      <c r="Y5185" s="126"/>
      <c r="Z5185" s="126"/>
    </row>
    <row r="5186" spans="1:26">
      <c r="A5186" s="248"/>
      <c r="I5186" s="126"/>
      <c r="P5186" s="126"/>
      <c r="Y5186" s="126"/>
      <c r="Z5186" s="126"/>
    </row>
    <row r="5187" spans="1:26">
      <c r="A5187" s="248"/>
      <c r="I5187" s="126"/>
      <c r="P5187" s="126"/>
      <c r="Y5187" s="126"/>
      <c r="Z5187" s="126"/>
    </row>
    <row r="5188" spans="1:26">
      <c r="A5188" s="248"/>
      <c r="I5188" s="126"/>
      <c r="P5188" s="126"/>
      <c r="Y5188" s="126"/>
      <c r="Z5188" s="126"/>
    </row>
    <row r="5189" spans="1:26">
      <c r="A5189" s="248"/>
      <c r="I5189" s="126"/>
      <c r="P5189" s="126"/>
      <c r="Y5189" s="126"/>
      <c r="Z5189" s="126"/>
    </row>
    <row r="5190" spans="1:26">
      <c r="A5190" s="248"/>
      <c r="I5190" s="126"/>
      <c r="P5190" s="126"/>
      <c r="Y5190" s="126"/>
      <c r="Z5190" s="126"/>
    </row>
    <row r="5191" spans="1:26">
      <c r="A5191" s="248"/>
      <c r="I5191" s="126"/>
      <c r="P5191" s="126"/>
      <c r="Y5191" s="126"/>
      <c r="Z5191" s="126"/>
    </row>
    <row r="5192" spans="1:26">
      <c r="A5192" s="248"/>
      <c r="I5192" s="126"/>
      <c r="P5192" s="126"/>
      <c r="Y5192" s="126"/>
      <c r="Z5192" s="126"/>
    </row>
    <row r="5193" spans="1:26">
      <c r="A5193" s="248"/>
      <c r="I5193" s="126"/>
      <c r="P5193" s="126"/>
      <c r="Y5193" s="126"/>
      <c r="Z5193" s="126"/>
    </row>
    <row r="5194" spans="1:26">
      <c r="A5194" s="248"/>
      <c r="I5194" s="126"/>
      <c r="P5194" s="126"/>
      <c r="Y5194" s="126"/>
      <c r="Z5194" s="126"/>
    </row>
    <row r="5195" spans="1:26">
      <c r="A5195" s="248"/>
      <c r="I5195" s="126"/>
      <c r="P5195" s="126"/>
      <c r="Y5195" s="126"/>
      <c r="Z5195" s="126"/>
    </row>
    <row r="5196" spans="1:26">
      <c r="A5196" s="248"/>
      <c r="I5196" s="126"/>
      <c r="P5196" s="126"/>
      <c r="Y5196" s="126"/>
      <c r="Z5196" s="126"/>
    </row>
    <row r="5197" spans="1:26">
      <c r="A5197" s="248"/>
      <c r="I5197" s="126"/>
      <c r="P5197" s="126"/>
      <c r="Y5197" s="126"/>
      <c r="Z5197" s="126"/>
    </row>
    <row r="5198" spans="1:26">
      <c r="A5198" s="248"/>
      <c r="I5198" s="126"/>
      <c r="P5198" s="126"/>
      <c r="Y5198" s="126"/>
      <c r="Z5198" s="126"/>
    </row>
    <row r="5199" spans="1:26">
      <c r="A5199" s="248"/>
      <c r="I5199" s="126"/>
      <c r="P5199" s="126"/>
      <c r="Y5199" s="126"/>
      <c r="Z5199" s="126"/>
    </row>
    <row r="5200" spans="1:26">
      <c r="A5200" s="248"/>
      <c r="I5200" s="126"/>
      <c r="P5200" s="126"/>
      <c r="Y5200" s="126"/>
      <c r="Z5200" s="126"/>
    </row>
    <row r="5201" spans="1:26">
      <c r="A5201" s="248"/>
      <c r="I5201" s="126"/>
      <c r="P5201" s="126"/>
      <c r="Y5201" s="126"/>
      <c r="Z5201" s="126"/>
    </row>
    <row r="5202" spans="1:26">
      <c r="A5202" s="248"/>
      <c r="I5202" s="126"/>
      <c r="P5202" s="126"/>
      <c r="Y5202" s="126"/>
      <c r="Z5202" s="126"/>
    </row>
    <row r="5203" spans="1:26">
      <c r="A5203" s="248"/>
      <c r="I5203" s="126"/>
      <c r="P5203" s="126"/>
      <c r="Y5203" s="126"/>
      <c r="Z5203" s="126"/>
    </row>
    <row r="5204" spans="1:26">
      <c r="A5204" s="248"/>
      <c r="I5204" s="126"/>
      <c r="P5204" s="126"/>
      <c r="Y5204" s="126"/>
      <c r="Z5204" s="126"/>
    </row>
    <row r="5205" spans="1:26">
      <c r="A5205" s="248"/>
      <c r="I5205" s="126"/>
      <c r="P5205" s="126"/>
      <c r="Y5205" s="126"/>
      <c r="Z5205" s="126"/>
    </row>
    <row r="5206" spans="1:26">
      <c r="A5206" s="248"/>
      <c r="I5206" s="126"/>
      <c r="P5206" s="126"/>
      <c r="Y5206" s="126"/>
      <c r="Z5206" s="126"/>
    </row>
    <row r="5207" spans="1:26">
      <c r="A5207" s="248"/>
      <c r="I5207" s="126"/>
      <c r="P5207" s="126"/>
      <c r="Y5207" s="126"/>
      <c r="Z5207" s="126"/>
    </row>
    <row r="5208" spans="1:26">
      <c r="A5208" s="248"/>
      <c r="I5208" s="126"/>
      <c r="P5208" s="126"/>
      <c r="Y5208" s="126"/>
      <c r="Z5208" s="126"/>
    </row>
    <row r="5209" spans="1:26">
      <c r="A5209" s="248"/>
      <c r="I5209" s="126"/>
      <c r="P5209" s="126"/>
      <c r="Y5209" s="126"/>
      <c r="Z5209" s="126"/>
    </row>
    <row r="5210" spans="1:26">
      <c r="A5210" s="248"/>
      <c r="I5210" s="126"/>
      <c r="P5210" s="126"/>
      <c r="Y5210" s="126"/>
      <c r="Z5210" s="126"/>
    </row>
    <row r="5211" spans="1:26">
      <c r="A5211" s="248"/>
      <c r="I5211" s="126"/>
      <c r="P5211" s="126"/>
      <c r="Y5211" s="126"/>
      <c r="Z5211" s="126"/>
    </row>
    <row r="5212" spans="1:26">
      <c r="A5212" s="248"/>
      <c r="I5212" s="126"/>
      <c r="P5212" s="126"/>
      <c r="Y5212" s="126"/>
      <c r="Z5212" s="126"/>
    </row>
    <row r="5213" spans="1:26">
      <c r="A5213" s="248"/>
      <c r="I5213" s="126"/>
      <c r="P5213" s="126"/>
      <c r="Y5213" s="126"/>
      <c r="Z5213" s="126"/>
    </row>
    <row r="5214" spans="1:26">
      <c r="A5214" s="248"/>
      <c r="I5214" s="126"/>
      <c r="P5214" s="126"/>
      <c r="Y5214" s="126"/>
      <c r="Z5214" s="126"/>
    </row>
    <row r="5215" spans="1:26">
      <c r="A5215" s="248"/>
      <c r="I5215" s="126"/>
      <c r="P5215" s="126"/>
      <c r="Y5215" s="126"/>
      <c r="Z5215" s="126"/>
    </row>
    <row r="5216" spans="1:26">
      <c r="A5216" s="248"/>
      <c r="I5216" s="126"/>
      <c r="P5216" s="126"/>
      <c r="Y5216" s="126"/>
      <c r="Z5216" s="126"/>
    </row>
    <row r="5217" spans="1:26">
      <c r="A5217" s="248"/>
      <c r="I5217" s="126"/>
      <c r="P5217" s="126"/>
      <c r="Y5217" s="126"/>
      <c r="Z5217" s="126"/>
    </row>
    <row r="5218" spans="1:26">
      <c r="A5218" s="248"/>
      <c r="I5218" s="126"/>
      <c r="P5218" s="126"/>
      <c r="Y5218" s="126"/>
      <c r="Z5218" s="126"/>
    </row>
    <row r="5219" spans="1:26">
      <c r="A5219" s="248"/>
      <c r="I5219" s="126"/>
      <c r="P5219" s="126"/>
      <c r="Y5219" s="126"/>
      <c r="Z5219" s="126"/>
    </row>
    <row r="5220" spans="1:26">
      <c r="A5220" s="248"/>
      <c r="I5220" s="126"/>
      <c r="P5220" s="126"/>
      <c r="Y5220" s="126"/>
      <c r="Z5220" s="126"/>
    </row>
    <row r="5221" spans="1:26">
      <c r="A5221" s="248"/>
      <c r="I5221" s="126"/>
      <c r="P5221" s="126"/>
      <c r="Y5221" s="126"/>
      <c r="Z5221" s="126"/>
    </row>
    <row r="5222" spans="1:26">
      <c r="A5222" s="248"/>
      <c r="I5222" s="126"/>
      <c r="P5222" s="126"/>
      <c r="Y5222" s="126"/>
      <c r="Z5222" s="126"/>
    </row>
    <row r="5223" spans="1:26">
      <c r="A5223" s="248"/>
      <c r="I5223" s="126"/>
      <c r="P5223" s="126"/>
      <c r="Y5223" s="126"/>
      <c r="Z5223" s="126"/>
    </row>
    <row r="5224" spans="1:26">
      <c r="A5224" s="248"/>
      <c r="I5224" s="126"/>
      <c r="P5224" s="126"/>
      <c r="Y5224" s="126"/>
      <c r="Z5224" s="126"/>
    </row>
    <row r="5225" spans="1:26">
      <c r="A5225" s="248"/>
      <c r="I5225" s="126"/>
      <c r="P5225" s="126"/>
      <c r="Y5225" s="126"/>
      <c r="Z5225" s="126"/>
    </row>
    <row r="5226" spans="1:26">
      <c r="A5226" s="248"/>
      <c r="I5226" s="126"/>
      <c r="P5226" s="126"/>
      <c r="Y5226" s="126"/>
      <c r="Z5226" s="126"/>
    </row>
    <row r="5227" spans="1:26">
      <c r="A5227" s="248"/>
      <c r="I5227" s="126"/>
      <c r="P5227" s="126"/>
      <c r="Y5227" s="126"/>
      <c r="Z5227" s="126"/>
    </row>
    <row r="5228" spans="1:26">
      <c r="A5228" s="248"/>
      <c r="I5228" s="126"/>
      <c r="P5228" s="126"/>
      <c r="Y5228" s="126"/>
      <c r="Z5228" s="126"/>
    </row>
    <row r="5229" spans="1:26">
      <c r="A5229" s="248"/>
      <c r="I5229" s="126"/>
      <c r="P5229" s="126"/>
      <c r="Y5229" s="126"/>
      <c r="Z5229" s="126"/>
    </row>
    <row r="5230" spans="1:26">
      <c r="A5230" s="248"/>
      <c r="I5230" s="126"/>
      <c r="P5230" s="126"/>
      <c r="Y5230" s="126"/>
      <c r="Z5230" s="126"/>
    </row>
    <row r="5231" spans="1:26">
      <c r="A5231" s="248"/>
      <c r="I5231" s="126"/>
      <c r="P5231" s="126"/>
      <c r="Y5231" s="126"/>
      <c r="Z5231" s="126"/>
    </row>
    <row r="5232" spans="1:26">
      <c r="A5232" s="248"/>
      <c r="I5232" s="126"/>
      <c r="P5232" s="126"/>
      <c r="Y5232" s="126"/>
      <c r="Z5232" s="126"/>
    </row>
    <row r="5233" spans="1:26">
      <c r="A5233" s="248"/>
      <c r="I5233" s="126"/>
      <c r="P5233" s="126"/>
      <c r="Y5233" s="126"/>
      <c r="Z5233" s="126"/>
    </row>
    <row r="5234" spans="1:26">
      <c r="A5234" s="248"/>
      <c r="I5234" s="126"/>
      <c r="P5234" s="126"/>
      <c r="Y5234" s="126"/>
      <c r="Z5234" s="126"/>
    </row>
    <row r="5235" spans="1:26">
      <c r="A5235" s="248"/>
      <c r="I5235" s="126"/>
      <c r="P5235" s="126"/>
      <c r="Y5235" s="126"/>
      <c r="Z5235" s="126"/>
    </row>
    <row r="5236" spans="1:26">
      <c r="A5236" s="248"/>
      <c r="I5236" s="126"/>
      <c r="P5236" s="126"/>
      <c r="Y5236" s="126"/>
      <c r="Z5236" s="126"/>
    </row>
    <row r="5237" spans="1:26">
      <c r="A5237" s="248"/>
      <c r="I5237" s="126"/>
      <c r="P5237" s="126"/>
      <c r="Y5237" s="126"/>
      <c r="Z5237" s="126"/>
    </row>
    <row r="5238" spans="1:26">
      <c r="A5238" s="248"/>
      <c r="I5238" s="126"/>
      <c r="P5238" s="126"/>
      <c r="Y5238" s="126"/>
      <c r="Z5238" s="126"/>
    </row>
    <row r="5239" spans="1:26">
      <c r="A5239" s="248"/>
      <c r="I5239" s="126"/>
      <c r="P5239" s="126"/>
      <c r="Y5239" s="126"/>
      <c r="Z5239" s="126"/>
    </row>
    <row r="5240" spans="1:26">
      <c r="A5240" s="248"/>
      <c r="I5240" s="126"/>
      <c r="P5240" s="126"/>
      <c r="Y5240" s="126"/>
      <c r="Z5240" s="126"/>
    </row>
    <row r="5241" spans="1:26">
      <c r="A5241" s="248"/>
      <c r="I5241" s="126"/>
      <c r="P5241" s="126"/>
      <c r="Y5241" s="126"/>
      <c r="Z5241" s="126"/>
    </row>
    <row r="5242" spans="1:26">
      <c r="A5242" s="248"/>
      <c r="I5242" s="126"/>
      <c r="P5242" s="126"/>
      <c r="Y5242" s="126"/>
      <c r="Z5242" s="126"/>
    </row>
    <row r="5243" spans="1:26">
      <c r="A5243" s="248"/>
      <c r="I5243" s="126"/>
      <c r="P5243" s="126"/>
      <c r="Y5243" s="126"/>
      <c r="Z5243" s="126"/>
    </row>
    <row r="5244" spans="1:26">
      <c r="A5244" s="248"/>
      <c r="I5244" s="126"/>
      <c r="P5244" s="126"/>
      <c r="Y5244" s="126"/>
      <c r="Z5244" s="126"/>
    </row>
    <row r="5245" spans="1:26">
      <c r="A5245" s="248"/>
      <c r="I5245" s="126"/>
      <c r="P5245" s="126"/>
      <c r="Y5245" s="126"/>
      <c r="Z5245" s="126"/>
    </row>
    <row r="5246" spans="1:26">
      <c r="A5246" s="248"/>
      <c r="I5246" s="126"/>
      <c r="P5246" s="126"/>
      <c r="Y5246" s="126"/>
      <c r="Z5246" s="126"/>
    </row>
    <row r="5247" spans="1:26">
      <c r="A5247" s="248"/>
      <c r="I5247" s="126"/>
      <c r="P5247" s="126"/>
      <c r="Y5247" s="126"/>
      <c r="Z5247" s="126"/>
    </row>
    <row r="5248" spans="1:26">
      <c r="A5248" s="248"/>
      <c r="I5248" s="126"/>
      <c r="P5248" s="126"/>
      <c r="Y5248" s="126"/>
      <c r="Z5248" s="126"/>
    </row>
    <row r="5249" spans="1:26">
      <c r="A5249" s="248"/>
      <c r="I5249" s="126"/>
      <c r="P5249" s="126"/>
      <c r="Y5249" s="126"/>
      <c r="Z5249" s="126"/>
    </row>
    <row r="5250" spans="1:26">
      <c r="A5250" s="248"/>
      <c r="I5250" s="126"/>
      <c r="P5250" s="126"/>
      <c r="Y5250" s="126"/>
      <c r="Z5250" s="126"/>
    </row>
    <row r="5251" spans="1:26">
      <c r="A5251" s="248"/>
      <c r="I5251" s="126"/>
      <c r="P5251" s="126"/>
      <c r="Y5251" s="126"/>
      <c r="Z5251" s="126"/>
    </row>
    <row r="5252" spans="1:26">
      <c r="A5252" s="248"/>
      <c r="I5252" s="126"/>
      <c r="P5252" s="126"/>
      <c r="Y5252" s="126"/>
      <c r="Z5252" s="126"/>
    </row>
    <row r="5253" spans="1:26">
      <c r="A5253" s="248"/>
      <c r="I5253" s="126"/>
      <c r="P5253" s="126"/>
      <c r="Y5253" s="126"/>
      <c r="Z5253" s="126"/>
    </row>
    <row r="5254" spans="1:26">
      <c r="A5254" s="248"/>
      <c r="I5254" s="126"/>
      <c r="P5254" s="126"/>
      <c r="Y5254" s="126"/>
      <c r="Z5254" s="126"/>
    </row>
    <row r="5255" spans="1:26">
      <c r="A5255" s="248"/>
      <c r="I5255" s="126"/>
      <c r="P5255" s="126"/>
      <c r="Y5255" s="126"/>
      <c r="Z5255" s="126"/>
    </row>
    <row r="5256" spans="1:26">
      <c r="A5256" s="248"/>
      <c r="I5256" s="126"/>
      <c r="P5256" s="126"/>
      <c r="Y5256" s="126"/>
      <c r="Z5256" s="126"/>
    </row>
    <row r="5257" spans="1:26">
      <c r="A5257" s="248"/>
      <c r="I5257" s="126"/>
      <c r="P5257" s="126"/>
      <c r="Y5257" s="126"/>
      <c r="Z5257" s="126"/>
    </row>
    <row r="5258" spans="1:26">
      <c r="A5258" s="248"/>
      <c r="I5258" s="126"/>
      <c r="P5258" s="126"/>
      <c r="Y5258" s="126"/>
      <c r="Z5258" s="126"/>
    </row>
    <row r="5259" spans="1:26">
      <c r="A5259" s="248"/>
      <c r="I5259" s="126"/>
      <c r="P5259" s="126"/>
      <c r="Y5259" s="126"/>
      <c r="Z5259" s="126"/>
    </row>
    <row r="5260" spans="1:26">
      <c r="A5260" s="248"/>
      <c r="I5260" s="126"/>
      <c r="P5260" s="126"/>
      <c r="Y5260" s="126"/>
      <c r="Z5260" s="126"/>
    </row>
    <row r="5261" spans="1:26">
      <c r="A5261" s="248"/>
      <c r="I5261" s="126"/>
      <c r="P5261" s="126"/>
      <c r="Y5261" s="126"/>
      <c r="Z5261" s="126"/>
    </row>
    <row r="5262" spans="1:26">
      <c r="A5262" s="248"/>
      <c r="I5262" s="126"/>
      <c r="P5262" s="126"/>
      <c r="Y5262" s="126"/>
      <c r="Z5262" s="126"/>
    </row>
    <row r="5263" spans="1:26">
      <c r="A5263" s="248"/>
      <c r="I5263" s="126"/>
      <c r="P5263" s="126"/>
      <c r="Y5263" s="126"/>
      <c r="Z5263" s="126"/>
    </row>
    <row r="5264" spans="1:26">
      <c r="A5264" s="248"/>
      <c r="I5264" s="126"/>
      <c r="P5264" s="126"/>
      <c r="Y5264" s="126"/>
      <c r="Z5264" s="126"/>
    </row>
    <row r="5265" spans="1:26">
      <c r="A5265" s="248"/>
      <c r="I5265" s="126"/>
      <c r="P5265" s="126"/>
      <c r="Y5265" s="126"/>
      <c r="Z5265" s="126"/>
    </row>
    <row r="5266" spans="1:26">
      <c r="A5266" s="248"/>
      <c r="I5266" s="126"/>
      <c r="P5266" s="126"/>
      <c r="Y5266" s="126"/>
      <c r="Z5266" s="126"/>
    </row>
    <row r="5267" spans="1:26">
      <c r="A5267" s="248"/>
      <c r="I5267" s="126"/>
      <c r="P5267" s="126"/>
      <c r="Y5267" s="126"/>
      <c r="Z5267" s="126"/>
    </row>
    <row r="5268" spans="1:26">
      <c r="A5268" s="248"/>
      <c r="I5268" s="126"/>
      <c r="P5268" s="126"/>
      <c r="Y5268" s="126"/>
      <c r="Z5268" s="126"/>
    </row>
    <row r="5269" spans="1:26">
      <c r="A5269" s="248"/>
      <c r="I5269" s="126"/>
      <c r="P5269" s="126"/>
      <c r="Y5269" s="126"/>
      <c r="Z5269" s="126"/>
    </row>
    <row r="5270" spans="1:26">
      <c r="A5270" s="248"/>
      <c r="I5270" s="126"/>
      <c r="P5270" s="126"/>
      <c r="Y5270" s="126"/>
      <c r="Z5270" s="126"/>
    </row>
    <row r="5271" spans="1:26">
      <c r="A5271" s="248"/>
      <c r="I5271" s="126"/>
      <c r="P5271" s="126"/>
      <c r="Y5271" s="126"/>
      <c r="Z5271" s="126"/>
    </row>
    <row r="5272" spans="1:26">
      <c r="A5272" s="248"/>
      <c r="I5272" s="126"/>
      <c r="P5272" s="126"/>
      <c r="Y5272" s="126"/>
      <c r="Z5272" s="126"/>
    </row>
    <row r="5273" spans="1:26">
      <c r="A5273" s="248"/>
      <c r="I5273" s="126"/>
      <c r="P5273" s="126"/>
      <c r="Y5273" s="126"/>
      <c r="Z5273" s="126"/>
    </row>
    <row r="5274" spans="1:26">
      <c r="A5274" s="248"/>
      <c r="I5274" s="126"/>
      <c r="P5274" s="126"/>
      <c r="Y5274" s="126"/>
      <c r="Z5274" s="126"/>
    </row>
    <row r="5275" spans="1:26">
      <c r="A5275" s="248"/>
      <c r="I5275" s="126"/>
      <c r="P5275" s="126"/>
      <c r="Y5275" s="126"/>
      <c r="Z5275" s="126"/>
    </row>
    <row r="5276" spans="1:26">
      <c r="A5276" s="248"/>
      <c r="I5276" s="126"/>
      <c r="P5276" s="126"/>
      <c r="Y5276" s="126"/>
      <c r="Z5276" s="126"/>
    </row>
    <row r="5277" spans="1:26">
      <c r="A5277" s="248"/>
      <c r="I5277" s="126"/>
      <c r="P5277" s="126"/>
      <c r="Y5277" s="126"/>
      <c r="Z5277" s="126"/>
    </row>
    <row r="5278" spans="1:26">
      <c r="A5278" s="248"/>
      <c r="I5278" s="126"/>
      <c r="P5278" s="126"/>
      <c r="Y5278" s="126"/>
      <c r="Z5278" s="126"/>
    </row>
    <row r="5279" spans="1:26">
      <c r="A5279" s="248"/>
      <c r="I5279" s="126"/>
      <c r="P5279" s="126"/>
      <c r="Y5279" s="126"/>
      <c r="Z5279" s="126"/>
    </row>
    <row r="5280" spans="1:26">
      <c r="A5280" s="248"/>
      <c r="I5280" s="126"/>
      <c r="P5280" s="126"/>
      <c r="Y5280" s="126"/>
      <c r="Z5280" s="126"/>
    </row>
    <row r="5281" spans="1:26">
      <c r="A5281" s="248"/>
      <c r="I5281" s="126"/>
      <c r="P5281" s="126"/>
      <c r="Y5281" s="126"/>
      <c r="Z5281" s="126"/>
    </row>
    <row r="5282" spans="1:26">
      <c r="A5282" s="248"/>
      <c r="I5282" s="126"/>
      <c r="P5282" s="126"/>
      <c r="Y5282" s="126"/>
      <c r="Z5282" s="126"/>
    </row>
    <row r="5283" spans="1:26">
      <c r="A5283" s="248"/>
      <c r="I5283" s="126"/>
      <c r="P5283" s="126"/>
      <c r="Y5283" s="126"/>
      <c r="Z5283" s="126"/>
    </row>
    <row r="5284" spans="1:26">
      <c r="A5284" s="248"/>
      <c r="I5284" s="126"/>
      <c r="P5284" s="126"/>
      <c r="Y5284" s="126"/>
      <c r="Z5284" s="126"/>
    </row>
    <row r="5285" spans="1:26">
      <c r="A5285" s="248"/>
      <c r="I5285" s="126"/>
      <c r="P5285" s="126"/>
      <c r="Y5285" s="126"/>
      <c r="Z5285" s="126"/>
    </row>
    <row r="5286" spans="1:26">
      <c r="A5286" s="248"/>
      <c r="I5286" s="126"/>
      <c r="P5286" s="126"/>
      <c r="Y5286" s="126"/>
      <c r="Z5286" s="126"/>
    </row>
    <row r="5287" spans="1:26">
      <c r="A5287" s="248"/>
      <c r="I5287" s="126"/>
      <c r="P5287" s="126"/>
      <c r="Y5287" s="126"/>
      <c r="Z5287" s="126"/>
    </row>
    <row r="5288" spans="1:26">
      <c r="A5288" s="248"/>
      <c r="I5288" s="126"/>
      <c r="P5288" s="126"/>
      <c r="Y5288" s="126"/>
      <c r="Z5288" s="126"/>
    </row>
    <row r="5289" spans="1:26">
      <c r="A5289" s="248"/>
      <c r="I5289" s="126"/>
      <c r="P5289" s="126"/>
      <c r="Y5289" s="126"/>
      <c r="Z5289" s="126"/>
    </row>
    <row r="5290" spans="1:26">
      <c r="A5290" s="248"/>
      <c r="I5290" s="126"/>
      <c r="P5290" s="126"/>
      <c r="Y5290" s="126"/>
      <c r="Z5290" s="126"/>
    </row>
    <row r="5291" spans="1:26">
      <c r="A5291" s="248"/>
      <c r="I5291" s="126"/>
      <c r="P5291" s="126"/>
      <c r="Y5291" s="126"/>
      <c r="Z5291" s="126"/>
    </row>
    <row r="5292" spans="1:26">
      <c r="A5292" s="248"/>
      <c r="I5292" s="126"/>
      <c r="P5292" s="126"/>
      <c r="Y5292" s="126"/>
      <c r="Z5292" s="126"/>
    </row>
    <row r="5293" spans="1:26">
      <c r="A5293" s="248"/>
      <c r="I5293" s="126"/>
      <c r="P5293" s="126"/>
      <c r="Y5293" s="126"/>
      <c r="Z5293" s="126"/>
    </row>
    <row r="5294" spans="1:26">
      <c r="A5294" s="248"/>
      <c r="I5294" s="126"/>
      <c r="P5294" s="126"/>
      <c r="Y5294" s="126"/>
      <c r="Z5294" s="126"/>
    </row>
    <row r="5295" spans="1:26">
      <c r="A5295" s="248"/>
      <c r="I5295" s="126"/>
      <c r="P5295" s="126"/>
      <c r="Y5295" s="126"/>
      <c r="Z5295" s="126"/>
    </row>
    <row r="5296" spans="1:26">
      <c r="A5296" s="248"/>
      <c r="I5296" s="126"/>
      <c r="P5296" s="126"/>
      <c r="Y5296" s="126"/>
      <c r="Z5296" s="126"/>
    </row>
    <row r="5297" spans="1:26">
      <c r="A5297" s="248"/>
      <c r="I5297" s="126"/>
      <c r="P5297" s="126"/>
      <c r="Y5297" s="126"/>
      <c r="Z5297" s="126"/>
    </row>
    <row r="5298" spans="1:26">
      <c r="A5298" s="248"/>
      <c r="I5298" s="126"/>
      <c r="P5298" s="126"/>
      <c r="Y5298" s="126"/>
      <c r="Z5298" s="126"/>
    </row>
    <row r="5299" spans="1:26">
      <c r="A5299" s="248"/>
      <c r="I5299" s="126"/>
      <c r="P5299" s="126"/>
      <c r="Y5299" s="126"/>
      <c r="Z5299" s="126"/>
    </row>
    <row r="5300" spans="1:26">
      <c r="A5300" s="248"/>
      <c r="I5300" s="126"/>
      <c r="P5300" s="126"/>
      <c r="Y5300" s="126"/>
      <c r="Z5300" s="126"/>
    </row>
    <row r="5301" spans="1:26">
      <c r="A5301" s="248"/>
      <c r="I5301" s="126"/>
      <c r="P5301" s="126"/>
      <c r="Y5301" s="126"/>
      <c r="Z5301" s="126"/>
    </row>
    <row r="5302" spans="1:26">
      <c r="A5302" s="248"/>
      <c r="I5302" s="126"/>
      <c r="P5302" s="126"/>
      <c r="Y5302" s="126"/>
      <c r="Z5302" s="126"/>
    </row>
    <row r="5303" spans="1:26">
      <c r="A5303" s="248"/>
      <c r="I5303" s="126"/>
      <c r="P5303" s="126"/>
      <c r="Y5303" s="126"/>
      <c r="Z5303" s="126"/>
    </row>
    <row r="5304" spans="1:26">
      <c r="A5304" s="248"/>
      <c r="I5304" s="126"/>
      <c r="P5304" s="126"/>
      <c r="Y5304" s="126"/>
      <c r="Z5304" s="126"/>
    </row>
    <row r="5305" spans="1:26">
      <c r="A5305" s="248"/>
      <c r="I5305" s="126"/>
      <c r="P5305" s="126"/>
      <c r="Y5305" s="126"/>
      <c r="Z5305" s="126"/>
    </row>
    <row r="5306" spans="1:26">
      <c r="A5306" s="248"/>
      <c r="I5306" s="126"/>
      <c r="P5306" s="126"/>
      <c r="Y5306" s="126"/>
      <c r="Z5306" s="126"/>
    </row>
    <row r="5307" spans="1:26">
      <c r="A5307" s="248"/>
      <c r="I5307" s="126"/>
      <c r="P5307" s="126"/>
      <c r="Y5307" s="126"/>
      <c r="Z5307" s="126"/>
    </row>
    <row r="5308" spans="1:26">
      <c r="A5308" s="248"/>
      <c r="I5308" s="126"/>
      <c r="P5308" s="126"/>
      <c r="Y5308" s="126"/>
      <c r="Z5308" s="126"/>
    </row>
    <row r="5309" spans="1:26">
      <c r="A5309" s="248"/>
      <c r="I5309" s="126"/>
      <c r="P5309" s="126"/>
      <c r="Y5309" s="126"/>
      <c r="Z5309" s="126"/>
    </row>
    <row r="5310" spans="1:26">
      <c r="A5310" s="248"/>
      <c r="I5310" s="126"/>
      <c r="P5310" s="126"/>
      <c r="Y5310" s="126"/>
      <c r="Z5310" s="126"/>
    </row>
    <row r="5311" spans="1:26">
      <c r="A5311" s="248"/>
      <c r="I5311" s="126"/>
      <c r="P5311" s="126"/>
      <c r="Y5311" s="126"/>
      <c r="Z5311" s="126"/>
    </row>
    <row r="5312" spans="1:26">
      <c r="A5312" s="248"/>
      <c r="I5312" s="126"/>
      <c r="P5312" s="126"/>
      <c r="Y5312" s="126"/>
      <c r="Z5312" s="126"/>
    </row>
    <row r="5313" spans="1:26">
      <c r="A5313" s="248"/>
      <c r="I5313" s="126"/>
      <c r="P5313" s="126"/>
      <c r="Y5313" s="126"/>
      <c r="Z5313" s="126"/>
    </row>
    <row r="5314" spans="1:26">
      <c r="A5314" s="248"/>
      <c r="I5314" s="126"/>
      <c r="P5314" s="126"/>
      <c r="Y5314" s="126"/>
      <c r="Z5314" s="126"/>
    </row>
    <row r="5315" spans="1:26">
      <c r="A5315" s="248"/>
      <c r="I5315" s="126"/>
      <c r="P5315" s="126"/>
      <c r="Y5315" s="126"/>
      <c r="Z5315" s="126"/>
    </row>
    <row r="5316" spans="1:26">
      <c r="A5316" s="248"/>
      <c r="I5316" s="126"/>
      <c r="P5316" s="126"/>
      <c r="Y5316" s="126"/>
      <c r="Z5316" s="126"/>
    </row>
    <row r="5317" spans="1:26">
      <c r="A5317" s="248"/>
      <c r="I5317" s="126"/>
      <c r="P5317" s="126"/>
      <c r="Y5317" s="126"/>
      <c r="Z5317" s="126"/>
    </row>
    <row r="5318" spans="1:26">
      <c r="A5318" s="248"/>
      <c r="I5318" s="126"/>
      <c r="P5318" s="126"/>
      <c r="Y5318" s="126"/>
      <c r="Z5318" s="126"/>
    </row>
    <row r="5319" spans="1:26">
      <c r="A5319" s="248"/>
      <c r="I5319" s="126"/>
      <c r="P5319" s="126"/>
      <c r="Y5319" s="126"/>
      <c r="Z5319" s="126"/>
    </row>
    <row r="5320" spans="1:26">
      <c r="A5320" s="248"/>
      <c r="I5320" s="126"/>
      <c r="P5320" s="126"/>
      <c r="Y5320" s="126"/>
      <c r="Z5320" s="126"/>
    </row>
    <row r="5321" spans="1:26">
      <c r="A5321" s="248"/>
      <c r="I5321" s="126"/>
      <c r="P5321" s="126"/>
      <c r="Y5321" s="126"/>
      <c r="Z5321" s="126"/>
    </row>
    <row r="5322" spans="1:26">
      <c r="A5322" s="248"/>
      <c r="I5322" s="126"/>
      <c r="P5322" s="126"/>
      <c r="Y5322" s="126"/>
      <c r="Z5322" s="126"/>
    </row>
    <row r="5323" spans="1:26">
      <c r="A5323" s="248"/>
      <c r="I5323" s="126"/>
      <c r="P5323" s="126"/>
      <c r="Y5323" s="126"/>
      <c r="Z5323" s="126"/>
    </row>
    <row r="5324" spans="1:26">
      <c r="A5324" s="248"/>
      <c r="I5324" s="126"/>
      <c r="P5324" s="126"/>
      <c r="Y5324" s="126"/>
      <c r="Z5324" s="126"/>
    </row>
    <row r="5325" spans="1:26">
      <c r="A5325" s="248"/>
      <c r="I5325" s="126"/>
      <c r="P5325" s="126"/>
      <c r="Y5325" s="126"/>
      <c r="Z5325" s="126"/>
    </row>
    <row r="5326" spans="1:26">
      <c r="A5326" s="248"/>
      <c r="I5326" s="126"/>
      <c r="P5326" s="126"/>
      <c r="Y5326" s="126"/>
      <c r="Z5326" s="126"/>
    </row>
    <row r="5327" spans="1:26">
      <c r="A5327" s="248"/>
      <c r="I5327" s="126"/>
      <c r="P5327" s="126"/>
      <c r="Y5327" s="126"/>
      <c r="Z5327" s="126"/>
    </row>
    <row r="5328" spans="1:26">
      <c r="A5328" s="248"/>
      <c r="I5328" s="126"/>
      <c r="P5328" s="126"/>
      <c r="Y5328" s="126"/>
      <c r="Z5328" s="126"/>
    </row>
    <row r="5329" spans="1:26">
      <c r="A5329" s="248"/>
      <c r="I5329" s="126"/>
      <c r="P5329" s="126"/>
      <c r="Y5329" s="126"/>
      <c r="Z5329" s="126"/>
    </row>
    <row r="5330" spans="1:26">
      <c r="A5330" s="248"/>
      <c r="I5330" s="126"/>
      <c r="P5330" s="126"/>
      <c r="Y5330" s="126"/>
      <c r="Z5330" s="126"/>
    </row>
    <row r="5331" spans="1:26">
      <c r="A5331" s="248"/>
      <c r="I5331" s="126"/>
      <c r="P5331" s="126"/>
      <c r="Y5331" s="126"/>
      <c r="Z5331" s="126"/>
    </row>
    <row r="5332" spans="1:26">
      <c r="A5332" s="248"/>
      <c r="I5332" s="126"/>
      <c r="P5332" s="126"/>
      <c r="Y5332" s="126"/>
      <c r="Z5332" s="126"/>
    </row>
    <row r="5333" spans="1:26">
      <c r="A5333" s="248"/>
      <c r="I5333" s="126"/>
      <c r="P5333" s="126"/>
      <c r="Y5333" s="126"/>
      <c r="Z5333" s="126"/>
    </row>
    <row r="5334" spans="1:26">
      <c r="A5334" s="248"/>
      <c r="I5334" s="126"/>
      <c r="P5334" s="126"/>
      <c r="Y5334" s="126"/>
      <c r="Z5334" s="126"/>
    </row>
    <row r="5335" spans="1:26">
      <c r="A5335" s="248"/>
      <c r="I5335" s="126"/>
      <c r="P5335" s="126"/>
      <c r="Y5335" s="126"/>
      <c r="Z5335" s="126"/>
    </row>
    <row r="5336" spans="1:26">
      <c r="A5336" s="248"/>
      <c r="I5336" s="126"/>
      <c r="P5336" s="126"/>
      <c r="Y5336" s="126"/>
      <c r="Z5336" s="126"/>
    </row>
    <row r="5337" spans="1:26">
      <c r="A5337" s="248"/>
      <c r="I5337" s="126"/>
      <c r="P5337" s="126"/>
      <c r="Y5337" s="126"/>
      <c r="Z5337" s="126"/>
    </row>
    <row r="5338" spans="1:26">
      <c r="A5338" s="248"/>
      <c r="I5338" s="126"/>
      <c r="P5338" s="126"/>
      <c r="Y5338" s="126"/>
      <c r="Z5338" s="126"/>
    </row>
    <row r="5339" spans="1:26">
      <c r="A5339" s="248"/>
      <c r="I5339" s="126"/>
      <c r="P5339" s="126"/>
      <c r="Y5339" s="126"/>
      <c r="Z5339" s="126"/>
    </row>
    <row r="5340" spans="1:26">
      <c r="A5340" s="248"/>
      <c r="I5340" s="126"/>
      <c r="P5340" s="126"/>
      <c r="Y5340" s="126"/>
      <c r="Z5340" s="126"/>
    </row>
    <row r="5341" spans="1:26">
      <c r="A5341" s="248"/>
      <c r="I5341" s="126"/>
      <c r="P5341" s="126"/>
      <c r="Y5341" s="126"/>
      <c r="Z5341" s="126"/>
    </row>
    <row r="5342" spans="1:26">
      <c r="A5342" s="248"/>
      <c r="I5342" s="126"/>
      <c r="P5342" s="126"/>
      <c r="Y5342" s="126"/>
      <c r="Z5342" s="126"/>
    </row>
    <row r="5343" spans="1:26">
      <c r="A5343" s="248"/>
      <c r="I5343" s="126"/>
      <c r="P5343" s="126"/>
      <c r="Y5343" s="126"/>
      <c r="Z5343" s="126"/>
    </row>
    <row r="5344" spans="1:26">
      <c r="A5344" s="248"/>
      <c r="I5344" s="126"/>
      <c r="P5344" s="126"/>
      <c r="Y5344" s="126"/>
      <c r="Z5344" s="126"/>
    </row>
    <row r="5345" spans="1:26">
      <c r="A5345" s="248"/>
      <c r="I5345" s="126"/>
      <c r="P5345" s="126"/>
      <c r="Y5345" s="126"/>
      <c r="Z5345" s="126"/>
    </row>
    <row r="5346" spans="1:26">
      <c r="A5346" s="248"/>
      <c r="I5346" s="126"/>
      <c r="P5346" s="126"/>
      <c r="Y5346" s="126"/>
      <c r="Z5346" s="126"/>
    </row>
    <row r="5347" spans="1:26">
      <c r="A5347" s="248"/>
      <c r="I5347" s="126"/>
      <c r="P5347" s="126"/>
      <c r="Y5347" s="126"/>
      <c r="Z5347" s="126"/>
    </row>
    <row r="5348" spans="1:26">
      <c r="A5348" s="248"/>
      <c r="I5348" s="126"/>
      <c r="P5348" s="126"/>
      <c r="Y5348" s="126"/>
      <c r="Z5348" s="126"/>
    </row>
    <row r="5349" spans="1:26">
      <c r="A5349" s="248"/>
      <c r="I5349" s="126"/>
      <c r="P5349" s="126"/>
      <c r="Y5349" s="126"/>
      <c r="Z5349" s="126"/>
    </row>
    <row r="5350" spans="1:26">
      <c r="A5350" s="248"/>
      <c r="I5350" s="126"/>
      <c r="P5350" s="126"/>
      <c r="Y5350" s="126"/>
      <c r="Z5350" s="126"/>
    </row>
    <row r="5351" spans="1:26">
      <c r="A5351" s="248"/>
      <c r="I5351" s="126"/>
      <c r="P5351" s="126"/>
      <c r="Y5351" s="126"/>
      <c r="Z5351" s="126"/>
    </row>
    <row r="5352" spans="1:26">
      <c r="A5352" s="248"/>
      <c r="I5352" s="126"/>
      <c r="P5352" s="126"/>
      <c r="Y5352" s="126"/>
      <c r="Z5352" s="126"/>
    </row>
    <row r="5353" spans="1:26">
      <c r="A5353" s="248"/>
      <c r="I5353" s="126"/>
      <c r="P5353" s="126"/>
      <c r="Y5353" s="126"/>
      <c r="Z5353" s="126"/>
    </row>
    <row r="5354" spans="1:26">
      <c r="A5354" s="248"/>
      <c r="I5354" s="126"/>
      <c r="P5354" s="126"/>
      <c r="Y5354" s="126"/>
      <c r="Z5354" s="126"/>
    </row>
    <row r="5355" spans="1:26">
      <c r="A5355" s="248"/>
      <c r="I5355" s="126"/>
      <c r="P5355" s="126"/>
      <c r="Y5355" s="126"/>
      <c r="Z5355" s="126"/>
    </row>
    <row r="5356" spans="1:26">
      <c r="A5356" s="248"/>
      <c r="I5356" s="126"/>
      <c r="P5356" s="126"/>
      <c r="Y5356" s="126"/>
      <c r="Z5356" s="126"/>
    </row>
    <row r="5357" spans="1:26">
      <c r="A5357" s="248"/>
      <c r="I5357" s="126"/>
      <c r="P5357" s="126"/>
      <c r="Y5357" s="126"/>
      <c r="Z5357" s="126"/>
    </row>
    <row r="5358" spans="1:26">
      <c r="A5358" s="248"/>
      <c r="I5358" s="126"/>
      <c r="P5358" s="126"/>
      <c r="Y5358" s="126"/>
      <c r="Z5358" s="126"/>
    </row>
    <row r="5359" spans="1:26">
      <c r="A5359" s="248"/>
      <c r="I5359" s="126"/>
      <c r="P5359" s="126"/>
      <c r="Y5359" s="126"/>
      <c r="Z5359" s="126"/>
    </row>
    <row r="5360" spans="1:26">
      <c r="A5360" s="248"/>
      <c r="I5360" s="126"/>
      <c r="P5360" s="126"/>
      <c r="Y5360" s="126"/>
      <c r="Z5360" s="126"/>
    </row>
    <row r="5361" spans="1:26">
      <c r="A5361" s="248"/>
      <c r="I5361" s="126"/>
      <c r="P5361" s="126"/>
      <c r="Y5361" s="126"/>
      <c r="Z5361" s="126"/>
    </row>
    <row r="5362" spans="1:26">
      <c r="A5362" s="248"/>
      <c r="I5362" s="126"/>
      <c r="P5362" s="126"/>
      <c r="Y5362" s="126"/>
      <c r="Z5362" s="126"/>
    </row>
    <row r="5363" spans="1:26">
      <c r="A5363" s="248"/>
      <c r="I5363" s="126"/>
      <c r="P5363" s="126"/>
      <c r="Y5363" s="126"/>
      <c r="Z5363" s="126"/>
    </row>
    <row r="5364" spans="1:26">
      <c r="A5364" s="248"/>
      <c r="I5364" s="126"/>
      <c r="P5364" s="126"/>
      <c r="Y5364" s="126"/>
      <c r="Z5364" s="126"/>
    </row>
    <row r="5365" spans="1:26">
      <c r="A5365" s="248"/>
      <c r="I5365" s="126"/>
      <c r="P5365" s="126"/>
      <c r="Y5365" s="126"/>
      <c r="Z5365" s="126"/>
    </row>
    <row r="5366" spans="1:26">
      <c r="A5366" s="248"/>
      <c r="I5366" s="126"/>
      <c r="P5366" s="126"/>
      <c r="Y5366" s="126"/>
      <c r="Z5366" s="126"/>
    </row>
    <row r="5367" spans="1:26">
      <c r="A5367" s="248"/>
      <c r="I5367" s="126"/>
      <c r="P5367" s="126"/>
      <c r="Y5367" s="126"/>
      <c r="Z5367" s="126"/>
    </row>
    <row r="5368" spans="1:26">
      <c r="A5368" s="248"/>
      <c r="I5368" s="126"/>
      <c r="P5368" s="126"/>
      <c r="Y5368" s="126"/>
      <c r="Z5368" s="126"/>
    </row>
    <row r="5369" spans="1:26">
      <c r="A5369" s="248"/>
      <c r="I5369" s="126"/>
      <c r="P5369" s="126"/>
      <c r="Y5369" s="126"/>
      <c r="Z5369" s="126"/>
    </row>
    <row r="5370" spans="1:26">
      <c r="A5370" s="248"/>
      <c r="I5370" s="126"/>
      <c r="P5370" s="126"/>
      <c r="Y5370" s="126"/>
      <c r="Z5370" s="126"/>
    </row>
    <row r="5371" spans="1:26">
      <c r="A5371" s="248"/>
      <c r="I5371" s="126"/>
      <c r="P5371" s="126"/>
      <c r="Y5371" s="126"/>
      <c r="Z5371" s="126"/>
    </row>
    <row r="5372" spans="1:26">
      <c r="A5372" s="248"/>
      <c r="I5372" s="126"/>
      <c r="P5372" s="126"/>
      <c r="Y5372" s="126"/>
      <c r="Z5372" s="126"/>
    </row>
    <row r="5373" spans="1:26">
      <c r="A5373" s="248"/>
      <c r="I5373" s="126"/>
      <c r="P5373" s="126"/>
      <c r="Y5373" s="126"/>
      <c r="Z5373" s="126"/>
    </row>
    <row r="5374" spans="1:26">
      <c r="A5374" s="248"/>
      <c r="I5374" s="126"/>
      <c r="P5374" s="126"/>
      <c r="Y5374" s="126"/>
      <c r="Z5374" s="126"/>
    </row>
    <row r="5375" spans="1:26">
      <c r="A5375" s="248"/>
      <c r="I5375" s="126"/>
      <c r="P5375" s="126"/>
      <c r="Y5375" s="126"/>
      <c r="Z5375" s="126"/>
    </row>
    <row r="5376" spans="1:26">
      <c r="A5376" s="248"/>
      <c r="I5376" s="126"/>
      <c r="P5376" s="126"/>
      <c r="Y5376" s="126"/>
      <c r="Z5376" s="126"/>
    </row>
    <row r="5377" spans="1:26">
      <c r="A5377" s="248"/>
      <c r="I5377" s="126"/>
      <c r="P5377" s="126"/>
      <c r="Y5377" s="126"/>
      <c r="Z5377" s="126"/>
    </row>
    <row r="5378" spans="1:26">
      <c r="A5378" s="248"/>
      <c r="I5378" s="126"/>
      <c r="P5378" s="126"/>
      <c r="Y5378" s="126"/>
      <c r="Z5378" s="126"/>
    </row>
    <row r="5379" spans="1:26">
      <c r="A5379" s="248"/>
      <c r="I5379" s="126"/>
      <c r="P5379" s="126"/>
      <c r="Y5379" s="126"/>
      <c r="Z5379" s="126"/>
    </row>
    <row r="5380" spans="1:26">
      <c r="A5380" s="248"/>
      <c r="I5380" s="126"/>
      <c r="P5380" s="126"/>
      <c r="Y5380" s="126"/>
      <c r="Z5380" s="126"/>
    </row>
    <row r="5381" spans="1:26">
      <c r="A5381" s="248"/>
      <c r="I5381" s="126"/>
      <c r="P5381" s="126"/>
      <c r="Y5381" s="126"/>
      <c r="Z5381" s="126"/>
    </row>
    <row r="5382" spans="1:26">
      <c r="A5382" s="248"/>
      <c r="I5382" s="126"/>
      <c r="P5382" s="126"/>
      <c r="Y5382" s="126"/>
      <c r="Z5382" s="126"/>
    </row>
    <row r="5383" spans="1:26">
      <c r="A5383" s="248"/>
      <c r="I5383" s="126"/>
      <c r="P5383" s="126"/>
      <c r="Y5383" s="126"/>
      <c r="Z5383" s="126"/>
    </row>
    <row r="5384" spans="1:26">
      <c r="A5384" s="248"/>
      <c r="I5384" s="126"/>
      <c r="P5384" s="126"/>
      <c r="Y5384" s="126"/>
      <c r="Z5384" s="126"/>
    </row>
    <row r="5385" spans="1:26">
      <c r="A5385" s="248"/>
      <c r="I5385" s="126"/>
      <c r="P5385" s="126"/>
      <c r="Y5385" s="126"/>
      <c r="Z5385" s="126"/>
    </row>
    <row r="5386" spans="1:26">
      <c r="A5386" s="248"/>
      <c r="I5386" s="126"/>
      <c r="P5386" s="126"/>
      <c r="Y5386" s="126"/>
      <c r="Z5386" s="126"/>
    </row>
    <row r="5387" spans="1:26">
      <c r="A5387" s="248"/>
      <c r="I5387" s="126"/>
      <c r="P5387" s="126"/>
      <c r="Y5387" s="126"/>
      <c r="Z5387" s="126"/>
    </row>
    <row r="5388" spans="1:26">
      <c r="A5388" s="248"/>
      <c r="I5388" s="126"/>
      <c r="P5388" s="126"/>
      <c r="Y5388" s="126"/>
      <c r="Z5388" s="126"/>
    </row>
    <row r="5389" spans="1:26">
      <c r="A5389" s="248"/>
      <c r="I5389" s="126"/>
      <c r="P5389" s="126"/>
      <c r="Y5389" s="126"/>
      <c r="Z5389" s="126"/>
    </row>
    <row r="5390" spans="1:26">
      <c r="A5390" s="248"/>
      <c r="I5390" s="126"/>
      <c r="P5390" s="126"/>
      <c r="Y5390" s="126"/>
      <c r="Z5390" s="126"/>
    </row>
    <row r="5391" spans="1:26">
      <c r="A5391" s="248"/>
      <c r="I5391" s="126"/>
      <c r="P5391" s="126"/>
      <c r="Y5391" s="126"/>
      <c r="Z5391" s="126"/>
    </row>
    <row r="5392" spans="1:26">
      <c r="A5392" s="248"/>
      <c r="I5392" s="126"/>
      <c r="P5392" s="126"/>
      <c r="Y5392" s="126"/>
      <c r="Z5392" s="126"/>
    </row>
    <row r="5393" spans="1:26">
      <c r="A5393" s="248"/>
      <c r="I5393" s="126"/>
      <c r="P5393" s="126"/>
      <c r="Y5393" s="126"/>
      <c r="Z5393" s="126"/>
    </row>
    <row r="5394" spans="1:26">
      <c r="A5394" s="248"/>
      <c r="I5394" s="126"/>
      <c r="P5394" s="126"/>
      <c r="Y5394" s="126"/>
      <c r="Z5394" s="126"/>
    </row>
    <row r="5395" spans="1:26">
      <c r="A5395" s="248"/>
      <c r="I5395" s="126"/>
      <c r="P5395" s="126"/>
      <c r="Y5395" s="126"/>
      <c r="Z5395" s="126"/>
    </row>
    <row r="5396" spans="1:26">
      <c r="A5396" s="248"/>
      <c r="I5396" s="126"/>
      <c r="P5396" s="126"/>
      <c r="Y5396" s="126"/>
      <c r="Z5396" s="126"/>
    </row>
    <row r="5397" spans="1:26">
      <c r="A5397" s="248"/>
      <c r="I5397" s="126"/>
      <c r="P5397" s="126"/>
      <c r="Y5397" s="126"/>
      <c r="Z5397" s="126"/>
    </row>
    <row r="5398" spans="1:26">
      <c r="A5398" s="248"/>
      <c r="I5398" s="126"/>
      <c r="P5398" s="126"/>
      <c r="Y5398" s="126"/>
      <c r="Z5398" s="126"/>
    </row>
    <row r="5399" spans="1:26">
      <c r="A5399" s="248"/>
      <c r="I5399" s="126"/>
      <c r="P5399" s="126"/>
      <c r="Y5399" s="126"/>
      <c r="Z5399" s="126"/>
    </row>
    <row r="5400" spans="1:26">
      <c r="A5400" s="248"/>
      <c r="I5400" s="126"/>
      <c r="P5400" s="126"/>
      <c r="Y5400" s="126"/>
      <c r="Z5400" s="126"/>
    </row>
    <row r="5401" spans="1:26">
      <c r="A5401" s="248"/>
      <c r="I5401" s="126"/>
      <c r="P5401" s="126"/>
      <c r="Y5401" s="126"/>
      <c r="Z5401" s="126"/>
    </row>
    <row r="5402" spans="1:26">
      <c r="A5402" s="248"/>
      <c r="I5402" s="126"/>
      <c r="P5402" s="126"/>
      <c r="Y5402" s="126"/>
      <c r="Z5402" s="126"/>
    </row>
    <row r="5403" spans="1:26">
      <c r="A5403" s="248"/>
      <c r="I5403" s="126"/>
      <c r="P5403" s="126"/>
      <c r="Y5403" s="126"/>
      <c r="Z5403" s="126"/>
    </row>
    <row r="5404" spans="1:26">
      <c r="A5404" s="248"/>
      <c r="I5404" s="126"/>
      <c r="P5404" s="126"/>
      <c r="Y5404" s="126"/>
      <c r="Z5404" s="126"/>
    </row>
    <row r="5405" spans="1:26">
      <c r="A5405" s="248"/>
      <c r="I5405" s="126"/>
      <c r="P5405" s="126"/>
      <c r="Y5405" s="126"/>
      <c r="Z5405" s="126"/>
    </row>
    <row r="5406" spans="1:26">
      <c r="A5406" s="248"/>
      <c r="I5406" s="126"/>
      <c r="P5406" s="126"/>
      <c r="Y5406" s="126"/>
      <c r="Z5406" s="126"/>
    </row>
    <row r="5407" spans="1:26">
      <c r="A5407" s="248"/>
      <c r="I5407" s="126"/>
      <c r="P5407" s="126"/>
      <c r="Y5407" s="126"/>
      <c r="Z5407" s="126"/>
    </row>
    <row r="5408" spans="1:26">
      <c r="A5408" s="248"/>
      <c r="I5408" s="126"/>
      <c r="P5408" s="126"/>
      <c r="Y5408" s="126"/>
      <c r="Z5408" s="126"/>
    </row>
    <row r="5409" spans="1:26">
      <c r="A5409" s="248"/>
      <c r="I5409" s="126"/>
      <c r="P5409" s="126"/>
      <c r="Y5409" s="126"/>
      <c r="Z5409" s="126"/>
    </row>
    <row r="5410" spans="1:26">
      <c r="A5410" s="248"/>
      <c r="I5410" s="126"/>
      <c r="P5410" s="126"/>
      <c r="Y5410" s="126"/>
      <c r="Z5410" s="126"/>
    </row>
    <row r="5411" spans="1:26">
      <c r="A5411" s="248"/>
      <c r="I5411" s="126"/>
      <c r="P5411" s="126"/>
      <c r="Y5411" s="126"/>
      <c r="Z5411" s="126"/>
    </row>
    <row r="5412" spans="1:26">
      <c r="A5412" s="248"/>
      <c r="I5412" s="126"/>
      <c r="P5412" s="126"/>
      <c r="Y5412" s="126"/>
      <c r="Z5412" s="126"/>
    </row>
    <row r="5413" spans="1:26">
      <c r="A5413" s="248"/>
      <c r="I5413" s="126"/>
      <c r="P5413" s="126"/>
      <c r="Y5413" s="126"/>
      <c r="Z5413" s="126"/>
    </row>
    <row r="5414" spans="1:26">
      <c r="A5414" s="248"/>
      <c r="I5414" s="126"/>
      <c r="P5414" s="126"/>
      <c r="Y5414" s="126"/>
      <c r="Z5414" s="126"/>
    </row>
    <row r="5415" spans="1:26">
      <c r="A5415" s="248"/>
      <c r="I5415" s="126"/>
      <c r="P5415" s="126"/>
      <c r="Y5415" s="126"/>
      <c r="Z5415" s="126"/>
    </row>
    <row r="5416" spans="1:26">
      <c r="A5416" s="248"/>
      <c r="I5416" s="126"/>
      <c r="P5416" s="126"/>
      <c r="Y5416" s="126"/>
      <c r="Z5416" s="126"/>
    </row>
    <row r="5417" spans="1:26">
      <c r="A5417" s="248"/>
      <c r="I5417" s="126"/>
      <c r="P5417" s="126"/>
      <c r="Y5417" s="126"/>
      <c r="Z5417" s="126"/>
    </row>
    <row r="5418" spans="1:26">
      <c r="A5418" s="248"/>
      <c r="I5418" s="126"/>
      <c r="P5418" s="126"/>
      <c r="Y5418" s="126"/>
      <c r="Z5418" s="126"/>
    </row>
    <row r="5419" spans="1:26">
      <c r="A5419" s="248"/>
      <c r="I5419" s="126"/>
      <c r="P5419" s="126"/>
      <c r="Y5419" s="126"/>
      <c r="Z5419" s="126"/>
    </row>
    <row r="5420" spans="1:26">
      <c r="A5420" s="248"/>
      <c r="I5420" s="126"/>
      <c r="P5420" s="126"/>
      <c r="Y5420" s="126"/>
      <c r="Z5420" s="126"/>
    </row>
    <row r="5421" spans="1:26">
      <c r="A5421" s="248"/>
      <c r="I5421" s="126"/>
      <c r="P5421" s="126"/>
      <c r="Y5421" s="126"/>
      <c r="Z5421" s="126"/>
    </row>
    <row r="5422" spans="1:26">
      <c r="A5422" s="248"/>
      <c r="I5422" s="126"/>
      <c r="P5422" s="126"/>
      <c r="Y5422" s="126"/>
      <c r="Z5422" s="126"/>
    </row>
    <row r="5423" spans="1:26">
      <c r="A5423" s="248"/>
      <c r="I5423" s="126"/>
      <c r="P5423" s="126"/>
      <c r="Y5423" s="126"/>
      <c r="Z5423" s="126"/>
    </row>
    <row r="5424" spans="1:26">
      <c r="A5424" s="248"/>
      <c r="I5424" s="126"/>
      <c r="P5424" s="126"/>
      <c r="Y5424" s="126"/>
      <c r="Z5424" s="126"/>
    </row>
    <row r="5425" spans="1:26">
      <c r="A5425" s="248"/>
      <c r="I5425" s="126"/>
      <c r="P5425" s="126"/>
      <c r="Y5425" s="126"/>
      <c r="Z5425" s="126"/>
    </row>
    <row r="5426" spans="1:26">
      <c r="A5426" s="248"/>
      <c r="I5426" s="126"/>
      <c r="P5426" s="126"/>
      <c r="Y5426" s="126"/>
      <c r="Z5426" s="126"/>
    </row>
    <row r="5427" spans="1:26">
      <c r="A5427" s="248"/>
      <c r="I5427" s="126"/>
      <c r="P5427" s="126"/>
      <c r="Y5427" s="126"/>
      <c r="Z5427" s="126"/>
    </row>
    <row r="5428" spans="1:26">
      <c r="A5428" s="248"/>
      <c r="I5428" s="126"/>
      <c r="P5428" s="126"/>
      <c r="Y5428" s="126"/>
      <c r="Z5428" s="126"/>
    </row>
    <row r="5429" spans="1:26">
      <c r="A5429" s="248"/>
      <c r="I5429" s="126"/>
      <c r="P5429" s="126"/>
      <c r="Y5429" s="126"/>
      <c r="Z5429" s="126"/>
    </row>
    <row r="5430" spans="1:26">
      <c r="A5430" s="248"/>
      <c r="I5430" s="126"/>
      <c r="P5430" s="126"/>
      <c r="Y5430" s="126"/>
      <c r="Z5430" s="126"/>
    </row>
    <row r="5431" spans="1:26">
      <c r="A5431" s="248"/>
      <c r="I5431" s="126"/>
      <c r="P5431" s="126"/>
      <c r="Y5431" s="126"/>
      <c r="Z5431" s="126"/>
    </row>
    <row r="5432" spans="1:26">
      <c r="A5432" s="248"/>
      <c r="I5432" s="126"/>
      <c r="P5432" s="126"/>
      <c r="Y5432" s="126"/>
      <c r="Z5432" s="126"/>
    </row>
    <row r="5433" spans="1:26">
      <c r="A5433" s="248"/>
      <c r="I5433" s="126"/>
      <c r="P5433" s="126"/>
      <c r="Y5433" s="126"/>
      <c r="Z5433" s="126"/>
    </row>
    <row r="5434" spans="1:26">
      <c r="A5434" s="248"/>
      <c r="I5434" s="126"/>
      <c r="P5434" s="126"/>
      <c r="Y5434" s="126"/>
      <c r="Z5434" s="126"/>
    </row>
    <row r="5435" spans="1:26">
      <c r="A5435" s="248"/>
      <c r="I5435" s="126"/>
      <c r="P5435" s="126"/>
      <c r="Y5435" s="126"/>
      <c r="Z5435" s="126"/>
    </row>
    <row r="5436" spans="1:26">
      <c r="A5436" s="248"/>
      <c r="I5436" s="126"/>
      <c r="P5436" s="126"/>
      <c r="Y5436" s="126"/>
      <c r="Z5436" s="126"/>
    </row>
    <row r="5437" spans="1:26">
      <c r="A5437" s="248"/>
      <c r="I5437" s="126"/>
      <c r="P5437" s="126"/>
      <c r="Y5437" s="126"/>
      <c r="Z5437" s="126"/>
    </row>
    <row r="5438" spans="1:26">
      <c r="A5438" s="248"/>
      <c r="I5438" s="126"/>
      <c r="P5438" s="126"/>
      <c r="Y5438" s="126"/>
      <c r="Z5438" s="126"/>
    </row>
    <row r="5439" spans="1:26">
      <c r="A5439" s="248"/>
      <c r="I5439" s="126"/>
      <c r="P5439" s="126"/>
      <c r="Y5439" s="126"/>
      <c r="Z5439" s="126"/>
    </row>
    <row r="5440" spans="1:26">
      <c r="A5440" s="248"/>
      <c r="I5440" s="126"/>
      <c r="P5440" s="126"/>
      <c r="Y5440" s="126"/>
      <c r="Z5440" s="126"/>
    </row>
    <row r="5441" spans="1:26">
      <c r="A5441" s="248"/>
      <c r="I5441" s="126"/>
      <c r="P5441" s="126"/>
      <c r="Y5441" s="126"/>
      <c r="Z5441" s="126"/>
    </row>
    <row r="5442" spans="1:26">
      <c r="A5442" s="248"/>
      <c r="I5442" s="126"/>
      <c r="P5442" s="126"/>
      <c r="Y5442" s="126"/>
      <c r="Z5442" s="126"/>
    </row>
    <row r="5443" spans="1:26">
      <c r="A5443" s="248"/>
      <c r="I5443" s="126"/>
      <c r="P5443" s="126"/>
      <c r="Y5443" s="126"/>
      <c r="Z5443" s="126"/>
    </row>
    <row r="5444" spans="1:26">
      <c r="A5444" s="248"/>
      <c r="I5444" s="126"/>
      <c r="P5444" s="126"/>
      <c r="Y5444" s="126"/>
      <c r="Z5444" s="126"/>
    </row>
    <row r="5445" spans="1:26">
      <c r="A5445" s="248"/>
      <c r="I5445" s="126"/>
      <c r="P5445" s="126"/>
      <c r="Y5445" s="126"/>
      <c r="Z5445" s="126"/>
    </row>
    <row r="5446" spans="1:26">
      <c r="A5446" s="248"/>
      <c r="I5446" s="126"/>
      <c r="P5446" s="126"/>
      <c r="Y5446" s="126"/>
      <c r="Z5446" s="126"/>
    </row>
    <row r="5447" spans="1:26">
      <c r="A5447" s="248"/>
      <c r="I5447" s="126"/>
      <c r="P5447" s="126"/>
      <c r="Y5447" s="126"/>
      <c r="Z5447" s="126"/>
    </row>
    <row r="5448" spans="1:26">
      <c r="A5448" s="248"/>
      <c r="I5448" s="126"/>
      <c r="P5448" s="126"/>
      <c r="Y5448" s="126"/>
      <c r="Z5448" s="126"/>
    </row>
    <row r="5449" spans="1:26">
      <c r="A5449" s="248"/>
      <c r="I5449" s="126"/>
      <c r="P5449" s="126"/>
      <c r="Y5449" s="126"/>
      <c r="Z5449" s="126"/>
    </row>
    <row r="5450" spans="1:26">
      <c r="A5450" s="248"/>
      <c r="I5450" s="126"/>
      <c r="P5450" s="126"/>
      <c r="Y5450" s="126"/>
      <c r="Z5450" s="126"/>
    </row>
    <row r="5451" spans="1:26">
      <c r="A5451" s="248"/>
      <c r="I5451" s="126"/>
      <c r="P5451" s="126"/>
      <c r="Y5451" s="126"/>
      <c r="Z5451" s="126"/>
    </row>
    <row r="5452" spans="1:26">
      <c r="A5452" s="248"/>
      <c r="I5452" s="126"/>
      <c r="P5452" s="126"/>
      <c r="Y5452" s="126"/>
      <c r="Z5452" s="126"/>
    </row>
    <row r="5453" spans="1:26">
      <c r="A5453" s="248"/>
      <c r="I5453" s="126"/>
      <c r="P5453" s="126"/>
      <c r="Y5453" s="126"/>
      <c r="Z5453" s="126"/>
    </row>
    <row r="5454" spans="1:26">
      <c r="A5454" s="248"/>
      <c r="I5454" s="126"/>
      <c r="P5454" s="126"/>
      <c r="Y5454" s="126"/>
      <c r="Z5454" s="126"/>
    </row>
    <row r="5455" spans="1:26">
      <c r="A5455" s="248"/>
      <c r="I5455" s="126"/>
      <c r="P5455" s="126"/>
      <c r="Y5455" s="126"/>
      <c r="Z5455" s="126"/>
    </row>
    <row r="5456" spans="1:26">
      <c r="A5456" s="248"/>
      <c r="I5456" s="126"/>
      <c r="P5456" s="126"/>
      <c r="Y5456" s="126"/>
      <c r="Z5456" s="126"/>
    </row>
    <row r="5457" spans="1:26">
      <c r="A5457" s="248"/>
      <c r="I5457" s="126"/>
      <c r="P5457" s="126"/>
      <c r="Y5457" s="126"/>
      <c r="Z5457" s="126"/>
    </row>
    <row r="5458" spans="1:26">
      <c r="A5458" s="248"/>
      <c r="I5458" s="126"/>
      <c r="P5458" s="126"/>
      <c r="Y5458" s="126"/>
      <c r="Z5458" s="126"/>
    </row>
    <row r="5459" spans="1:26">
      <c r="A5459" s="248"/>
      <c r="I5459" s="126"/>
      <c r="P5459" s="126"/>
      <c r="Y5459" s="126"/>
      <c r="Z5459" s="126"/>
    </row>
    <row r="5460" spans="1:26">
      <c r="A5460" s="248"/>
      <c r="I5460" s="126"/>
      <c r="P5460" s="126"/>
      <c r="Y5460" s="126"/>
      <c r="Z5460" s="126"/>
    </row>
    <row r="5461" spans="1:26">
      <c r="A5461" s="248"/>
      <c r="I5461" s="126"/>
      <c r="P5461" s="126"/>
      <c r="Y5461" s="126"/>
      <c r="Z5461" s="126"/>
    </row>
    <row r="5462" spans="1:26">
      <c r="A5462" s="248"/>
      <c r="I5462" s="126"/>
      <c r="P5462" s="126"/>
      <c r="Y5462" s="126"/>
      <c r="Z5462" s="126"/>
    </row>
    <row r="5463" spans="1:26">
      <c r="A5463" s="248"/>
      <c r="I5463" s="126"/>
      <c r="P5463" s="126"/>
      <c r="Y5463" s="126"/>
      <c r="Z5463" s="126"/>
    </row>
    <row r="5464" spans="1:26">
      <c r="A5464" s="248"/>
      <c r="I5464" s="126"/>
      <c r="P5464" s="126"/>
      <c r="Y5464" s="126"/>
      <c r="Z5464" s="126"/>
    </row>
    <row r="5465" spans="1:26">
      <c r="A5465" s="248"/>
      <c r="I5465" s="126"/>
      <c r="P5465" s="126"/>
      <c r="Y5465" s="126"/>
      <c r="Z5465" s="126"/>
    </row>
    <row r="5466" spans="1:26">
      <c r="A5466" s="248"/>
      <c r="I5466" s="126"/>
      <c r="P5466" s="126"/>
      <c r="Y5466" s="126"/>
      <c r="Z5466" s="126"/>
    </row>
    <row r="5467" spans="1:26">
      <c r="A5467" s="248"/>
      <c r="I5467" s="126"/>
      <c r="P5467" s="126"/>
      <c r="Y5467" s="126"/>
      <c r="Z5467" s="126"/>
    </row>
    <row r="5468" spans="1:26">
      <c r="A5468" s="248"/>
      <c r="I5468" s="126"/>
      <c r="P5468" s="126"/>
      <c r="Y5468" s="126"/>
      <c r="Z5468" s="126"/>
    </row>
    <row r="5469" spans="1:26">
      <c r="A5469" s="248"/>
      <c r="I5469" s="126"/>
      <c r="P5469" s="126"/>
      <c r="Y5469" s="126"/>
      <c r="Z5469" s="126"/>
    </row>
    <row r="5470" spans="1:26">
      <c r="A5470" s="248"/>
      <c r="I5470" s="126"/>
      <c r="P5470" s="126"/>
      <c r="Y5470" s="126"/>
      <c r="Z5470" s="126"/>
    </row>
    <row r="5471" spans="1:26">
      <c r="A5471" s="248"/>
      <c r="I5471" s="126"/>
      <c r="P5471" s="126"/>
      <c r="Y5471" s="126"/>
      <c r="Z5471" s="126"/>
    </row>
    <row r="5472" spans="1:26">
      <c r="A5472" s="248"/>
      <c r="I5472" s="126"/>
      <c r="P5472" s="126"/>
      <c r="Y5472" s="126"/>
      <c r="Z5472" s="126"/>
    </row>
    <row r="5473" spans="1:26">
      <c r="A5473" s="248"/>
      <c r="I5473" s="126"/>
      <c r="P5473" s="126"/>
      <c r="Y5473" s="126"/>
      <c r="Z5473" s="126"/>
    </row>
    <row r="5474" spans="1:26">
      <c r="A5474" s="248"/>
      <c r="I5474" s="126"/>
      <c r="P5474" s="126"/>
      <c r="Y5474" s="126"/>
      <c r="Z5474" s="126"/>
    </row>
    <row r="5475" spans="1:26">
      <c r="A5475" s="248"/>
      <c r="I5475" s="126"/>
      <c r="P5475" s="126"/>
      <c r="Y5475" s="126"/>
      <c r="Z5475" s="126"/>
    </row>
    <row r="5476" spans="1:26">
      <c r="A5476" s="248"/>
      <c r="I5476" s="126"/>
      <c r="P5476" s="126"/>
      <c r="Y5476" s="126"/>
      <c r="Z5476" s="126"/>
    </row>
    <row r="5477" spans="1:26">
      <c r="A5477" s="248"/>
      <c r="I5477" s="126"/>
      <c r="P5477" s="126"/>
      <c r="Y5477" s="126"/>
      <c r="Z5477" s="126"/>
    </row>
    <row r="5478" spans="1:26">
      <c r="A5478" s="248"/>
      <c r="I5478" s="126"/>
      <c r="P5478" s="126"/>
      <c r="Y5478" s="126"/>
      <c r="Z5478" s="126"/>
    </row>
    <row r="5479" spans="1:26">
      <c r="A5479" s="248"/>
      <c r="I5479" s="126"/>
      <c r="P5479" s="126"/>
      <c r="Y5479" s="126"/>
      <c r="Z5479" s="126"/>
    </row>
    <row r="5480" spans="1:26">
      <c r="A5480" s="248"/>
      <c r="I5480" s="126"/>
      <c r="P5480" s="126"/>
      <c r="Y5480" s="126"/>
      <c r="Z5480" s="126"/>
    </row>
    <row r="5481" spans="1:26">
      <c r="A5481" s="248"/>
      <c r="I5481" s="126"/>
      <c r="P5481" s="126"/>
      <c r="Y5481" s="126"/>
      <c r="Z5481" s="126"/>
    </row>
    <row r="5482" spans="1:26">
      <c r="A5482" s="248"/>
      <c r="I5482" s="126"/>
      <c r="P5482" s="126"/>
      <c r="Y5482" s="126"/>
      <c r="Z5482" s="126"/>
    </row>
    <row r="5483" spans="1:26">
      <c r="A5483" s="248"/>
      <c r="I5483" s="126"/>
      <c r="P5483" s="126"/>
      <c r="Y5483" s="126"/>
      <c r="Z5483" s="126"/>
    </row>
    <row r="5484" spans="1:26">
      <c r="A5484" s="248"/>
      <c r="I5484" s="126"/>
      <c r="P5484" s="126"/>
      <c r="Y5484" s="126"/>
      <c r="Z5484" s="126"/>
    </row>
    <row r="5485" spans="1:26">
      <c r="A5485" s="248"/>
      <c r="I5485" s="126"/>
      <c r="P5485" s="126"/>
      <c r="Y5485" s="126"/>
      <c r="Z5485" s="126"/>
    </row>
    <row r="5486" spans="1:26">
      <c r="A5486" s="248"/>
      <c r="I5486" s="126"/>
      <c r="P5486" s="126"/>
      <c r="Y5486" s="126"/>
      <c r="Z5486" s="126"/>
    </row>
    <row r="5487" spans="1:26">
      <c r="A5487" s="248"/>
      <c r="I5487" s="126"/>
      <c r="P5487" s="126"/>
      <c r="Y5487" s="126"/>
      <c r="Z5487" s="126"/>
    </row>
    <row r="5488" spans="1:26">
      <c r="A5488" s="248"/>
      <c r="I5488" s="126"/>
      <c r="P5488" s="126"/>
      <c r="Y5488" s="126"/>
      <c r="Z5488" s="126"/>
    </row>
    <row r="5489" spans="1:26">
      <c r="A5489" s="248"/>
      <c r="I5489" s="126"/>
      <c r="P5489" s="126"/>
      <c r="Y5489" s="126"/>
      <c r="Z5489" s="126"/>
    </row>
    <row r="5490" spans="1:26">
      <c r="A5490" s="248"/>
      <c r="I5490" s="126"/>
      <c r="P5490" s="126"/>
      <c r="Y5490" s="126"/>
      <c r="Z5490" s="126"/>
    </row>
    <row r="5491" spans="1:26">
      <c r="A5491" s="248"/>
      <c r="I5491" s="126"/>
      <c r="P5491" s="126"/>
      <c r="Y5491" s="126"/>
      <c r="Z5491" s="126"/>
    </row>
    <row r="5492" spans="1:26">
      <c r="A5492" s="248"/>
      <c r="I5492" s="126"/>
      <c r="P5492" s="126"/>
      <c r="Y5492" s="126"/>
      <c r="Z5492" s="126"/>
    </row>
    <row r="5493" spans="1:26">
      <c r="A5493" s="248"/>
      <c r="I5493" s="126"/>
      <c r="P5493" s="126"/>
      <c r="Y5493" s="126"/>
      <c r="Z5493" s="126"/>
    </row>
    <row r="5494" spans="1:26">
      <c r="A5494" s="248"/>
      <c r="I5494" s="126"/>
      <c r="P5494" s="126"/>
      <c r="Y5494" s="126"/>
      <c r="Z5494" s="126"/>
    </row>
    <row r="5495" spans="1:26">
      <c r="A5495" s="248"/>
      <c r="I5495" s="126"/>
      <c r="P5495" s="126"/>
      <c r="Y5495" s="126"/>
      <c r="Z5495" s="126"/>
    </row>
    <row r="5496" spans="1:26">
      <c r="A5496" s="248"/>
      <c r="I5496" s="126"/>
      <c r="P5496" s="126"/>
      <c r="Y5496" s="126"/>
      <c r="Z5496" s="126"/>
    </row>
    <row r="5497" spans="1:26">
      <c r="A5497" s="248"/>
      <c r="I5497" s="126"/>
      <c r="P5497" s="126"/>
      <c r="Y5497" s="126"/>
      <c r="Z5497" s="126"/>
    </row>
    <row r="5498" spans="1:26">
      <c r="A5498" s="248"/>
      <c r="I5498" s="126"/>
      <c r="P5498" s="126"/>
      <c r="Y5498" s="126"/>
      <c r="Z5498" s="126"/>
    </row>
    <row r="5499" spans="1:26">
      <c r="A5499" s="248"/>
      <c r="I5499" s="126"/>
      <c r="P5499" s="126"/>
      <c r="Y5499" s="126"/>
      <c r="Z5499" s="126"/>
    </row>
    <row r="5500" spans="1:26">
      <c r="A5500" s="248"/>
      <c r="I5500" s="126"/>
      <c r="P5500" s="126"/>
      <c r="Y5500" s="126"/>
      <c r="Z5500" s="126"/>
    </row>
    <row r="5501" spans="1:26">
      <c r="A5501" s="248"/>
      <c r="I5501" s="126"/>
      <c r="P5501" s="126"/>
      <c r="Y5501" s="126"/>
      <c r="Z5501" s="126"/>
    </row>
    <row r="5502" spans="1:26">
      <c r="A5502" s="248"/>
      <c r="I5502" s="126"/>
      <c r="P5502" s="126"/>
      <c r="Y5502" s="126"/>
      <c r="Z5502" s="126"/>
    </row>
    <row r="5503" spans="1:26">
      <c r="A5503" s="248"/>
      <c r="I5503" s="126"/>
      <c r="P5503" s="126"/>
      <c r="Y5503" s="126"/>
      <c r="Z5503" s="126"/>
    </row>
    <row r="5504" spans="1:26">
      <c r="A5504" s="248"/>
      <c r="I5504" s="126"/>
      <c r="P5504" s="126"/>
      <c r="Y5504" s="126"/>
      <c r="Z5504" s="126"/>
    </row>
    <row r="5505" spans="1:26">
      <c r="A5505" s="248"/>
      <c r="I5505" s="126"/>
      <c r="P5505" s="126"/>
      <c r="Y5505" s="126"/>
      <c r="Z5505" s="126"/>
    </row>
    <row r="5506" spans="1:26">
      <c r="A5506" s="248"/>
      <c r="I5506" s="126"/>
      <c r="P5506" s="126"/>
      <c r="Y5506" s="126"/>
      <c r="Z5506" s="126"/>
    </row>
    <row r="5507" spans="1:26">
      <c r="A5507" s="248"/>
      <c r="I5507" s="126"/>
      <c r="P5507" s="126"/>
      <c r="Y5507" s="126"/>
      <c r="Z5507" s="126"/>
    </row>
    <row r="5508" spans="1:26">
      <c r="A5508" s="248"/>
      <c r="I5508" s="126"/>
      <c r="P5508" s="126"/>
      <c r="Y5508" s="126"/>
      <c r="Z5508" s="126"/>
    </row>
    <row r="5509" spans="1:26">
      <c r="A5509" s="248"/>
      <c r="I5509" s="126"/>
      <c r="P5509" s="126"/>
      <c r="Y5509" s="126"/>
      <c r="Z5509" s="126"/>
    </row>
    <row r="5510" spans="1:26">
      <c r="A5510" s="248"/>
      <c r="I5510" s="126"/>
      <c r="P5510" s="126"/>
      <c r="Y5510" s="126"/>
      <c r="Z5510" s="126"/>
    </row>
    <row r="5511" spans="1:26">
      <c r="A5511" s="248"/>
      <c r="I5511" s="126"/>
      <c r="P5511" s="126"/>
      <c r="Y5511" s="126"/>
      <c r="Z5511" s="126"/>
    </row>
    <row r="5512" spans="1:26">
      <c r="A5512" s="248"/>
      <c r="I5512" s="126"/>
      <c r="P5512" s="126"/>
      <c r="Y5512" s="126"/>
      <c r="Z5512" s="126"/>
    </row>
    <row r="5513" spans="1:26">
      <c r="A5513" s="248"/>
      <c r="I5513" s="126"/>
      <c r="P5513" s="126"/>
      <c r="Y5513" s="126"/>
      <c r="Z5513" s="126"/>
    </row>
    <row r="5514" spans="1:26">
      <c r="A5514" s="248"/>
      <c r="I5514" s="126"/>
      <c r="P5514" s="126"/>
      <c r="Y5514" s="126"/>
      <c r="Z5514" s="126"/>
    </row>
    <row r="5515" spans="1:26">
      <c r="A5515" s="248"/>
      <c r="I5515" s="126"/>
      <c r="P5515" s="126"/>
      <c r="Y5515" s="126"/>
      <c r="Z5515" s="126"/>
    </row>
    <row r="5516" spans="1:26">
      <c r="A5516" s="248"/>
      <c r="I5516" s="126"/>
      <c r="P5516" s="126"/>
      <c r="Y5516" s="126"/>
      <c r="Z5516" s="126"/>
    </row>
    <row r="5517" spans="1:26">
      <c r="A5517" s="248"/>
      <c r="I5517" s="126"/>
      <c r="P5517" s="126"/>
      <c r="Y5517" s="126"/>
      <c r="Z5517" s="126"/>
    </row>
    <row r="5518" spans="1:26">
      <c r="A5518" s="248"/>
      <c r="I5518" s="126"/>
      <c r="P5518" s="126"/>
      <c r="Y5518" s="126"/>
      <c r="Z5518" s="126"/>
    </row>
    <row r="5519" spans="1:26">
      <c r="A5519" s="248"/>
      <c r="I5519" s="126"/>
      <c r="P5519" s="126"/>
      <c r="Y5519" s="126"/>
      <c r="Z5519" s="126"/>
    </row>
    <row r="5520" spans="1:26">
      <c r="A5520" s="248"/>
      <c r="I5520" s="126"/>
      <c r="P5520" s="126"/>
      <c r="Y5520" s="126"/>
      <c r="Z5520" s="126"/>
    </row>
    <row r="5521" spans="1:26">
      <c r="A5521" s="248"/>
      <c r="I5521" s="126"/>
      <c r="P5521" s="126"/>
      <c r="Y5521" s="126"/>
      <c r="Z5521" s="126"/>
    </row>
    <row r="5522" spans="1:26">
      <c r="A5522" s="248"/>
      <c r="I5522" s="126"/>
      <c r="P5522" s="126"/>
      <c r="Y5522" s="126"/>
      <c r="Z5522" s="126"/>
    </row>
    <row r="5523" spans="1:26">
      <c r="A5523" s="248"/>
      <c r="I5523" s="126"/>
      <c r="P5523" s="126"/>
      <c r="Y5523" s="126"/>
      <c r="Z5523" s="126"/>
    </row>
    <row r="5524" spans="1:26">
      <c r="A5524" s="248"/>
      <c r="I5524" s="126"/>
      <c r="P5524" s="126"/>
      <c r="Y5524" s="126"/>
      <c r="Z5524" s="126"/>
    </row>
    <row r="5525" spans="1:26">
      <c r="A5525" s="248"/>
      <c r="I5525" s="126"/>
      <c r="P5525" s="126"/>
      <c r="Y5525" s="126"/>
      <c r="Z5525" s="126"/>
    </row>
    <row r="5526" spans="1:26">
      <c r="A5526" s="248"/>
      <c r="I5526" s="126"/>
      <c r="P5526" s="126"/>
      <c r="Y5526" s="126"/>
      <c r="Z5526" s="126"/>
    </row>
    <row r="5527" spans="1:26">
      <c r="A5527" s="248"/>
      <c r="I5527" s="126"/>
      <c r="P5527" s="126"/>
      <c r="Y5527" s="126"/>
      <c r="Z5527" s="126"/>
    </row>
    <row r="5528" spans="1:26">
      <c r="A5528" s="248"/>
      <c r="I5528" s="126"/>
      <c r="P5528" s="126"/>
      <c r="Y5528" s="126"/>
      <c r="Z5528" s="126"/>
    </row>
    <row r="5529" spans="1:26">
      <c r="A5529" s="248"/>
      <c r="I5529" s="126"/>
      <c r="P5529" s="126"/>
      <c r="Y5529" s="126"/>
      <c r="Z5529" s="126"/>
    </row>
    <row r="5530" spans="1:26">
      <c r="A5530" s="248"/>
      <c r="I5530" s="126"/>
      <c r="P5530" s="126"/>
      <c r="Y5530" s="126"/>
      <c r="Z5530" s="126"/>
    </row>
    <row r="5531" spans="1:26">
      <c r="A5531" s="248"/>
      <c r="I5531" s="126"/>
      <c r="P5531" s="126"/>
      <c r="Y5531" s="126"/>
      <c r="Z5531" s="126"/>
    </row>
    <row r="5532" spans="1:26">
      <c r="A5532" s="248"/>
      <c r="I5532" s="126"/>
      <c r="P5532" s="126"/>
      <c r="Y5532" s="126"/>
      <c r="Z5532" s="126"/>
    </row>
    <row r="5533" spans="1:26">
      <c r="A5533" s="248"/>
      <c r="I5533" s="126"/>
      <c r="P5533" s="126"/>
      <c r="Y5533" s="126"/>
      <c r="Z5533" s="126"/>
    </row>
    <row r="5534" spans="1:26">
      <c r="A5534" s="248"/>
      <c r="I5534" s="126"/>
      <c r="P5534" s="126"/>
      <c r="Y5534" s="126"/>
      <c r="Z5534" s="126"/>
    </row>
    <row r="5535" spans="1:26">
      <c r="A5535" s="248"/>
      <c r="I5535" s="126"/>
      <c r="P5535" s="126"/>
      <c r="Y5535" s="126"/>
      <c r="Z5535" s="126"/>
    </row>
    <row r="5536" spans="1:26">
      <c r="A5536" s="248"/>
      <c r="I5536" s="126"/>
      <c r="P5536" s="126"/>
      <c r="Y5536" s="126"/>
      <c r="Z5536" s="126"/>
    </row>
    <row r="5537" spans="1:26">
      <c r="A5537" s="248"/>
      <c r="I5537" s="126"/>
      <c r="P5537" s="126"/>
      <c r="Y5537" s="126"/>
      <c r="Z5537" s="126"/>
    </row>
    <row r="5538" spans="1:26">
      <c r="A5538" s="248"/>
      <c r="I5538" s="126"/>
      <c r="P5538" s="126"/>
      <c r="Y5538" s="126"/>
      <c r="Z5538" s="126"/>
    </row>
    <row r="5539" spans="1:26">
      <c r="A5539" s="248"/>
      <c r="I5539" s="126"/>
      <c r="P5539" s="126"/>
      <c r="Y5539" s="126"/>
      <c r="Z5539" s="126"/>
    </row>
    <row r="5540" spans="1:26">
      <c r="A5540" s="248"/>
      <c r="I5540" s="126"/>
      <c r="P5540" s="126"/>
      <c r="Y5540" s="126"/>
      <c r="Z5540" s="126"/>
    </row>
    <row r="5541" spans="1:26">
      <c r="A5541" s="248"/>
      <c r="I5541" s="126"/>
      <c r="P5541" s="126"/>
      <c r="Y5541" s="126"/>
      <c r="Z5541" s="126"/>
    </row>
    <row r="5542" spans="1:26">
      <c r="A5542" s="248"/>
      <c r="I5542" s="126"/>
      <c r="P5542" s="126"/>
      <c r="Y5542" s="126"/>
      <c r="Z5542" s="126"/>
    </row>
    <row r="5543" spans="1:26">
      <c r="A5543" s="248"/>
      <c r="I5543" s="126"/>
      <c r="P5543" s="126"/>
      <c r="Y5543" s="126"/>
      <c r="Z5543" s="126"/>
    </row>
    <row r="5544" spans="1:26">
      <c r="A5544" s="248"/>
      <c r="I5544" s="126"/>
      <c r="P5544" s="126"/>
      <c r="Y5544" s="126"/>
      <c r="Z5544" s="126"/>
    </row>
    <row r="5545" spans="1:26">
      <c r="A5545" s="248"/>
      <c r="I5545" s="126"/>
      <c r="P5545" s="126"/>
      <c r="Y5545" s="126"/>
      <c r="Z5545" s="126"/>
    </row>
    <row r="5546" spans="1:26">
      <c r="A5546" s="248"/>
      <c r="I5546" s="126"/>
      <c r="P5546" s="126"/>
      <c r="Y5546" s="126"/>
      <c r="Z5546" s="126"/>
    </row>
    <row r="5547" spans="1:26">
      <c r="A5547" s="248"/>
      <c r="I5547" s="126"/>
      <c r="P5547" s="126"/>
      <c r="Y5547" s="126"/>
      <c r="Z5547" s="126"/>
    </row>
    <row r="5548" spans="1:26">
      <c r="A5548" s="248"/>
      <c r="I5548" s="126"/>
      <c r="P5548" s="126"/>
      <c r="Y5548" s="126"/>
      <c r="Z5548" s="126"/>
    </row>
    <row r="5549" spans="1:26">
      <c r="A5549" s="248"/>
      <c r="I5549" s="126"/>
      <c r="P5549" s="126"/>
      <c r="Y5549" s="126"/>
      <c r="Z5549" s="126"/>
    </row>
    <row r="5550" spans="1:26">
      <c r="A5550" s="248"/>
      <c r="I5550" s="126"/>
      <c r="P5550" s="126"/>
      <c r="Y5550" s="126"/>
      <c r="Z5550" s="126"/>
    </row>
    <row r="5551" spans="1:26">
      <c r="A5551" s="248"/>
      <c r="I5551" s="126"/>
      <c r="P5551" s="126"/>
      <c r="Y5551" s="126"/>
      <c r="Z5551" s="126"/>
    </row>
    <row r="5552" spans="1:26">
      <c r="A5552" s="248"/>
      <c r="I5552" s="126"/>
      <c r="P5552" s="126"/>
      <c r="Y5552" s="126"/>
      <c r="Z5552" s="126"/>
    </row>
    <row r="5553" spans="1:26">
      <c r="A5553" s="248"/>
      <c r="I5553" s="126"/>
      <c r="P5553" s="126"/>
      <c r="Y5553" s="126"/>
      <c r="Z5553" s="126"/>
    </row>
    <row r="5554" spans="1:26">
      <c r="A5554" s="248"/>
      <c r="I5554" s="126"/>
      <c r="P5554" s="126"/>
      <c r="Y5554" s="126"/>
      <c r="Z5554" s="126"/>
    </row>
    <row r="5555" spans="1:26">
      <c r="A5555" s="248"/>
      <c r="I5555" s="126"/>
      <c r="P5555" s="126"/>
      <c r="Y5555" s="126"/>
      <c r="Z5555" s="126"/>
    </row>
    <row r="5556" spans="1:26">
      <c r="A5556" s="248"/>
      <c r="I5556" s="126"/>
      <c r="P5556" s="126"/>
      <c r="Y5556" s="126"/>
      <c r="Z5556" s="126"/>
    </row>
    <row r="5557" spans="1:26">
      <c r="A5557" s="248"/>
      <c r="I5557" s="126"/>
      <c r="P5557" s="126"/>
      <c r="Y5557" s="126"/>
      <c r="Z5557" s="126"/>
    </row>
    <row r="5558" spans="1:26">
      <c r="A5558" s="248"/>
      <c r="I5558" s="126"/>
      <c r="P5558" s="126"/>
      <c r="Y5558" s="126"/>
      <c r="Z5558" s="126"/>
    </row>
    <row r="5559" spans="1:26">
      <c r="A5559" s="248"/>
      <c r="I5559" s="126"/>
      <c r="P5559" s="126"/>
      <c r="Y5559" s="126"/>
      <c r="Z5559" s="126"/>
    </row>
    <row r="5560" spans="1:26">
      <c r="A5560" s="248"/>
      <c r="I5560" s="126"/>
      <c r="P5560" s="126"/>
      <c r="Y5560" s="126"/>
      <c r="Z5560" s="126"/>
    </row>
    <row r="5561" spans="1:26">
      <c r="A5561" s="248"/>
      <c r="I5561" s="126"/>
      <c r="P5561" s="126"/>
      <c r="Y5561" s="126"/>
      <c r="Z5561" s="126"/>
    </row>
    <row r="5562" spans="1:26">
      <c r="A5562" s="248"/>
      <c r="I5562" s="126"/>
      <c r="P5562" s="126"/>
      <c r="Y5562" s="126"/>
      <c r="Z5562" s="126"/>
    </row>
    <row r="5563" spans="1:26">
      <c r="A5563" s="248"/>
      <c r="I5563" s="126"/>
      <c r="P5563" s="126"/>
      <c r="Y5563" s="126"/>
      <c r="Z5563" s="126"/>
    </row>
    <row r="5564" spans="1:26">
      <c r="A5564" s="248"/>
      <c r="I5564" s="126"/>
      <c r="P5564" s="126"/>
      <c r="Y5564" s="126"/>
      <c r="Z5564" s="126"/>
    </row>
    <row r="5565" spans="1:26">
      <c r="A5565" s="248"/>
      <c r="I5565" s="126"/>
      <c r="P5565" s="126"/>
      <c r="Y5565" s="126"/>
      <c r="Z5565" s="126"/>
    </row>
    <row r="5566" spans="1:26">
      <c r="A5566" s="248"/>
      <c r="I5566" s="126"/>
      <c r="P5566" s="126"/>
      <c r="Y5566" s="126"/>
      <c r="Z5566" s="126"/>
    </row>
    <row r="5567" spans="1:26">
      <c r="A5567" s="248"/>
      <c r="I5567" s="126"/>
      <c r="P5567" s="126"/>
      <c r="Y5567" s="126"/>
      <c r="Z5567" s="126"/>
    </row>
    <row r="5568" spans="1:26">
      <c r="A5568" s="248"/>
      <c r="I5568" s="126"/>
      <c r="P5568" s="126"/>
      <c r="Y5568" s="126"/>
      <c r="Z5568" s="126"/>
    </row>
    <row r="5569" spans="1:26">
      <c r="A5569" s="248"/>
      <c r="I5569" s="126"/>
      <c r="P5569" s="126"/>
      <c r="Y5569" s="126"/>
      <c r="Z5569" s="126"/>
    </row>
    <row r="5570" spans="1:26">
      <c r="A5570" s="248"/>
      <c r="I5570" s="126"/>
      <c r="P5570" s="126"/>
      <c r="Y5570" s="126"/>
      <c r="Z5570" s="126"/>
    </row>
    <row r="5571" spans="1:26">
      <c r="A5571" s="248"/>
      <c r="I5571" s="126"/>
      <c r="P5571" s="126"/>
      <c r="Y5571" s="126"/>
      <c r="Z5571" s="126"/>
    </row>
    <row r="5572" spans="1:26">
      <c r="A5572" s="248"/>
      <c r="I5572" s="126"/>
      <c r="P5572" s="126"/>
      <c r="Y5572" s="126"/>
      <c r="Z5572" s="126"/>
    </row>
    <row r="5573" spans="1:26">
      <c r="A5573" s="248"/>
      <c r="I5573" s="126"/>
      <c r="P5573" s="126"/>
      <c r="Y5573" s="126"/>
      <c r="Z5573" s="126"/>
    </row>
    <row r="5574" spans="1:26">
      <c r="A5574" s="248"/>
      <c r="I5574" s="126"/>
      <c r="P5574" s="126"/>
      <c r="Y5574" s="126"/>
      <c r="Z5574" s="126"/>
    </row>
    <row r="5575" spans="1:26">
      <c r="A5575" s="248"/>
      <c r="I5575" s="126"/>
      <c r="P5575" s="126"/>
      <c r="Y5575" s="126"/>
      <c r="Z5575" s="126"/>
    </row>
    <row r="5576" spans="1:26">
      <c r="A5576" s="248"/>
      <c r="I5576" s="126"/>
      <c r="P5576" s="126"/>
      <c r="Y5576" s="126"/>
      <c r="Z5576" s="126"/>
    </row>
    <row r="5577" spans="1:26">
      <c r="A5577" s="248"/>
      <c r="I5577" s="126"/>
      <c r="P5577" s="126"/>
      <c r="Y5577" s="126"/>
      <c r="Z5577" s="126"/>
    </row>
    <row r="5578" spans="1:26">
      <c r="A5578" s="248"/>
      <c r="I5578" s="126"/>
      <c r="P5578" s="126"/>
      <c r="Y5578" s="126"/>
      <c r="Z5578" s="126"/>
    </row>
    <row r="5579" spans="1:26">
      <c r="A5579" s="248"/>
      <c r="I5579" s="126"/>
      <c r="P5579" s="126"/>
      <c r="Y5579" s="126"/>
      <c r="Z5579" s="126"/>
    </row>
    <row r="5580" spans="1:26">
      <c r="A5580" s="248"/>
      <c r="I5580" s="126"/>
      <c r="P5580" s="126"/>
      <c r="Y5580" s="126"/>
      <c r="Z5580" s="126"/>
    </row>
    <row r="5581" spans="1:26">
      <c r="A5581" s="248"/>
      <c r="I5581" s="126"/>
      <c r="P5581" s="126"/>
      <c r="Y5581" s="126"/>
      <c r="Z5581" s="126"/>
    </row>
    <row r="5582" spans="1:26">
      <c r="A5582" s="248"/>
      <c r="I5582" s="126"/>
      <c r="P5582" s="126"/>
      <c r="Y5582" s="126"/>
      <c r="Z5582" s="126"/>
    </row>
    <row r="5583" spans="1:26">
      <c r="A5583" s="248"/>
      <c r="I5583" s="126"/>
      <c r="P5583" s="126"/>
      <c r="Y5583" s="126"/>
      <c r="Z5583" s="126"/>
    </row>
    <row r="5584" spans="1:26">
      <c r="A5584" s="248"/>
      <c r="I5584" s="126"/>
      <c r="P5584" s="126"/>
      <c r="Y5584" s="126"/>
      <c r="Z5584" s="126"/>
    </row>
    <row r="5585" spans="1:26">
      <c r="A5585" s="248"/>
      <c r="I5585" s="126"/>
      <c r="P5585" s="126"/>
      <c r="Y5585" s="126"/>
      <c r="Z5585" s="126"/>
    </row>
    <row r="5586" spans="1:26">
      <c r="A5586" s="248"/>
      <c r="I5586" s="126"/>
      <c r="P5586" s="126"/>
      <c r="Y5586" s="126"/>
      <c r="Z5586" s="126"/>
    </row>
    <row r="5587" spans="1:26">
      <c r="A5587" s="248"/>
      <c r="I5587" s="126"/>
      <c r="P5587" s="126"/>
      <c r="Y5587" s="126"/>
      <c r="Z5587" s="126"/>
    </row>
    <row r="5588" spans="1:26">
      <c r="A5588" s="248"/>
      <c r="I5588" s="126"/>
      <c r="P5588" s="126"/>
      <c r="Y5588" s="126"/>
      <c r="Z5588" s="126"/>
    </row>
    <row r="5589" spans="1:26">
      <c r="A5589" s="248"/>
      <c r="I5589" s="126"/>
      <c r="P5589" s="126"/>
      <c r="Y5589" s="126"/>
      <c r="Z5589" s="126"/>
    </row>
    <row r="5590" spans="1:26">
      <c r="A5590" s="248"/>
      <c r="I5590" s="126"/>
      <c r="P5590" s="126"/>
      <c r="Y5590" s="126"/>
      <c r="Z5590" s="126"/>
    </row>
    <row r="5591" spans="1:26">
      <c r="A5591" s="248"/>
      <c r="I5591" s="126"/>
      <c r="P5591" s="126"/>
      <c r="Y5591" s="126"/>
      <c r="Z5591" s="126"/>
    </row>
    <row r="5592" spans="1:26">
      <c r="A5592" s="248"/>
      <c r="I5592" s="126"/>
      <c r="P5592" s="126"/>
      <c r="Y5592" s="126"/>
      <c r="Z5592" s="126"/>
    </row>
    <row r="5593" spans="1:26">
      <c r="A5593" s="248"/>
      <c r="I5593" s="126"/>
      <c r="P5593" s="126"/>
      <c r="Y5593" s="126"/>
      <c r="Z5593" s="126"/>
    </row>
    <row r="5594" spans="1:26">
      <c r="A5594" s="248"/>
      <c r="I5594" s="126"/>
      <c r="P5594" s="126"/>
      <c r="Y5594" s="126"/>
      <c r="Z5594" s="126"/>
    </row>
    <row r="5595" spans="1:26">
      <c r="A5595" s="248"/>
      <c r="I5595" s="126"/>
      <c r="P5595" s="126"/>
      <c r="Y5595" s="126"/>
      <c r="Z5595" s="126"/>
    </row>
    <row r="5596" spans="1:26">
      <c r="A5596" s="248"/>
      <c r="I5596" s="126"/>
      <c r="P5596" s="126"/>
      <c r="Y5596" s="126"/>
      <c r="Z5596" s="126"/>
    </row>
    <row r="5597" spans="1:26">
      <c r="A5597" s="248"/>
      <c r="I5597" s="126"/>
      <c r="P5597" s="126"/>
      <c r="Y5597" s="126"/>
      <c r="Z5597" s="126"/>
    </row>
    <row r="5598" spans="1:26">
      <c r="A5598" s="248"/>
      <c r="I5598" s="126"/>
      <c r="P5598" s="126"/>
      <c r="Y5598" s="126"/>
      <c r="Z5598" s="126"/>
    </row>
    <row r="5599" spans="1:26">
      <c r="A5599" s="248"/>
      <c r="I5599" s="126"/>
      <c r="P5599" s="126"/>
      <c r="Y5599" s="126"/>
      <c r="Z5599" s="126"/>
    </row>
    <row r="5600" spans="1:26">
      <c r="A5600" s="248"/>
      <c r="I5600" s="126"/>
      <c r="P5600" s="126"/>
      <c r="Y5600" s="126"/>
      <c r="Z5600" s="126"/>
    </row>
    <row r="5601" spans="1:26">
      <c r="A5601" s="248"/>
      <c r="I5601" s="126"/>
      <c r="P5601" s="126"/>
      <c r="Y5601" s="126"/>
      <c r="Z5601" s="126"/>
    </row>
    <row r="5602" spans="1:26">
      <c r="A5602" s="248"/>
      <c r="I5602" s="126"/>
      <c r="P5602" s="126"/>
      <c r="Y5602" s="126"/>
      <c r="Z5602" s="126"/>
    </row>
    <row r="5603" spans="1:26">
      <c r="A5603" s="248"/>
      <c r="I5603" s="126"/>
      <c r="P5603" s="126"/>
      <c r="Y5603" s="126"/>
      <c r="Z5603" s="126"/>
    </row>
    <row r="5604" spans="1:26">
      <c r="A5604" s="248"/>
      <c r="I5604" s="126"/>
      <c r="P5604" s="126"/>
      <c r="Y5604" s="126"/>
      <c r="Z5604" s="126"/>
    </row>
    <row r="5605" spans="1:26">
      <c r="A5605" s="248"/>
      <c r="I5605" s="126"/>
      <c r="P5605" s="126"/>
      <c r="Y5605" s="126"/>
      <c r="Z5605" s="126"/>
    </row>
    <row r="5606" spans="1:26">
      <c r="A5606" s="248"/>
      <c r="I5606" s="126"/>
      <c r="P5606" s="126"/>
      <c r="Y5606" s="126"/>
      <c r="Z5606" s="126"/>
    </row>
    <row r="5607" spans="1:26">
      <c r="A5607" s="248"/>
      <c r="I5607" s="126"/>
      <c r="P5607" s="126"/>
      <c r="Y5607" s="126"/>
      <c r="Z5607" s="126"/>
    </row>
    <row r="5608" spans="1:26">
      <c r="A5608" s="248"/>
      <c r="I5608" s="126"/>
      <c r="P5608" s="126"/>
      <c r="Y5608" s="126"/>
      <c r="Z5608" s="126"/>
    </row>
    <row r="5609" spans="1:26">
      <c r="A5609" s="248"/>
      <c r="I5609" s="126"/>
      <c r="P5609" s="126"/>
      <c r="Y5609" s="126"/>
      <c r="Z5609" s="126"/>
    </row>
    <row r="5610" spans="1:26">
      <c r="A5610" s="248"/>
      <c r="I5610" s="126"/>
      <c r="P5610" s="126"/>
      <c r="Y5610" s="126"/>
      <c r="Z5610" s="126"/>
    </row>
    <row r="5611" spans="1:26">
      <c r="A5611" s="248"/>
      <c r="I5611" s="126"/>
      <c r="P5611" s="126"/>
      <c r="Y5611" s="126"/>
      <c r="Z5611" s="126"/>
    </row>
    <row r="5612" spans="1:26">
      <c r="A5612" s="248"/>
      <c r="I5612" s="126"/>
      <c r="P5612" s="126"/>
      <c r="Y5612" s="126"/>
      <c r="Z5612" s="126"/>
    </row>
    <row r="5613" spans="1:26">
      <c r="A5613" s="248"/>
      <c r="I5613" s="126"/>
      <c r="P5613" s="126"/>
      <c r="Y5613" s="126"/>
      <c r="Z5613" s="126"/>
    </row>
    <row r="5614" spans="1:26">
      <c r="A5614" s="248"/>
      <c r="I5614" s="126"/>
      <c r="P5614" s="126"/>
      <c r="Y5614" s="126"/>
      <c r="Z5614" s="126"/>
    </row>
    <row r="5615" spans="1:26">
      <c r="A5615" s="248"/>
      <c r="I5615" s="126"/>
      <c r="P5615" s="126"/>
      <c r="Y5615" s="126"/>
      <c r="Z5615" s="126"/>
    </row>
    <row r="5616" spans="1:26">
      <c r="A5616" s="248"/>
      <c r="I5616" s="126"/>
      <c r="P5616" s="126"/>
      <c r="Y5616" s="126"/>
      <c r="Z5616" s="126"/>
    </row>
    <row r="5617" spans="1:26">
      <c r="A5617" s="248"/>
      <c r="I5617" s="126"/>
      <c r="P5617" s="126"/>
      <c r="Y5617" s="126"/>
      <c r="Z5617" s="126"/>
    </row>
    <row r="5618" spans="1:26">
      <c r="A5618" s="248"/>
      <c r="I5618" s="126"/>
      <c r="P5618" s="126"/>
      <c r="Y5618" s="126"/>
      <c r="Z5618" s="126"/>
    </row>
    <row r="5619" spans="1:26">
      <c r="A5619" s="248"/>
      <c r="I5619" s="126"/>
      <c r="P5619" s="126"/>
      <c r="Y5619" s="126"/>
      <c r="Z5619" s="126"/>
    </row>
    <row r="5620" spans="1:26">
      <c r="A5620" s="248"/>
      <c r="I5620" s="126"/>
      <c r="P5620" s="126"/>
      <c r="Y5620" s="126"/>
      <c r="Z5620" s="126"/>
    </row>
    <row r="5621" spans="1:26">
      <c r="A5621" s="248"/>
      <c r="I5621" s="126"/>
      <c r="P5621" s="126"/>
      <c r="Y5621" s="126"/>
      <c r="Z5621" s="126"/>
    </row>
    <row r="5622" spans="1:26">
      <c r="A5622" s="248"/>
      <c r="I5622" s="126"/>
      <c r="P5622" s="126"/>
      <c r="Y5622" s="126"/>
      <c r="Z5622" s="126"/>
    </row>
    <row r="5623" spans="1:26">
      <c r="A5623" s="248"/>
      <c r="I5623" s="126"/>
      <c r="P5623" s="126"/>
      <c r="Y5623" s="126"/>
      <c r="Z5623" s="126"/>
    </row>
    <row r="5624" spans="1:26">
      <c r="A5624" s="248"/>
      <c r="I5624" s="126"/>
      <c r="P5624" s="126"/>
      <c r="Y5624" s="126"/>
      <c r="Z5624" s="126"/>
    </row>
    <row r="5625" spans="1:26">
      <c r="A5625" s="248"/>
      <c r="I5625" s="126"/>
      <c r="P5625" s="126"/>
      <c r="Y5625" s="126"/>
      <c r="Z5625" s="126"/>
    </row>
    <row r="5626" spans="1:26">
      <c r="A5626" s="248"/>
      <c r="I5626" s="126"/>
      <c r="P5626" s="126"/>
      <c r="Y5626" s="126"/>
      <c r="Z5626" s="126"/>
    </row>
    <row r="5627" spans="1:26">
      <c r="A5627" s="248"/>
      <c r="I5627" s="126"/>
      <c r="P5627" s="126"/>
      <c r="Y5627" s="126"/>
      <c r="Z5627" s="126"/>
    </row>
    <row r="5628" spans="1:26">
      <c r="A5628" s="248"/>
      <c r="I5628" s="126"/>
      <c r="P5628" s="126"/>
      <c r="Y5628" s="126"/>
      <c r="Z5628" s="126"/>
    </row>
    <row r="5629" spans="1:26">
      <c r="A5629" s="248"/>
      <c r="I5629" s="126"/>
      <c r="P5629" s="126"/>
      <c r="Y5629" s="126"/>
      <c r="Z5629" s="126"/>
    </row>
    <row r="5630" spans="1:26">
      <c r="A5630" s="248"/>
      <c r="I5630" s="126"/>
      <c r="P5630" s="126"/>
      <c r="Y5630" s="126"/>
      <c r="Z5630" s="126"/>
    </row>
    <row r="5631" spans="1:26">
      <c r="A5631" s="248"/>
      <c r="I5631" s="126"/>
      <c r="P5631" s="126"/>
      <c r="Y5631" s="126"/>
      <c r="Z5631" s="126"/>
    </row>
    <row r="5632" spans="1:26">
      <c r="A5632" s="248"/>
      <c r="I5632" s="126"/>
      <c r="P5632" s="126"/>
      <c r="Y5632" s="126"/>
      <c r="Z5632" s="126"/>
    </row>
    <row r="5633" spans="1:26">
      <c r="A5633" s="248"/>
      <c r="I5633" s="126"/>
      <c r="P5633" s="126"/>
      <c r="Y5633" s="126"/>
      <c r="Z5633" s="126"/>
    </row>
    <row r="5634" spans="1:26">
      <c r="A5634" s="248"/>
      <c r="I5634" s="126"/>
      <c r="P5634" s="126"/>
      <c r="Y5634" s="126"/>
      <c r="Z5634" s="126"/>
    </row>
    <row r="5635" spans="1:26">
      <c r="A5635" s="248"/>
      <c r="I5635" s="126"/>
      <c r="P5635" s="126"/>
      <c r="Y5635" s="126"/>
      <c r="Z5635" s="126"/>
    </row>
    <row r="5636" spans="1:26">
      <c r="A5636" s="248"/>
      <c r="I5636" s="126"/>
      <c r="P5636" s="126"/>
      <c r="Y5636" s="126"/>
      <c r="Z5636" s="126"/>
    </row>
    <row r="5637" spans="1:26">
      <c r="A5637" s="248"/>
      <c r="I5637" s="126"/>
      <c r="P5637" s="126"/>
      <c r="Y5637" s="126"/>
      <c r="Z5637" s="126"/>
    </row>
    <row r="5638" spans="1:26">
      <c r="A5638" s="248"/>
      <c r="I5638" s="126"/>
      <c r="P5638" s="126"/>
      <c r="Y5638" s="126"/>
      <c r="Z5638" s="126"/>
    </row>
    <row r="5639" spans="1:26">
      <c r="A5639" s="248"/>
      <c r="I5639" s="126"/>
      <c r="P5639" s="126"/>
      <c r="Y5639" s="126"/>
      <c r="Z5639" s="126"/>
    </row>
    <row r="5640" spans="1:26">
      <c r="A5640" s="248"/>
      <c r="I5640" s="126"/>
      <c r="P5640" s="126"/>
      <c r="Y5640" s="126"/>
      <c r="Z5640" s="126"/>
    </row>
    <row r="5641" spans="1:26">
      <c r="A5641" s="248"/>
      <c r="I5641" s="126"/>
      <c r="P5641" s="126"/>
      <c r="Y5641" s="126"/>
      <c r="Z5641" s="126"/>
    </row>
    <row r="5642" spans="1:26">
      <c r="A5642" s="248"/>
      <c r="I5642" s="126"/>
      <c r="P5642" s="126"/>
      <c r="Y5642" s="126"/>
      <c r="Z5642" s="126"/>
    </row>
    <row r="5643" spans="1:26">
      <c r="A5643" s="248"/>
      <c r="I5643" s="126"/>
      <c r="P5643" s="126"/>
      <c r="Y5643" s="126"/>
      <c r="Z5643" s="126"/>
    </row>
    <row r="5644" spans="1:26">
      <c r="A5644" s="248"/>
      <c r="I5644" s="126"/>
      <c r="P5644" s="126"/>
      <c r="Y5644" s="126"/>
      <c r="Z5644" s="126"/>
    </row>
    <row r="5645" spans="1:26">
      <c r="A5645" s="248"/>
      <c r="I5645" s="126"/>
      <c r="P5645" s="126"/>
      <c r="Y5645" s="126"/>
      <c r="Z5645" s="126"/>
    </row>
    <row r="5646" spans="1:26">
      <c r="A5646" s="248"/>
      <c r="I5646" s="126"/>
      <c r="P5646" s="126"/>
      <c r="Y5646" s="126"/>
      <c r="Z5646" s="126"/>
    </row>
    <row r="5647" spans="1:26">
      <c r="A5647" s="248"/>
      <c r="I5647" s="126"/>
      <c r="P5647" s="126"/>
      <c r="Y5647" s="126"/>
      <c r="Z5647" s="126"/>
    </row>
    <row r="5648" spans="1:26">
      <c r="A5648" s="248"/>
      <c r="I5648" s="126"/>
      <c r="P5648" s="126"/>
      <c r="Y5648" s="126"/>
      <c r="Z5648" s="126"/>
    </row>
    <row r="5649" spans="1:26">
      <c r="A5649" s="248"/>
      <c r="I5649" s="126"/>
      <c r="P5649" s="126"/>
      <c r="Y5649" s="126"/>
      <c r="Z5649" s="126"/>
    </row>
    <row r="5650" spans="1:26">
      <c r="A5650" s="248"/>
      <c r="I5650" s="126"/>
      <c r="P5650" s="126"/>
      <c r="Y5650" s="126"/>
      <c r="Z5650" s="126"/>
    </row>
    <row r="5651" spans="1:26">
      <c r="A5651" s="248"/>
      <c r="I5651" s="126"/>
      <c r="P5651" s="126"/>
      <c r="Y5651" s="126"/>
      <c r="Z5651" s="126"/>
    </row>
    <row r="5652" spans="1:26">
      <c r="A5652" s="248"/>
      <c r="I5652" s="126"/>
      <c r="P5652" s="126"/>
      <c r="Y5652" s="126"/>
      <c r="Z5652" s="126"/>
    </row>
    <row r="5653" spans="1:26">
      <c r="A5653" s="248"/>
      <c r="I5653" s="126"/>
      <c r="P5653" s="126"/>
      <c r="Y5653" s="126"/>
      <c r="Z5653" s="126"/>
    </row>
    <row r="5654" spans="1:26">
      <c r="A5654" s="248"/>
      <c r="I5654" s="126"/>
      <c r="P5654" s="126"/>
      <c r="Y5654" s="126"/>
      <c r="Z5654" s="126"/>
    </row>
    <row r="5655" spans="1:26">
      <c r="A5655" s="248"/>
      <c r="I5655" s="126"/>
      <c r="P5655" s="126"/>
      <c r="Y5655" s="126"/>
      <c r="Z5655" s="126"/>
    </row>
    <row r="5656" spans="1:26">
      <c r="A5656" s="248"/>
      <c r="I5656" s="126"/>
      <c r="P5656" s="126"/>
      <c r="Y5656" s="126"/>
      <c r="Z5656" s="126"/>
    </row>
    <row r="5657" spans="1:26">
      <c r="A5657" s="248"/>
      <c r="I5657" s="126"/>
      <c r="P5657" s="126"/>
      <c r="Y5657" s="126"/>
      <c r="Z5657" s="126"/>
    </row>
    <row r="5658" spans="1:26">
      <c r="A5658" s="248"/>
      <c r="I5658" s="126"/>
      <c r="P5658" s="126"/>
      <c r="Y5658" s="126"/>
      <c r="Z5658" s="126"/>
    </row>
    <row r="5659" spans="1:26">
      <c r="A5659" s="248"/>
      <c r="I5659" s="126"/>
      <c r="P5659" s="126"/>
      <c r="Y5659" s="126"/>
      <c r="Z5659" s="126"/>
    </row>
    <row r="5660" spans="1:26">
      <c r="A5660" s="248"/>
      <c r="I5660" s="126"/>
      <c r="P5660" s="126"/>
      <c r="Y5660" s="126"/>
      <c r="Z5660" s="126"/>
    </row>
    <row r="5661" spans="1:26">
      <c r="A5661" s="248"/>
      <c r="I5661" s="126"/>
      <c r="P5661" s="126"/>
      <c r="Y5661" s="126"/>
      <c r="Z5661" s="126"/>
    </row>
    <row r="5662" spans="1:26">
      <c r="A5662" s="248"/>
      <c r="I5662" s="126"/>
      <c r="P5662" s="126"/>
      <c r="Y5662" s="126"/>
      <c r="Z5662" s="126"/>
    </row>
    <row r="5663" spans="1:26">
      <c r="A5663" s="248"/>
      <c r="I5663" s="126"/>
      <c r="P5663" s="126"/>
      <c r="Y5663" s="126"/>
      <c r="Z5663" s="126"/>
    </row>
    <row r="5664" spans="1:26">
      <c r="A5664" s="248"/>
      <c r="I5664" s="126"/>
      <c r="P5664" s="126"/>
      <c r="Y5664" s="126"/>
      <c r="Z5664" s="126"/>
    </row>
    <row r="5665" spans="1:26">
      <c r="A5665" s="248"/>
      <c r="I5665" s="126"/>
      <c r="P5665" s="126"/>
      <c r="Y5665" s="126"/>
      <c r="Z5665" s="126"/>
    </row>
    <row r="5666" spans="1:26">
      <c r="A5666" s="248"/>
      <c r="I5666" s="126"/>
      <c r="P5666" s="126"/>
      <c r="Y5666" s="126"/>
      <c r="Z5666" s="126"/>
    </row>
    <row r="5667" spans="1:26">
      <c r="A5667" s="248"/>
      <c r="I5667" s="126"/>
      <c r="P5667" s="126"/>
      <c r="Y5667" s="126"/>
      <c r="Z5667" s="126"/>
    </row>
    <row r="5668" spans="1:26">
      <c r="A5668" s="248"/>
      <c r="I5668" s="126"/>
      <c r="P5668" s="126"/>
      <c r="Y5668" s="126"/>
      <c r="Z5668" s="126"/>
    </row>
    <row r="5669" spans="1:26">
      <c r="A5669" s="248"/>
      <c r="I5669" s="126"/>
      <c r="P5669" s="126"/>
      <c r="Y5669" s="126"/>
      <c r="Z5669" s="126"/>
    </row>
    <row r="5670" spans="1:26">
      <c r="A5670" s="248"/>
      <c r="I5670" s="126"/>
      <c r="P5670" s="126"/>
      <c r="Y5670" s="126"/>
      <c r="Z5670" s="126"/>
    </row>
    <row r="5671" spans="1:26">
      <c r="A5671" s="248"/>
      <c r="I5671" s="126"/>
      <c r="P5671" s="126"/>
      <c r="Y5671" s="126"/>
      <c r="Z5671" s="126"/>
    </row>
    <row r="5672" spans="1:26">
      <c r="A5672" s="248"/>
      <c r="I5672" s="126"/>
      <c r="P5672" s="126"/>
      <c r="Y5672" s="126"/>
      <c r="Z5672" s="126"/>
    </row>
    <row r="5673" spans="1:26">
      <c r="A5673" s="248"/>
      <c r="I5673" s="126"/>
      <c r="P5673" s="126"/>
      <c r="Y5673" s="126"/>
      <c r="Z5673" s="126"/>
    </row>
    <row r="5674" spans="1:26">
      <c r="A5674" s="248"/>
      <c r="I5674" s="126"/>
      <c r="P5674" s="126"/>
      <c r="Y5674" s="126"/>
      <c r="Z5674" s="126"/>
    </row>
    <row r="5675" spans="1:26">
      <c r="A5675" s="248"/>
      <c r="I5675" s="126"/>
      <c r="P5675" s="126"/>
      <c r="Y5675" s="126"/>
      <c r="Z5675" s="126"/>
    </row>
    <row r="5676" spans="1:26">
      <c r="A5676" s="248"/>
      <c r="I5676" s="126"/>
      <c r="P5676" s="126"/>
      <c r="Y5676" s="126"/>
      <c r="Z5676" s="126"/>
    </row>
    <row r="5677" spans="1:26">
      <c r="A5677" s="248"/>
      <c r="I5677" s="126"/>
      <c r="P5677" s="126"/>
      <c r="Y5677" s="126"/>
      <c r="Z5677" s="126"/>
    </row>
    <row r="5678" spans="1:26">
      <c r="A5678" s="248"/>
      <c r="I5678" s="126"/>
      <c r="P5678" s="126"/>
      <c r="Y5678" s="126"/>
      <c r="Z5678" s="126"/>
    </row>
    <row r="5679" spans="1:26">
      <c r="A5679" s="248"/>
      <c r="I5679" s="126"/>
      <c r="P5679" s="126"/>
      <c r="Y5679" s="126"/>
      <c r="Z5679" s="126"/>
    </row>
    <row r="5680" spans="1:26">
      <c r="A5680" s="248"/>
      <c r="I5680" s="126"/>
      <c r="P5680" s="126"/>
      <c r="Y5680" s="126"/>
      <c r="Z5680" s="126"/>
    </row>
    <row r="5681" spans="1:26">
      <c r="A5681" s="248"/>
      <c r="I5681" s="126"/>
      <c r="P5681" s="126"/>
      <c r="Y5681" s="126"/>
      <c r="Z5681" s="126"/>
    </row>
    <row r="5682" spans="1:26">
      <c r="A5682" s="248"/>
      <c r="I5682" s="126"/>
      <c r="P5682" s="126"/>
      <c r="Y5682" s="126"/>
      <c r="Z5682" s="126"/>
    </row>
    <row r="5683" spans="1:26">
      <c r="A5683" s="248"/>
      <c r="I5683" s="126"/>
      <c r="P5683" s="126"/>
      <c r="Y5683" s="126"/>
      <c r="Z5683" s="126"/>
    </row>
    <row r="5684" spans="1:26">
      <c r="A5684" s="248"/>
      <c r="I5684" s="126"/>
      <c r="P5684" s="126"/>
      <c r="Y5684" s="126"/>
      <c r="Z5684" s="126"/>
    </row>
    <row r="5685" spans="1:26">
      <c r="A5685" s="248"/>
      <c r="I5685" s="126"/>
      <c r="P5685" s="126"/>
      <c r="Y5685" s="126"/>
      <c r="Z5685" s="126"/>
    </row>
    <row r="5686" spans="1:26">
      <c r="A5686" s="248"/>
      <c r="I5686" s="126"/>
      <c r="P5686" s="126"/>
      <c r="Y5686" s="126"/>
      <c r="Z5686" s="126"/>
    </row>
    <row r="5687" spans="1:26">
      <c r="A5687" s="248"/>
      <c r="I5687" s="126"/>
      <c r="P5687" s="126"/>
      <c r="Y5687" s="126"/>
      <c r="Z5687" s="126"/>
    </row>
    <row r="5688" spans="1:26">
      <c r="A5688" s="248"/>
      <c r="I5688" s="126"/>
      <c r="P5688" s="126"/>
      <c r="Y5688" s="126"/>
      <c r="Z5688" s="126"/>
    </row>
    <row r="5689" spans="1:26">
      <c r="A5689" s="248"/>
      <c r="I5689" s="126"/>
      <c r="P5689" s="126"/>
      <c r="Y5689" s="126"/>
      <c r="Z5689" s="126"/>
    </row>
    <row r="5690" spans="1:26">
      <c r="A5690" s="248"/>
      <c r="I5690" s="126"/>
      <c r="P5690" s="126"/>
      <c r="Y5690" s="126"/>
      <c r="Z5690" s="126"/>
    </row>
    <row r="5691" spans="1:26">
      <c r="A5691" s="248"/>
      <c r="I5691" s="126"/>
      <c r="P5691" s="126"/>
      <c r="Y5691" s="126"/>
      <c r="Z5691" s="126"/>
    </row>
    <row r="5692" spans="1:26">
      <c r="A5692" s="248"/>
      <c r="I5692" s="126"/>
      <c r="P5692" s="126"/>
      <c r="Y5692" s="126"/>
      <c r="Z5692" s="126"/>
    </row>
    <row r="5693" spans="1:26">
      <c r="A5693" s="248"/>
      <c r="I5693" s="126"/>
      <c r="P5693" s="126"/>
      <c r="Y5693" s="126"/>
      <c r="Z5693" s="126"/>
    </row>
    <row r="5694" spans="1:26">
      <c r="A5694" s="248"/>
      <c r="I5694" s="126"/>
      <c r="P5694" s="126"/>
      <c r="Y5694" s="126"/>
      <c r="Z5694" s="126"/>
    </row>
    <row r="5695" spans="1:26">
      <c r="A5695" s="248"/>
      <c r="I5695" s="126"/>
      <c r="P5695" s="126"/>
      <c r="Y5695" s="126"/>
      <c r="Z5695" s="126"/>
    </row>
    <row r="5696" spans="1:26">
      <c r="A5696" s="248"/>
      <c r="I5696" s="126"/>
      <c r="P5696" s="126"/>
      <c r="Y5696" s="126"/>
      <c r="Z5696" s="126"/>
    </row>
    <row r="5697" spans="1:26">
      <c r="A5697" s="248"/>
      <c r="I5697" s="126"/>
      <c r="P5697" s="126"/>
      <c r="Y5697" s="126"/>
      <c r="Z5697" s="126"/>
    </row>
    <row r="5698" spans="1:26">
      <c r="A5698" s="248"/>
      <c r="I5698" s="126"/>
      <c r="P5698" s="126"/>
      <c r="Y5698" s="126"/>
      <c r="Z5698" s="126"/>
    </row>
    <row r="5699" spans="1:26">
      <c r="A5699" s="248"/>
      <c r="I5699" s="126"/>
      <c r="P5699" s="126"/>
      <c r="Y5699" s="126"/>
      <c r="Z5699" s="126"/>
    </row>
    <row r="5700" spans="1:26">
      <c r="A5700" s="248"/>
      <c r="I5700" s="126"/>
      <c r="P5700" s="126"/>
      <c r="Y5700" s="126"/>
      <c r="Z5700" s="126"/>
    </row>
    <row r="5701" spans="1:26">
      <c r="A5701" s="248"/>
      <c r="I5701" s="126"/>
      <c r="P5701" s="126"/>
      <c r="Y5701" s="126"/>
      <c r="Z5701" s="126"/>
    </row>
    <row r="5702" spans="1:26">
      <c r="A5702" s="248"/>
      <c r="I5702" s="126"/>
      <c r="P5702" s="126"/>
      <c r="Y5702" s="126"/>
      <c r="Z5702" s="126"/>
    </row>
    <row r="5703" spans="1:26">
      <c r="A5703" s="248"/>
      <c r="I5703" s="126"/>
      <c r="P5703" s="126"/>
      <c r="Y5703" s="126"/>
      <c r="Z5703" s="126"/>
    </row>
    <row r="5704" spans="1:26">
      <c r="A5704" s="248"/>
      <c r="I5704" s="126"/>
      <c r="P5704" s="126"/>
      <c r="Y5704" s="126"/>
      <c r="Z5704" s="126"/>
    </row>
    <row r="5705" spans="1:26">
      <c r="A5705" s="248"/>
      <c r="I5705" s="126"/>
      <c r="P5705" s="126"/>
      <c r="Y5705" s="126"/>
      <c r="Z5705" s="126"/>
    </row>
    <row r="5706" spans="1:26">
      <c r="A5706" s="248"/>
      <c r="I5706" s="126"/>
      <c r="P5706" s="126"/>
      <c r="Y5706" s="126"/>
      <c r="Z5706" s="126"/>
    </row>
    <row r="5707" spans="1:26">
      <c r="A5707" s="248"/>
      <c r="I5707" s="126"/>
      <c r="P5707" s="126"/>
      <c r="Y5707" s="126"/>
      <c r="Z5707" s="126"/>
    </row>
    <row r="5708" spans="1:26">
      <c r="A5708" s="248"/>
      <c r="I5708" s="126"/>
      <c r="P5708" s="126"/>
      <c r="Y5708" s="126"/>
      <c r="Z5708" s="126"/>
    </row>
    <row r="5709" spans="1:26">
      <c r="A5709" s="248"/>
      <c r="I5709" s="126"/>
      <c r="P5709" s="126"/>
      <c r="Y5709" s="126"/>
      <c r="Z5709" s="126"/>
    </row>
    <row r="5710" spans="1:26">
      <c r="A5710" s="248"/>
      <c r="I5710" s="126"/>
      <c r="P5710" s="126"/>
      <c r="Y5710" s="126"/>
      <c r="Z5710" s="126"/>
    </row>
    <row r="5711" spans="1:26">
      <c r="A5711" s="248"/>
      <c r="I5711" s="126"/>
      <c r="P5711" s="126"/>
      <c r="Y5711" s="126"/>
      <c r="Z5711" s="126"/>
    </row>
    <row r="5712" spans="1:26">
      <c r="A5712" s="248"/>
      <c r="I5712" s="126"/>
      <c r="P5712" s="126"/>
      <c r="Y5712" s="126"/>
      <c r="Z5712" s="126"/>
    </row>
    <row r="5713" spans="1:26">
      <c r="A5713" s="248"/>
      <c r="I5713" s="126"/>
      <c r="P5713" s="126"/>
      <c r="Y5713" s="126"/>
      <c r="Z5713" s="126"/>
    </row>
    <row r="5714" spans="1:26">
      <c r="A5714" s="248"/>
      <c r="I5714" s="126"/>
      <c r="P5714" s="126"/>
      <c r="Y5714" s="126"/>
      <c r="Z5714" s="126"/>
    </row>
    <row r="5715" spans="1:26">
      <c r="A5715" s="248"/>
      <c r="I5715" s="126"/>
      <c r="P5715" s="126"/>
      <c r="Y5715" s="126"/>
      <c r="Z5715" s="126"/>
    </row>
    <row r="5716" spans="1:26">
      <c r="A5716" s="248"/>
      <c r="I5716" s="126"/>
      <c r="P5716" s="126"/>
      <c r="Y5716" s="126"/>
      <c r="Z5716" s="126"/>
    </row>
    <row r="5717" spans="1:26">
      <c r="A5717" s="248"/>
      <c r="I5717" s="126"/>
      <c r="P5717" s="126"/>
      <c r="Y5717" s="126"/>
      <c r="Z5717" s="126"/>
    </row>
    <row r="5718" spans="1:26">
      <c r="A5718" s="248"/>
      <c r="I5718" s="126"/>
      <c r="P5718" s="126"/>
      <c r="Y5718" s="126"/>
      <c r="Z5718" s="126"/>
    </row>
    <row r="5719" spans="1:26">
      <c r="A5719" s="248"/>
      <c r="I5719" s="126"/>
      <c r="P5719" s="126"/>
      <c r="Y5719" s="126"/>
      <c r="Z5719" s="126"/>
    </row>
    <row r="5720" spans="1:26">
      <c r="A5720" s="248"/>
      <c r="I5720" s="126"/>
      <c r="P5720" s="126"/>
      <c r="Y5720" s="126"/>
      <c r="Z5720" s="126"/>
    </row>
    <row r="5721" spans="1:26">
      <c r="A5721" s="248"/>
      <c r="I5721" s="126"/>
      <c r="P5721" s="126"/>
      <c r="Y5721" s="126"/>
      <c r="Z5721" s="126"/>
    </row>
    <row r="5722" spans="1:26">
      <c r="A5722" s="248"/>
      <c r="I5722" s="126"/>
      <c r="P5722" s="126"/>
      <c r="Y5722" s="126"/>
      <c r="Z5722" s="126"/>
    </row>
    <row r="5723" spans="1:26">
      <c r="A5723" s="248"/>
      <c r="I5723" s="126"/>
      <c r="P5723" s="126"/>
      <c r="Y5723" s="126"/>
      <c r="Z5723" s="126"/>
    </row>
    <row r="5724" spans="1:26">
      <c r="A5724" s="248"/>
      <c r="I5724" s="126"/>
      <c r="P5724" s="126"/>
      <c r="Y5724" s="126"/>
      <c r="Z5724" s="126"/>
    </row>
    <row r="5725" spans="1:26">
      <c r="A5725" s="248"/>
      <c r="I5725" s="126"/>
      <c r="P5725" s="126"/>
      <c r="Y5725" s="126"/>
      <c r="Z5725" s="126"/>
    </row>
    <row r="5726" spans="1:26">
      <c r="A5726" s="248"/>
      <c r="I5726" s="126"/>
      <c r="P5726" s="126"/>
      <c r="Y5726" s="126"/>
      <c r="Z5726" s="126"/>
    </row>
    <row r="5727" spans="1:26">
      <c r="A5727" s="248"/>
      <c r="I5727" s="126"/>
      <c r="P5727" s="126"/>
      <c r="Y5727" s="126"/>
      <c r="Z5727" s="126"/>
    </row>
    <row r="5728" spans="1:26">
      <c r="A5728" s="248"/>
      <c r="I5728" s="126"/>
      <c r="P5728" s="126"/>
      <c r="Y5728" s="126"/>
      <c r="Z5728" s="126"/>
    </row>
    <row r="5729" spans="1:26">
      <c r="A5729" s="248"/>
      <c r="I5729" s="126"/>
      <c r="P5729" s="126"/>
      <c r="Y5729" s="126"/>
      <c r="Z5729" s="126"/>
    </row>
    <row r="5730" spans="1:26">
      <c r="A5730" s="248"/>
      <c r="I5730" s="126"/>
      <c r="P5730" s="126"/>
      <c r="Y5730" s="126"/>
      <c r="Z5730" s="126"/>
    </row>
    <row r="5731" spans="1:26">
      <c r="A5731" s="248"/>
      <c r="I5731" s="126"/>
      <c r="P5731" s="126"/>
      <c r="Y5731" s="126"/>
      <c r="Z5731" s="126"/>
    </row>
    <row r="5732" spans="1:26">
      <c r="A5732" s="248"/>
      <c r="I5732" s="126"/>
      <c r="P5732" s="126"/>
      <c r="Y5732" s="126"/>
      <c r="Z5732" s="126"/>
    </row>
    <row r="5733" spans="1:26">
      <c r="A5733" s="248"/>
      <c r="I5733" s="126"/>
      <c r="P5733" s="126"/>
      <c r="Y5733" s="126"/>
      <c r="Z5733" s="126"/>
    </row>
    <row r="5734" spans="1:26">
      <c r="A5734" s="248"/>
      <c r="I5734" s="126"/>
      <c r="P5734" s="126"/>
      <c r="Y5734" s="126"/>
      <c r="Z5734" s="126"/>
    </row>
    <row r="5735" spans="1:26">
      <c r="A5735" s="248"/>
      <c r="I5735" s="126"/>
      <c r="P5735" s="126"/>
      <c r="Y5735" s="126"/>
      <c r="Z5735" s="126"/>
    </row>
    <row r="5736" spans="1:26">
      <c r="A5736" s="248"/>
      <c r="I5736" s="126"/>
      <c r="P5736" s="126"/>
      <c r="Y5736" s="126"/>
      <c r="Z5736" s="126"/>
    </row>
    <row r="5737" spans="1:26">
      <c r="A5737" s="248"/>
      <c r="I5737" s="126"/>
      <c r="P5737" s="126"/>
      <c r="Y5737" s="126"/>
      <c r="Z5737" s="126"/>
    </row>
    <row r="5738" spans="1:26">
      <c r="A5738" s="248"/>
      <c r="I5738" s="126"/>
      <c r="P5738" s="126"/>
      <c r="Y5738" s="126"/>
      <c r="Z5738" s="126"/>
    </row>
    <row r="5739" spans="1:26">
      <c r="A5739" s="248"/>
      <c r="I5739" s="126"/>
      <c r="P5739" s="126"/>
      <c r="Y5739" s="126"/>
      <c r="Z5739" s="126"/>
    </row>
    <row r="5740" spans="1:26">
      <c r="A5740" s="248"/>
      <c r="I5740" s="126"/>
      <c r="P5740" s="126"/>
      <c r="Y5740" s="126"/>
      <c r="Z5740" s="126"/>
    </row>
    <row r="5741" spans="1:26">
      <c r="A5741" s="248"/>
      <c r="I5741" s="126"/>
      <c r="P5741" s="126"/>
      <c r="Y5741" s="126"/>
      <c r="Z5741" s="126"/>
    </row>
    <row r="5742" spans="1:26">
      <c r="A5742" s="248"/>
      <c r="I5742" s="126"/>
      <c r="P5742" s="126"/>
      <c r="Y5742" s="126"/>
      <c r="Z5742" s="126"/>
    </row>
    <row r="5743" spans="1:26">
      <c r="A5743" s="248"/>
      <c r="I5743" s="126"/>
      <c r="P5743" s="126"/>
      <c r="Y5743" s="126"/>
      <c r="Z5743" s="126"/>
    </row>
    <row r="5744" spans="1:26">
      <c r="A5744" s="248"/>
      <c r="I5744" s="126"/>
      <c r="P5744" s="126"/>
      <c r="Y5744" s="126"/>
      <c r="Z5744" s="126"/>
    </row>
    <row r="5745" spans="1:26">
      <c r="A5745" s="248"/>
      <c r="I5745" s="126"/>
      <c r="P5745" s="126"/>
      <c r="Y5745" s="126"/>
      <c r="Z5745" s="126"/>
    </row>
    <row r="5746" spans="1:26">
      <c r="A5746" s="248"/>
      <c r="I5746" s="126"/>
      <c r="P5746" s="126"/>
      <c r="Y5746" s="126"/>
      <c r="Z5746" s="126"/>
    </row>
    <row r="5747" spans="1:26">
      <c r="A5747" s="248"/>
      <c r="I5747" s="126"/>
      <c r="P5747" s="126"/>
      <c r="Y5747" s="126"/>
      <c r="Z5747" s="126"/>
    </row>
    <row r="5748" spans="1:26">
      <c r="A5748" s="248"/>
      <c r="I5748" s="126"/>
      <c r="P5748" s="126"/>
      <c r="Y5748" s="126"/>
      <c r="Z5748" s="126"/>
    </row>
    <row r="5749" spans="1:26">
      <c r="A5749" s="248"/>
      <c r="I5749" s="126"/>
      <c r="P5749" s="126"/>
      <c r="Y5749" s="126"/>
      <c r="Z5749" s="126"/>
    </row>
    <row r="5750" spans="1:26">
      <c r="A5750" s="248"/>
      <c r="I5750" s="126"/>
      <c r="P5750" s="126"/>
      <c r="Y5750" s="126"/>
      <c r="Z5750" s="126"/>
    </row>
    <row r="5751" spans="1:26">
      <c r="A5751" s="248"/>
      <c r="I5751" s="126"/>
      <c r="P5751" s="126"/>
      <c r="Y5751" s="126"/>
      <c r="Z5751" s="126"/>
    </row>
    <row r="5752" spans="1:26">
      <c r="A5752" s="248"/>
      <c r="I5752" s="126"/>
      <c r="P5752" s="126"/>
      <c r="Y5752" s="126"/>
      <c r="Z5752" s="126"/>
    </row>
    <row r="5753" spans="1:26">
      <c r="A5753" s="248"/>
      <c r="I5753" s="126"/>
      <c r="P5753" s="126"/>
      <c r="Y5753" s="126"/>
      <c r="Z5753" s="126"/>
    </row>
    <row r="5754" spans="1:26">
      <c r="A5754" s="248"/>
      <c r="I5754" s="126"/>
      <c r="P5754" s="126"/>
      <c r="Y5754" s="126"/>
      <c r="Z5754" s="126"/>
    </row>
    <row r="5755" spans="1:26">
      <c r="A5755" s="248"/>
      <c r="I5755" s="126"/>
      <c r="P5755" s="126"/>
      <c r="Y5755" s="126"/>
      <c r="Z5755" s="126"/>
    </row>
    <row r="5756" spans="1:26">
      <c r="A5756" s="248"/>
      <c r="I5756" s="126"/>
      <c r="P5756" s="126"/>
      <c r="Y5756" s="126"/>
      <c r="Z5756" s="126"/>
    </row>
    <row r="5757" spans="1:26">
      <c r="A5757" s="248"/>
      <c r="I5757" s="126"/>
      <c r="P5757" s="126"/>
      <c r="Y5757" s="126"/>
      <c r="Z5757" s="126"/>
    </row>
    <row r="5758" spans="1:26">
      <c r="A5758" s="248"/>
      <c r="I5758" s="126"/>
      <c r="P5758" s="126"/>
      <c r="Y5758" s="126"/>
      <c r="Z5758" s="126"/>
    </row>
    <row r="5759" spans="1:26">
      <c r="A5759" s="248"/>
      <c r="I5759" s="126"/>
      <c r="P5759" s="126"/>
      <c r="Y5759" s="126"/>
      <c r="Z5759" s="126"/>
    </row>
    <row r="5760" spans="1:26">
      <c r="A5760" s="248"/>
      <c r="I5760" s="126"/>
      <c r="P5760" s="126"/>
      <c r="Y5760" s="126"/>
      <c r="Z5760" s="126"/>
    </row>
    <row r="5761" spans="1:26">
      <c r="A5761" s="248"/>
      <c r="I5761" s="126"/>
      <c r="P5761" s="126"/>
      <c r="Y5761" s="126"/>
      <c r="Z5761" s="126"/>
    </row>
    <row r="5762" spans="1:26">
      <c r="A5762" s="248"/>
      <c r="I5762" s="126"/>
      <c r="P5762" s="126"/>
      <c r="Y5762" s="126"/>
      <c r="Z5762" s="126"/>
    </row>
    <row r="5763" spans="1:26">
      <c r="A5763" s="248"/>
      <c r="I5763" s="126"/>
      <c r="P5763" s="126"/>
      <c r="Y5763" s="126"/>
      <c r="Z5763" s="126"/>
    </row>
    <row r="5764" spans="1:26">
      <c r="A5764" s="248"/>
      <c r="I5764" s="126"/>
      <c r="P5764" s="126"/>
      <c r="Y5764" s="126"/>
      <c r="Z5764" s="126"/>
    </row>
    <row r="5765" spans="1:26">
      <c r="A5765" s="248"/>
      <c r="I5765" s="126"/>
      <c r="P5765" s="126"/>
      <c r="Y5765" s="126"/>
      <c r="Z5765" s="126"/>
    </row>
    <row r="5766" spans="1:26">
      <c r="A5766" s="248"/>
      <c r="I5766" s="126"/>
      <c r="P5766" s="126"/>
      <c r="Y5766" s="126"/>
      <c r="Z5766" s="126"/>
    </row>
    <row r="5767" spans="1:26">
      <c r="A5767" s="248"/>
      <c r="I5767" s="126"/>
      <c r="P5767" s="126"/>
      <c r="Y5767" s="126"/>
      <c r="Z5767" s="126"/>
    </row>
    <row r="5768" spans="1:26">
      <c r="A5768" s="248"/>
      <c r="I5768" s="126"/>
      <c r="P5768" s="126"/>
      <c r="Y5768" s="126"/>
      <c r="Z5768" s="126"/>
    </row>
    <row r="5769" spans="1:26">
      <c r="A5769" s="248"/>
      <c r="I5769" s="126"/>
      <c r="P5769" s="126"/>
      <c r="Y5769" s="126"/>
      <c r="Z5769" s="126"/>
    </row>
    <row r="5770" spans="1:26">
      <c r="A5770" s="248"/>
      <c r="I5770" s="126"/>
      <c r="P5770" s="126"/>
      <c r="Y5770" s="126"/>
      <c r="Z5770" s="126"/>
    </row>
    <row r="5771" spans="1:26">
      <c r="A5771" s="248"/>
      <c r="I5771" s="126"/>
      <c r="P5771" s="126"/>
      <c r="Y5771" s="126"/>
      <c r="Z5771" s="126"/>
    </row>
    <row r="5772" spans="1:26">
      <c r="A5772" s="248"/>
      <c r="I5772" s="126"/>
      <c r="P5772" s="126"/>
      <c r="Y5772" s="126"/>
      <c r="Z5772" s="126"/>
    </row>
    <row r="5773" spans="1:26">
      <c r="A5773" s="248"/>
      <c r="I5773" s="126"/>
      <c r="P5773" s="126"/>
      <c r="Y5773" s="126"/>
      <c r="Z5773" s="126"/>
    </row>
    <row r="5774" spans="1:26">
      <c r="A5774" s="248"/>
      <c r="I5774" s="126"/>
      <c r="P5774" s="126"/>
      <c r="Y5774" s="126"/>
      <c r="Z5774" s="126"/>
    </row>
    <row r="5775" spans="1:26">
      <c r="A5775" s="248"/>
      <c r="I5775" s="126"/>
      <c r="P5775" s="126"/>
      <c r="Y5775" s="126"/>
      <c r="Z5775" s="126"/>
    </row>
    <row r="5776" spans="1:26">
      <c r="A5776" s="248"/>
      <c r="I5776" s="126"/>
      <c r="P5776" s="126"/>
      <c r="Y5776" s="126"/>
      <c r="Z5776" s="126"/>
    </row>
    <row r="5777" spans="1:26">
      <c r="A5777" s="248"/>
      <c r="I5777" s="126"/>
      <c r="P5777" s="126"/>
      <c r="Y5777" s="126"/>
      <c r="Z5777" s="126"/>
    </row>
    <row r="5778" spans="1:26">
      <c r="A5778" s="248"/>
      <c r="I5778" s="126"/>
      <c r="P5778" s="126"/>
      <c r="Y5778" s="126"/>
      <c r="Z5778" s="126"/>
    </row>
    <row r="5779" spans="1:26">
      <c r="A5779" s="248"/>
      <c r="I5779" s="126"/>
      <c r="P5779" s="126"/>
      <c r="Y5779" s="126"/>
      <c r="Z5779" s="126"/>
    </row>
    <row r="5780" spans="1:26">
      <c r="A5780" s="248"/>
      <c r="I5780" s="126"/>
      <c r="P5780" s="126"/>
      <c r="Y5780" s="126"/>
      <c r="Z5780" s="126"/>
    </row>
    <row r="5781" spans="1:26">
      <c r="A5781" s="248"/>
      <c r="I5781" s="126"/>
      <c r="P5781" s="126"/>
      <c r="Y5781" s="126"/>
      <c r="Z5781" s="126"/>
    </row>
    <row r="5782" spans="1:26">
      <c r="A5782" s="248"/>
      <c r="I5782" s="126"/>
      <c r="P5782" s="126"/>
      <c r="Y5782" s="126"/>
      <c r="Z5782" s="126"/>
    </row>
    <row r="5783" spans="1:26">
      <c r="A5783" s="248"/>
      <c r="I5783" s="126"/>
      <c r="P5783" s="126"/>
      <c r="Y5783" s="126"/>
      <c r="Z5783" s="126"/>
    </row>
    <row r="5784" spans="1:26">
      <c r="A5784" s="248"/>
      <c r="I5784" s="126"/>
      <c r="P5784" s="126"/>
      <c r="Y5784" s="126"/>
      <c r="Z5784" s="126"/>
    </row>
    <row r="5785" spans="1:26">
      <c r="A5785" s="248"/>
      <c r="I5785" s="126"/>
      <c r="P5785" s="126"/>
      <c r="Y5785" s="126"/>
      <c r="Z5785" s="126"/>
    </row>
    <row r="5786" spans="1:26">
      <c r="A5786" s="248"/>
      <c r="I5786" s="126"/>
      <c r="P5786" s="126"/>
      <c r="Y5786" s="126"/>
      <c r="Z5786" s="126"/>
    </row>
    <row r="5787" spans="1:26">
      <c r="A5787" s="248"/>
      <c r="I5787" s="126"/>
      <c r="P5787" s="126"/>
      <c r="Y5787" s="126"/>
      <c r="Z5787" s="126"/>
    </row>
    <row r="5788" spans="1:26">
      <c r="A5788" s="248"/>
      <c r="I5788" s="126"/>
      <c r="P5788" s="126"/>
      <c r="Y5788" s="126"/>
      <c r="Z5788" s="126"/>
    </row>
    <row r="5789" spans="1:26">
      <c r="A5789" s="248"/>
      <c r="I5789" s="126"/>
      <c r="P5789" s="126"/>
      <c r="Y5789" s="126"/>
      <c r="Z5789" s="126"/>
    </row>
    <row r="5790" spans="1:26">
      <c r="A5790" s="248"/>
      <c r="I5790" s="126"/>
      <c r="P5790" s="126"/>
      <c r="Y5790" s="126"/>
      <c r="Z5790" s="126"/>
    </row>
    <row r="5791" spans="1:26">
      <c r="A5791" s="248"/>
      <c r="I5791" s="126"/>
      <c r="P5791" s="126"/>
      <c r="Y5791" s="126"/>
      <c r="Z5791" s="126"/>
    </row>
    <row r="5792" spans="1:26">
      <c r="A5792" s="248"/>
      <c r="I5792" s="126"/>
      <c r="P5792" s="126"/>
      <c r="Y5792" s="126"/>
      <c r="Z5792" s="126"/>
    </row>
    <row r="5793" spans="1:26">
      <c r="A5793" s="248"/>
      <c r="I5793" s="126"/>
      <c r="P5793" s="126"/>
      <c r="Y5793" s="126"/>
      <c r="Z5793" s="126"/>
    </row>
    <row r="5794" spans="1:26">
      <c r="A5794" s="248"/>
      <c r="I5794" s="126"/>
      <c r="P5794" s="126"/>
      <c r="Y5794" s="126"/>
      <c r="Z5794" s="126"/>
    </row>
    <row r="5795" spans="1:26">
      <c r="A5795" s="248"/>
      <c r="I5795" s="126"/>
      <c r="P5795" s="126"/>
      <c r="Y5795" s="126"/>
      <c r="Z5795" s="126"/>
    </row>
    <row r="5796" spans="1:26">
      <c r="A5796" s="248"/>
      <c r="I5796" s="126"/>
      <c r="P5796" s="126"/>
      <c r="Y5796" s="126"/>
      <c r="Z5796" s="126"/>
    </row>
    <row r="5797" spans="1:26">
      <c r="A5797" s="248"/>
      <c r="I5797" s="126"/>
      <c r="P5797" s="126"/>
      <c r="Y5797" s="126"/>
      <c r="Z5797" s="126"/>
    </row>
    <row r="5798" spans="1:26">
      <c r="A5798" s="248"/>
      <c r="I5798" s="126"/>
      <c r="P5798" s="126"/>
      <c r="Y5798" s="126"/>
      <c r="Z5798" s="126"/>
    </row>
    <row r="5799" spans="1:26">
      <c r="A5799" s="248"/>
      <c r="I5799" s="126"/>
      <c r="P5799" s="126"/>
      <c r="Y5799" s="126"/>
      <c r="Z5799" s="126"/>
    </row>
    <row r="5800" spans="1:26">
      <c r="A5800" s="248"/>
      <c r="I5800" s="126"/>
      <c r="P5800" s="126"/>
      <c r="Y5800" s="126"/>
      <c r="Z5800" s="126"/>
    </row>
    <row r="5801" spans="1:26">
      <c r="A5801" s="248"/>
      <c r="I5801" s="126"/>
      <c r="P5801" s="126"/>
      <c r="Y5801" s="126"/>
      <c r="Z5801" s="126"/>
    </row>
    <row r="5802" spans="1:26">
      <c r="A5802" s="248"/>
      <c r="I5802" s="126"/>
      <c r="P5802" s="126"/>
      <c r="Y5802" s="126"/>
      <c r="Z5802" s="126"/>
    </row>
    <row r="5803" spans="1:26">
      <c r="A5803" s="248"/>
      <c r="I5803" s="126"/>
      <c r="P5803" s="126"/>
      <c r="Y5803" s="126"/>
      <c r="Z5803" s="126"/>
    </row>
    <row r="5804" spans="1:26">
      <c r="A5804" s="248"/>
      <c r="I5804" s="126"/>
      <c r="P5804" s="126"/>
      <c r="Y5804" s="126"/>
      <c r="Z5804" s="126"/>
    </row>
    <row r="5805" spans="1:26">
      <c r="A5805" s="248"/>
      <c r="I5805" s="126"/>
      <c r="P5805" s="126"/>
      <c r="Y5805" s="126"/>
      <c r="Z5805" s="126"/>
    </row>
    <row r="5806" spans="1:26">
      <c r="A5806" s="248"/>
      <c r="I5806" s="126"/>
      <c r="P5806" s="126"/>
      <c r="Y5806" s="126"/>
      <c r="Z5806" s="126"/>
    </row>
    <row r="5807" spans="1:26">
      <c r="A5807" s="248"/>
      <c r="I5807" s="126"/>
      <c r="P5807" s="126"/>
      <c r="Y5807" s="126"/>
      <c r="Z5807" s="126"/>
    </row>
    <row r="5808" spans="1:26">
      <c r="A5808" s="248"/>
      <c r="I5808" s="126"/>
      <c r="P5808" s="126"/>
      <c r="Y5808" s="126"/>
      <c r="Z5808" s="126"/>
    </row>
    <row r="5809" spans="1:26">
      <c r="A5809" s="248"/>
      <c r="I5809" s="126"/>
      <c r="P5809" s="126"/>
      <c r="Y5809" s="126"/>
      <c r="Z5809" s="126"/>
    </row>
    <row r="5810" spans="1:26">
      <c r="A5810" s="248"/>
      <c r="I5810" s="126"/>
      <c r="P5810" s="126"/>
      <c r="Y5810" s="126"/>
      <c r="Z5810" s="126"/>
    </row>
    <row r="5811" spans="1:26">
      <c r="A5811" s="248"/>
      <c r="I5811" s="126"/>
      <c r="P5811" s="126"/>
      <c r="Y5811" s="126"/>
      <c r="Z5811" s="126"/>
    </row>
    <row r="5812" spans="1:26">
      <c r="A5812" s="248"/>
      <c r="I5812" s="126"/>
      <c r="P5812" s="126"/>
      <c r="Y5812" s="126"/>
      <c r="Z5812" s="126"/>
    </row>
    <row r="5813" spans="1:26">
      <c r="A5813" s="248"/>
      <c r="I5813" s="126"/>
      <c r="P5813" s="126"/>
      <c r="Y5813" s="126"/>
      <c r="Z5813" s="126"/>
    </row>
    <row r="5814" spans="1:26">
      <c r="A5814" s="248"/>
      <c r="I5814" s="126"/>
      <c r="P5814" s="126"/>
      <c r="Y5814" s="126"/>
      <c r="Z5814" s="126"/>
    </row>
    <row r="5815" spans="1:26">
      <c r="A5815" s="248"/>
      <c r="I5815" s="126"/>
      <c r="P5815" s="126"/>
      <c r="Y5815" s="126"/>
      <c r="Z5815" s="126"/>
    </row>
    <row r="5816" spans="1:26">
      <c r="A5816" s="248"/>
      <c r="I5816" s="126"/>
      <c r="P5816" s="126"/>
      <c r="Y5816" s="126"/>
      <c r="Z5816" s="126"/>
    </row>
    <row r="5817" spans="1:26">
      <c r="A5817" s="248"/>
      <c r="I5817" s="126"/>
      <c r="P5817" s="126"/>
      <c r="Y5817" s="126"/>
      <c r="Z5817" s="126"/>
    </row>
    <row r="5818" spans="1:26">
      <c r="A5818" s="248"/>
      <c r="I5818" s="126"/>
      <c r="P5818" s="126"/>
      <c r="Y5818" s="126"/>
      <c r="Z5818" s="126"/>
    </row>
    <row r="5819" spans="1:26">
      <c r="A5819" s="248"/>
      <c r="I5819" s="126"/>
      <c r="P5819" s="126"/>
      <c r="Y5819" s="126"/>
      <c r="Z5819" s="126"/>
    </row>
    <row r="5820" spans="1:26">
      <c r="A5820" s="248"/>
      <c r="I5820" s="126"/>
      <c r="P5820" s="126"/>
      <c r="Y5820" s="126"/>
      <c r="Z5820" s="126"/>
    </row>
    <row r="5821" spans="1:26">
      <c r="A5821" s="248"/>
      <c r="I5821" s="126"/>
      <c r="P5821" s="126"/>
      <c r="Y5821" s="126"/>
      <c r="Z5821" s="126"/>
    </row>
    <row r="5822" spans="1:26">
      <c r="A5822" s="248"/>
      <c r="I5822" s="126"/>
      <c r="P5822" s="126"/>
      <c r="Y5822" s="126"/>
      <c r="Z5822" s="126"/>
    </row>
    <row r="5823" spans="1:26">
      <c r="A5823" s="248"/>
      <c r="I5823" s="126"/>
      <c r="P5823" s="126"/>
      <c r="Y5823" s="126"/>
      <c r="Z5823" s="126"/>
    </row>
    <row r="5824" spans="1:26">
      <c r="A5824" s="248"/>
      <c r="I5824" s="126"/>
      <c r="P5824" s="126"/>
      <c r="Y5824" s="126"/>
      <c r="Z5824" s="126"/>
    </row>
    <row r="5825" spans="1:26">
      <c r="A5825" s="248"/>
      <c r="I5825" s="126"/>
      <c r="P5825" s="126"/>
      <c r="Y5825" s="126"/>
      <c r="Z5825" s="126"/>
    </row>
    <row r="5826" spans="1:26">
      <c r="A5826" s="248"/>
      <c r="I5826" s="126"/>
      <c r="P5826" s="126"/>
      <c r="Y5826" s="126"/>
      <c r="Z5826" s="126"/>
    </row>
    <row r="5827" spans="1:26">
      <c r="A5827" s="248"/>
      <c r="I5827" s="126"/>
      <c r="P5827" s="126"/>
      <c r="Y5827" s="126"/>
      <c r="Z5827" s="126"/>
    </row>
    <row r="5828" spans="1:26">
      <c r="A5828" s="248"/>
      <c r="I5828" s="126"/>
      <c r="P5828" s="126"/>
      <c r="Y5828" s="126"/>
      <c r="Z5828" s="126"/>
    </row>
    <row r="5829" spans="1:26">
      <c r="A5829" s="248"/>
      <c r="I5829" s="126"/>
      <c r="P5829" s="126"/>
      <c r="Y5829" s="126"/>
      <c r="Z5829" s="126"/>
    </row>
    <row r="5830" spans="1:26">
      <c r="A5830" s="248"/>
      <c r="I5830" s="126"/>
      <c r="P5830" s="126"/>
      <c r="Y5830" s="126"/>
      <c r="Z5830" s="126"/>
    </row>
    <row r="5831" spans="1:26">
      <c r="A5831" s="248"/>
      <c r="I5831" s="126"/>
      <c r="P5831" s="126"/>
      <c r="Y5831" s="126"/>
      <c r="Z5831" s="126"/>
    </row>
    <row r="5832" spans="1:26">
      <c r="A5832" s="248"/>
      <c r="I5832" s="126"/>
      <c r="P5832" s="126"/>
      <c r="Y5832" s="126"/>
      <c r="Z5832" s="126"/>
    </row>
    <row r="5833" spans="1:26">
      <c r="A5833" s="248"/>
      <c r="I5833" s="126"/>
      <c r="P5833" s="126"/>
      <c r="Y5833" s="126"/>
      <c r="Z5833" s="126"/>
    </row>
    <row r="5834" spans="1:26">
      <c r="A5834" s="248"/>
      <c r="I5834" s="126"/>
      <c r="P5834" s="126"/>
      <c r="Y5834" s="126"/>
      <c r="Z5834" s="126"/>
    </row>
    <row r="5835" spans="1:26">
      <c r="A5835" s="248"/>
      <c r="I5835" s="126"/>
      <c r="P5835" s="126"/>
      <c r="Y5835" s="126"/>
      <c r="Z5835" s="126"/>
    </row>
    <row r="5836" spans="1:26">
      <c r="A5836" s="248"/>
      <c r="I5836" s="126"/>
      <c r="P5836" s="126"/>
      <c r="Y5836" s="126"/>
      <c r="Z5836" s="126"/>
    </row>
    <row r="5837" spans="1:26">
      <c r="A5837" s="248"/>
      <c r="I5837" s="126"/>
      <c r="P5837" s="126"/>
      <c r="Y5837" s="126"/>
      <c r="Z5837" s="126"/>
    </row>
    <row r="5838" spans="1:26">
      <c r="A5838" s="248"/>
      <c r="I5838" s="126"/>
      <c r="P5838" s="126"/>
      <c r="Y5838" s="126"/>
      <c r="Z5838" s="126"/>
    </row>
    <row r="5839" spans="1:26">
      <c r="A5839" s="248"/>
      <c r="I5839" s="126"/>
      <c r="P5839" s="126"/>
      <c r="Y5839" s="126"/>
      <c r="Z5839" s="126"/>
    </row>
    <row r="5840" spans="1:26">
      <c r="A5840" s="248"/>
      <c r="I5840" s="126"/>
      <c r="P5840" s="126"/>
      <c r="Y5840" s="126"/>
      <c r="Z5840" s="126"/>
    </row>
    <row r="5841" spans="1:26">
      <c r="A5841" s="248"/>
      <c r="I5841" s="126"/>
      <c r="P5841" s="126"/>
      <c r="Y5841" s="126"/>
      <c r="Z5841" s="126"/>
    </row>
    <row r="5842" spans="1:26">
      <c r="A5842" s="248"/>
      <c r="I5842" s="126"/>
      <c r="P5842" s="126"/>
      <c r="Y5842" s="126"/>
      <c r="Z5842" s="126"/>
    </row>
    <row r="5843" spans="1:26">
      <c r="A5843" s="248"/>
      <c r="I5843" s="126"/>
      <c r="P5843" s="126"/>
      <c r="Y5843" s="126"/>
      <c r="Z5843" s="126"/>
    </row>
    <row r="5844" spans="1:26">
      <c r="A5844" s="248"/>
      <c r="I5844" s="126"/>
      <c r="P5844" s="126"/>
      <c r="Y5844" s="126"/>
      <c r="Z5844" s="126"/>
    </row>
    <row r="5845" spans="1:26">
      <c r="A5845" s="248"/>
      <c r="I5845" s="126"/>
      <c r="P5845" s="126"/>
      <c r="Y5845" s="126"/>
      <c r="Z5845" s="126"/>
    </row>
    <row r="5846" spans="1:26">
      <c r="A5846" s="248"/>
      <c r="I5846" s="126"/>
      <c r="P5846" s="126"/>
      <c r="Y5846" s="126"/>
      <c r="Z5846" s="126"/>
    </row>
    <row r="5847" spans="1:26">
      <c r="A5847" s="248"/>
      <c r="I5847" s="126"/>
      <c r="P5847" s="126"/>
      <c r="Y5847" s="126"/>
      <c r="Z5847" s="126"/>
    </row>
    <row r="5848" spans="1:26">
      <c r="A5848" s="248"/>
      <c r="I5848" s="126"/>
      <c r="P5848" s="126"/>
      <c r="Y5848" s="126"/>
      <c r="Z5848" s="126"/>
    </row>
    <row r="5849" spans="1:26">
      <c r="A5849" s="248"/>
      <c r="I5849" s="126"/>
      <c r="P5849" s="126"/>
      <c r="Y5849" s="126"/>
      <c r="Z5849" s="126"/>
    </row>
    <row r="5850" spans="1:26">
      <c r="A5850" s="248"/>
      <c r="I5850" s="126"/>
      <c r="P5850" s="126"/>
      <c r="Y5850" s="126"/>
      <c r="Z5850" s="126"/>
    </row>
    <row r="5851" spans="1:26">
      <c r="A5851" s="248"/>
      <c r="I5851" s="126"/>
      <c r="P5851" s="126"/>
      <c r="Y5851" s="126"/>
      <c r="Z5851" s="126"/>
    </row>
    <row r="5852" spans="1:26">
      <c r="A5852" s="248"/>
      <c r="I5852" s="126"/>
      <c r="P5852" s="126"/>
      <c r="Y5852" s="126"/>
      <c r="Z5852" s="126"/>
    </row>
    <row r="5853" spans="1:26">
      <c r="A5853" s="248"/>
      <c r="I5853" s="126"/>
      <c r="P5853" s="126"/>
      <c r="Y5853" s="126"/>
      <c r="Z5853" s="126"/>
    </row>
    <row r="5854" spans="1:26">
      <c r="A5854" s="248"/>
      <c r="I5854" s="126"/>
      <c r="P5854" s="126"/>
      <c r="Y5854" s="126"/>
      <c r="Z5854" s="126"/>
    </row>
    <row r="5855" spans="1:26">
      <c r="A5855" s="248"/>
      <c r="I5855" s="126"/>
      <c r="P5855" s="126"/>
      <c r="Y5855" s="126"/>
      <c r="Z5855" s="126"/>
    </row>
    <row r="5856" spans="1:26">
      <c r="A5856" s="248"/>
      <c r="I5856" s="126"/>
      <c r="P5856" s="126"/>
      <c r="Y5856" s="126"/>
      <c r="Z5856" s="126"/>
    </row>
    <row r="5857" spans="1:26">
      <c r="A5857" s="248"/>
      <c r="I5857" s="126"/>
      <c r="P5857" s="126"/>
      <c r="Y5857" s="126"/>
      <c r="Z5857" s="126"/>
    </row>
    <row r="5858" spans="1:26">
      <c r="A5858" s="248"/>
      <c r="I5858" s="126"/>
      <c r="P5858" s="126"/>
      <c r="Y5858" s="126"/>
      <c r="Z5858" s="126"/>
    </row>
    <row r="5859" spans="1:26">
      <c r="A5859" s="248"/>
      <c r="I5859" s="126"/>
      <c r="P5859" s="126"/>
      <c r="Y5859" s="126"/>
      <c r="Z5859" s="126"/>
    </row>
    <row r="5860" spans="1:26">
      <c r="A5860" s="248"/>
      <c r="I5860" s="126"/>
      <c r="P5860" s="126"/>
      <c r="Y5860" s="126"/>
      <c r="Z5860" s="126"/>
    </row>
    <row r="5861" spans="1:26">
      <c r="A5861" s="248"/>
      <c r="I5861" s="126"/>
      <c r="P5861" s="126"/>
      <c r="Y5861" s="126"/>
      <c r="Z5861" s="126"/>
    </row>
    <row r="5862" spans="1:26">
      <c r="A5862" s="248"/>
      <c r="I5862" s="126"/>
      <c r="P5862" s="126"/>
      <c r="Y5862" s="126"/>
      <c r="Z5862" s="126"/>
    </row>
    <row r="5863" spans="1:26">
      <c r="A5863" s="248"/>
      <c r="I5863" s="126"/>
      <c r="P5863" s="126"/>
      <c r="Y5863" s="126"/>
      <c r="Z5863" s="126"/>
    </row>
    <row r="5864" spans="1:26">
      <c r="A5864" s="248"/>
      <c r="I5864" s="126"/>
      <c r="P5864" s="126"/>
      <c r="Y5864" s="126"/>
      <c r="Z5864" s="126"/>
    </row>
    <row r="5865" spans="1:26">
      <c r="A5865" s="248"/>
      <c r="I5865" s="126"/>
      <c r="P5865" s="126"/>
      <c r="Y5865" s="126"/>
      <c r="Z5865" s="126"/>
    </row>
    <row r="5866" spans="1:26">
      <c r="A5866" s="248"/>
      <c r="I5866" s="126"/>
      <c r="P5866" s="126"/>
      <c r="Y5866" s="126"/>
      <c r="Z5866" s="126"/>
    </row>
    <row r="5867" spans="1:26">
      <c r="A5867" s="248"/>
      <c r="I5867" s="126"/>
      <c r="P5867" s="126"/>
      <c r="Y5867" s="126"/>
      <c r="Z5867" s="126"/>
    </row>
    <row r="5868" spans="1:26">
      <c r="A5868" s="248"/>
      <c r="I5868" s="126"/>
      <c r="P5868" s="126"/>
      <c r="Y5868" s="126"/>
      <c r="Z5868" s="126"/>
    </row>
    <row r="5869" spans="1:26">
      <c r="A5869" s="248"/>
      <c r="I5869" s="126"/>
      <c r="P5869" s="126"/>
      <c r="Y5869" s="126"/>
      <c r="Z5869" s="126"/>
    </row>
    <row r="5870" spans="1:26">
      <c r="A5870" s="248"/>
      <c r="I5870" s="126"/>
      <c r="P5870" s="126"/>
      <c r="Y5870" s="126"/>
      <c r="Z5870" s="126"/>
    </row>
    <row r="5871" spans="1:26">
      <c r="A5871" s="248"/>
      <c r="I5871" s="126"/>
      <c r="P5871" s="126"/>
      <c r="Y5871" s="126"/>
      <c r="Z5871" s="126"/>
    </row>
    <row r="5872" spans="1:26">
      <c r="A5872" s="248"/>
      <c r="I5872" s="126"/>
      <c r="P5872" s="126"/>
      <c r="Y5872" s="126"/>
      <c r="Z5872" s="126"/>
    </row>
    <row r="5873" spans="1:26">
      <c r="A5873" s="248"/>
      <c r="I5873" s="126"/>
      <c r="P5873" s="126"/>
      <c r="Y5873" s="126"/>
      <c r="Z5873" s="126"/>
    </row>
    <row r="5874" spans="1:26">
      <c r="A5874" s="248"/>
      <c r="I5874" s="126"/>
      <c r="P5874" s="126"/>
      <c r="Y5874" s="126"/>
      <c r="Z5874" s="126"/>
    </row>
    <row r="5875" spans="1:26">
      <c r="A5875" s="248"/>
      <c r="I5875" s="126"/>
      <c r="P5875" s="126"/>
      <c r="Y5875" s="126"/>
      <c r="Z5875" s="126"/>
    </row>
    <row r="5876" spans="1:26">
      <c r="A5876" s="248"/>
      <c r="I5876" s="126"/>
      <c r="P5876" s="126"/>
      <c r="Y5876" s="126"/>
      <c r="Z5876" s="126"/>
    </row>
    <row r="5877" spans="1:26">
      <c r="A5877" s="248"/>
      <c r="I5877" s="126"/>
      <c r="P5877" s="126"/>
      <c r="Y5877" s="126"/>
      <c r="Z5877" s="126"/>
    </row>
    <row r="5878" spans="1:26">
      <c r="A5878" s="248"/>
      <c r="I5878" s="126"/>
      <c r="P5878" s="126"/>
      <c r="Y5878" s="126"/>
      <c r="Z5878" s="126"/>
    </row>
    <row r="5879" spans="1:26">
      <c r="A5879" s="248"/>
      <c r="I5879" s="126"/>
      <c r="P5879" s="126"/>
      <c r="Y5879" s="126"/>
      <c r="Z5879" s="126"/>
    </row>
    <row r="5880" spans="1:26">
      <c r="A5880" s="248"/>
      <c r="I5880" s="126"/>
      <c r="P5880" s="126"/>
      <c r="Y5880" s="126"/>
      <c r="Z5880" s="126"/>
    </row>
    <row r="5881" spans="1:26">
      <c r="A5881" s="248"/>
      <c r="I5881" s="126"/>
      <c r="P5881" s="126"/>
      <c r="Y5881" s="126"/>
      <c r="Z5881" s="126"/>
    </row>
    <row r="5882" spans="1:26">
      <c r="A5882" s="248"/>
      <c r="I5882" s="126"/>
      <c r="P5882" s="126"/>
      <c r="Y5882" s="126"/>
      <c r="Z5882" s="126"/>
    </row>
    <row r="5883" spans="1:26">
      <c r="A5883" s="248"/>
      <c r="I5883" s="126"/>
      <c r="P5883" s="126"/>
      <c r="Y5883" s="126"/>
      <c r="Z5883" s="126"/>
    </row>
    <row r="5884" spans="1:26">
      <c r="A5884" s="248"/>
      <c r="I5884" s="126"/>
      <c r="P5884" s="126"/>
      <c r="Y5884" s="126"/>
      <c r="Z5884" s="126"/>
    </row>
    <row r="5885" spans="1:26">
      <c r="A5885" s="248"/>
      <c r="I5885" s="126"/>
      <c r="P5885" s="126"/>
      <c r="Y5885" s="126"/>
      <c r="Z5885" s="126"/>
    </row>
    <row r="5886" spans="1:26">
      <c r="A5886" s="248"/>
      <c r="I5886" s="126"/>
      <c r="P5886" s="126"/>
      <c r="Y5886" s="126"/>
      <c r="Z5886" s="126"/>
    </row>
    <row r="5887" spans="1:26">
      <c r="A5887" s="248"/>
      <c r="I5887" s="126"/>
      <c r="P5887" s="126"/>
      <c r="Y5887" s="126"/>
      <c r="Z5887" s="126"/>
    </row>
    <row r="5888" spans="1:26">
      <c r="A5888" s="248"/>
      <c r="I5888" s="126"/>
      <c r="P5888" s="126"/>
      <c r="Y5888" s="126"/>
      <c r="Z5888" s="126"/>
    </row>
    <row r="5889" spans="1:26">
      <c r="A5889" s="248"/>
      <c r="I5889" s="126"/>
      <c r="P5889" s="126"/>
      <c r="Y5889" s="126"/>
      <c r="Z5889" s="126"/>
    </row>
    <row r="5890" spans="1:26">
      <c r="A5890" s="248"/>
      <c r="I5890" s="126"/>
      <c r="P5890" s="126"/>
      <c r="Y5890" s="126"/>
      <c r="Z5890" s="126"/>
    </row>
    <row r="5891" spans="1:26">
      <c r="A5891" s="248"/>
      <c r="I5891" s="126"/>
      <c r="P5891" s="126"/>
      <c r="Y5891" s="126"/>
      <c r="Z5891" s="126"/>
    </row>
    <row r="5892" spans="1:26">
      <c r="A5892" s="248"/>
      <c r="I5892" s="126"/>
      <c r="P5892" s="126"/>
      <c r="Y5892" s="126"/>
      <c r="Z5892" s="126"/>
    </row>
    <row r="5893" spans="1:26">
      <c r="A5893" s="248"/>
      <c r="I5893" s="126"/>
      <c r="P5893" s="126"/>
      <c r="Y5893" s="126"/>
      <c r="Z5893" s="126"/>
    </row>
    <row r="5894" spans="1:26">
      <c r="A5894" s="248"/>
      <c r="I5894" s="126"/>
      <c r="P5894" s="126"/>
      <c r="Y5894" s="126"/>
      <c r="Z5894" s="126"/>
    </row>
    <row r="5895" spans="1:26">
      <c r="A5895" s="248"/>
      <c r="I5895" s="126"/>
      <c r="P5895" s="126"/>
      <c r="Y5895" s="126"/>
      <c r="Z5895" s="126"/>
    </row>
    <row r="5896" spans="1:26">
      <c r="A5896" s="248"/>
      <c r="I5896" s="126"/>
      <c r="P5896" s="126"/>
      <c r="Y5896" s="126"/>
      <c r="Z5896" s="126"/>
    </row>
    <row r="5897" spans="1:26">
      <c r="A5897" s="248"/>
      <c r="I5897" s="126"/>
      <c r="P5897" s="126"/>
      <c r="Y5897" s="126"/>
      <c r="Z5897" s="126"/>
    </row>
    <row r="5898" spans="1:26">
      <c r="A5898" s="248"/>
      <c r="I5898" s="126"/>
      <c r="P5898" s="126"/>
      <c r="Y5898" s="126"/>
      <c r="Z5898" s="126"/>
    </row>
    <row r="5899" spans="1:26">
      <c r="A5899" s="248"/>
      <c r="I5899" s="126"/>
      <c r="P5899" s="126"/>
      <c r="Y5899" s="126"/>
      <c r="Z5899" s="126"/>
    </row>
    <row r="5900" spans="1:26">
      <c r="A5900" s="248"/>
      <c r="I5900" s="126"/>
      <c r="P5900" s="126"/>
      <c r="Y5900" s="126"/>
      <c r="Z5900" s="126"/>
    </row>
    <row r="5901" spans="1:26">
      <c r="A5901" s="248"/>
      <c r="I5901" s="126"/>
      <c r="P5901" s="126"/>
      <c r="Y5901" s="126"/>
      <c r="Z5901" s="126"/>
    </row>
    <row r="5902" spans="1:26">
      <c r="A5902" s="248"/>
      <c r="I5902" s="126"/>
      <c r="P5902" s="126"/>
      <c r="Y5902" s="126"/>
      <c r="Z5902" s="126"/>
    </row>
    <row r="5903" spans="1:26">
      <c r="A5903" s="248"/>
      <c r="I5903" s="126"/>
      <c r="P5903" s="126"/>
      <c r="Y5903" s="126"/>
      <c r="Z5903" s="126"/>
    </row>
    <row r="5904" spans="1:26">
      <c r="A5904" s="248"/>
      <c r="I5904" s="126"/>
      <c r="P5904" s="126"/>
      <c r="Y5904" s="126"/>
      <c r="Z5904" s="126"/>
    </row>
    <row r="5905" spans="1:26">
      <c r="A5905" s="248"/>
      <c r="I5905" s="126"/>
      <c r="P5905" s="126"/>
      <c r="Y5905" s="126"/>
      <c r="Z5905" s="126"/>
    </row>
    <row r="5906" spans="1:26">
      <c r="A5906" s="248"/>
      <c r="I5906" s="126"/>
      <c r="P5906" s="126"/>
      <c r="Y5906" s="126"/>
      <c r="Z5906" s="126"/>
    </row>
    <row r="5907" spans="1:26">
      <c r="A5907" s="248"/>
      <c r="I5907" s="126"/>
      <c r="P5907" s="126"/>
      <c r="Y5907" s="126"/>
      <c r="Z5907" s="126"/>
    </row>
    <row r="5908" spans="1:26">
      <c r="A5908" s="248"/>
      <c r="I5908" s="126"/>
      <c r="P5908" s="126"/>
      <c r="Y5908" s="126"/>
      <c r="Z5908" s="126"/>
    </row>
    <row r="5909" spans="1:26">
      <c r="A5909" s="248"/>
      <c r="I5909" s="126"/>
      <c r="P5909" s="126"/>
      <c r="Y5909" s="126"/>
      <c r="Z5909" s="126"/>
    </row>
    <row r="5910" spans="1:26">
      <c r="A5910" s="248"/>
      <c r="I5910" s="126"/>
      <c r="P5910" s="126"/>
      <c r="Y5910" s="126"/>
      <c r="Z5910" s="126"/>
    </row>
    <row r="5911" spans="1:26">
      <c r="A5911" s="248"/>
      <c r="I5911" s="126"/>
      <c r="P5911" s="126"/>
      <c r="Y5911" s="126"/>
      <c r="Z5911" s="126"/>
    </row>
    <row r="5912" spans="1:26">
      <c r="A5912" s="248"/>
      <c r="I5912" s="126"/>
      <c r="P5912" s="126"/>
      <c r="Y5912" s="126"/>
      <c r="Z5912" s="126"/>
    </row>
    <row r="5913" spans="1:26">
      <c r="A5913" s="248"/>
      <c r="I5913" s="126"/>
      <c r="P5913" s="126"/>
      <c r="Y5913" s="126"/>
      <c r="Z5913" s="126"/>
    </row>
    <row r="5914" spans="1:26">
      <c r="A5914" s="248"/>
      <c r="I5914" s="126"/>
      <c r="P5914" s="126"/>
      <c r="Y5914" s="126"/>
      <c r="Z5914" s="126"/>
    </row>
    <row r="5915" spans="1:26">
      <c r="A5915" s="248"/>
      <c r="I5915" s="126"/>
      <c r="P5915" s="126"/>
      <c r="Y5915" s="126"/>
      <c r="Z5915" s="126"/>
    </row>
    <row r="5916" spans="1:26">
      <c r="A5916" s="248"/>
      <c r="I5916" s="126"/>
      <c r="P5916" s="126"/>
      <c r="Y5916" s="126"/>
      <c r="Z5916" s="126"/>
    </row>
    <row r="5917" spans="1:26">
      <c r="A5917" s="248"/>
      <c r="I5917" s="126"/>
      <c r="P5917" s="126"/>
      <c r="Y5917" s="126"/>
      <c r="Z5917" s="126"/>
    </row>
    <row r="5918" spans="1:26">
      <c r="A5918" s="248"/>
      <c r="I5918" s="126"/>
      <c r="P5918" s="126"/>
      <c r="Y5918" s="126"/>
      <c r="Z5918" s="126"/>
    </row>
    <row r="5919" spans="1:26">
      <c r="A5919" s="248"/>
      <c r="I5919" s="126"/>
      <c r="P5919" s="126"/>
      <c r="Y5919" s="126"/>
      <c r="Z5919" s="126"/>
    </row>
    <row r="5920" spans="1:26">
      <c r="A5920" s="248"/>
      <c r="I5920" s="126"/>
      <c r="P5920" s="126"/>
      <c r="Y5920" s="126"/>
      <c r="Z5920" s="126"/>
    </row>
    <row r="5921" spans="1:26">
      <c r="A5921" s="248"/>
      <c r="I5921" s="126"/>
      <c r="P5921" s="126"/>
      <c r="Y5921" s="126"/>
      <c r="Z5921" s="126"/>
    </row>
    <row r="5922" spans="1:26">
      <c r="A5922" s="248"/>
      <c r="I5922" s="126"/>
      <c r="P5922" s="126"/>
      <c r="Y5922" s="126"/>
      <c r="Z5922" s="126"/>
    </row>
    <row r="5923" spans="1:26">
      <c r="A5923" s="248"/>
      <c r="I5923" s="126"/>
      <c r="P5923" s="126"/>
      <c r="Y5923" s="126"/>
      <c r="Z5923" s="126"/>
    </row>
    <row r="5924" spans="1:26">
      <c r="A5924" s="248"/>
      <c r="I5924" s="126"/>
      <c r="P5924" s="126"/>
      <c r="Y5924" s="126"/>
      <c r="Z5924" s="126"/>
    </row>
    <row r="5925" spans="1:26">
      <c r="A5925" s="248"/>
      <c r="I5925" s="126"/>
      <c r="P5925" s="126"/>
      <c r="Y5925" s="126"/>
      <c r="Z5925" s="126"/>
    </row>
    <row r="5926" spans="1:26">
      <c r="A5926" s="248"/>
      <c r="I5926" s="126"/>
      <c r="P5926" s="126"/>
      <c r="Y5926" s="126"/>
      <c r="Z5926" s="126"/>
    </row>
    <row r="5927" spans="1:26">
      <c r="A5927" s="248"/>
      <c r="I5927" s="126"/>
      <c r="P5927" s="126"/>
      <c r="Y5927" s="126"/>
      <c r="Z5927" s="126"/>
    </row>
    <row r="5928" spans="1:26">
      <c r="A5928" s="248"/>
      <c r="I5928" s="126"/>
      <c r="P5928" s="126"/>
      <c r="Y5928" s="126"/>
      <c r="Z5928" s="126"/>
    </row>
    <row r="5929" spans="1:26">
      <c r="A5929" s="248"/>
      <c r="I5929" s="126"/>
      <c r="P5929" s="126"/>
      <c r="Y5929" s="126"/>
      <c r="Z5929" s="126"/>
    </row>
    <row r="5930" spans="1:26">
      <c r="A5930" s="248"/>
      <c r="I5930" s="126"/>
      <c r="P5930" s="126"/>
      <c r="Y5930" s="126"/>
      <c r="Z5930" s="126"/>
    </row>
    <row r="5931" spans="1:26">
      <c r="A5931" s="248"/>
      <c r="I5931" s="126"/>
      <c r="P5931" s="126"/>
      <c r="Y5931" s="126"/>
      <c r="Z5931" s="126"/>
    </row>
    <row r="5932" spans="1:26">
      <c r="A5932" s="248"/>
      <c r="I5932" s="126"/>
      <c r="P5932" s="126"/>
      <c r="Y5932" s="126"/>
      <c r="Z5932" s="126"/>
    </row>
    <row r="5933" spans="1:26">
      <c r="A5933" s="248"/>
      <c r="I5933" s="126"/>
      <c r="P5933" s="126"/>
      <c r="Y5933" s="126"/>
      <c r="Z5933" s="126"/>
    </row>
    <row r="5934" spans="1:26">
      <c r="A5934" s="248"/>
      <c r="I5934" s="126"/>
      <c r="P5934" s="126"/>
      <c r="Y5934" s="126"/>
      <c r="Z5934" s="126"/>
    </row>
    <row r="5935" spans="1:26">
      <c r="A5935" s="248"/>
      <c r="I5935" s="126"/>
      <c r="P5935" s="126"/>
      <c r="Y5935" s="126"/>
      <c r="Z5935" s="126"/>
    </row>
    <row r="5936" spans="1:26">
      <c r="A5936" s="248"/>
      <c r="I5936" s="126"/>
      <c r="P5936" s="126"/>
      <c r="Y5936" s="126"/>
      <c r="Z5936" s="126"/>
    </row>
    <row r="5937" spans="1:26">
      <c r="A5937" s="248"/>
      <c r="I5937" s="126"/>
      <c r="P5937" s="126"/>
      <c r="Y5937" s="126"/>
      <c r="Z5937" s="126"/>
    </row>
    <row r="5938" spans="1:26">
      <c r="A5938" s="248"/>
      <c r="I5938" s="126"/>
      <c r="P5938" s="126"/>
      <c r="Y5938" s="126"/>
      <c r="Z5938" s="126"/>
    </row>
    <row r="5939" spans="1:26">
      <c r="A5939" s="248"/>
      <c r="I5939" s="126"/>
      <c r="P5939" s="126"/>
      <c r="Y5939" s="126"/>
      <c r="Z5939" s="126"/>
    </row>
    <row r="5940" spans="1:26">
      <c r="A5940" s="248"/>
      <c r="I5940" s="126"/>
      <c r="P5940" s="126"/>
      <c r="Y5940" s="126"/>
      <c r="Z5940" s="126"/>
    </row>
    <row r="5941" spans="1:26">
      <c r="A5941" s="248"/>
      <c r="I5941" s="126"/>
      <c r="P5941" s="126"/>
      <c r="Y5941" s="126"/>
      <c r="Z5941" s="126"/>
    </row>
    <row r="5942" spans="1:26">
      <c r="A5942" s="248"/>
      <c r="I5942" s="126"/>
      <c r="P5942" s="126"/>
      <c r="Y5942" s="126"/>
      <c r="Z5942" s="126"/>
    </row>
    <row r="5943" spans="1:26">
      <c r="A5943" s="248"/>
      <c r="I5943" s="126"/>
      <c r="P5943" s="126"/>
      <c r="Y5943" s="126"/>
      <c r="Z5943" s="126"/>
    </row>
    <row r="5944" spans="1:26">
      <c r="A5944" s="248"/>
      <c r="I5944" s="126"/>
      <c r="P5944" s="126"/>
      <c r="Y5944" s="126"/>
      <c r="Z5944" s="126"/>
    </row>
    <row r="5945" spans="1:26">
      <c r="A5945" s="248"/>
      <c r="I5945" s="126"/>
      <c r="P5945" s="126"/>
      <c r="Y5945" s="126"/>
      <c r="Z5945" s="126"/>
    </row>
    <row r="5946" spans="1:26">
      <c r="A5946" s="248"/>
      <c r="I5946" s="126"/>
      <c r="P5946" s="126"/>
      <c r="Y5946" s="126"/>
      <c r="Z5946" s="126"/>
    </row>
    <row r="5947" spans="1:26">
      <c r="A5947" s="248"/>
      <c r="I5947" s="126"/>
      <c r="P5947" s="126"/>
      <c r="Y5947" s="126"/>
      <c r="Z5947" s="126"/>
    </row>
    <row r="5948" spans="1:26">
      <c r="A5948" s="248"/>
      <c r="I5948" s="126"/>
      <c r="P5948" s="126"/>
      <c r="Y5948" s="126"/>
      <c r="Z5948" s="126"/>
    </row>
    <row r="5949" spans="1:26">
      <c r="A5949" s="248"/>
      <c r="I5949" s="126"/>
      <c r="P5949" s="126"/>
      <c r="Y5949" s="126"/>
      <c r="Z5949" s="126"/>
    </row>
    <row r="5950" spans="1:26">
      <c r="A5950" s="248"/>
      <c r="I5950" s="126"/>
      <c r="P5950" s="126"/>
      <c r="Y5950" s="126"/>
      <c r="Z5950" s="126"/>
    </row>
    <row r="5951" spans="1:26">
      <c r="A5951" s="248"/>
      <c r="I5951" s="126"/>
      <c r="P5951" s="126"/>
      <c r="Y5951" s="126"/>
      <c r="Z5951" s="126"/>
    </row>
    <row r="5952" spans="1:26">
      <c r="A5952" s="248"/>
      <c r="I5952" s="126"/>
      <c r="P5952" s="126"/>
      <c r="Y5952" s="126"/>
      <c r="Z5952" s="126"/>
    </row>
    <row r="5953" spans="1:26">
      <c r="A5953" s="248"/>
      <c r="I5953" s="126"/>
      <c r="P5953" s="126"/>
      <c r="Y5953" s="126"/>
      <c r="Z5953" s="126"/>
    </row>
    <row r="5954" spans="1:26">
      <c r="A5954" s="248"/>
      <c r="I5954" s="126"/>
      <c r="P5954" s="126"/>
      <c r="Y5954" s="126"/>
      <c r="Z5954" s="126"/>
    </row>
    <row r="5955" spans="1:26">
      <c r="A5955" s="248"/>
      <c r="I5955" s="126"/>
      <c r="P5955" s="126"/>
      <c r="Y5955" s="126"/>
      <c r="Z5955" s="126"/>
    </row>
    <row r="5956" spans="1:26">
      <c r="A5956" s="248"/>
      <c r="I5956" s="126"/>
      <c r="P5956" s="126"/>
      <c r="Y5956" s="126"/>
      <c r="Z5956" s="126"/>
    </row>
    <row r="5957" spans="1:26">
      <c r="A5957" s="248"/>
      <c r="I5957" s="126"/>
      <c r="P5957" s="126"/>
      <c r="Y5957" s="126"/>
      <c r="Z5957" s="126"/>
    </row>
    <row r="5958" spans="1:26">
      <c r="A5958" s="248"/>
      <c r="I5958" s="126"/>
      <c r="P5958" s="126"/>
      <c r="Y5958" s="126"/>
      <c r="Z5958" s="126"/>
    </row>
    <row r="5959" spans="1:26">
      <c r="A5959" s="248"/>
      <c r="I5959" s="126"/>
      <c r="P5959" s="126"/>
      <c r="Y5959" s="126"/>
      <c r="Z5959" s="126"/>
    </row>
    <row r="5960" spans="1:26">
      <c r="A5960" s="248"/>
      <c r="I5960" s="126"/>
      <c r="P5960" s="126"/>
      <c r="Y5960" s="126"/>
      <c r="Z5960" s="126"/>
    </row>
    <row r="5961" spans="1:26">
      <c r="A5961" s="248"/>
      <c r="I5961" s="126"/>
      <c r="P5961" s="126"/>
      <c r="Y5961" s="126"/>
      <c r="Z5961" s="126"/>
    </row>
    <row r="5962" spans="1:26">
      <c r="A5962" s="248"/>
      <c r="I5962" s="126"/>
      <c r="P5962" s="126"/>
      <c r="Y5962" s="126"/>
      <c r="Z5962" s="126"/>
    </row>
    <row r="5963" spans="1:26">
      <c r="A5963" s="248"/>
      <c r="I5963" s="126"/>
      <c r="P5963" s="126"/>
      <c r="Y5963" s="126"/>
      <c r="Z5963" s="126"/>
    </row>
    <row r="5964" spans="1:26">
      <c r="A5964" s="248"/>
      <c r="I5964" s="126"/>
      <c r="P5964" s="126"/>
      <c r="Y5964" s="126"/>
      <c r="Z5964" s="126"/>
    </row>
    <row r="5965" spans="1:26">
      <c r="A5965" s="248"/>
      <c r="I5965" s="126"/>
      <c r="P5965" s="126"/>
      <c r="Y5965" s="126"/>
      <c r="Z5965" s="126"/>
    </row>
    <row r="5966" spans="1:26">
      <c r="A5966" s="248"/>
      <c r="I5966" s="126"/>
      <c r="P5966" s="126"/>
      <c r="Y5966" s="126"/>
      <c r="Z5966" s="126"/>
    </row>
    <row r="5967" spans="1:26">
      <c r="A5967" s="248"/>
      <c r="I5967" s="126"/>
      <c r="P5967" s="126"/>
      <c r="Y5967" s="126"/>
      <c r="Z5967" s="126"/>
    </row>
    <row r="5968" spans="1:26">
      <c r="A5968" s="248"/>
      <c r="I5968" s="126"/>
      <c r="P5968" s="126"/>
      <c r="Y5968" s="126"/>
      <c r="Z5968" s="126"/>
    </row>
    <row r="5969" spans="1:26">
      <c r="A5969" s="248"/>
      <c r="I5969" s="126"/>
      <c r="P5969" s="126"/>
      <c r="Y5969" s="126"/>
      <c r="Z5969" s="126"/>
    </row>
    <row r="5970" spans="1:26">
      <c r="A5970" s="248"/>
      <c r="I5970" s="126"/>
      <c r="P5970" s="126"/>
      <c r="Y5970" s="126"/>
      <c r="Z5970" s="126"/>
    </row>
    <row r="5971" spans="1:26">
      <c r="A5971" s="248"/>
      <c r="I5971" s="126"/>
      <c r="P5971" s="126"/>
      <c r="Y5971" s="126"/>
      <c r="Z5971" s="126"/>
    </row>
    <row r="5972" spans="1:26">
      <c r="A5972" s="248"/>
      <c r="I5972" s="126"/>
      <c r="P5972" s="126"/>
      <c r="Y5972" s="126"/>
      <c r="Z5972" s="126"/>
    </row>
    <row r="5973" spans="1:26">
      <c r="A5973" s="248"/>
      <c r="I5973" s="126"/>
      <c r="P5973" s="126"/>
      <c r="Y5973" s="126"/>
      <c r="Z5973" s="126"/>
    </row>
    <row r="5974" spans="1:26">
      <c r="A5974" s="248"/>
      <c r="I5974" s="126"/>
      <c r="P5974" s="126"/>
      <c r="Y5974" s="126"/>
      <c r="Z5974" s="126"/>
    </row>
    <row r="5975" spans="1:26">
      <c r="A5975" s="248"/>
      <c r="I5975" s="126"/>
      <c r="P5975" s="126"/>
      <c r="Y5975" s="126"/>
      <c r="Z5975" s="126"/>
    </row>
    <row r="5976" spans="1:26">
      <c r="A5976" s="248"/>
      <c r="I5976" s="126"/>
      <c r="P5976" s="126"/>
      <c r="Y5976" s="126"/>
      <c r="Z5976" s="126"/>
    </row>
    <row r="5977" spans="1:26">
      <c r="A5977" s="248"/>
      <c r="I5977" s="126"/>
      <c r="P5977" s="126"/>
      <c r="Y5977" s="126"/>
      <c r="Z5977" s="126"/>
    </row>
    <row r="5978" spans="1:26">
      <c r="A5978" s="248"/>
      <c r="I5978" s="126"/>
      <c r="P5978" s="126"/>
      <c r="Y5978" s="126"/>
      <c r="Z5978" s="126"/>
    </row>
    <row r="5979" spans="1:26">
      <c r="A5979" s="248"/>
      <c r="I5979" s="126"/>
      <c r="P5979" s="126"/>
      <c r="Y5979" s="126"/>
      <c r="Z5979" s="126"/>
    </row>
    <row r="5980" spans="1:26">
      <c r="A5980" s="248"/>
      <c r="I5980" s="126"/>
      <c r="P5980" s="126"/>
      <c r="Y5980" s="126"/>
      <c r="Z5980" s="126"/>
    </row>
    <row r="5981" spans="1:26">
      <c r="A5981" s="248"/>
      <c r="I5981" s="126"/>
      <c r="P5981" s="126"/>
      <c r="Y5981" s="126"/>
      <c r="Z5981" s="126"/>
    </row>
    <row r="5982" spans="1:26">
      <c r="A5982" s="248"/>
      <c r="I5982" s="126"/>
      <c r="P5982" s="126"/>
      <c r="Y5982" s="126"/>
      <c r="Z5982" s="126"/>
    </row>
    <row r="5983" spans="1:26">
      <c r="A5983" s="248"/>
      <c r="I5983" s="126"/>
      <c r="P5983" s="126"/>
      <c r="Y5983" s="126"/>
      <c r="Z5983" s="126"/>
    </row>
    <row r="5984" spans="1:26">
      <c r="A5984" s="248"/>
      <c r="I5984" s="126"/>
      <c r="P5984" s="126"/>
      <c r="Y5984" s="126"/>
      <c r="Z5984" s="126"/>
    </row>
    <row r="5985" spans="1:26">
      <c r="A5985" s="248"/>
      <c r="I5985" s="126"/>
      <c r="P5985" s="126"/>
      <c r="Y5985" s="126"/>
      <c r="Z5985" s="126"/>
    </row>
    <row r="5986" spans="1:26">
      <c r="A5986" s="248"/>
      <c r="I5986" s="126"/>
      <c r="P5986" s="126"/>
      <c r="Y5986" s="126"/>
      <c r="Z5986" s="126"/>
    </row>
    <row r="5987" spans="1:26">
      <c r="A5987" s="248"/>
      <c r="I5987" s="126"/>
      <c r="P5987" s="126"/>
      <c r="Y5987" s="126"/>
      <c r="Z5987" s="126"/>
    </row>
    <row r="5988" spans="1:26">
      <c r="A5988" s="248"/>
      <c r="I5988" s="126"/>
      <c r="P5988" s="126"/>
      <c r="Y5988" s="126"/>
      <c r="Z5988" s="126"/>
    </row>
    <row r="5989" spans="1:26">
      <c r="A5989" s="248"/>
      <c r="I5989" s="126"/>
      <c r="P5989" s="126"/>
      <c r="Y5989" s="126"/>
      <c r="Z5989" s="126"/>
    </row>
    <row r="5990" spans="1:26">
      <c r="A5990" s="248"/>
      <c r="I5990" s="126"/>
      <c r="P5990" s="126"/>
      <c r="Y5990" s="126"/>
      <c r="Z5990" s="126"/>
    </row>
    <row r="5991" spans="1:26">
      <c r="A5991" s="248"/>
      <c r="I5991" s="126"/>
      <c r="P5991" s="126"/>
      <c r="Y5991" s="126"/>
      <c r="Z5991" s="126"/>
    </row>
    <row r="5992" spans="1:26">
      <c r="A5992" s="248"/>
      <c r="I5992" s="126"/>
      <c r="P5992" s="126"/>
      <c r="Y5992" s="126"/>
      <c r="Z5992" s="126"/>
    </row>
    <row r="5993" spans="1:26">
      <c r="A5993" s="248"/>
      <c r="I5993" s="126"/>
      <c r="P5993" s="126"/>
      <c r="Y5993" s="126"/>
      <c r="Z5993" s="126"/>
    </row>
    <row r="5994" spans="1:26">
      <c r="A5994" s="248"/>
      <c r="I5994" s="126"/>
      <c r="P5994" s="126"/>
      <c r="Y5994" s="126"/>
      <c r="Z5994" s="126"/>
    </row>
    <row r="5995" spans="1:26">
      <c r="A5995" s="248"/>
      <c r="I5995" s="126"/>
      <c r="P5995" s="126"/>
      <c r="Y5995" s="126"/>
      <c r="Z5995" s="126"/>
    </row>
    <row r="5996" spans="1:26">
      <c r="A5996" s="248"/>
      <c r="I5996" s="126"/>
      <c r="P5996" s="126"/>
      <c r="Y5996" s="126"/>
      <c r="Z5996" s="126"/>
    </row>
    <row r="5997" spans="1:26">
      <c r="A5997" s="248"/>
      <c r="I5997" s="126"/>
      <c r="P5997" s="126"/>
      <c r="Y5997" s="126"/>
      <c r="Z5997" s="126"/>
    </row>
    <row r="5998" spans="1:26">
      <c r="A5998" s="248"/>
      <c r="I5998" s="126"/>
      <c r="P5998" s="126"/>
      <c r="Y5998" s="126"/>
      <c r="Z5998" s="126"/>
    </row>
    <row r="5999" spans="1:26">
      <c r="A5999" s="248"/>
      <c r="I5999" s="126"/>
      <c r="P5999" s="126"/>
      <c r="Y5999" s="126"/>
      <c r="Z5999" s="126"/>
    </row>
    <row r="6000" spans="1:26">
      <c r="A6000" s="248"/>
      <c r="I6000" s="126"/>
      <c r="P6000" s="126"/>
      <c r="Y6000" s="126"/>
      <c r="Z6000" s="126"/>
    </row>
    <row r="6001" spans="1:26">
      <c r="A6001" s="248"/>
      <c r="I6001" s="126"/>
      <c r="P6001" s="126"/>
      <c r="Y6001" s="126"/>
      <c r="Z6001" s="126"/>
    </row>
    <row r="6002" spans="1:26">
      <c r="A6002" s="248"/>
      <c r="I6002" s="126"/>
      <c r="P6002" s="126"/>
      <c r="Y6002" s="126"/>
      <c r="Z6002" s="126"/>
    </row>
    <row r="6003" spans="1:26">
      <c r="A6003" s="248"/>
      <c r="I6003" s="126"/>
      <c r="P6003" s="126"/>
      <c r="Y6003" s="126"/>
      <c r="Z6003" s="126"/>
    </row>
    <row r="6004" spans="1:26">
      <c r="A6004" s="248"/>
      <c r="I6004" s="126"/>
      <c r="P6004" s="126"/>
      <c r="Y6004" s="126"/>
      <c r="Z6004" s="126"/>
    </row>
    <row r="6005" spans="1:26">
      <c r="A6005" s="248"/>
      <c r="I6005" s="126"/>
      <c r="P6005" s="126"/>
      <c r="Y6005" s="126"/>
      <c r="Z6005" s="126"/>
    </row>
    <row r="6006" spans="1:26">
      <c r="A6006" s="248"/>
      <c r="I6006" s="126"/>
      <c r="P6006" s="126"/>
      <c r="Y6006" s="126"/>
      <c r="Z6006" s="126"/>
    </row>
    <row r="6007" spans="1:26">
      <c r="A6007" s="248"/>
      <c r="I6007" s="126"/>
      <c r="P6007" s="126"/>
      <c r="Y6007" s="126"/>
      <c r="Z6007" s="126"/>
    </row>
    <row r="6008" spans="1:26">
      <c r="A6008" s="248"/>
      <c r="I6008" s="126"/>
      <c r="P6008" s="126"/>
      <c r="Y6008" s="126"/>
      <c r="Z6008" s="126"/>
    </row>
    <row r="6009" spans="1:26">
      <c r="A6009" s="248"/>
      <c r="I6009" s="126"/>
      <c r="P6009" s="126"/>
      <c r="Y6009" s="126"/>
      <c r="Z6009" s="126"/>
    </row>
    <row r="6010" spans="1:26">
      <c r="A6010" s="248"/>
      <c r="I6010" s="126"/>
      <c r="P6010" s="126"/>
      <c r="Y6010" s="126"/>
      <c r="Z6010" s="126"/>
    </row>
    <row r="6011" spans="1:26">
      <c r="A6011" s="248"/>
      <c r="I6011" s="126"/>
      <c r="P6011" s="126"/>
      <c r="Y6011" s="126"/>
      <c r="Z6011" s="126"/>
    </row>
    <row r="6012" spans="1:26">
      <c r="A6012" s="248"/>
      <c r="I6012" s="126"/>
      <c r="P6012" s="126"/>
      <c r="Y6012" s="126"/>
      <c r="Z6012" s="126"/>
    </row>
    <row r="6013" spans="1:26">
      <c r="A6013" s="248"/>
      <c r="I6013" s="126"/>
      <c r="P6013" s="126"/>
      <c r="Y6013" s="126"/>
      <c r="Z6013" s="126"/>
    </row>
    <row r="6014" spans="1:26">
      <c r="A6014" s="248"/>
      <c r="I6014" s="126"/>
      <c r="P6014" s="126"/>
      <c r="Y6014" s="126"/>
      <c r="Z6014" s="126"/>
    </row>
    <row r="6015" spans="1:26">
      <c r="A6015" s="248"/>
      <c r="I6015" s="126"/>
      <c r="P6015" s="126"/>
      <c r="Y6015" s="126"/>
      <c r="Z6015" s="126"/>
    </row>
    <row r="6016" spans="1:26">
      <c r="A6016" s="248"/>
      <c r="I6016" s="126"/>
      <c r="P6016" s="126"/>
      <c r="Y6016" s="126"/>
      <c r="Z6016" s="126"/>
    </row>
    <row r="6017" spans="1:26">
      <c r="A6017" s="248"/>
      <c r="I6017" s="126"/>
      <c r="P6017" s="126"/>
      <c r="Y6017" s="126"/>
      <c r="Z6017" s="126"/>
    </row>
    <row r="6018" spans="1:26">
      <c r="A6018" s="248"/>
      <c r="I6018" s="126"/>
      <c r="P6018" s="126"/>
      <c r="Y6018" s="126"/>
      <c r="Z6018" s="126"/>
    </row>
    <row r="6019" spans="1:26">
      <c r="A6019" s="248"/>
      <c r="I6019" s="126"/>
      <c r="P6019" s="126"/>
      <c r="Y6019" s="126"/>
      <c r="Z6019" s="126"/>
    </row>
    <row r="6020" spans="1:26">
      <c r="A6020" s="248"/>
      <c r="I6020" s="126"/>
      <c r="P6020" s="126"/>
      <c r="Y6020" s="126"/>
      <c r="Z6020" s="126"/>
    </row>
    <row r="6021" spans="1:26">
      <c r="A6021" s="248"/>
      <c r="I6021" s="126"/>
      <c r="P6021" s="126"/>
      <c r="Y6021" s="126"/>
      <c r="Z6021" s="126"/>
    </row>
    <row r="6022" spans="1:26">
      <c r="A6022" s="248"/>
      <c r="I6022" s="126"/>
      <c r="P6022" s="126"/>
      <c r="Y6022" s="126"/>
      <c r="Z6022" s="126"/>
    </row>
    <row r="6023" spans="1:26">
      <c r="A6023" s="248"/>
      <c r="I6023" s="126"/>
      <c r="P6023" s="126"/>
      <c r="Y6023" s="126"/>
      <c r="Z6023" s="126"/>
    </row>
    <row r="6024" spans="1:26">
      <c r="A6024" s="248"/>
      <c r="I6024" s="126"/>
      <c r="P6024" s="126"/>
      <c r="Y6024" s="126"/>
      <c r="Z6024" s="126"/>
    </row>
    <row r="6025" spans="1:26">
      <c r="A6025" s="248"/>
      <c r="I6025" s="126"/>
      <c r="P6025" s="126"/>
      <c r="Y6025" s="126"/>
      <c r="Z6025" s="126"/>
    </row>
    <row r="6026" spans="1:26">
      <c r="A6026" s="248"/>
      <c r="I6026" s="126"/>
      <c r="P6026" s="126"/>
      <c r="Y6026" s="126"/>
      <c r="Z6026" s="126"/>
    </row>
    <row r="6027" spans="1:26">
      <c r="A6027" s="248"/>
      <c r="I6027" s="126"/>
      <c r="P6027" s="126"/>
      <c r="Y6027" s="126"/>
      <c r="Z6027" s="126"/>
    </row>
    <row r="6028" spans="1:26">
      <c r="A6028" s="248"/>
      <c r="I6028" s="126"/>
      <c r="P6028" s="126"/>
      <c r="Y6028" s="126"/>
      <c r="Z6028" s="126"/>
    </row>
    <row r="6029" spans="1:26">
      <c r="A6029" s="248"/>
      <c r="I6029" s="126"/>
      <c r="P6029" s="126"/>
      <c r="Y6029" s="126"/>
      <c r="Z6029" s="126"/>
    </row>
    <row r="6030" spans="1:26">
      <c r="A6030" s="248"/>
      <c r="I6030" s="126"/>
      <c r="P6030" s="126"/>
      <c r="Y6030" s="126"/>
      <c r="Z6030" s="126"/>
    </row>
    <row r="6031" spans="1:26">
      <c r="A6031" s="248"/>
      <c r="I6031" s="126"/>
      <c r="P6031" s="126"/>
      <c r="Y6031" s="126"/>
      <c r="Z6031" s="126"/>
    </row>
    <row r="6032" spans="1:26">
      <c r="A6032" s="248"/>
      <c r="I6032" s="126"/>
      <c r="P6032" s="126"/>
      <c r="Y6032" s="126"/>
      <c r="Z6032" s="126"/>
    </row>
    <row r="6033" spans="1:26">
      <c r="A6033" s="248"/>
      <c r="I6033" s="126"/>
      <c r="P6033" s="126"/>
      <c r="Y6033" s="126"/>
      <c r="Z6033" s="126"/>
    </row>
    <row r="6034" spans="1:26">
      <c r="A6034" s="248"/>
      <c r="I6034" s="126"/>
      <c r="P6034" s="126"/>
      <c r="Y6034" s="126"/>
      <c r="Z6034" s="126"/>
    </row>
    <row r="6035" spans="1:26">
      <c r="A6035" s="248"/>
      <c r="I6035" s="126"/>
      <c r="P6035" s="126"/>
      <c r="Y6035" s="126"/>
      <c r="Z6035" s="126"/>
    </row>
    <row r="6036" spans="1:26">
      <c r="A6036" s="248"/>
      <c r="I6036" s="126"/>
      <c r="P6036" s="126"/>
      <c r="Y6036" s="126"/>
      <c r="Z6036" s="126"/>
    </row>
    <row r="6037" spans="1:26">
      <c r="A6037" s="248"/>
      <c r="I6037" s="126"/>
      <c r="P6037" s="126"/>
      <c r="Y6037" s="126"/>
      <c r="Z6037" s="126"/>
    </row>
    <row r="6038" spans="1:26">
      <c r="A6038" s="248"/>
      <c r="I6038" s="126"/>
      <c r="P6038" s="126"/>
      <c r="Y6038" s="126"/>
      <c r="Z6038" s="126"/>
    </row>
    <row r="6039" spans="1:26">
      <c r="A6039" s="248"/>
      <c r="I6039" s="126"/>
      <c r="P6039" s="126"/>
      <c r="Y6039" s="126"/>
      <c r="Z6039" s="126"/>
    </row>
    <row r="6040" spans="1:26">
      <c r="A6040" s="248"/>
      <c r="I6040" s="126"/>
      <c r="P6040" s="126"/>
      <c r="Y6040" s="126"/>
      <c r="Z6040" s="126"/>
    </row>
    <row r="6041" spans="1:26">
      <c r="A6041" s="248"/>
      <c r="I6041" s="126"/>
      <c r="P6041" s="126"/>
      <c r="Y6041" s="126"/>
      <c r="Z6041" s="126"/>
    </row>
    <row r="6042" spans="1:26">
      <c r="A6042" s="248"/>
      <c r="I6042" s="126"/>
      <c r="P6042" s="126"/>
      <c r="Y6042" s="126"/>
      <c r="Z6042" s="126"/>
    </row>
    <row r="6043" spans="1:26">
      <c r="A6043" s="248"/>
      <c r="I6043" s="126"/>
      <c r="P6043" s="126"/>
      <c r="Y6043" s="126"/>
      <c r="Z6043" s="126"/>
    </row>
    <row r="6044" spans="1:26">
      <c r="A6044" s="248"/>
      <c r="I6044" s="126"/>
      <c r="P6044" s="126"/>
      <c r="Y6044" s="126"/>
      <c r="Z6044" s="126"/>
    </row>
    <row r="6045" spans="1:26">
      <c r="A6045" s="248"/>
      <c r="I6045" s="126"/>
      <c r="P6045" s="126"/>
      <c r="Y6045" s="126"/>
      <c r="Z6045" s="126"/>
    </row>
    <row r="6046" spans="1:26">
      <c r="A6046" s="248"/>
      <c r="I6046" s="126"/>
      <c r="P6046" s="126"/>
      <c r="Y6046" s="126"/>
      <c r="Z6046" s="126"/>
    </row>
    <row r="6047" spans="1:26">
      <c r="A6047" s="248"/>
      <c r="I6047" s="126"/>
      <c r="P6047" s="126"/>
      <c r="Y6047" s="126"/>
      <c r="Z6047" s="126"/>
    </row>
    <row r="6048" spans="1:26">
      <c r="A6048" s="248"/>
      <c r="I6048" s="126"/>
      <c r="P6048" s="126"/>
      <c r="Y6048" s="126"/>
      <c r="Z6048" s="126"/>
    </row>
    <row r="6049" spans="1:26">
      <c r="A6049" s="248"/>
      <c r="I6049" s="126"/>
      <c r="P6049" s="126"/>
      <c r="Y6049" s="126"/>
      <c r="Z6049" s="126"/>
    </row>
    <row r="6050" spans="1:26">
      <c r="A6050" s="248"/>
      <c r="I6050" s="126"/>
      <c r="P6050" s="126"/>
      <c r="Y6050" s="126"/>
      <c r="Z6050" s="126"/>
    </row>
    <row r="6051" spans="1:26">
      <c r="A6051" s="248"/>
      <c r="I6051" s="126"/>
      <c r="P6051" s="126"/>
      <c r="Y6051" s="126"/>
      <c r="Z6051" s="126"/>
    </row>
    <row r="6052" spans="1:26">
      <c r="A6052" s="248"/>
      <c r="I6052" s="126"/>
      <c r="P6052" s="126"/>
      <c r="Y6052" s="126"/>
      <c r="Z6052" s="126"/>
    </row>
    <row r="6053" spans="1:26">
      <c r="A6053" s="248"/>
      <c r="I6053" s="126"/>
      <c r="P6053" s="126"/>
      <c r="Y6053" s="126"/>
      <c r="Z6053" s="126"/>
    </row>
    <row r="6054" spans="1:26">
      <c r="A6054" s="248"/>
      <c r="I6054" s="126"/>
      <c r="P6054" s="126"/>
      <c r="Y6054" s="126"/>
      <c r="Z6054" s="126"/>
    </row>
    <row r="6055" spans="1:26">
      <c r="A6055" s="248"/>
      <c r="I6055" s="126"/>
      <c r="P6055" s="126"/>
      <c r="Y6055" s="126"/>
      <c r="Z6055" s="126"/>
    </row>
    <row r="6056" spans="1:26">
      <c r="A6056" s="248"/>
      <c r="I6056" s="126"/>
      <c r="P6056" s="126"/>
      <c r="Y6056" s="126"/>
      <c r="Z6056" s="126"/>
    </row>
    <row r="6057" spans="1:26">
      <c r="A6057" s="248"/>
      <c r="I6057" s="126"/>
      <c r="P6057" s="126"/>
      <c r="Y6057" s="126"/>
      <c r="Z6057" s="126"/>
    </row>
    <row r="6058" spans="1:26">
      <c r="A6058" s="248"/>
      <c r="I6058" s="126"/>
      <c r="P6058" s="126"/>
      <c r="Y6058" s="126"/>
      <c r="Z6058" s="126"/>
    </row>
    <row r="6059" spans="1:26">
      <c r="A6059" s="248"/>
      <c r="I6059" s="126"/>
      <c r="P6059" s="126"/>
      <c r="Y6059" s="126"/>
      <c r="Z6059" s="126"/>
    </row>
    <row r="6060" spans="1:26">
      <c r="A6060" s="248"/>
      <c r="I6060" s="126"/>
      <c r="P6060" s="126"/>
      <c r="Y6060" s="126"/>
      <c r="Z6060" s="126"/>
    </row>
    <row r="6061" spans="1:26">
      <c r="A6061" s="248"/>
      <c r="I6061" s="126"/>
      <c r="P6061" s="126"/>
      <c r="Y6061" s="126"/>
      <c r="Z6061" s="126"/>
    </row>
    <row r="6062" spans="1:26">
      <c r="A6062" s="248"/>
      <c r="I6062" s="126"/>
      <c r="P6062" s="126"/>
      <c r="Y6062" s="126"/>
      <c r="Z6062" s="126"/>
    </row>
    <row r="6063" spans="1:26">
      <c r="A6063" s="248"/>
      <c r="I6063" s="126"/>
      <c r="P6063" s="126"/>
      <c r="Y6063" s="126"/>
      <c r="Z6063" s="126"/>
    </row>
    <row r="6064" spans="1:26">
      <c r="A6064" s="248"/>
      <c r="I6064" s="126"/>
      <c r="P6064" s="126"/>
      <c r="Y6064" s="126"/>
      <c r="Z6064" s="126"/>
    </row>
    <row r="6065" spans="1:26">
      <c r="A6065" s="248"/>
      <c r="I6065" s="126"/>
      <c r="P6065" s="126"/>
      <c r="Y6065" s="126"/>
      <c r="Z6065" s="126"/>
    </row>
    <row r="6066" spans="1:26">
      <c r="A6066" s="248"/>
      <c r="I6066" s="126"/>
      <c r="P6066" s="126"/>
      <c r="Y6066" s="126"/>
      <c r="Z6066" s="126"/>
    </row>
    <row r="6067" spans="1:26">
      <c r="A6067" s="248"/>
      <c r="I6067" s="126"/>
      <c r="P6067" s="126"/>
      <c r="Y6067" s="126"/>
      <c r="Z6067" s="126"/>
    </row>
    <row r="6068" spans="1:26">
      <c r="A6068" s="248"/>
      <c r="I6068" s="126"/>
      <c r="P6068" s="126"/>
      <c r="Y6068" s="126"/>
      <c r="Z6068" s="126"/>
    </row>
    <row r="6069" spans="1:26">
      <c r="A6069" s="248"/>
      <c r="I6069" s="126"/>
      <c r="P6069" s="126"/>
      <c r="Y6069" s="126"/>
      <c r="Z6069" s="126"/>
    </row>
    <row r="6070" spans="1:26">
      <c r="A6070" s="248"/>
      <c r="I6070" s="126"/>
      <c r="P6070" s="126"/>
      <c r="Y6070" s="126"/>
      <c r="Z6070" s="126"/>
    </row>
    <row r="6071" spans="1:26">
      <c r="A6071" s="248"/>
      <c r="I6071" s="126"/>
      <c r="P6071" s="126"/>
      <c r="Y6071" s="126"/>
      <c r="Z6071" s="126"/>
    </row>
    <row r="6072" spans="1:26">
      <c r="A6072" s="248"/>
      <c r="I6072" s="126"/>
      <c r="P6072" s="126"/>
      <c r="Y6072" s="126"/>
      <c r="Z6072" s="126"/>
    </row>
    <row r="6073" spans="1:26">
      <c r="A6073" s="248"/>
      <c r="I6073" s="126"/>
      <c r="P6073" s="126"/>
      <c r="Y6073" s="126"/>
      <c r="Z6073" s="126"/>
    </row>
    <row r="6074" spans="1:26">
      <c r="A6074" s="248"/>
      <c r="I6074" s="126"/>
      <c r="P6074" s="126"/>
      <c r="Y6074" s="126"/>
      <c r="Z6074" s="126"/>
    </row>
    <row r="6075" spans="1:26">
      <c r="A6075" s="248"/>
      <c r="I6075" s="126"/>
      <c r="P6075" s="126"/>
      <c r="Y6075" s="126"/>
      <c r="Z6075" s="126"/>
    </row>
    <row r="6076" spans="1:26">
      <c r="A6076" s="248"/>
      <c r="I6076" s="126"/>
      <c r="P6076" s="126"/>
      <c r="Y6076" s="126"/>
      <c r="Z6076" s="126"/>
    </row>
    <row r="6077" spans="1:26">
      <c r="A6077" s="248"/>
      <c r="I6077" s="126"/>
      <c r="P6077" s="126"/>
      <c r="Y6077" s="126"/>
      <c r="Z6077" s="126"/>
    </row>
    <row r="6078" spans="1:26">
      <c r="A6078" s="248"/>
      <c r="I6078" s="126"/>
      <c r="P6078" s="126"/>
      <c r="Y6078" s="126"/>
      <c r="Z6078" s="126"/>
    </row>
    <row r="6079" spans="1:26">
      <c r="A6079" s="248"/>
      <c r="I6079" s="126"/>
      <c r="P6079" s="126"/>
      <c r="Y6079" s="126"/>
      <c r="Z6079" s="126"/>
    </row>
    <row r="6080" spans="1:26">
      <c r="A6080" s="248"/>
      <c r="I6080" s="126"/>
      <c r="P6080" s="126"/>
      <c r="Y6080" s="126"/>
      <c r="Z6080" s="126"/>
    </row>
    <row r="6081" spans="1:26">
      <c r="A6081" s="248"/>
      <c r="I6081" s="126"/>
      <c r="P6081" s="126"/>
      <c r="Y6081" s="126"/>
      <c r="Z6081" s="126"/>
    </row>
    <row r="6082" spans="1:26">
      <c r="A6082" s="248"/>
      <c r="I6082" s="126"/>
      <c r="P6082" s="126"/>
      <c r="Y6082" s="126"/>
      <c r="Z6082" s="126"/>
    </row>
    <row r="6083" spans="1:26">
      <c r="A6083" s="248"/>
      <c r="I6083" s="126"/>
      <c r="P6083" s="126"/>
      <c r="Y6083" s="126"/>
      <c r="Z6083" s="126"/>
    </row>
    <row r="6084" spans="1:26">
      <c r="A6084" s="248"/>
      <c r="I6084" s="126"/>
      <c r="P6084" s="126"/>
      <c r="Y6084" s="126"/>
      <c r="Z6084" s="126"/>
    </row>
    <row r="6085" spans="1:26">
      <c r="A6085" s="248"/>
      <c r="I6085" s="126"/>
      <c r="P6085" s="126"/>
      <c r="Y6085" s="126"/>
      <c r="Z6085" s="126"/>
    </row>
    <row r="6086" spans="1:26">
      <c r="A6086" s="248"/>
      <c r="I6086" s="126"/>
      <c r="P6086" s="126"/>
      <c r="Y6086" s="126"/>
      <c r="Z6086" s="126"/>
    </row>
    <row r="6087" spans="1:26">
      <c r="A6087" s="248"/>
      <c r="I6087" s="126"/>
      <c r="P6087" s="126"/>
      <c r="Y6087" s="126"/>
      <c r="Z6087" s="126"/>
    </row>
    <row r="6088" spans="1:26">
      <c r="A6088" s="248"/>
      <c r="I6088" s="126"/>
      <c r="P6088" s="126"/>
      <c r="Y6088" s="126"/>
      <c r="Z6088" s="126"/>
    </row>
    <row r="6089" spans="1:26">
      <c r="A6089" s="248"/>
      <c r="I6089" s="126"/>
      <c r="P6089" s="126"/>
      <c r="Y6089" s="126"/>
      <c r="Z6089" s="126"/>
    </row>
    <row r="6090" spans="1:26">
      <c r="A6090" s="248"/>
      <c r="I6090" s="126"/>
      <c r="P6090" s="126"/>
      <c r="Y6090" s="126"/>
      <c r="Z6090" s="126"/>
    </row>
    <row r="6091" spans="1:26">
      <c r="A6091" s="248"/>
      <c r="I6091" s="126"/>
      <c r="P6091" s="126"/>
      <c r="Y6091" s="126"/>
      <c r="Z6091" s="126"/>
    </row>
    <row r="6092" spans="1:26">
      <c r="A6092" s="248"/>
      <c r="I6092" s="126"/>
      <c r="P6092" s="126"/>
      <c r="Y6092" s="126"/>
      <c r="Z6092" s="126"/>
    </row>
    <row r="6093" spans="1:26">
      <c r="A6093" s="248"/>
      <c r="I6093" s="126"/>
      <c r="P6093" s="126"/>
      <c r="Y6093" s="126"/>
      <c r="Z6093" s="126"/>
    </row>
    <row r="6094" spans="1:26">
      <c r="A6094" s="248"/>
      <c r="I6094" s="126"/>
      <c r="P6094" s="126"/>
      <c r="Y6094" s="126"/>
      <c r="Z6094" s="126"/>
    </row>
    <row r="6095" spans="1:26">
      <c r="A6095" s="248"/>
      <c r="I6095" s="126"/>
      <c r="P6095" s="126"/>
      <c r="Y6095" s="126"/>
      <c r="Z6095" s="126"/>
    </row>
    <row r="6096" spans="1:26">
      <c r="A6096" s="248"/>
      <c r="I6096" s="126"/>
      <c r="P6096" s="126"/>
      <c r="Y6096" s="126"/>
      <c r="Z6096" s="126"/>
    </row>
    <row r="6097" spans="1:26">
      <c r="A6097" s="248"/>
      <c r="I6097" s="126"/>
      <c r="P6097" s="126"/>
      <c r="Y6097" s="126"/>
      <c r="Z6097" s="126"/>
    </row>
    <row r="6098" spans="1:26">
      <c r="A6098" s="248"/>
      <c r="I6098" s="126"/>
      <c r="P6098" s="126"/>
      <c r="Y6098" s="126"/>
      <c r="Z6098" s="126"/>
    </row>
    <row r="6099" spans="1:26">
      <c r="A6099" s="248"/>
      <c r="I6099" s="126"/>
      <c r="P6099" s="126"/>
      <c r="Y6099" s="126"/>
      <c r="Z6099" s="126"/>
    </row>
    <row r="6100" spans="1:26">
      <c r="A6100" s="248"/>
      <c r="I6100" s="126"/>
      <c r="P6100" s="126"/>
      <c r="Y6100" s="126"/>
      <c r="Z6100" s="126"/>
    </row>
    <row r="6101" spans="1:26">
      <c r="A6101" s="248"/>
      <c r="I6101" s="126"/>
      <c r="P6101" s="126"/>
      <c r="Y6101" s="126"/>
      <c r="Z6101" s="126"/>
    </row>
    <row r="6102" spans="1:26">
      <c r="A6102" s="248"/>
      <c r="I6102" s="126"/>
      <c r="P6102" s="126"/>
      <c r="Y6102" s="126"/>
      <c r="Z6102" s="126"/>
    </row>
    <row r="6103" spans="1:26">
      <c r="A6103" s="248"/>
      <c r="I6103" s="126"/>
      <c r="P6103" s="126"/>
      <c r="Y6103" s="126"/>
      <c r="Z6103" s="126"/>
    </row>
    <row r="6104" spans="1:26">
      <c r="A6104" s="248"/>
      <c r="I6104" s="126"/>
      <c r="P6104" s="126"/>
      <c r="Y6104" s="126"/>
      <c r="Z6104" s="126"/>
    </row>
    <row r="6105" spans="1:26">
      <c r="A6105" s="248"/>
      <c r="I6105" s="126"/>
      <c r="P6105" s="126"/>
      <c r="Y6105" s="126"/>
      <c r="Z6105" s="126"/>
    </row>
    <row r="6106" spans="1:26">
      <c r="A6106" s="248"/>
      <c r="I6106" s="126"/>
      <c r="P6106" s="126"/>
      <c r="Y6106" s="126"/>
      <c r="Z6106" s="126"/>
    </row>
    <row r="6107" spans="1:26">
      <c r="A6107" s="248"/>
      <c r="I6107" s="126"/>
      <c r="P6107" s="126"/>
      <c r="Y6107" s="126"/>
      <c r="Z6107" s="126"/>
    </row>
    <row r="6108" spans="1:26">
      <c r="A6108" s="248"/>
      <c r="I6108" s="126"/>
      <c r="P6108" s="126"/>
      <c r="Y6108" s="126"/>
      <c r="Z6108" s="126"/>
    </row>
    <row r="6109" spans="1:26">
      <c r="A6109" s="248"/>
      <c r="I6109" s="126"/>
      <c r="P6109" s="126"/>
      <c r="Y6109" s="126"/>
      <c r="Z6109" s="126"/>
    </row>
    <row r="6110" spans="1:26">
      <c r="A6110" s="248"/>
      <c r="I6110" s="126"/>
      <c r="P6110" s="126"/>
      <c r="Y6110" s="126"/>
      <c r="Z6110" s="126"/>
    </row>
    <row r="6111" spans="1:26">
      <c r="A6111" s="248"/>
      <c r="I6111" s="126"/>
      <c r="P6111" s="126"/>
      <c r="Y6111" s="126"/>
      <c r="Z6111" s="126"/>
    </row>
    <row r="6112" spans="1:26">
      <c r="A6112" s="248"/>
      <c r="I6112" s="126"/>
      <c r="P6112" s="126"/>
      <c r="Y6112" s="126"/>
      <c r="Z6112" s="126"/>
    </row>
    <row r="6113" spans="1:26">
      <c r="A6113" s="248"/>
      <c r="I6113" s="126"/>
      <c r="P6113" s="126"/>
      <c r="Y6113" s="126"/>
      <c r="Z6113" s="126"/>
    </row>
    <row r="6114" spans="1:26">
      <c r="A6114" s="248"/>
      <c r="I6114" s="126"/>
      <c r="P6114" s="126"/>
      <c r="Y6114" s="126"/>
      <c r="Z6114" s="126"/>
    </row>
    <row r="6115" spans="1:26">
      <c r="A6115" s="248"/>
      <c r="I6115" s="126"/>
      <c r="P6115" s="126"/>
      <c r="Y6115" s="126"/>
      <c r="Z6115" s="126"/>
    </row>
    <row r="6116" spans="1:26">
      <c r="A6116" s="248"/>
      <c r="I6116" s="126"/>
      <c r="P6116" s="126"/>
      <c r="Y6116" s="126"/>
      <c r="Z6116" s="126"/>
    </row>
    <row r="6117" spans="1:26">
      <c r="A6117" s="248"/>
      <c r="I6117" s="126"/>
      <c r="P6117" s="126"/>
      <c r="Y6117" s="126"/>
      <c r="Z6117" s="126"/>
    </row>
    <row r="6118" spans="1:26">
      <c r="A6118" s="248"/>
      <c r="I6118" s="126"/>
      <c r="P6118" s="126"/>
      <c r="Y6118" s="126"/>
      <c r="Z6118" s="126"/>
    </row>
    <row r="6119" spans="1:26">
      <c r="A6119" s="248"/>
      <c r="I6119" s="126"/>
      <c r="P6119" s="126"/>
      <c r="Y6119" s="126"/>
      <c r="Z6119" s="126"/>
    </row>
    <row r="6120" spans="1:26">
      <c r="A6120" s="248"/>
      <c r="I6120" s="126"/>
      <c r="P6120" s="126"/>
      <c r="Y6120" s="126"/>
      <c r="Z6120" s="126"/>
    </row>
    <row r="6121" spans="1:26">
      <c r="A6121" s="248"/>
      <c r="I6121" s="126"/>
      <c r="P6121" s="126"/>
      <c r="Y6121" s="126"/>
      <c r="Z6121" s="126"/>
    </row>
    <row r="6122" spans="1:26">
      <c r="A6122" s="248"/>
      <c r="I6122" s="126"/>
      <c r="P6122" s="126"/>
      <c r="Y6122" s="126"/>
      <c r="Z6122" s="126"/>
    </row>
    <row r="6123" spans="1:26">
      <c r="A6123" s="248"/>
      <c r="I6123" s="126"/>
      <c r="P6123" s="126"/>
      <c r="Y6123" s="126"/>
      <c r="Z6123" s="126"/>
    </row>
    <row r="6124" spans="1:26">
      <c r="A6124" s="248"/>
      <c r="I6124" s="126"/>
      <c r="P6124" s="126"/>
      <c r="Y6124" s="126"/>
      <c r="Z6124" s="126"/>
    </row>
    <row r="6125" spans="1:26">
      <c r="A6125" s="248"/>
      <c r="I6125" s="126"/>
      <c r="P6125" s="126"/>
      <c r="Y6125" s="126"/>
      <c r="Z6125" s="126"/>
    </row>
    <row r="6126" spans="1:26">
      <c r="A6126" s="248"/>
      <c r="I6126" s="126"/>
      <c r="P6126" s="126"/>
      <c r="Y6126" s="126"/>
      <c r="Z6126" s="126"/>
    </row>
    <row r="6127" spans="1:26">
      <c r="A6127" s="248"/>
      <c r="I6127" s="126"/>
      <c r="P6127" s="126"/>
      <c r="Y6127" s="126"/>
      <c r="Z6127" s="126"/>
    </row>
    <row r="6128" spans="1:26">
      <c r="A6128" s="248"/>
      <c r="I6128" s="126"/>
      <c r="P6128" s="126"/>
      <c r="Y6128" s="126"/>
      <c r="Z6128" s="126"/>
    </row>
    <row r="6129" spans="1:26">
      <c r="A6129" s="248"/>
      <c r="I6129" s="126"/>
      <c r="P6129" s="126"/>
      <c r="Y6129" s="126"/>
      <c r="Z6129" s="126"/>
    </row>
    <row r="6130" spans="1:26">
      <c r="A6130" s="248"/>
      <c r="I6130" s="126"/>
      <c r="P6130" s="126"/>
      <c r="Y6130" s="126"/>
      <c r="Z6130" s="126"/>
    </row>
    <row r="6131" spans="1:26">
      <c r="A6131" s="248"/>
      <c r="I6131" s="126"/>
      <c r="P6131" s="126"/>
      <c r="Y6131" s="126"/>
      <c r="Z6131" s="126"/>
    </row>
    <row r="6132" spans="1:26">
      <c r="A6132" s="248"/>
      <c r="I6132" s="126"/>
      <c r="P6132" s="126"/>
      <c r="Y6132" s="126"/>
      <c r="Z6132" s="126"/>
    </row>
    <row r="6133" spans="1:26">
      <c r="A6133" s="248"/>
      <c r="I6133" s="126"/>
      <c r="P6133" s="126"/>
      <c r="Y6133" s="126"/>
      <c r="Z6133" s="126"/>
    </row>
    <row r="6134" spans="1:26">
      <c r="A6134" s="248"/>
      <c r="I6134" s="126"/>
      <c r="P6134" s="126"/>
      <c r="Y6134" s="126"/>
      <c r="Z6134" s="126"/>
    </row>
    <row r="6135" spans="1:26">
      <c r="A6135" s="248"/>
      <c r="I6135" s="126"/>
      <c r="P6135" s="126"/>
      <c r="Y6135" s="126"/>
      <c r="Z6135" s="126"/>
    </row>
    <row r="6136" spans="1:26">
      <c r="A6136" s="248"/>
      <c r="I6136" s="126"/>
      <c r="P6136" s="126"/>
      <c r="Y6136" s="126"/>
      <c r="Z6136" s="126"/>
    </row>
    <row r="6137" spans="1:26">
      <c r="A6137" s="248"/>
      <c r="I6137" s="126"/>
      <c r="P6137" s="126"/>
      <c r="Y6137" s="126"/>
      <c r="Z6137" s="126"/>
    </row>
    <row r="6138" spans="1:26">
      <c r="A6138" s="248"/>
      <c r="I6138" s="126"/>
      <c r="P6138" s="126"/>
      <c r="Y6138" s="126"/>
      <c r="Z6138" s="126"/>
    </row>
    <row r="6139" spans="1:26">
      <c r="A6139" s="248"/>
      <c r="I6139" s="126"/>
      <c r="P6139" s="126"/>
      <c r="Y6139" s="126"/>
      <c r="Z6139" s="126"/>
    </row>
    <row r="6140" spans="1:26">
      <c r="A6140" s="248"/>
      <c r="I6140" s="126"/>
      <c r="P6140" s="126"/>
      <c r="Y6140" s="126"/>
      <c r="Z6140" s="126"/>
    </row>
    <row r="6141" spans="1:26">
      <c r="A6141" s="248"/>
      <c r="I6141" s="126"/>
      <c r="P6141" s="126"/>
      <c r="Y6141" s="126"/>
      <c r="Z6141" s="126"/>
    </row>
    <row r="6142" spans="1:26">
      <c r="A6142" s="248"/>
      <c r="I6142" s="126"/>
      <c r="P6142" s="126"/>
      <c r="Y6142" s="126"/>
      <c r="Z6142" s="126"/>
    </row>
    <row r="6143" spans="1:26">
      <c r="A6143" s="248"/>
      <c r="I6143" s="126"/>
      <c r="P6143" s="126"/>
      <c r="Y6143" s="126"/>
      <c r="Z6143" s="126"/>
    </row>
    <row r="6144" spans="1:26">
      <c r="A6144" s="248"/>
      <c r="I6144" s="126"/>
      <c r="P6144" s="126"/>
      <c r="Y6144" s="126"/>
      <c r="Z6144" s="126"/>
    </row>
    <row r="6145" spans="1:26">
      <c r="A6145" s="248"/>
      <c r="I6145" s="126"/>
      <c r="P6145" s="126"/>
      <c r="Y6145" s="126"/>
      <c r="Z6145" s="126"/>
    </row>
    <row r="6146" spans="1:26">
      <c r="A6146" s="248"/>
      <c r="I6146" s="126"/>
      <c r="P6146" s="126"/>
      <c r="Y6146" s="126"/>
      <c r="Z6146" s="126"/>
    </row>
    <row r="6147" spans="1:26">
      <c r="A6147" s="248"/>
      <c r="I6147" s="126"/>
      <c r="P6147" s="126"/>
      <c r="Y6147" s="126"/>
      <c r="Z6147" s="126"/>
    </row>
    <row r="6148" spans="1:26">
      <c r="A6148" s="248"/>
      <c r="I6148" s="126"/>
      <c r="P6148" s="126"/>
      <c r="Y6148" s="126"/>
      <c r="Z6148" s="126"/>
    </row>
    <row r="6149" spans="1:26">
      <c r="A6149" s="248"/>
      <c r="I6149" s="126"/>
      <c r="P6149" s="126"/>
      <c r="Y6149" s="126"/>
      <c r="Z6149" s="126"/>
    </row>
    <row r="6150" spans="1:26">
      <c r="A6150" s="248"/>
      <c r="I6150" s="126"/>
      <c r="P6150" s="126"/>
      <c r="Y6150" s="126"/>
      <c r="Z6150" s="126"/>
    </row>
    <row r="6151" spans="1:26">
      <c r="A6151" s="248"/>
      <c r="I6151" s="126"/>
      <c r="P6151" s="126"/>
      <c r="Y6151" s="126"/>
      <c r="Z6151" s="126"/>
    </row>
    <row r="6152" spans="1:26">
      <c r="A6152" s="248"/>
      <c r="I6152" s="126"/>
      <c r="P6152" s="126"/>
      <c r="Y6152" s="126"/>
      <c r="Z6152" s="126"/>
    </row>
    <row r="6153" spans="1:26">
      <c r="A6153" s="248"/>
      <c r="I6153" s="126"/>
      <c r="P6153" s="126"/>
      <c r="Y6153" s="126"/>
      <c r="Z6153" s="126"/>
    </row>
    <row r="6154" spans="1:26">
      <c r="A6154" s="248"/>
      <c r="I6154" s="126"/>
      <c r="P6154" s="126"/>
      <c r="Y6154" s="126"/>
      <c r="Z6154" s="126"/>
    </row>
    <row r="6155" spans="1:26">
      <c r="A6155" s="248"/>
      <c r="I6155" s="126"/>
      <c r="P6155" s="126"/>
      <c r="Y6155" s="126"/>
      <c r="Z6155" s="126"/>
    </row>
    <row r="6156" spans="1:26">
      <c r="A6156" s="248"/>
      <c r="I6156" s="126"/>
      <c r="P6156" s="126"/>
      <c r="Y6156" s="126"/>
      <c r="Z6156" s="126"/>
    </row>
    <row r="6157" spans="1:26">
      <c r="A6157" s="248"/>
      <c r="I6157" s="126"/>
      <c r="P6157" s="126"/>
      <c r="Y6157" s="126"/>
      <c r="Z6157" s="126"/>
    </row>
    <row r="6158" spans="1:26">
      <c r="A6158" s="248"/>
      <c r="I6158" s="126"/>
      <c r="P6158" s="126"/>
      <c r="Y6158" s="126"/>
      <c r="Z6158" s="126"/>
    </row>
    <row r="6159" spans="1:26">
      <c r="A6159" s="248"/>
      <c r="I6159" s="126"/>
      <c r="P6159" s="126"/>
      <c r="Y6159" s="126"/>
      <c r="Z6159" s="126"/>
    </row>
    <row r="6160" spans="1:26">
      <c r="A6160" s="248"/>
      <c r="I6160" s="126"/>
      <c r="P6160" s="126"/>
      <c r="Y6160" s="126"/>
      <c r="Z6160" s="126"/>
    </row>
    <row r="6161" spans="1:26">
      <c r="A6161" s="248"/>
      <c r="I6161" s="126"/>
      <c r="P6161" s="126"/>
      <c r="Y6161" s="126"/>
      <c r="Z6161" s="126"/>
    </row>
    <row r="6162" spans="1:26">
      <c r="A6162" s="248"/>
      <c r="I6162" s="126"/>
      <c r="P6162" s="126"/>
      <c r="Y6162" s="126"/>
      <c r="Z6162" s="126"/>
    </row>
    <row r="6163" spans="1:26">
      <c r="A6163" s="248"/>
      <c r="I6163" s="126"/>
      <c r="P6163" s="126"/>
      <c r="Y6163" s="126"/>
      <c r="Z6163" s="126"/>
    </row>
    <row r="6164" spans="1:26">
      <c r="A6164" s="248"/>
      <c r="I6164" s="126"/>
      <c r="P6164" s="126"/>
      <c r="Y6164" s="126"/>
      <c r="Z6164" s="126"/>
    </row>
    <row r="6165" spans="1:26">
      <c r="A6165" s="248"/>
      <c r="I6165" s="126"/>
      <c r="P6165" s="126"/>
      <c r="Y6165" s="126"/>
      <c r="Z6165" s="126"/>
    </row>
    <row r="6166" spans="1:26">
      <c r="A6166" s="248"/>
      <c r="I6166" s="126"/>
      <c r="P6166" s="126"/>
      <c r="Y6166" s="126"/>
      <c r="Z6166" s="126"/>
    </row>
    <row r="6167" spans="1:26">
      <c r="A6167" s="248"/>
      <c r="I6167" s="126"/>
      <c r="P6167" s="126"/>
      <c r="Y6167" s="126"/>
      <c r="Z6167" s="126"/>
    </row>
    <row r="6168" spans="1:26">
      <c r="A6168" s="248"/>
      <c r="I6168" s="126"/>
      <c r="P6168" s="126"/>
      <c r="Y6168" s="126"/>
      <c r="Z6168" s="126"/>
    </row>
    <row r="6169" spans="1:26">
      <c r="A6169" s="248"/>
      <c r="I6169" s="126"/>
      <c r="P6169" s="126"/>
      <c r="Y6169" s="126"/>
      <c r="Z6169" s="126"/>
    </row>
    <row r="6170" spans="1:26">
      <c r="A6170" s="248"/>
      <c r="I6170" s="126"/>
      <c r="P6170" s="126"/>
      <c r="Y6170" s="126"/>
      <c r="Z6170" s="126"/>
    </row>
    <row r="6171" spans="1:26">
      <c r="A6171" s="248"/>
      <c r="I6171" s="126"/>
      <c r="P6171" s="126"/>
      <c r="Y6171" s="126"/>
      <c r="Z6171" s="126"/>
    </row>
    <row r="6172" spans="1:26">
      <c r="A6172" s="248"/>
      <c r="I6172" s="126"/>
      <c r="P6172" s="126"/>
      <c r="Y6172" s="126"/>
      <c r="Z6172" s="126"/>
    </row>
    <row r="6173" spans="1:26">
      <c r="A6173" s="248"/>
      <c r="I6173" s="126"/>
      <c r="P6173" s="126"/>
      <c r="Y6173" s="126"/>
      <c r="Z6173" s="126"/>
    </row>
    <row r="6174" spans="1:26">
      <c r="A6174" s="248"/>
      <c r="I6174" s="126"/>
      <c r="P6174" s="126"/>
      <c r="Y6174" s="126"/>
      <c r="Z6174" s="126"/>
    </row>
    <row r="6175" spans="1:26">
      <c r="A6175" s="248"/>
      <c r="I6175" s="126"/>
      <c r="P6175" s="126"/>
      <c r="Y6175" s="126"/>
      <c r="Z6175" s="126"/>
    </row>
    <row r="6176" spans="1:26">
      <c r="A6176" s="248"/>
      <c r="I6176" s="126"/>
      <c r="P6176" s="126"/>
      <c r="Y6176" s="126"/>
      <c r="Z6176" s="126"/>
    </row>
    <row r="6177" spans="1:26">
      <c r="A6177" s="248"/>
      <c r="I6177" s="126"/>
      <c r="P6177" s="126"/>
      <c r="Y6177" s="126"/>
      <c r="Z6177" s="126"/>
    </row>
    <row r="6178" spans="1:26">
      <c r="A6178" s="248"/>
      <c r="I6178" s="126"/>
      <c r="P6178" s="126"/>
      <c r="Y6178" s="126"/>
      <c r="Z6178" s="126"/>
    </row>
    <row r="6179" spans="1:26">
      <c r="A6179" s="248"/>
      <c r="I6179" s="126"/>
      <c r="P6179" s="126"/>
      <c r="Y6179" s="126"/>
      <c r="Z6179" s="126"/>
    </row>
    <row r="6180" spans="1:26">
      <c r="A6180" s="248"/>
      <c r="I6180" s="126"/>
      <c r="P6180" s="126"/>
      <c r="Y6180" s="126"/>
      <c r="Z6180" s="126"/>
    </row>
    <row r="6181" spans="1:26">
      <c r="A6181" s="248"/>
      <c r="I6181" s="126"/>
      <c r="P6181" s="126"/>
      <c r="Y6181" s="126"/>
      <c r="Z6181" s="126"/>
    </row>
    <row r="6182" spans="1:26">
      <c r="A6182" s="248"/>
      <c r="I6182" s="126"/>
      <c r="P6182" s="126"/>
      <c r="Y6182" s="126"/>
      <c r="Z6182" s="126"/>
    </row>
    <row r="6183" spans="1:26">
      <c r="A6183" s="248"/>
      <c r="I6183" s="126"/>
      <c r="P6183" s="126"/>
      <c r="Y6183" s="126"/>
      <c r="Z6183" s="126"/>
    </row>
    <row r="6184" spans="1:26">
      <c r="A6184" s="248"/>
      <c r="I6184" s="126"/>
      <c r="P6184" s="126"/>
      <c r="Y6184" s="126"/>
      <c r="Z6184" s="126"/>
    </row>
    <row r="6185" spans="1:26">
      <c r="A6185" s="248"/>
      <c r="I6185" s="126"/>
      <c r="P6185" s="126"/>
      <c r="Y6185" s="126"/>
      <c r="Z6185" s="126"/>
    </row>
    <row r="6186" spans="1:26">
      <c r="A6186" s="248"/>
      <c r="I6186" s="126"/>
      <c r="P6186" s="126"/>
      <c r="Y6186" s="126"/>
      <c r="Z6186" s="126"/>
    </row>
    <row r="6187" spans="1:26">
      <c r="A6187" s="248"/>
      <c r="I6187" s="126"/>
      <c r="P6187" s="126"/>
      <c r="Y6187" s="126"/>
      <c r="Z6187" s="126"/>
    </row>
    <row r="6188" spans="1:26">
      <c r="A6188" s="248"/>
      <c r="I6188" s="126"/>
      <c r="P6188" s="126"/>
      <c r="Y6188" s="126"/>
      <c r="Z6188" s="126"/>
    </row>
    <row r="6189" spans="1:26">
      <c r="A6189" s="248"/>
      <c r="I6189" s="126"/>
      <c r="P6189" s="126"/>
      <c r="Y6189" s="126"/>
      <c r="Z6189" s="126"/>
    </row>
    <row r="6190" spans="1:26">
      <c r="A6190" s="248"/>
      <c r="I6190" s="126"/>
      <c r="P6190" s="126"/>
      <c r="Y6190" s="126"/>
      <c r="Z6190" s="126"/>
    </row>
    <row r="6191" spans="1:26">
      <c r="A6191" s="248"/>
      <c r="I6191" s="126"/>
      <c r="P6191" s="126"/>
      <c r="Y6191" s="126"/>
      <c r="Z6191" s="126"/>
    </row>
    <row r="6192" spans="1:26">
      <c r="A6192" s="248"/>
      <c r="I6192" s="126"/>
      <c r="P6192" s="126"/>
      <c r="Y6192" s="126"/>
      <c r="Z6192" s="126"/>
    </row>
    <row r="6193" spans="1:26">
      <c r="A6193" s="248"/>
      <c r="I6193" s="126"/>
      <c r="P6193" s="126"/>
      <c r="Y6193" s="126"/>
      <c r="Z6193" s="126"/>
    </row>
    <row r="6194" spans="1:26">
      <c r="A6194" s="248"/>
      <c r="I6194" s="126"/>
      <c r="P6194" s="126"/>
      <c r="Y6194" s="126"/>
      <c r="Z6194" s="126"/>
    </row>
    <row r="6195" spans="1:26">
      <c r="A6195" s="248"/>
      <c r="I6195" s="126"/>
      <c r="P6195" s="126"/>
      <c r="Y6195" s="126"/>
      <c r="Z6195" s="126"/>
    </row>
    <row r="6196" spans="1:26">
      <c r="A6196" s="248"/>
      <c r="I6196" s="126"/>
      <c r="P6196" s="126"/>
      <c r="Y6196" s="126"/>
      <c r="Z6196" s="126"/>
    </row>
    <row r="6197" spans="1:26">
      <c r="A6197" s="248"/>
      <c r="I6197" s="126"/>
      <c r="P6197" s="126"/>
      <c r="Y6197" s="126"/>
      <c r="Z6197" s="126"/>
    </row>
    <row r="6198" spans="1:26">
      <c r="A6198" s="248"/>
      <c r="I6198" s="126"/>
      <c r="P6198" s="126"/>
      <c r="Y6198" s="126"/>
      <c r="Z6198" s="126"/>
    </row>
    <row r="6199" spans="1:26">
      <c r="A6199" s="248"/>
      <c r="I6199" s="126"/>
      <c r="P6199" s="126"/>
      <c r="Y6199" s="126"/>
      <c r="Z6199" s="126"/>
    </row>
    <row r="6200" spans="1:26">
      <c r="A6200" s="248"/>
      <c r="I6200" s="126"/>
      <c r="P6200" s="126"/>
      <c r="Y6200" s="126"/>
      <c r="Z6200" s="126"/>
    </row>
    <row r="6201" spans="1:26">
      <c r="A6201" s="248"/>
      <c r="I6201" s="126"/>
      <c r="P6201" s="126"/>
      <c r="Y6201" s="126"/>
      <c r="Z6201" s="126"/>
    </row>
    <row r="6202" spans="1:26">
      <c r="A6202" s="248"/>
      <c r="I6202" s="126"/>
      <c r="P6202" s="126"/>
      <c r="Y6202" s="126"/>
      <c r="Z6202" s="126"/>
    </row>
    <row r="6203" spans="1:26">
      <c r="A6203" s="248"/>
      <c r="I6203" s="126"/>
      <c r="P6203" s="126"/>
      <c r="Y6203" s="126"/>
      <c r="Z6203" s="126"/>
    </row>
    <row r="6204" spans="1:26">
      <c r="A6204" s="248"/>
      <c r="I6204" s="126"/>
      <c r="P6204" s="126"/>
      <c r="Y6204" s="126"/>
      <c r="Z6204" s="126"/>
    </row>
    <row r="6205" spans="1:26">
      <c r="A6205" s="248"/>
      <c r="I6205" s="126"/>
      <c r="P6205" s="126"/>
      <c r="Y6205" s="126"/>
      <c r="Z6205" s="126"/>
    </row>
    <row r="6206" spans="1:26">
      <c r="A6206" s="248"/>
      <c r="I6206" s="126"/>
      <c r="P6206" s="126"/>
      <c r="Y6206" s="126"/>
      <c r="Z6206" s="126"/>
    </row>
    <row r="6207" spans="1:26">
      <c r="A6207" s="248"/>
      <c r="I6207" s="126"/>
      <c r="P6207" s="126"/>
      <c r="Y6207" s="126"/>
      <c r="Z6207" s="126"/>
    </row>
    <row r="6208" spans="1:26">
      <c r="A6208" s="248"/>
      <c r="I6208" s="126"/>
      <c r="P6208" s="126"/>
      <c r="Y6208" s="126"/>
      <c r="Z6208" s="126"/>
    </row>
    <row r="6209" spans="1:26">
      <c r="A6209" s="248"/>
      <c r="I6209" s="126"/>
      <c r="P6209" s="126"/>
      <c r="Y6209" s="126"/>
      <c r="Z6209" s="126"/>
    </row>
    <row r="6210" spans="1:26">
      <c r="A6210" s="248"/>
      <c r="I6210" s="126"/>
      <c r="P6210" s="126"/>
      <c r="Y6210" s="126"/>
      <c r="Z6210" s="126"/>
    </row>
    <row r="6211" spans="1:26">
      <c r="A6211" s="248"/>
      <c r="I6211" s="126"/>
      <c r="P6211" s="126"/>
      <c r="Y6211" s="126"/>
      <c r="Z6211" s="126"/>
    </row>
    <row r="6212" spans="1:26">
      <c r="A6212" s="248"/>
      <c r="I6212" s="126"/>
      <c r="P6212" s="126"/>
      <c r="Y6212" s="126"/>
      <c r="Z6212" s="126"/>
    </row>
    <row r="6213" spans="1:26">
      <c r="A6213" s="248"/>
      <c r="I6213" s="126"/>
      <c r="P6213" s="126"/>
      <c r="Y6213" s="126"/>
      <c r="Z6213" s="126"/>
    </row>
    <row r="6214" spans="1:26">
      <c r="A6214" s="248"/>
      <c r="I6214" s="126"/>
      <c r="P6214" s="126"/>
      <c r="Y6214" s="126"/>
      <c r="Z6214" s="126"/>
    </row>
    <row r="6215" spans="1:26">
      <c r="A6215" s="248"/>
      <c r="I6215" s="126"/>
      <c r="P6215" s="126"/>
      <c r="Y6215" s="126"/>
      <c r="Z6215" s="126"/>
    </row>
    <row r="6216" spans="1:26">
      <c r="A6216" s="248"/>
      <c r="I6216" s="126"/>
      <c r="P6216" s="126"/>
      <c r="Y6216" s="126"/>
      <c r="Z6216" s="126"/>
    </row>
    <row r="6217" spans="1:26">
      <c r="A6217" s="248"/>
      <c r="I6217" s="126"/>
      <c r="P6217" s="126"/>
      <c r="Y6217" s="126"/>
      <c r="Z6217" s="126"/>
    </row>
    <row r="6218" spans="1:26">
      <c r="A6218" s="248"/>
      <c r="I6218" s="126"/>
      <c r="P6218" s="126"/>
      <c r="Y6218" s="126"/>
      <c r="Z6218" s="126"/>
    </row>
    <row r="6219" spans="1:26">
      <c r="A6219" s="248"/>
      <c r="I6219" s="126"/>
      <c r="P6219" s="126"/>
      <c r="Y6219" s="126"/>
      <c r="Z6219" s="126"/>
    </row>
    <row r="6220" spans="1:26">
      <c r="A6220" s="248"/>
      <c r="I6220" s="126"/>
      <c r="P6220" s="126"/>
      <c r="Y6220" s="126"/>
      <c r="Z6220" s="126"/>
    </row>
    <row r="6221" spans="1:26">
      <c r="A6221" s="248"/>
      <c r="I6221" s="126"/>
      <c r="P6221" s="126"/>
      <c r="Y6221" s="126"/>
      <c r="Z6221" s="126"/>
    </row>
    <row r="6222" spans="1:26">
      <c r="A6222" s="248"/>
      <c r="I6222" s="126"/>
      <c r="P6222" s="126"/>
      <c r="Y6222" s="126"/>
      <c r="Z6222" s="126"/>
    </row>
    <row r="6223" spans="1:26">
      <c r="A6223" s="248"/>
      <c r="I6223" s="126"/>
      <c r="P6223" s="126"/>
      <c r="Y6223" s="126"/>
      <c r="Z6223" s="126"/>
    </row>
    <row r="6224" spans="1:26">
      <c r="A6224" s="248"/>
      <c r="I6224" s="126"/>
      <c r="P6224" s="126"/>
      <c r="Y6224" s="126"/>
      <c r="Z6224" s="126"/>
    </row>
    <row r="6225" spans="1:26">
      <c r="A6225" s="248"/>
      <c r="I6225" s="126"/>
      <c r="P6225" s="126"/>
      <c r="Y6225" s="126"/>
      <c r="Z6225" s="126"/>
    </row>
    <row r="6226" spans="1:26">
      <c r="A6226" s="248"/>
      <c r="I6226" s="126"/>
      <c r="P6226" s="126"/>
      <c r="Y6226" s="126"/>
      <c r="Z6226" s="126"/>
    </row>
    <row r="6227" spans="1:26">
      <c r="A6227" s="248"/>
      <c r="I6227" s="126"/>
      <c r="P6227" s="126"/>
      <c r="Y6227" s="126"/>
      <c r="Z6227" s="126"/>
    </row>
    <row r="6228" spans="1:26">
      <c r="A6228" s="248"/>
      <c r="I6228" s="126"/>
      <c r="P6228" s="126"/>
      <c r="Y6228" s="126"/>
      <c r="Z6228" s="126"/>
    </row>
    <row r="6229" spans="1:26">
      <c r="A6229" s="248"/>
      <c r="I6229" s="126"/>
      <c r="P6229" s="126"/>
      <c r="Y6229" s="126"/>
      <c r="Z6229" s="126"/>
    </row>
    <row r="6230" spans="1:26">
      <c r="A6230" s="248"/>
      <c r="I6230" s="126"/>
      <c r="P6230" s="126"/>
      <c r="Y6230" s="126"/>
      <c r="Z6230" s="126"/>
    </row>
    <row r="6231" spans="1:26">
      <c r="A6231" s="248"/>
      <c r="I6231" s="126"/>
      <c r="P6231" s="126"/>
      <c r="Y6231" s="126"/>
      <c r="Z6231" s="126"/>
    </row>
    <row r="6232" spans="1:26">
      <c r="A6232" s="248"/>
      <c r="I6232" s="126"/>
      <c r="P6232" s="126"/>
      <c r="Y6232" s="126"/>
      <c r="Z6232" s="126"/>
    </row>
    <row r="6233" spans="1:26">
      <c r="A6233" s="248"/>
      <c r="I6233" s="126"/>
      <c r="P6233" s="126"/>
      <c r="Y6233" s="126"/>
      <c r="Z6233" s="126"/>
    </row>
    <row r="6234" spans="1:26">
      <c r="A6234" s="248"/>
      <c r="I6234" s="126"/>
      <c r="P6234" s="126"/>
      <c r="Y6234" s="126"/>
      <c r="Z6234" s="126"/>
    </row>
    <row r="6235" spans="1:26">
      <c r="A6235" s="248"/>
      <c r="I6235" s="126"/>
      <c r="P6235" s="126"/>
      <c r="Y6235" s="126"/>
      <c r="Z6235" s="126"/>
    </row>
    <row r="6236" spans="1:26">
      <c r="A6236" s="248"/>
      <c r="I6236" s="126"/>
      <c r="P6236" s="126"/>
      <c r="Y6236" s="126"/>
      <c r="Z6236" s="126"/>
    </row>
    <row r="6237" spans="1:26">
      <c r="A6237" s="248"/>
      <c r="I6237" s="126"/>
      <c r="P6237" s="126"/>
      <c r="Y6237" s="126"/>
      <c r="Z6237" s="126"/>
    </row>
    <row r="6238" spans="1:26">
      <c r="A6238" s="248"/>
      <c r="I6238" s="126"/>
      <c r="P6238" s="126"/>
      <c r="Y6238" s="126"/>
      <c r="Z6238" s="126"/>
    </row>
    <row r="6239" spans="1:26">
      <c r="A6239" s="248"/>
      <c r="I6239" s="126"/>
      <c r="P6239" s="126"/>
      <c r="Y6239" s="126"/>
      <c r="Z6239" s="126"/>
    </row>
    <row r="6240" spans="1:26">
      <c r="A6240" s="248"/>
      <c r="I6240" s="126"/>
      <c r="P6240" s="126"/>
      <c r="Y6240" s="126"/>
      <c r="Z6240" s="126"/>
    </row>
    <row r="6241" spans="1:26">
      <c r="A6241" s="248"/>
      <c r="I6241" s="126"/>
      <c r="P6241" s="126"/>
      <c r="Y6241" s="126"/>
      <c r="Z6241" s="126"/>
    </row>
    <row r="6242" spans="1:26">
      <c r="A6242" s="248"/>
      <c r="I6242" s="126"/>
      <c r="P6242" s="126"/>
      <c r="Y6242" s="126"/>
      <c r="Z6242" s="126"/>
    </row>
    <row r="6243" spans="1:26">
      <c r="A6243" s="248"/>
      <c r="I6243" s="126"/>
      <c r="P6243" s="126"/>
      <c r="Y6243" s="126"/>
      <c r="Z6243" s="126"/>
    </row>
    <row r="6244" spans="1:26">
      <c r="A6244" s="248"/>
      <c r="I6244" s="126"/>
      <c r="P6244" s="126"/>
      <c r="Y6244" s="126"/>
      <c r="Z6244" s="126"/>
    </row>
    <row r="6245" spans="1:26">
      <c r="A6245" s="248"/>
      <c r="I6245" s="126"/>
      <c r="P6245" s="126"/>
      <c r="Y6245" s="126"/>
      <c r="Z6245" s="126"/>
    </row>
    <row r="6246" spans="1:26">
      <c r="A6246" s="248"/>
      <c r="I6246" s="126"/>
      <c r="P6246" s="126"/>
      <c r="Y6246" s="126"/>
      <c r="Z6246" s="126"/>
    </row>
    <row r="6247" spans="1:26">
      <c r="A6247" s="248"/>
      <c r="I6247" s="126"/>
      <c r="P6247" s="126"/>
      <c r="Y6247" s="126"/>
      <c r="Z6247" s="126"/>
    </row>
    <row r="6248" spans="1:26">
      <c r="A6248" s="248"/>
      <c r="I6248" s="126"/>
      <c r="P6248" s="126"/>
      <c r="Y6248" s="126"/>
      <c r="Z6248" s="126"/>
    </row>
    <row r="6249" spans="1:26">
      <c r="A6249" s="248"/>
      <c r="I6249" s="126"/>
      <c r="P6249" s="126"/>
      <c r="Y6249" s="126"/>
      <c r="Z6249" s="126"/>
    </row>
    <row r="6250" spans="1:26">
      <c r="A6250" s="248"/>
      <c r="I6250" s="126"/>
      <c r="P6250" s="126"/>
      <c r="Y6250" s="126"/>
      <c r="Z6250" s="126"/>
    </row>
    <row r="6251" spans="1:26">
      <c r="A6251" s="248"/>
      <c r="I6251" s="126"/>
      <c r="P6251" s="126"/>
      <c r="Y6251" s="126"/>
      <c r="Z6251" s="126"/>
    </row>
    <row r="6252" spans="1:26">
      <c r="A6252" s="248"/>
      <c r="I6252" s="126"/>
      <c r="P6252" s="126"/>
      <c r="Y6252" s="126"/>
      <c r="Z6252" s="126"/>
    </row>
    <row r="6253" spans="1:26">
      <c r="A6253" s="248"/>
      <c r="I6253" s="126"/>
      <c r="P6253" s="126"/>
      <c r="Y6253" s="126"/>
      <c r="Z6253" s="126"/>
    </row>
    <row r="6254" spans="1:26">
      <c r="A6254" s="248"/>
      <c r="I6254" s="126"/>
      <c r="P6254" s="126"/>
      <c r="Y6254" s="126"/>
      <c r="Z6254" s="126"/>
    </row>
    <row r="6255" spans="1:26">
      <c r="A6255" s="248"/>
      <c r="I6255" s="126"/>
      <c r="P6255" s="126"/>
      <c r="Y6255" s="126"/>
      <c r="Z6255" s="126"/>
    </row>
    <row r="6256" spans="1:26">
      <c r="A6256" s="248"/>
      <c r="I6256" s="126"/>
      <c r="P6256" s="126"/>
      <c r="Y6256" s="126"/>
      <c r="Z6256" s="126"/>
    </row>
    <row r="6257" spans="1:26">
      <c r="A6257" s="248"/>
      <c r="I6257" s="126"/>
      <c r="P6257" s="126"/>
      <c r="Y6257" s="126"/>
      <c r="Z6257" s="126"/>
    </row>
    <row r="6258" spans="1:26">
      <c r="A6258" s="248"/>
      <c r="I6258" s="126"/>
      <c r="P6258" s="126"/>
      <c r="Y6258" s="126"/>
      <c r="Z6258" s="126"/>
    </row>
    <row r="6259" spans="1:26">
      <c r="A6259" s="248"/>
      <c r="I6259" s="126"/>
      <c r="P6259" s="126"/>
      <c r="Y6259" s="126"/>
      <c r="Z6259" s="126"/>
    </row>
    <row r="6260" spans="1:26">
      <c r="A6260" s="248"/>
      <c r="I6260" s="126"/>
      <c r="P6260" s="126"/>
      <c r="Y6260" s="126"/>
      <c r="Z6260" s="126"/>
    </row>
    <row r="6261" spans="1:26">
      <c r="A6261" s="248"/>
      <c r="I6261" s="126"/>
      <c r="P6261" s="126"/>
      <c r="Y6261" s="126"/>
      <c r="Z6261" s="126"/>
    </row>
    <row r="6262" spans="1:26">
      <c r="A6262" s="248"/>
      <c r="I6262" s="126"/>
      <c r="P6262" s="126"/>
      <c r="Y6262" s="126"/>
      <c r="Z6262" s="126"/>
    </row>
    <row r="6263" spans="1:26">
      <c r="A6263" s="248"/>
      <c r="I6263" s="126"/>
      <c r="P6263" s="126"/>
      <c r="Y6263" s="126"/>
      <c r="Z6263" s="126"/>
    </row>
    <row r="6264" spans="1:26">
      <c r="A6264" s="248"/>
      <c r="I6264" s="126"/>
      <c r="P6264" s="126"/>
      <c r="Y6264" s="126"/>
      <c r="Z6264" s="126"/>
    </row>
    <row r="6265" spans="1:26">
      <c r="A6265" s="248"/>
      <c r="I6265" s="126"/>
      <c r="P6265" s="126"/>
      <c r="Y6265" s="126"/>
      <c r="Z6265" s="126"/>
    </row>
    <row r="6266" spans="1:26">
      <c r="A6266" s="248"/>
      <c r="I6266" s="126"/>
      <c r="P6266" s="126"/>
      <c r="Y6266" s="126"/>
      <c r="Z6266" s="126"/>
    </row>
    <row r="6267" spans="1:26">
      <c r="A6267" s="248"/>
      <c r="I6267" s="126"/>
      <c r="P6267" s="126"/>
      <c r="Y6267" s="126"/>
      <c r="Z6267" s="126"/>
    </row>
    <row r="6268" spans="1:26">
      <c r="A6268" s="248"/>
      <c r="I6268" s="126"/>
      <c r="P6268" s="126"/>
      <c r="Y6268" s="126"/>
      <c r="Z6268" s="126"/>
    </row>
    <row r="6269" spans="1:26">
      <c r="A6269" s="248"/>
      <c r="I6269" s="126"/>
      <c r="P6269" s="126"/>
      <c r="Y6269" s="126"/>
      <c r="Z6269" s="126"/>
    </row>
    <row r="6270" spans="1:26">
      <c r="A6270" s="248"/>
      <c r="I6270" s="126"/>
      <c r="P6270" s="126"/>
      <c r="Y6270" s="126"/>
      <c r="Z6270" s="126"/>
    </row>
    <row r="6271" spans="1:26">
      <c r="A6271" s="248"/>
      <c r="I6271" s="126"/>
      <c r="P6271" s="126"/>
      <c r="Y6271" s="126"/>
      <c r="Z6271" s="126"/>
    </row>
    <row r="6272" spans="1:26">
      <c r="A6272" s="248"/>
      <c r="I6272" s="126"/>
      <c r="P6272" s="126"/>
      <c r="Y6272" s="126"/>
      <c r="Z6272" s="126"/>
    </row>
    <row r="6273" spans="1:26">
      <c r="A6273" s="248"/>
      <c r="I6273" s="126"/>
      <c r="P6273" s="126"/>
      <c r="Y6273" s="126"/>
      <c r="Z6273" s="126"/>
    </row>
    <row r="6274" spans="1:26">
      <c r="A6274" s="248"/>
      <c r="I6274" s="126"/>
      <c r="P6274" s="126"/>
      <c r="Y6274" s="126"/>
      <c r="Z6274" s="126"/>
    </row>
    <row r="6275" spans="1:26">
      <c r="A6275" s="248"/>
      <c r="I6275" s="126"/>
      <c r="P6275" s="126"/>
      <c r="Y6275" s="126"/>
      <c r="Z6275" s="126"/>
    </row>
    <row r="6276" spans="1:26">
      <c r="A6276" s="248"/>
      <c r="I6276" s="126"/>
      <c r="P6276" s="126"/>
      <c r="Y6276" s="126"/>
      <c r="Z6276" s="126"/>
    </row>
    <row r="6277" spans="1:26">
      <c r="A6277" s="248"/>
      <c r="I6277" s="126"/>
      <c r="P6277" s="126"/>
      <c r="Y6277" s="126"/>
      <c r="Z6277" s="126"/>
    </row>
    <row r="6278" spans="1:26">
      <c r="A6278" s="248"/>
      <c r="I6278" s="126"/>
      <c r="P6278" s="126"/>
      <c r="Y6278" s="126"/>
      <c r="Z6278" s="126"/>
    </row>
    <row r="6279" spans="1:26">
      <c r="A6279" s="248"/>
      <c r="I6279" s="126"/>
      <c r="P6279" s="126"/>
      <c r="Y6279" s="126"/>
      <c r="Z6279" s="126"/>
    </row>
    <row r="6280" spans="1:26">
      <c r="A6280" s="248"/>
      <c r="I6280" s="126"/>
      <c r="P6280" s="126"/>
      <c r="Y6280" s="126"/>
      <c r="Z6280" s="126"/>
    </row>
    <row r="6281" spans="1:26">
      <c r="A6281" s="248"/>
      <c r="I6281" s="126"/>
      <c r="P6281" s="126"/>
      <c r="Y6281" s="126"/>
      <c r="Z6281" s="126"/>
    </row>
    <row r="6282" spans="1:26">
      <c r="A6282" s="248"/>
      <c r="I6282" s="126"/>
      <c r="P6282" s="126"/>
      <c r="Y6282" s="126"/>
      <c r="Z6282" s="126"/>
    </row>
    <row r="6283" spans="1:26">
      <c r="A6283" s="248"/>
      <c r="I6283" s="126"/>
      <c r="P6283" s="126"/>
      <c r="Y6283" s="126"/>
      <c r="Z6283" s="126"/>
    </row>
    <row r="6284" spans="1:26">
      <c r="A6284" s="248"/>
      <c r="I6284" s="126"/>
      <c r="P6284" s="126"/>
      <c r="Y6284" s="126"/>
      <c r="Z6284" s="126"/>
    </row>
    <row r="6285" spans="1:26">
      <c r="A6285" s="248"/>
      <c r="I6285" s="126"/>
      <c r="P6285" s="126"/>
      <c r="Y6285" s="126"/>
      <c r="Z6285" s="126"/>
    </row>
    <row r="6286" spans="1:26">
      <c r="A6286" s="248"/>
      <c r="I6286" s="126"/>
      <c r="P6286" s="126"/>
      <c r="Y6286" s="126"/>
      <c r="Z6286" s="126"/>
    </row>
    <row r="6287" spans="1:26">
      <c r="A6287" s="248"/>
      <c r="I6287" s="126"/>
      <c r="P6287" s="126"/>
      <c r="Y6287" s="126"/>
      <c r="Z6287" s="126"/>
    </row>
    <row r="6288" spans="1:26">
      <c r="A6288" s="248"/>
      <c r="I6288" s="126"/>
      <c r="P6288" s="126"/>
      <c r="Y6288" s="126"/>
      <c r="Z6288" s="126"/>
    </row>
    <row r="6289" spans="1:26">
      <c r="A6289" s="248"/>
      <c r="I6289" s="126"/>
      <c r="P6289" s="126"/>
      <c r="Y6289" s="126"/>
      <c r="Z6289" s="126"/>
    </row>
    <row r="6290" spans="1:26">
      <c r="A6290" s="248"/>
      <c r="I6290" s="126"/>
      <c r="P6290" s="126"/>
      <c r="Y6290" s="126"/>
      <c r="Z6290" s="126"/>
    </row>
    <row r="6291" spans="1:26">
      <c r="A6291" s="248"/>
      <c r="I6291" s="126"/>
      <c r="P6291" s="126"/>
      <c r="Y6291" s="126"/>
      <c r="Z6291" s="126"/>
    </row>
    <row r="6292" spans="1:26">
      <c r="A6292" s="248"/>
      <c r="I6292" s="126"/>
      <c r="P6292" s="126"/>
      <c r="Y6292" s="126"/>
      <c r="Z6292" s="126"/>
    </row>
    <row r="6293" spans="1:26">
      <c r="A6293" s="248"/>
      <c r="I6293" s="126"/>
      <c r="P6293" s="126"/>
      <c r="Y6293" s="126"/>
      <c r="Z6293" s="126"/>
    </row>
    <row r="6294" spans="1:26">
      <c r="A6294" s="248"/>
      <c r="I6294" s="126"/>
      <c r="P6294" s="126"/>
      <c r="Y6294" s="126"/>
      <c r="Z6294" s="126"/>
    </row>
    <row r="6295" spans="1:26">
      <c r="A6295" s="248"/>
      <c r="I6295" s="126"/>
      <c r="P6295" s="126"/>
      <c r="Y6295" s="126"/>
      <c r="Z6295" s="126"/>
    </row>
    <row r="6296" spans="1:26">
      <c r="A6296" s="248"/>
      <c r="I6296" s="126"/>
      <c r="P6296" s="126"/>
      <c r="Y6296" s="126"/>
      <c r="Z6296" s="126"/>
    </row>
    <row r="6297" spans="1:26">
      <c r="A6297" s="248"/>
      <c r="I6297" s="126"/>
      <c r="P6297" s="126"/>
      <c r="Y6297" s="126"/>
      <c r="Z6297" s="126"/>
    </row>
    <row r="6298" spans="1:26">
      <c r="A6298" s="248"/>
      <c r="I6298" s="126"/>
      <c r="P6298" s="126"/>
      <c r="Y6298" s="126"/>
      <c r="Z6298" s="126"/>
    </row>
    <row r="6299" spans="1:26">
      <c r="A6299" s="248"/>
      <c r="I6299" s="126"/>
      <c r="P6299" s="126"/>
      <c r="Y6299" s="126"/>
      <c r="Z6299" s="126"/>
    </row>
    <row r="6300" spans="1:26">
      <c r="A6300" s="248"/>
      <c r="I6300" s="126"/>
      <c r="P6300" s="126"/>
      <c r="Y6300" s="126"/>
      <c r="Z6300" s="126"/>
    </row>
    <row r="6301" spans="1:26">
      <c r="A6301" s="248"/>
      <c r="I6301" s="126"/>
      <c r="P6301" s="126"/>
      <c r="Y6301" s="126"/>
      <c r="Z6301" s="126"/>
    </row>
    <row r="6302" spans="1:26">
      <c r="A6302" s="248"/>
      <c r="I6302" s="126"/>
      <c r="P6302" s="126"/>
      <c r="Y6302" s="126"/>
      <c r="Z6302" s="126"/>
    </row>
    <row r="6303" spans="1:26">
      <c r="A6303" s="248"/>
      <c r="I6303" s="126"/>
      <c r="P6303" s="126"/>
      <c r="Y6303" s="126"/>
      <c r="Z6303" s="126"/>
    </row>
    <row r="6304" spans="1:26">
      <c r="A6304" s="248"/>
      <c r="I6304" s="126"/>
      <c r="P6304" s="126"/>
      <c r="Y6304" s="126"/>
      <c r="Z6304" s="126"/>
    </row>
    <row r="6305" spans="1:26">
      <c r="A6305" s="248"/>
      <c r="I6305" s="126"/>
      <c r="P6305" s="126"/>
      <c r="Y6305" s="126"/>
      <c r="Z6305" s="126"/>
    </row>
    <row r="6306" spans="1:26">
      <c r="A6306" s="248"/>
      <c r="I6306" s="126"/>
      <c r="P6306" s="126"/>
      <c r="Y6306" s="126"/>
      <c r="Z6306" s="126"/>
    </row>
    <row r="6307" spans="1:26">
      <c r="A6307" s="248"/>
      <c r="I6307" s="126"/>
      <c r="P6307" s="126"/>
      <c r="Y6307" s="126"/>
      <c r="Z6307" s="126"/>
    </row>
    <row r="6308" spans="1:26">
      <c r="A6308" s="248"/>
      <c r="I6308" s="126"/>
      <c r="P6308" s="126"/>
      <c r="Y6308" s="126"/>
      <c r="Z6308" s="126"/>
    </row>
    <row r="6309" spans="1:26">
      <c r="A6309" s="248"/>
      <c r="I6309" s="126"/>
      <c r="P6309" s="126"/>
      <c r="Y6309" s="126"/>
      <c r="Z6309" s="126"/>
    </row>
    <row r="6310" spans="1:26">
      <c r="A6310" s="248"/>
      <c r="I6310" s="126"/>
      <c r="P6310" s="126"/>
      <c r="Y6310" s="126"/>
      <c r="Z6310" s="126"/>
    </row>
    <row r="6311" spans="1:26">
      <c r="A6311" s="248"/>
      <c r="I6311" s="126"/>
      <c r="P6311" s="126"/>
      <c r="Y6311" s="126"/>
      <c r="Z6311" s="126"/>
    </row>
    <row r="6312" spans="1:26">
      <c r="A6312" s="248"/>
      <c r="I6312" s="126"/>
      <c r="P6312" s="126"/>
      <c r="Y6312" s="126"/>
      <c r="Z6312" s="126"/>
    </row>
    <row r="6313" spans="1:26">
      <c r="A6313" s="248"/>
      <c r="I6313" s="126"/>
      <c r="P6313" s="126"/>
      <c r="Y6313" s="126"/>
      <c r="Z6313" s="126"/>
    </row>
    <row r="6314" spans="1:26">
      <c r="A6314" s="248"/>
      <c r="I6314" s="126"/>
      <c r="P6314" s="126"/>
      <c r="Y6314" s="126"/>
      <c r="Z6314" s="126"/>
    </row>
    <row r="6315" spans="1:26">
      <c r="A6315" s="248"/>
      <c r="I6315" s="126"/>
      <c r="P6315" s="126"/>
      <c r="Y6315" s="126"/>
      <c r="Z6315" s="126"/>
    </row>
    <row r="6316" spans="1:26">
      <c r="A6316" s="248"/>
      <c r="I6316" s="126"/>
      <c r="P6316" s="126"/>
      <c r="Y6316" s="126"/>
      <c r="Z6316" s="126"/>
    </row>
    <row r="6317" spans="1:26">
      <c r="A6317" s="248"/>
      <c r="I6317" s="126"/>
      <c r="P6317" s="126"/>
      <c r="Y6317" s="126"/>
      <c r="Z6317" s="126"/>
    </row>
    <row r="6318" spans="1:26">
      <c r="A6318" s="248"/>
      <c r="I6318" s="126"/>
      <c r="P6318" s="126"/>
      <c r="Y6318" s="126"/>
      <c r="Z6318" s="126"/>
    </row>
    <row r="6319" spans="1:26">
      <c r="A6319" s="248"/>
      <c r="I6319" s="126"/>
      <c r="P6319" s="126"/>
      <c r="Y6319" s="126"/>
      <c r="Z6319" s="126"/>
    </row>
    <row r="6320" spans="1:26">
      <c r="A6320" s="248"/>
      <c r="I6320" s="126"/>
      <c r="P6320" s="126"/>
      <c r="Y6320" s="126"/>
      <c r="Z6320" s="126"/>
    </row>
    <row r="6321" spans="1:26">
      <c r="A6321" s="248"/>
      <c r="I6321" s="126"/>
      <c r="P6321" s="126"/>
      <c r="Y6321" s="126"/>
      <c r="Z6321" s="126"/>
    </row>
    <row r="6322" spans="1:26">
      <c r="A6322" s="248"/>
      <c r="I6322" s="126"/>
      <c r="P6322" s="126"/>
      <c r="Y6322" s="126"/>
      <c r="Z6322" s="126"/>
    </row>
    <row r="6323" spans="1:26">
      <c r="A6323" s="248"/>
      <c r="I6323" s="126"/>
      <c r="P6323" s="126"/>
      <c r="Y6323" s="126"/>
      <c r="Z6323" s="126"/>
    </row>
    <row r="6324" spans="1:26">
      <c r="A6324" s="248"/>
      <c r="I6324" s="126"/>
      <c r="P6324" s="126"/>
      <c r="Y6324" s="126"/>
      <c r="Z6324" s="126"/>
    </row>
    <row r="6325" spans="1:26">
      <c r="A6325" s="248"/>
      <c r="I6325" s="126"/>
      <c r="P6325" s="126"/>
      <c r="Y6325" s="126"/>
      <c r="Z6325" s="126"/>
    </row>
    <row r="6326" spans="1:26">
      <c r="A6326" s="248"/>
      <c r="I6326" s="126"/>
      <c r="P6326" s="126"/>
      <c r="Y6326" s="126"/>
      <c r="Z6326" s="126"/>
    </row>
    <row r="6327" spans="1:26">
      <c r="A6327" s="248"/>
      <c r="I6327" s="126"/>
      <c r="P6327" s="126"/>
      <c r="Y6327" s="126"/>
      <c r="Z6327" s="126"/>
    </row>
    <row r="6328" spans="1:26">
      <c r="A6328" s="248"/>
      <c r="I6328" s="126"/>
      <c r="P6328" s="126"/>
      <c r="Y6328" s="126"/>
      <c r="Z6328" s="126"/>
    </row>
    <row r="6329" spans="1:26">
      <c r="A6329" s="248"/>
      <c r="I6329" s="126"/>
      <c r="P6329" s="126"/>
      <c r="Y6329" s="126"/>
      <c r="Z6329" s="126"/>
    </row>
    <row r="6330" spans="1:26">
      <c r="A6330" s="248"/>
      <c r="I6330" s="126"/>
      <c r="P6330" s="126"/>
      <c r="Y6330" s="126"/>
      <c r="Z6330" s="126"/>
    </row>
    <row r="6331" spans="1:26">
      <c r="A6331" s="248"/>
      <c r="I6331" s="126"/>
      <c r="P6331" s="126"/>
      <c r="Y6331" s="126"/>
      <c r="Z6331" s="126"/>
    </row>
    <row r="6332" spans="1:26">
      <c r="A6332" s="248"/>
      <c r="I6332" s="126"/>
      <c r="P6332" s="126"/>
      <c r="Y6332" s="126"/>
      <c r="Z6332" s="126"/>
    </row>
    <row r="6333" spans="1:26">
      <c r="A6333" s="248"/>
      <c r="I6333" s="126"/>
      <c r="P6333" s="126"/>
      <c r="Y6333" s="126"/>
      <c r="Z6333" s="126"/>
    </row>
    <row r="6334" spans="1:26">
      <c r="A6334" s="248"/>
      <c r="I6334" s="126"/>
      <c r="P6334" s="126"/>
      <c r="Y6334" s="126"/>
      <c r="Z6334" s="126"/>
    </row>
    <row r="6335" spans="1:26">
      <c r="A6335" s="248"/>
      <c r="I6335" s="126"/>
      <c r="P6335" s="126"/>
      <c r="Y6335" s="126"/>
      <c r="Z6335" s="126"/>
    </row>
    <row r="6336" spans="1:26">
      <c r="A6336" s="248"/>
      <c r="I6336" s="126"/>
      <c r="P6336" s="126"/>
      <c r="Y6336" s="126"/>
      <c r="Z6336" s="126"/>
    </row>
    <row r="6337" spans="1:26">
      <c r="A6337" s="248"/>
      <c r="I6337" s="126"/>
      <c r="P6337" s="126"/>
      <c r="Y6337" s="126"/>
      <c r="Z6337" s="126"/>
    </row>
    <row r="6338" spans="1:26">
      <c r="A6338" s="248"/>
      <c r="I6338" s="126"/>
      <c r="P6338" s="126"/>
      <c r="Y6338" s="126"/>
      <c r="Z6338" s="126"/>
    </row>
    <row r="6339" spans="1:26">
      <c r="A6339" s="248"/>
      <c r="I6339" s="126"/>
      <c r="P6339" s="126"/>
      <c r="Y6339" s="126"/>
      <c r="Z6339" s="126"/>
    </row>
    <row r="6340" spans="1:26">
      <c r="A6340" s="248"/>
      <c r="I6340" s="126"/>
      <c r="P6340" s="126"/>
      <c r="Y6340" s="126"/>
      <c r="Z6340" s="126"/>
    </row>
    <row r="6341" spans="1:26">
      <c r="A6341" s="248"/>
      <c r="I6341" s="126"/>
      <c r="P6341" s="126"/>
      <c r="Y6341" s="126"/>
      <c r="Z6341" s="126"/>
    </row>
    <row r="6342" spans="1:26">
      <c r="A6342" s="248"/>
      <c r="I6342" s="126"/>
      <c r="P6342" s="126"/>
      <c r="Y6342" s="126"/>
      <c r="Z6342" s="126"/>
    </row>
    <row r="6343" spans="1:26">
      <c r="A6343" s="248"/>
      <c r="I6343" s="126"/>
      <c r="P6343" s="126"/>
      <c r="Y6343" s="126"/>
      <c r="Z6343" s="126"/>
    </row>
    <row r="6344" spans="1:26">
      <c r="A6344" s="248"/>
      <c r="I6344" s="126"/>
      <c r="P6344" s="126"/>
      <c r="Y6344" s="126"/>
      <c r="Z6344" s="126"/>
    </row>
    <row r="6345" spans="1:26">
      <c r="A6345" s="248"/>
      <c r="I6345" s="126"/>
      <c r="P6345" s="126"/>
      <c r="Y6345" s="126"/>
      <c r="Z6345" s="126"/>
    </row>
    <row r="6346" spans="1:26">
      <c r="A6346" s="248"/>
      <c r="I6346" s="126"/>
      <c r="P6346" s="126"/>
      <c r="Y6346" s="126"/>
      <c r="Z6346" s="126"/>
    </row>
    <row r="6347" spans="1:26">
      <c r="A6347" s="248"/>
      <c r="I6347" s="126"/>
      <c r="P6347" s="126"/>
      <c r="Y6347" s="126"/>
      <c r="Z6347" s="126"/>
    </row>
    <row r="6348" spans="1:26">
      <c r="A6348" s="248"/>
      <c r="I6348" s="126"/>
      <c r="P6348" s="126"/>
      <c r="Y6348" s="126"/>
      <c r="Z6348" s="126"/>
    </row>
    <row r="6349" spans="1:26">
      <c r="A6349" s="248"/>
      <c r="I6349" s="126"/>
      <c r="P6349" s="126"/>
      <c r="Y6349" s="126"/>
      <c r="Z6349" s="126"/>
    </row>
    <row r="6350" spans="1:26">
      <c r="A6350" s="248"/>
      <c r="I6350" s="126"/>
      <c r="P6350" s="126"/>
      <c r="Y6350" s="126"/>
      <c r="Z6350" s="126"/>
    </row>
    <row r="6351" spans="1:26">
      <c r="A6351" s="248"/>
      <c r="I6351" s="126"/>
      <c r="P6351" s="126"/>
      <c r="Y6351" s="126"/>
      <c r="Z6351" s="126"/>
    </row>
    <row r="6352" spans="1:26">
      <c r="A6352" s="248"/>
      <c r="I6352" s="126"/>
      <c r="P6352" s="126"/>
      <c r="Y6352" s="126"/>
      <c r="Z6352" s="126"/>
    </row>
    <row r="6353" spans="1:26">
      <c r="A6353" s="248"/>
      <c r="I6353" s="126"/>
      <c r="P6353" s="126"/>
      <c r="Y6353" s="126"/>
      <c r="Z6353" s="126"/>
    </row>
    <row r="6354" spans="1:26">
      <c r="A6354" s="248"/>
      <c r="I6354" s="126"/>
      <c r="P6354" s="126"/>
      <c r="Y6354" s="126"/>
      <c r="Z6354" s="126"/>
    </row>
    <row r="6355" spans="1:26">
      <c r="A6355" s="248"/>
      <c r="I6355" s="126"/>
      <c r="P6355" s="126"/>
      <c r="Y6355" s="126"/>
      <c r="Z6355" s="126"/>
    </row>
    <row r="6356" spans="1:26">
      <c r="A6356" s="248"/>
      <c r="I6356" s="126"/>
      <c r="P6356" s="126"/>
      <c r="Y6356" s="126"/>
      <c r="Z6356" s="126"/>
    </row>
    <row r="6357" spans="1:26">
      <c r="A6357" s="248"/>
      <c r="I6357" s="126"/>
      <c r="P6357" s="126"/>
      <c r="Y6357" s="126"/>
      <c r="Z6357" s="126"/>
    </row>
    <row r="6358" spans="1:26">
      <c r="A6358" s="248"/>
      <c r="I6358" s="126"/>
      <c r="P6358" s="126"/>
      <c r="Y6358" s="126"/>
      <c r="Z6358" s="126"/>
    </row>
    <row r="6359" spans="1:26">
      <c r="A6359" s="248"/>
      <c r="I6359" s="126"/>
      <c r="P6359" s="126"/>
      <c r="Y6359" s="126"/>
      <c r="Z6359" s="126"/>
    </row>
    <row r="6360" spans="1:26">
      <c r="A6360" s="248"/>
      <c r="I6360" s="126"/>
      <c r="P6360" s="126"/>
      <c r="Y6360" s="126"/>
      <c r="Z6360" s="126"/>
    </row>
    <row r="6361" spans="1:26">
      <c r="A6361" s="248"/>
      <c r="I6361" s="126"/>
      <c r="P6361" s="126"/>
      <c r="Y6361" s="126"/>
      <c r="Z6361" s="126"/>
    </row>
    <row r="6362" spans="1:26">
      <c r="A6362" s="248"/>
      <c r="I6362" s="126"/>
      <c r="P6362" s="126"/>
      <c r="Y6362" s="126"/>
      <c r="Z6362" s="126"/>
    </row>
    <row r="6363" spans="1:26">
      <c r="A6363" s="248"/>
      <c r="I6363" s="126"/>
      <c r="P6363" s="126"/>
      <c r="Y6363" s="126"/>
      <c r="Z6363" s="126"/>
    </row>
    <row r="6364" spans="1:26">
      <c r="A6364" s="248"/>
      <c r="I6364" s="126"/>
      <c r="P6364" s="126"/>
      <c r="Y6364" s="126"/>
      <c r="Z6364" s="126"/>
    </row>
    <row r="6365" spans="1:26">
      <c r="A6365" s="248"/>
      <c r="I6365" s="126"/>
      <c r="P6365" s="126"/>
      <c r="Y6365" s="126"/>
      <c r="Z6365" s="126"/>
    </row>
    <row r="6366" spans="1:26">
      <c r="A6366" s="248"/>
      <c r="I6366" s="126"/>
      <c r="P6366" s="126"/>
      <c r="Y6366" s="126"/>
      <c r="Z6366" s="126"/>
    </row>
    <row r="6367" spans="1:26">
      <c r="A6367" s="248"/>
      <c r="I6367" s="126"/>
      <c r="P6367" s="126"/>
      <c r="Y6367" s="126"/>
      <c r="Z6367" s="126"/>
    </row>
    <row r="6368" spans="1:26">
      <c r="A6368" s="248"/>
      <c r="I6368" s="126"/>
      <c r="P6368" s="126"/>
      <c r="Y6368" s="126"/>
      <c r="Z6368" s="126"/>
    </row>
    <row r="6369" spans="1:26">
      <c r="A6369" s="248"/>
      <c r="I6369" s="126"/>
      <c r="P6369" s="126"/>
      <c r="Y6369" s="126"/>
      <c r="Z6369" s="126"/>
    </row>
    <row r="6370" spans="1:26">
      <c r="A6370" s="248"/>
      <c r="I6370" s="126"/>
      <c r="P6370" s="126"/>
      <c r="Y6370" s="126"/>
      <c r="Z6370" s="126"/>
    </row>
    <row r="6371" spans="1:26">
      <c r="A6371" s="248"/>
      <c r="I6371" s="126"/>
      <c r="P6371" s="126"/>
      <c r="Y6371" s="126"/>
      <c r="Z6371" s="126"/>
    </row>
    <row r="6372" spans="1:26">
      <c r="A6372" s="248"/>
      <c r="I6372" s="126"/>
      <c r="P6372" s="126"/>
      <c r="Y6372" s="126"/>
      <c r="Z6372" s="126"/>
    </row>
    <row r="6373" spans="1:26">
      <c r="A6373" s="248"/>
      <c r="I6373" s="126"/>
      <c r="P6373" s="126"/>
      <c r="Y6373" s="126"/>
      <c r="Z6373" s="126"/>
    </row>
    <row r="6374" spans="1:26">
      <c r="A6374" s="248"/>
      <c r="I6374" s="126"/>
      <c r="P6374" s="126"/>
      <c r="Y6374" s="126"/>
      <c r="Z6374" s="126"/>
    </row>
    <row r="6375" spans="1:26">
      <c r="A6375" s="248"/>
      <c r="I6375" s="126"/>
      <c r="P6375" s="126"/>
      <c r="Y6375" s="126"/>
      <c r="Z6375" s="126"/>
    </row>
    <row r="6376" spans="1:26">
      <c r="A6376" s="248"/>
      <c r="I6376" s="126"/>
      <c r="P6376" s="126"/>
      <c r="Y6376" s="126"/>
      <c r="Z6376" s="126"/>
    </row>
    <row r="6377" spans="1:26">
      <c r="A6377" s="248"/>
      <c r="I6377" s="126"/>
      <c r="P6377" s="126"/>
      <c r="Y6377" s="126"/>
      <c r="Z6377" s="126"/>
    </row>
    <row r="6378" spans="1:26">
      <c r="A6378" s="248"/>
      <c r="I6378" s="126"/>
      <c r="P6378" s="126"/>
      <c r="Y6378" s="126"/>
      <c r="Z6378" s="126"/>
    </row>
    <row r="6379" spans="1:26">
      <c r="A6379" s="248"/>
      <c r="I6379" s="126"/>
      <c r="P6379" s="126"/>
      <c r="Y6379" s="126"/>
      <c r="Z6379" s="126"/>
    </row>
    <row r="6380" spans="1:26">
      <c r="A6380" s="248"/>
      <c r="I6380" s="126"/>
      <c r="P6380" s="126"/>
      <c r="Y6380" s="126"/>
      <c r="Z6380" s="126"/>
    </row>
    <row r="6381" spans="1:26">
      <c r="A6381" s="248"/>
      <c r="I6381" s="126"/>
      <c r="P6381" s="126"/>
      <c r="Y6381" s="126"/>
      <c r="Z6381" s="126"/>
    </row>
    <row r="6382" spans="1:26">
      <c r="A6382" s="248"/>
      <c r="I6382" s="126"/>
      <c r="P6382" s="126"/>
      <c r="Y6382" s="126"/>
      <c r="Z6382" s="126"/>
    </row>
    <row r="6383" spans="1:26">
      <c r="A6383" s="248"/>
      <c r="I6383" s="126"/>
      <c r="P6383" s="126"/>
      <c r="Y6383" s="126"/>
      <c r="Z6383" s="126"/>
    </row>
    <row r="6384" spans="1:26">
      <c r="A6384" s="248"/>
      <c r="I6384" s="126"/>
      <c r="P6384" s="126"/>
      <c r="Y6384" s="126"/>
      <c r="Z6384" s="126"/>
    </row>
    <row r="6385" spans="1:26">
      <c r="A6385" s="248"/>
      <c r="I6385" s="126"/>
      <c r="P6385" s="126"/>
      <c r="Y6385" s="126"/>
      <c r="Z6385" s="126"/>
    </row>
    <row r="6386" spans="1:26">
      <c r="A6386" s="248"/>
      <c r="I6386" s="126"/>
      <c r="P6386" s="126"/>
      <c r="Y6386" s="126"/>
      <c r="Z6386" s="126"/>
    </row>
    <row r="6387" spans="1:26">
      <c r="A6387" s="248"/>
      <c r="I6387" s="126"/>
      <c r="P6387" s="126"/>
      <c r="Y6387" s="126"/>
      <c r="Z6387" s="126"/>
    </row>
    <row r="6388" spans="1:26">
      <c r="A6388" s="248"/>
      <c r="I6388" s="126"/>
      <c r="P6388" s="126"/>
      <c r="Y6388" s="126"/>
      <c r="Z6388" s="126"/>
    </row>
    <row r="6389" spans="1:26">
      <c r="A6389" s="248"/>
      <c r="I6389" s="126"/>
      <c r="P6389" s="126"/>
      <c r="Y6389" s="126"/>
      <c r="Z6389" s="126"/>
    </row>
    <row r="6390" spans="1:26">
      <c r="A6390" s="248"/>
      <c r="I6390" s="126"/>
      <c r="P6390" s="126"/>
      <c r="Y6390" s="126"/>
      <c r="Z6390" s="126"/>
    </row>
    <row r="6391" spans="1:26">
      <c r="A6391" s="248"/>
      <c r="I6391" s="126"/>
      <c r="P6391" s="126"/>
      <c r="Y6391" s="126"/>
      <c r="Z6391" s="126"/>
    </row>
    <row r="6392" spans="1:26">
      <c r="A6392" s="248"/>
      <c r="I6392" s="126"/>
      <c r="P6392" s="126"/>
      <c r="Y6392" s="126"/>
      <c r="Z6392" s="126"/>
    </row>
    <row r="6393" spans="1:26">
      <c r="A6393" s="248"/>
      <c r="I6393" s="126"/>
      <c r="P6393" s="126"/>
      <c r="Y6393" s="126"/>
      <c r="Z6393" s="126"/>
    </row>
    <row r="6394" spans="1:26">
      <c r="A6394" s="248"/>
      <c r="I6394" s="126"/>
      <c r="P6394" s="126"/>
      <c r="Y6394" s="126"/>
      <c r="Z6394" s="126"/>
    </row>
    <row r="6395" spans="1:26">
      <c r="A6395" s="248"/>
      <c r="I6395" s="126"/>
      <c r="P6395" s="126"/>
      <c r="Y6395" s="126"/>
      <c r="Z6395" s="126"/>
    </row>
    <row r="6396" spans="1:26">
      <c r="A6396" s="248"/>
      <c r="I6396" s="126"/>
      <c r="P6396" s="126"/>
      <c r="Y6396" s="126"/>
      <c r="Z6396" s="126"/>
    </row>
    <row r="6397" spans="1:26">
      <c r="A6397" s="248"/>
      <c r="I6397" s="126"/>
      <c r="P6397" s="126"/>
      <c r="Y6397" s="126"/>
      <c r="Z6397" s="126"/>
    </row>
    <row r="6398" spans="1:26">
      <c r="A6398" s="248"/>
      <c r="I6398" s="126"/>
      <c r="P6398" s="126"/>
      <c r="Y6398" s="126"/>
      <c r="Z6398" s="126"/>
    </row>
    <row r="6399" spans="1:26">
      <c r="A6399" s="248"/>
      <c r="I6399" s="126"/>
      <c r="P6399" s="126"/>
      <c r="Y6399" s="126"/>
      <c r="Z6399" s="126"/>
    </row>
    <row r="6400" spans="1:26">
      <c r="A6400" s="248"/>
      <c r="I6400" s="126"/>
      <c r="P6400" s="126"/>
      <c r="Y6400" s="126"/>
      <c r="Z6400" s="126"/>
    </row>
    <row r="6401" spans="1:26">
      <c r="A6401" s="248"/>
      <c r="I6401" s="126"/>
      <c r="P6401" s="126"/>
      <c r="Y6401" s="126"/>
      <c r="Z6401" s="126"/>
    </row>
    <row r="6402" spans="1:26">
      <c r="A6402" s="248"/>
      <c r="I6402" s="126"/>
      <c r="P6402" s="126"/>
      <c r="Y6402" s="126"/>
      <c r="Z6402" s="126"/>
    </row>
    <row r="6403" spans="1:26">
      <c r="A6403" s="248"/>
      <c r="I6403" s="126"/>
      <c r="P6403" s="126"/>
      <c r="Y6403" s="126"/>
      <c r="Z6403" s="126"/>
    </row>
    <row r="6404" spans="1:26">
      <c r="A6404" s="248"/>
      <c r="I6404" s="126"/>
      <c r="P6404" s="126"/>
      <c r="Y6404" s="126"/>
      <c r="Z6404" s="126"/>
    </row>
    <row r="6405" spans="1:26">
      <c r="A6405" s="248"/>
      <c r="I6405" s="126"/>
      <c r="P6405" s="126"/>
      <c r="Y6405" s="126"/>
      <c r="Z6405" s="126"/>
    </row>
    <row r="6406" spans="1:26">
      <c r="A6406" s="248"/>
      <c r="I6406" s="126"/>
      <c r="P6406" s="126"/>
      <c r="Y6406" s="126"/>
      <c r="Z6406" s="126"/>
    </row>
    <row r="6407" spans="1:26">
      <c r="A6407" s="248"/>
      <c r="I6407" s="126"/>
      <c r="P6407" s="126"/>
      <c r="Y6407" s="126"/>
      <c r="Z6407" s="126"/>
    </row>
    <row r="6408" spans="1:26">
      <c r="A6408" s="248"/>
      <c r="I6408" s="126"/>
      <c r="P6408" s="126"/>
      <c r="Y6408" s="126"/>
      <c r="Z6408" s="126"/>
    </row>
    <row r="6409" spans="1:26">
      <c r="A6409" s="248"/>
      <c r="I6409" s="126"/>
      <c r="P6409" s="126"/>
      <c r="Y6409" s="126"/>
      <c r="Z6409" s="126"/>
    </row>
    <row r="6410" spans="1:26">
      <c r="A6410" s="248"/>
      <c r="I6410" s="126"/>
      <c r="P6410" s="126"/>
      <c r="Y6410" s="126"/>
      <c r="Z6410" s="126"/>
    </row>
    <row r="6411" spans="1:26">
      <c r="A6411" s="248"/>
      <c r="I6411" s="126"/>
      <c r="P6411" s="126"/>
      <c r="Y6411" s="126"/>
      <c r="Z6411" s="126"/>
    </row>
    <row r="6412" spans="1:26">
      <c r="A6412" s="248"/>
      <c r="I6412" s="126"/>
      <c r="P6412" s="126"/>
      <c r="Y6412" s="126"/>
      <c r="Z6412" s="126"/>
    </row>
    <row r="6413" spans="1:26">
      <c r="A6413" s="248"/>
      <c r="I6413" s="126"/>
      <c r="P6413" s="126"/>
      <c r="Y6413" s="126"/>
      <c r="Z6413" s="126"/>
    </row>
    <row r="6414" spans="1:26">
      <c r="A6414" s="248"/>
      <c r="I6414" s="126"/>
      <c r="P6414" s="126"/>
      <c r="Y6414" s="126"/>
      <c r="Z6414" s="126"/>
    </row>
    <row r="6415" spans="1:26">
      <c r="A6415" s="248"/>
      <c r="I6415" s="126"/>
      <c r="P6415" s="126"/>
      <c r="Y6415" s="126"/>
      <c r="Z6415" s="126"/>
    </row>
    <row r="6416" spans="1:26">
      <c r="A6416" s="248"/>
      <c r="I6416" s="126"/>
      <c r="P6416" s="126"/>
      <c r="Y6416" s="126"/>
      <c r="Z6416" s="126"/>
    </row>
    <row r="6417" spans="1:26">
      <c r="A6417" s="248"/>
      <c r="I6417" s="126"/>
      <c r="P6417" s="126"/>
      <c r="Y6417" s="126"/>
      <c r="Z6417" s="126"/>
    </row>
    <row r="6418" spans="1:26">
      <c r="A6418" s="248"/>
      <c r="I6418" s="126"/>
      <c r="P6418" s="126"/>
      <c r="Y6418" s="126"/>
      <c r="Z6418" s="126"/>
    </row>
    <row r="6419" spans="1:26">
      <c r="A6419" s="248"/>
      <c r="I6419" s="126"/>
      <c r="P6419" s="126"/>
      <c r="Y6419" s="126"/>
      <c r="Z6419" s="126"/>
    </row>
    <row r="6420" spans="1:26">
      <c r="A6420" s="248"/>
      <c r="I6420" s="126"/>
      <c r="P6420" s="126"/>
      <c r="Y6420" s="126"/>
      <c r="Z6420" s="126"/>
    </row>
    <row r="6421" spans="1:26">
      <c r="A6421" s="248"/>
      <c r="I6421" s="126"/>
      <c r="P6421" s="126"/>
      <c r="Y6421" s="126"/>
      <c r="Z6421" s="126"/>
    </row>
    <row r="6422" spans="1:26">
      <c r="A6422" s="248"/>
      <c r="I6422" s="126"/>
      <c r="P6422" s="126"/>
      <c r="Y6422" s="126"/>
      <c r="Z6422" s="126"/>
    </row>
    <row r="6423" spans="1:26">
      <c r="A6423" s="248"/>
      <c r="I6423" s="126"/>
      <c r="P6423" s="126"/>
      <c r="Y6423" s="126"/>
      <c r="Z6423" s="126"/>
    </row>
    <row r="6424" spans="1:26">
      <c r="A6424" s="248"/>
      <c r="I6424" s="126"/>
      <c r="P6424" s="126"/>
      <c r="Y6424" s="126"/>
      <c r="Z6424" s="126"/>
    </row>
    <row r="6425" spans="1:26">
      <c r="A6425" s="248"/>
      <c r="I6425" s="126"/>
      <c r="P6425" s="126"/>
      <c r="Y6425" s="126"/>
      <c r="Z6425" s="126"/>
    </row>
    <row r="6426" spans="1:26">
      <c r="A6426" s="248"/>
      <c r="I6426" s="126"/>
      <c r="P6426" s="126"/>
      <c r="Y6426" s="126"/>
      <c r="Z6426" s="126"/>
    </row>
    <row r="6427" spans="1:26">
      <c r="A6427" s="248"/>
      <c r="I6427" s="126"/>
      <c r="P6427" s="126"/>
      <c r="Y6427" s="126"/>
      <c r="Z6427" s="126"/>
    </row>
    <row r="6428" spans="1:26">
      <c r="A6428" s="248"/>
      <c r="I6428" s="126"/>
      <c r="P6428" s="126"/>
      <c r="Y6428" s="126"/>
      <c r="Z6428" s="126"/>
    </row>
    <row r="6429" spans="1:26">
      <c r="A6429" s="248"/>
      <c r="I6429" s="126"/>
      <c r="P6429" s="126"/>
      <c r="Y6429" s="126"/>
      <c r="Z6429" s="126"/>
    </row>
    <row r="6430" spans="1:26">
      <c r="A6430" s="248"/>
      <c r="I6430" s="126"/>
      <c r="P6430" s="126"/>
      <c r="Y6430" s="126"/>
      <c r="Z6430" s="126"/>
    </row>
    <row r="6431" spans="1:26">
      <c r="A6431" s="248"/>
      <c r="I6431" s="126"/>
      <c r="P6431" s="126"/>
      <c r="Y6431" s="126"/>
      <c r="Z6431" s="126"/>
    </row>
    <row r="6432" spans="1:26">
      <c r="A6432" s="248"/>
      <c r="I6432" s="126"/>
      <c r="P6432" s="126"/>
      <c r="Y6432" s="126"/>
      <c r="Z6432" s="126"/>
    </row>
    <row r="6433" spans="1:26">
      <c r="A6433" s="248"/>
      <c r="I6433" s="126"/>
      <c r="P6433" s="126"/>
      <c r="Y6433" s="126"/>
      <c r="Z6433" s="126"/>
    </row>
    <row r="6434" spans="1:26">
      <c r="A6434" s="248"/>
      <c r="I6434" s="126"/>
      <c r="P6434" s="126"/>
      <c r="Y6434" s="126"/>
      <c r="Z6434" s="126"/>
    </row>
    <row r="6435" spans="1:26">
      <c r="A6435" s="248"/>
      <c r="I6435" s="126"/>
      <c r="P6435" s="126"/>
      <c r="Y6435" s="126"/>
      <c r="Z6435" s="126"/>
    </row>
    <row r="6436" spans="1:26">
      <c r="A6436" s="248"/>
      <c r="I6436" s="126"/>
      <c r="P6436" s="126"/>
      <c r="Y6436" s="126"/>
      <c r="Z6436" s="126"/>
    </row>
    <row r="6437" spans="1:26">
      <c r="A6437" s="248"/>
      <c r="I6437" s="126"/>
      <c r="P6437" s="126"/>
      <c r="Y6437" s="126"/>
      <c r="Z6437" s="126"/>
    </row>
    <row r="6438" spans="1:26">
      <c r="A6438" s="248"/>
      <c r="I6438" s="126"/>
      <c r="P6438" s="126"/>
      <c r="Y6438" s="126"/>
      <c r="Z6438" s="126"/>
    </row>
    <row r="6439" spans="1:26">
      <c r="A6439" s="248"/>
      <c r="I6439" s="126"/>
      <c r="P6439" s="126"/>
      <c r="Y6439" s="126"/>
      <c r="Z6439" s="126"/>
    </row>
    <row r="6440" spans="1:26">
      <c r="A6440" s="248"/>
      <c r="I6440" s="126"/>
      <c r="P6440" s="126"/>
      <c r="Y6440" s="126"/>
      <c r="Z6440" s="126"/>
    </row>
    <row r="6441" spans="1:26">
      <c r="A6441" s="248"/>
      <c r="I6441" s="126"/>
      <c r="P6441" s="126"/>
      <c r="Y6441" s="126"/>
      <c r="Z6441" s="126"/>
    </row>
    <row r="6442" spans="1:26">
      <c r="A6442" s="248"/>
      <c r="I6442" s="126"/>
      <c r="P6442" s="126"/>
      <c r="Y6442" s="126"/>
      <c r="Z6442" s="126"/>
    </row>
    <row r="6443" spans="1:26">
      <c r="A6443" s="248"/>
      <c r="I6443" s="126"/>
      <c r="P6443" s="126"/>
      <c r="Y6443" s="126"/>
      <c r="Z6443" s="126"/>
    </row>
    <row r="6444" spans="1:26">
      <c r="A6444" s="248"/>
      <c r="I6444" s="126"/>
      <c r="P6444" s="126"/>
      <c r="Y6444" s="126"/>
      <c r="Z6444" s="126"/>
    </row>
    <row r="6445" spans="1:26">
      <c r="A6445" s="248"/>
      <c r="I6445" s="126"/>
      <c r="P6445" s="126"/>
      <c r="Y6445" s="126"/>
      <c r="Z6445" s="126"/>
    </row>
    <row r="6446" spans="1:26">
      <c r="A6446" s="248"/>
      <c r="I6446" s="126"/>
      <c r="P6446" s="126"/>
      <c r="Y6446" s="126"/>
      <c r="Z6446" s="126"/>
    </row>
    <row r="6447" spans="1:26">
      <c r="A6447" s="248"/>
      <c r="I6447" s="126"/>
      <c r="P6447" s="126"/>
      <c r="Y6447" s="126"/>
      <c r="Z6447" s="126"/>
    </row>
    <row r="6448" spans="1:26">
      <c r="A6448" s="248"/>
      <c r="I6448" s="126"/>
      <c r="P6448" s="126"/>
      <c r="Y6448" s="126"/>
      <c r="Z6448" s="126"/>
    </row>
    <row r="6449" spans="1:26">
      <c r="A6449" s="248"/>
      <c r="I6449" s="126"/>
      <c r="P6449" s="126"/>
      <c r="Y6449" s="126"/>
      <c r="Z6449" s="126"/>
    </row>
    <row r="6450" spans="1:26">
      <c r="A6450" s="248"/>
      <c r="I6450" s="126"/>
      <c r="P6450" s="126"/>
      <c r="Y6450" s="126"/>
      <c r="Z6450" s="126"/>
    </row>
    <row r="6451" spans="1:26">
      <c r="A6451" s="248"/>
      <c r="I6451" s="126"/>
      <c r="P6451" s="126"/>
      <c r="Y6451" s="126"/>
      <c r="Z6451" s="126"/>
    </row>
    <row r="6452" spans="1:26">
      <c r="A6452" s="248"/>
      <c r="I6452" s="126"/>
      <c r="P6452" s="126"/>
      <c r="Y6452" s="126"/>
      <c r="Z6452" s="126"/>
    </row>
    <row r="6453" spans="1:26">
      <c r="A6453" s="248"/>
      <c r="I6453" s="126"/>
      <c r="P6453" s="126"/>
      <c r="Y6453" s="126"/>
      <c r="Z6453" s="126"/>
    </row>
    <row r="6454" spans="1:26">
      <c r="A6454" s="248"/>
      <c r="I6454" s="126"/>
      <c r="P6454" s="126"/>
      <c r="Y6454" s="126"/>
      <c r="Z6454" s="126"/>
    </row>
    <row r="6455" spans="1:26">
      <c r="A6455" s="248"/>
      <c r="I6455" s="126"/>
      <c r="P6455" s="126"/>
      <c r="Y6455" s="126"/>
      <c r="Z6455" s="126"/>
    </row>
    <row r="6456" spans="1:26">
      <c r="A6456" s="248"/>
      <c r="I6456" s="126"/>
      <c r="P6456" s="126"/>
      <c r="Y6456" s="126"/>
      <c r="Z6456" s="126"/>
    </row>
    <row r="6457" spans="1:26">
      <c r="A6457" s="248"/>
      <c r="I6457" s="126"/>
      <c r="P6457" s="126"/>
      <c r="Y6457" s="126"/>
      <c r="Z6457" s="126"/>
    </row>
    <row r="6458" spans="1:26">
      <c r="A6458" s="248"/>
      <c r="I6458" s="126"/>
      <c r="P6458" s="126"/>
      <c r="Y6458" s="126"/>
      <c r="Z6458" s="126"/>
    </row>
    <row r="6459" spans="1:26">
      <c r="A6459" s="248"/>
      <c r="I6459" s="126"/>
      <c r="P6459" s="126"/>
      <c r="Y6459" s="126"/>
      <c r="Z6459" s="126"/>
    </row>
    <row r="6460" spans="1:26">
      <c r="A6460" s="248"/>
      <c r="I6460" s="126"/>
      <c r="P6460" s="126"/>
      <c r="Y6460" s="126"/>
      <c r="Z6460" s="126"/>
    </row>
    <row r="6461" spans="1:26">
      <c r="A6461" s="248"/>
      <c r="I6461" s="126"/>
      <c r="P6461" s="126"/>
      <c r="Y6461" s="126"/>
      <c r="Z6461" s="126"/>
    </row>
    <row r="6462" spans="1:26">
      <c r="A6462" s="248"/>
      <c r="I6462" s="126"/>
      <c r="P6462" s="126"/>
      <c r="Y6462" s="126"/>
      <c r="Z6462" s="126"/>
    </row>
    <row r="6463" spans="1:26">
      <c r="A6463" s="248"/>
      <c r="I6463" s="126"/>
      <c r="P6463" s="126"/>
      <c r="Y6463" s="126"/>
      <c r="Z6463" s="126"/>
    </row>
    <row r="6464" spans="1:26">
      <c r="A6464" s="248"/>
      <c r="I6464" s="126"/>
      <c r="P6464" s="126"/>
      <c r="Y6464" s="126"/>
      <c r="Z6464" s="126"/>
    </row>
    <row r="6465" spans="1:26">
      <c r="A6465" s="248"/>
      <c r="I6465" s="126"/>
      <c r="P6465" s="126"/>
      <c r="Y6465" s="126"/>
      <c r="Z6465" s="126"/>
    </row>
    <row r="6466" spans="1:26">
      <c r="A6466" s="248"/>
      <c r="I6466" s="126"/>
      <c r="P6466" s="126"/>
      <c r="Y6466" s="126"/>
      <c r="Z6466" s="126"/>
    </row>
    <row r="6467" spans="1:26">
      <c r="A6467" s="248"/>
      <c r="I6467" s="126"/>
      <c r="P6467" s="126"/>
      <c r="Y6467" s="126"/>
      <c r="Z6467" s="126"/>
    </row>
    <row r="6468" spans="1:26">
      <c r="A6468" s="248"/>
      <c r="I6468" s="126"/>
      <c r="P6468" s="126"/>
      <c r="Y6468" s="126"/>
      <c r="Z6468" s="126"/>
    </row>
    <row r="6469" spans="1:26">
      <c r="A6469" s="248"/>
      <c r="I6469" s="126"/>
      <c r="P6469" s="126"/>
      <c r="Y6469" s="126"/>
      <c r="Z6469" s="126"/>
    </row>
    <row r="6470" spans="1:26">
      <c r="A6470" s="248"/>
      <c r="I6470" s="126"/>
      <c r="P6470" s="126"/>
      <c r="Y6470" s="126"/>
      <c r="Z6470" s="126"/>
    </row>
    <row r="6471" spans="1:26">
      <c r="A6471" s="248"/>
      <c r="I6471" s="126"/>
      <c r="P6471" s="126"/>
      <c r="Y6471" s="126"/>
      <c r="Z6471" s="126"/>
    </row>
    <row r="6472" spans="1:26">
      <c r="A6472" s="248"/>
      <c r="I6472" s="126"/>
      <c r="P6472" s="126"/>
      <c r="Y6472" s="126"/>
      <c r="Z6472" s="126"/>
    </row>
    <row r="6473" spans="1:26">
      <c r="A6473" s="248"/>
      <c r="I6473" s="126"/>
      <c r="P6473" s="126"/>
      <c r="Y6473" s="126"/>
      <c r="Z6473" s="126"/>
    </row>
    <row r="6474" spans="1:26">
      <c r="A6474" s="248"/>
      <c r="I6474" s="126"/>
      <c r="P6474" s="126"/>
      <c r="Y6474" s="126"/>
      <c r="Z6474" s="126"/>
    </row>
    <row r="6475" spans="1:26">
      <c r="A6475" s="248"/>
      <c r="I6475" s="126"/>
      <c r="P6475" s="126"/>
      <c r="Y6475" s="126"/>
      <c r="Z6475" s="126"/>
    </row>
    <row r="6476" spans="1:26">
      <c r="A6476" s="248"/>
      <c r="I6476" s="126"/>
      <c r="P6476" s="126"/>
      <c r="Y6476" s="126"/>
      <c r="Z6476" s="126"/>
    </row>
    <row r="6477" spans="1:26">
      <c r="A6477" s="248"/>
      <c r="I6477" s="126"/>
      <c r="P6477" s="126"/>
      <c r="Y6477" s="126"/>
      <c r="Z6477" s="126"/>
    </row>
    <row r="6478" spans="1:26">
      <c r="A6478" s="248"/>
      <c r="I6478" s="126"/>
      <c r="P6478" s="126"/>
      <c r="Y6478" s="126"/>
      <c r="Z6478" s="126"/>
    </row>
    <row r="6479" spans="1:26">
      <c r="A6479" s="248"/>
      <c r="I6479" s="126"/>
      <c r="P6479" s="126"/>
      <c r="Y6479" s="126"/>
      <c r="Z6479" s="126"/>
    </row>
    <row r="6480" spans="1:26">
      <c r="A6480" s="248"/>
      <c r="I6480" s="126"/>
      <c r="P6480" s="126"/>
      <c r="Y6480" s="126"/>
      <c r="Z6480" s="126"/>
    </row>
    <row r="6481" spans="1:26">
      <c r="A6481" s="248"/>
      <c r="I6481" s="126"/>
      <c r="P6481" s="126"/>
      <c r="Y6481" s="126"/>
      <c r="Z6481" s="126"/>
    </row>
    <row r="6482" spans="1:26">
      <c r="A6482" s="248"/>
      <c r="I6482" s="126"/>
      <c r="P6482" s="126"/>
      <c r="Y6482" s="126"/>
      <c r="Z6482" s="126"/>
    </row>
    <row r="6483" spans="1:26">
      <c r="A6483" s="248"/>
      <c r="I6483" s="126"/>
      <c r="P6483" s="126"/>
      <c r="Y6483" s="126"/>
      <c r="Z6483" s="126"/>
    </row>
    <row r="6484" spans="1:26">
      <c r="A6484" s="248"/>
      <c r="I6484" s="126"/>
      <c r="P6484" s="126"/>
      <c r="Y6484" s="126"/>
      <c r="Z6484" s="126"/>
    </row>
    <row r="6485" spans="1:26">
      <c r="A6485" s="248"/>
      <c r="I6485" s="126"/>
      <c r="P6485" s="126"/>
      <c r="Y6485" s="126"/>
      <c r="Z6485" s="126"/>
    </row>
    <row r="6486" spans="1:26">
      <c r="A6486" s="248"/>
      <c r="I6486" s="126"/>
      <c r="P6486" s="126"/>
      <c r="Y6486" s="126"/>
      <c r="Z6486" s="126"/>
    </row>
    <row r="6487" spans="1:26">
      <c r="A6487" s="248"/>
      <c r="I6487" s="126"/>
      <c r="P6487" s="126"/>
      <c r="Y6487" s="126"/>
      <c r="Z6487" s="126"/>
    </row>
    <row r="6488" spans="1:26">
      <c r="A6488" s="248"/>
      <c r="I6488" s="126"/>
      <c r="P6488" s="126"/>
      <c r="Y6488" s="126"/>
      <c r="Z6488" s="126"/>
    </row>
    <row r="6489" spans="1:26">
      <c r="A6489" s="248"/>
      <c r="I6489" s="126"/>
      <c r="P6489" s="126"/>
      <c r="Y6489" s="126"/>
      <c r="Z6489" s="126"/>
    </row>
    <row r="6490" spans="1:26">
      <c r="A6490" s="248"/>
      <c r="I6490" s="126"/>
      <c r="P6490" s="126"/>
      <c r="Y6490" s="126"/>
      <c r="Z6490" s="126"/>
    </row>
    <row r="6491" spans="1:26">
      <c r="A6491" s="248"/>
      <c r="I6491" s="126"/>
      <c r="P6491" s="126"/>
      <c r="Y6491" s="126"/>
      <c r="Z6491" s="126"/>
    </row>
    <row r="6492" spans="1:26">
      <c r="A6492" s="248"/>
      <c r="I6492" s="126"/>
      <c r="P6492" s="126"/>
      <c r="Y6492" s="126"/>
      <c r="Z6492" s="126"/>
    </row>
    <row r="6493" spans="1:26">
      <c r="A6493" s="248"/>
      <c r="I6493" s="126"/>
      <c r="P6493" s="126"/>
      <c r="Y6493" s="126"/>
      <c r="Z6493" s="126"/>
    </row>
    <row r="6494" spans="1:26">
      <c r="A6494" s="248"/>
      <c r="I6494" s="126"/>
      <c r="P6494" s="126"/>
      <c r="Y6494" s="126"/>
      <c r="Z6494" s="126"/>
    </row>
    <row r="6495" spans="1:26">
      <c r="A6495" s="248"/>
      <c r="I6495" s="126"/>
      <c r="P6495" s="126"/>
      <c r="Y6495" s="126"/>
      <c r="Z6495" s="126"/>
    </row>
    <row r="6496" spans="1:26">
      <c r="A6496" s="248"/>
      <c r="I6496" s="126"/>
      <c r="P6496" s="126"/>
      <c r="Y6496" s="126"/>
      <c r="Z6496" s="126"/>
    </row>
    <row r="6497" spans="1:26">
      <c r="A6497" s="248"/>
      <c r="I6497" s="126"/>
      <c r="P6497" s="126"/>
      <c r="Y6497" s="126"/>
      <c r="Z6497" s="126"/>
    </row>
    <row r="6498" spans="1:26">
      <c r="A6498" s="248"/>
      <c r="I6498" s="126"/>
      <c r="P6498" s="126"/>
      <c r="Y6498" s="126"/>
      <c r="Z6498" s="126"/>
    </row>
    <row r="6499" spans="1:26">
      <c r="A6499" s="248"/>
      <c r="I6499" s="126"/>
      <c r="P6499" s="126"/>
      <c r="Y6499" s="126"/>
      <c r="Z6499" s="126"/>
    </row>
    <row r="6500" spans="1:26">
      <c r="A6500" s="248"/>
      <c r="I6500" s="126"/>
      <c r="P6500" s="126"/>
      <c r="Y6500" s="126"/>
      <c r="Z6500" s="126"/>
    </row>
    <row r="6501" spans="1:26">
      <c r="A6501" s="248"/>
      <c r="I6501" s="126"/>
      <c r="P6501" s="126"/>
      <c r="Y6501" s="126"/>
      <c r="Z6501" s="126"/>
    </row>
    <row r="6502" spans="1:26">
      <c r="A6502" s="248"/>
      <c r="I6502" s="126"/>
      <c r="P6502" s="126"/>
      <c r="Y6502" s="126"/>
      <c r="Z6502" s="126"/>
    </row>
    <row r="6503" spans="1:26">
      <c r="A6503" s="248"/>
      <c r="I6503" s="126"/>
      <c r="P6503" s="126"/>
      <c r="Y6503" s="126"/>
      <c r="Z6503" s="126"/>
    </row>
    <row r="6504" spans="1:26">
      <c r="A6504" s="248"/>
      <c r="I6504" s="126"/>
      <c r="P6504" s="126"/>
      <c r="Y6504" s="126"/>
      <c r="Z6504" s="126"/>
    </row>
    <row r="6505" spans="1:26">
      <c r="A6505" s="248"/>
      <c r="I6505" s="126"/>
      <c r="P6505" s="126"/>
      <c r="Y6505" s="126"/>
      <c r="Z6505" s="126"/>
    </row>
    <row r="6506" spans="1:26">
      <c r="A6506" s="248"/>
      <c r="I6506" s="126"/>
      <c r="P6506" s="126"/>
      <c r="Y6506" s="126"/>
      <c r="Z6506" s="126"/>
    </row>
    <row r="6507" spans="1:26">
      <c r="A6507" s="248"/>
      <c r="I6507" s="126"/>
      <c r="P6507" s="126"/>
      <c r="Y6507" s="126"/>
      <c r="Z6507" s="126"/>
    </row>
    <row r="6508" spans="1:26">
      <c r="A6508" s="248"/>
      <c r="I6508" s="126"/>
      <c r="P6508" s="126"/>
      <c r="Y6508" s="126"/>
      <c r="Z6508" s="126"/>
    </row>
    <row r="6509" spans="1:26">
      <c r="A6509" s="248"/>
      <c r="I6509" s="126"/>
      <c r="P6509" s="126"/>
      <c r="Y6509" s="126"/>
      <c r="Z6509" s="126"/>
    </row>
    <row r="6510" spans="1:26">
      <c r="A6510" s="248"/>
      <c r="I6510" s="126"/>
      <c r="P6510" s="126"/>
      <c r="Y6510" s="126"/>
      <c r="Z6510" s="126"/>
    </row>
    <row r="6511" spans="1:26">
      <c r="A6511" s="248"/>
      <c r="I6511" s="126"/>
      <c r="P6511" s="126"/>
      <c r="Y6511" s="126"/>
      <c r="Z6511" s="126"/>
    </row>
    <row r="6512" spans="1:26">
      <c r="A6512" s="248"/>
      <c r="I6512" s="126"/>
      <c r="P6512" s="126"/>
      <c r="Y6512" s="126"/>
      <c r="Z6512" s="126"/>
    </row>
    <row r="6513" spans="1:26">
      <c r="A6513" s="248"/>
      <c r="I6513" s="126"/>
      <c r="P6513" s="126"/>
      <c r="Y6513" s="126"/>
      <c r="Z6513" s="126"/>
    </row>
    <row r="6514" spans="1:26">
      <c r="A6514" s="248"/>
      <c r="I6514" s="126"/>
      <c r="P6514" s="126"/>
      <c r="Y6514" s="126"/>
      <c r="Z6514" s="126"/>
    </row>
    <row r="6515" spans="1:26">
      <c r="A6515" s="248"/>
      <c r="I6515" s="126"/>
      <c r="P6515" s="126"/>
      <c r="Y6515" s="126"/>
      <c r="Z6515" s="126"/>
    </row>
    <row r="6516" spans="1:26">
      <c r="A6516" s="248"/>
      <c r="I6516" s="126"/>
      <c r="P6516" s="126"/>
      <c r="Y6516" s="126"/>
      <c r="Z6516" s="126"/>
    </row>
    <row r="6517" spans="1:26">
      <c r="A6517" s="248"/>
      <c r="I6517" s="126"/>
      <c r="P6517" s="126"/>
      <c r="Y6517" s="126"/>
      <c r="Z6517" s="126"/>
    </row>
    <row r="6518" spans="1:26">
      <c r="A6518" s="248"/>
      <c r="I6518" s="126"/>
      <c r="P6518" s="126"/>
      <c r="Y6518" s="126"/>
      <c r="Z6518" s="126"/>
    </row>
    <row r="6519" spans="1:26">
      <c r="A6519" s="248"/>
      <c r="I6519" s="126"/>
      <c r="P6519" s="126"/>
      <c r="Y6519" s="126"/>
      <c r="Z6519" s="126"/>
    </row>
    <row r="6520" spans="1:26">
      <c r="A6520" s="248"/>
      <c r="I6520" s="126"/>
      <c r="P6520" s="126"/>
      <c r="Y6520" s="126"/>
      <c r="Z6520" s="126"/>
    </row>
    <row r="6521" spans="1:26">
      <c r="A6521" s="248"/>
      <c r="I6521" s="126"/>
      <c r="P6521" s="126"/>
      <c r="Y6521" s="126"/>
      <c r="Z6521" s="126"/>
    </row>
    <row r="6522" spans="1:26">
      <c r="A6522" s="248"/>
      <c r="I6522" s="126"/>
      <c r="P6522" s="126"/>
      <c r="Y6522" s="126"/>
      <c r="Z6522" s="126"/>
    </row>
    <row r="6523" spans="1:26">
      <c r="A6523" s="248"/>
      <c r="I6523" s="126"/>
      <c r="P6523" s="126"/>
      <c r="Y6523" s="126"/>
      <c r="Z6523" s="126"/>
    </row>
    <row r="6524" spans="1:26">
      <c r="A6524" s="248"/>
      <c r="I6524" s="126"/>
      <c r="P6524" s="126"/>
      <c r="Y6524" s="126"/>
      <c r="Z6524" s="126"/>
    </row>
    <row r="6525" spans="1:26">
      <c r="A6525" s="248"/>
      <c r="I6525" s="126"/>
      <c r="P6525" s="126"/>
      <c r="Y6525" s="126"/>
      <c r="Z6525" s="126"/>
    </row>
    <row r="6526" spans="1:26">
      <c r="A6526" s="248"/>
      <c r="I6526" s="126"/>
      <c r="P6526" s="126"/>
      <c r="Y6526" s="126"/>
      <c r="Z6526" s="126"/>
    </row>
    <row r="6527" spans="1:26">
      <c r="A6527" s="248"/>
      <c r="I6527" s="126"/>
      <c r="P6527" s="126"/>
      <c r="Y6527" s="126"/>
      <c r="Z6527" s="126"/>
    </row>
    <row r="6528" spans="1:26">
      <c r="A6528" s="248"/>
      <c r="I6528" s="126"/>
      <c r="P6528" s="126"/>
      <c r="Y6528" s="126"/>
      <c r="Z6528" s="126"/>
    </row>
    <row r="6529" spans="1:26">
      <c r="A6529" s="248"/>
      <c r="I6529" s="126"/>
      <c r="P6529" s="126"/>
      <c r="Y6529" s="126"/>
      <c r="Z6529" s="126"/>
    </row>
    <row r="6530" spans="1:26">
      <c r="A6530" s="248"/>
      <c r="I6530" s="126"/>
      <c r="P6530" s="126"/>
      <c r="Y6530" s="126"/>
      <c r="Z6530" s="126"/>
    </row>
    <row r="6531" spans="1:26">
      <c r="A6531" s="248"/>
      <c r="I6531" s="126"/>
      <c r="P6531" s="126"/>
      <c r="Y6531" s="126"/>
      <c r="Z6531" s="126"/>
    </row>
    <row r="6532" spans="1:26">
      <c r="A6532" s="248"/>
      <c r="I6532" s="126"/>
      <c r="P6532" s="126"/>
      <c r="Y6532" s="126"/>
      <c r="Z6532" s="126"/>
    </row>
    <row r="6533" spans="1:26">
      <c r="A6533" s="248"/>
      <c r="I6533" s="126"/>
      <c r="P6533" s="126"/>
      <c r="Y6533" s="126"/>
      <c r="Z6533" s="126"/>
    </row>
    <row r="6534" spans="1:26">
      <c r="A6534" s="248"/>
      <c r="I6534" s="126"/>
      <c r="P6534" s="126"/>
      <c r="Y6534" s="126"/>
      <c r="Z6534" s="126"/>
    </row>
    <row r="6535" spans="1:26">
      <c r="A6535" s="248"/>
      <c r="I6535" s="126"/>
      <c r="P6535" s="126"/>
      <c r="Y6535" s="126"/>
      <c r="Z6535" s="126"/>
    </row>
    <row r="6536" spans="1:26">
      <c r="A6536" s="248"/>
      <c r="I6536" s="126"/>
      <c r="P6536" s="126"/>
      <c r="Y6536" s="126"/>
      <c r="Z6536" s="126"/>
    </row>
    <row r="6537" spans="1:26">
      <c r="A6537" s="248"/>
      <c r="I6537" s="126"/>
      <c r="P6537" s="126"/>
      <c r="Y6537" s="126"/>
      <c r="Z6537" s="126"/>
    </row>
    <row r="6538" spans="1:26">
      <c r="A6538" s="248"/>
      <c r="I6538" s="126"/>
      <c r="P6538" s="126"/>
      <c r="Y6538" s="126"/>
      <c r="Z6538" s="126"/>
    </row>
    <row r="6539" spans="1:26">
      <c r="A6539" s="248"/>
      <c r="I6539" s="126"/>
      <c r="P6539" s="126"/>
      <c r="Y6539" s="126"/>
      <c r="Z6539" s="126"/>
    </row>
    <row r="6540" spans="1:26">
      <c r="A6540" s="248"/>
      <c r="I6540" s="126"/>
      <c r="P6540" s="126"/>
      <c r="Y6540" s="126"/>
      <c r="Z6540" s="126"/>
    </row>
    <row r="6541" spans="1:26">
      <c r="A6541" s="248"/>
      <c r="I6541" s="126"/>
      <c r="P6541" s="126"/>
      <c r="Y6541" s="126"/>
      <c r="Z6541" s="126"/>
    </row>
    <row r="6542" spans="1:26">
      <c r="A6542" s="248"/>
      <c r="I6542" s="126"/>
      <c r="P6542" s="126"/>
      <c r="Y6542" s="126"/>
      <c r="Z6542" s="126"/>
    </row>
    <row r="6543" spans="1:26">
      <c r="A6543" s="248"/>
      <c r="I6543" s="126"/>
      <c r="P6543" s="126"/>
      <c r="Y6543" s="126"/>
      <c r="Z6543" s="126"/>
    </row>
    <row r="6544" spans="1:26">
      <c r="A6544" s="248"/>
      <c r="I6544" s="126"/>
      <c r="P6544" s="126"/>
      <c r="Y6544" s="126"/>
      <c r="Z6544" s="126"/>
    </row>
    <row r="6545" spans="1:26">
      <c r="A6545" s="248"/>
      <c r="I6545" s="126"/>
      <c r="P6545" s="126"/>
      <c r="Y6545" s="126"/>
      <c r="Z6545" s="126"/>
    </row>
    <row r="6546" spans="1:26">
      <c r="A6546" s="248"/>
      <c r="I6546" s="126"/>
      <c r="P6546" s="126"/>
      <c r="Y6546" s="126"/>
      <c r="Z6546" s="126"/>
    </row>
    <row r="6547" spans="1:26">
      <c r="A6547" s="248"/>
      <c r="I6547" s="126"/>
      <c r="P6547" s="126"/>
      <c r="Y6547" s="126"/>
      <c r="Z6547" s="126"/>
    </row>
    <row r="6548" spans="1:26">
      <c r="A6548" s="248"/>
      <c r="I6548" s="126"/>
      <c r="P6548" s="126"/>
      <c r="Y6548" s="126"/>
      <c r="Z6548" s="126"/>
    </row>
    <row r="6549" spans="1:26">
      <c r="A6549" s="248"/>
      <c r="I6549" s="126"/>
      <c r="P6549" s="126"/>
      <c r="Y6549" s="126"/>
      <c r="Z6549" s="126"/>
    </row>
    <row r="6550" spans="1:26">
      <c r="A6550" s="248"/>
      <c r="I6550" s="126"/>
      <c r="P6550" s="126"/>
      <c r="Y6550" s="126"/>
      <c r="Z6550" s="126"/>
    </row>
    <row r="6551" spans="1:26">
      <c r="A6551" s="248"/>
      <c r="I6551" s="126"/>
      <c r="P6551" s="126"/>
      <c r="Y6551" s="126"/>
      <c r="Z6551" s="126"/>
    </row>
    <row r="6552" spans="1:26">
      <c r="A6552" s="248"/>
      <c r="I6552" s="126"/>
      <c r="P6552" s="126"/>
      <c r="Y6552" s="126"/>
      <c r="Z6552" s="126"/>
    </row>
    <row r="6553" spans="1:26">
      <c r="A6553" s="248"/>
      <c r="I6553" s="126"/>
      <c r="P6553" s="126"/>
      <c r="Y6553" s="126"/>
      <c r="Z6553" s="126"/>
    </row>
    <row r="6554" spans="1:26">
      <c r="A6554" s="248"/>
      <c r="I6554" s="126"/>
      <c r="P6554" s="126"/>
      <c r="Y6554" s="126"/>
      <c r="Z6554" s="126"/>
    </row>
    <row r="6555" spans="1:26">
      <c r="A6555" s="248"/>
      <c r="I6555" s="126"/>
      <c r="P6555" s="126"/>
      <c r="Y6555" s="126"/>
      <c r="Z6555" s="126"/>
    </row>
    <row r="6556" spans="1:26">
      <c r="A6556" s="248"/>
      <c r="I6556" s="126"/>
      <c r="P6556" s="126"/>
      <c r="Y6556" s="126"/>
      <c r="Z6556" s="126"/>
    </row>
    <row r="6557" spans="1:26">
      <c r="A6557" s="248"/>
      <c r="I6557" s="126"/>
      <c r="P6557" s="126"/>
      <c r="Y6557" s="126"/>
      <c r="Z6557" s="126"/>
    </row>
    <row r="6558" spans="1:26">
      <c r="A6558" s="248"/>
      <c r="I6558" s="126"/>
      <c r="P6558" s="126"/>
      <c r="Y6558" s="126"/>
      <c r="Z6558" s="126"/>
    </row>
    <row r="6559" spans="1:26">
      <c r="A6559" s="248"/>
      <c r="I6559" s="126"/>
      <c r="P6559" s="126"/>
      <c r="Y6559" s="126"/>
      <c r="Z6559" s="126"/>
    </row>
    <row r="6560" spans="1:26">
      <c r="A6560" s="248"/>
      <c r="I6560" s="126"/>
      <c r="P6560" s="126"/>
      <c r="Y6560" s="126"/>
      <c r="Z6560" s="126"/>
    </row>
    <row r="6561" spans="1:26">
      <c r="A6561" s="248"/>
      <c r="I6561" s="126"/>
      <c r="P6561" s="126"/>
      <c r="Y6561" s="126"/>
      <c r="Z6561" s="126"/>
    </row>
    <row r="6562" spans="1:26">
      <c r="A6562" s="248"/>
      <c r="I6562" s="126"/>
      <c r="P6562" s="126"/>
      <c r="Y6562" s="126"/>
      <c r="Z6562" s="126"/>
    </row>
    <row r="6563" spans="1:26">
      <c r="A6563" s="248"/>
      <c r="I6563" s="126"/>
      <c r="P6563" s="126"/>
      <c r="Y6563" s="126"/>
      <c r="Z6563" s="126"/>
    </row>
    <row r="6564" spans="1:26">
      <c r="A6564" s="248"/>
      <c r="I6564" s="126"/>
      <c r="P6564" s="126"/>
      <c r="Y6564" s="126"/>
      <c r="Z6564" s="126"/>
    </row>
    <row r="6565" spans="1:26">
      <c r="A6565" s="248"/>
      <c r="I6565" s="126"/>
      <c r="P6565" s="126"/>
      <c r="Y6565" s="126"/>
      <c r="Z6565" s="126"/>
    </row>
    <row r="6566" spans="1:26">
      <c r="A6566" s="248"/>
      <c r="I6566" s="126"/>
      <c r="P6566" s="126"/>
      <c r="Y6566" s="126"/>
      <c r="Z6566" s="126"/>
    </row>
    <row r="6567" spans="1:26">
      <c r="A6567" s="248"/>
      <c r="I6567" s="126"/>
      <c r="P6567" s="126"/>
      <c r="Y6567" s="126"/>
      <c r="Z6567" s="126"/>
    </row>
    <row r="6568" spans="1:26">
      <c r="A6568" s="248"/>
      <c r="I6568" s="126"/>
      <c r="P6568" s="126"/>
      <c r="Y6568" s="126"/>
      <c r="Z6568" s="126"/>
    </row>
    <row r="6569" spans="1:26">
      <c r="A6569" s="248"/>
      <c r="I6569" s="126"/>
      <c r="P6569" s="126"/>
      <c r="Y6569" s="126"/>
      <c r="Z6569" s="126"/>
    </row>
    <row r="6570" spans="1:26">
      <c r="A6570" s="248"/>
      <c r="I6570" s="126"/>
      <c r="P6570" s="126"/>
      <c r="Y6570" s="126"/>
      <c r="Z6570" s="126"/>
    </row>
    <row r="6571" spans="1:26">
      <c r="A6571" s="248"/>
      <c r="I6571" s="126"/>
      <c r="P6571" s="126"/>
      <c r="Y6571" s="126"/>
      <c r="Z6571" s="126"/>
    </row>
    <row r="6572" spans="1:26">
      <c r="A6572" s="248"/>
      <c r="I6572" s="126"/>
      <c r="P6572" s="126"/>
      <c r="Y6572" s="126"/>
      <c r="Z6572" s="126"/>
    </row>
    <row r="6573" spans="1:26">
      <c r="A6573" s="248"/>
      <c r="I6573" s="126"/>
      <c r="P6573" s="126"/>
      <c r="Y6573" s="126"/>
      <c r="Z6573" s="126"/>
    </row>
    <row r="6574" spans="1:26">
      <c r="A6574" s="248"/>
      <c r="I6574" s="126"/>
      <c r="P6574" s="126"/>
      <c r="Y6574" s="126"/>
      <c r="Z6574" s="126"/>
    </row>
    <row r="6575" spans="1:26">
      <c r="A6575" s="248"/>
      <c r="I6575" s="126"/>
      <c r="P6575" s="126"/>
      <c r="Y6575" s="126"/>
      <c r="Z6575" s="126"/>
    </row>
    <row r="6576" spans="1:26">
      <c r="A6576" s="248"/>
      <c r="I6576" s="126"/>
      <c r="P6576" s="126"/>
      <c r="Y6576" s="126"/>
      <c r="Z6576" s="126"/>
    </row>
    <row r="6577" spans="1:26">
      <c r="A6577" s="248"/>
      <c r="I6577" s="126"/>
      <c r="P6577" s="126"/>
      <c r="Y6577" s="126"/>
      <c r="Z6577" s="126"/>
    </row>
    <row r="6578" spans="1:26">
      <c r="A6578" s="248"/>
      <c r="I6578" s="126"/>
      <c r="P6578" s="126"/>
      <c r="Y6578" s="126"/>
      <c r="Z6578" s="126"/>
    </row>
    <row r="6579" spans="1:26">
      <c r="A6579" s="248"/>
      <c r="I6579" s="126"/>
      <c r="P6579" s="126"/>
      <c r="Y6579" s="126"/>
      <c r="Z6579" s="126"/>
    </row>
    <row r="6580" spans="1:26">
      <c r="A6580" s="248"/>
      <c r="I6580" s="126"/>
      <c r="P6580" s="126"/>
      <c r="Y6580" s="126"/>
      <c r="Z6580" s="126"/>
    </row>
    <row r="6581" spans="1:26">
      <c r="A6581" s="248"/>
      <c r="I6581" s="126"/>
      <c r="P6581" s="126"/>
      <c r="Y6581" s="126"/>
      <c r="Z6581" s="126"/>
    </row>
    <row r="6582" spans="1:26">
      <c r="A6582" s="248"/>
      <c r="I6582" s="126"/>
      <c r="P6582" s="126"/>
      <c r="Y6582" s="126"/>
      <c r="Z6582" s="126"/>
    </row>
    <row r="6583" spans="1:26">
      <c r="A6583" s="248"/>
      <c r="I6583" s="126"/>
      <c r="P6583" s="126"/>
      <c r="Y6583" s="126"/>
      <c r="Z6583" s="126"/>
    </row>
    <row r="6584" spans="1:26">
      <c r="A6584" s="248"/>
      <c r="I6584" s="126"/>
      <c r="P6584" s="126"/>
      <c r="Y6584" s="126"/>
      <c r="Z6584" s="126"/>
    </row>
    <row r="6585" spans="1:26">
      <c r="A6585" s="248"/>
      <c r="I6585" s="126"/>
      <c r="P6585" s="126"/>
      <c r="Y6585" s="126"/>
      <c r="Z6585" s="126"/>
    </row>
    <row r="6586" spans="1:26">
      <c r="A6586" s="248"/>
      <c r="I6586" s="126"/>
      <c r="P6586" s="126"/>
      <c r="Y6586" s="126"/>
      <c r="Z6586" s="126"/>
    </row>
    <row r="6587" spans="1:26">
      <c r="A6587" s="248"/>
      <c r="I6587" s="126"/>
      <c r="P6587" s="126"/>
      <c r="Y6587" s="126"/>
      <c r="Z6587" s="126"/>
    </row>
    <row r="6588" spans="1:26">
      <c r="A6588" s="248"/>
      <c r="I6588" s="126"/>
      <c r="P6588" s="126"/>
      <c r="Y6588" s="126"/>
      <c r="Z6588" s="126"/>
    </row>
    <row r="6589" spans="1:26">
      <c r="A6589" s="248"/>
      <c r="I6589" s="126"/>
      <c r="P6589" s="126"/>
      <c r="Y6589" s="126"/>
      <c r="Z6589" s="126"/>
    </row>
    <row r="6590" spans="1:26">
      <c r="A6590" s="248"/>
      <c r="I6590" s="126"/>
      <c r="P6590" s="126"/>
      <c r="Y6590" s="126"/>
      <c r="Z6590" s="126"/>
    </row>
    <row r="6591" spans="1:26">
      <c r="A6591" s="248"/>
      <c r="I6591" s="126"/>
      <c r="P6591" s="126"/>
      <c r="Y6591" s="126"/>
      <c r="Z6591" s="126"/>
    </row>
    <row r="6592" spans="1:26">
      <c r="A6592" s="248"/>
      <c r="I6592" s="126"/>
      <c r="P6592" s="126"/>
      <c r="Y6592" s="126"/>
      <c r="Z6592" s="126"/>
    </row>
    <row r="6593" spans="1:26">
      <c r="A6593" s="248"/>
      <c r="I6593" s="126"/>
      <c r="P6593" s="126"/>
      <c r="Y6593" s="126"/>
      <c r="Z6593" s="126"/>
    </row>
    <row r="6594" spans="1:26">
      <c r="A6594" s="248"/>
      <c r="I6594" s="126"/>
      <c r="P6594" s="126"/>
      <c r="Y6594" s="126"/>
      <c r="Z6594" s="126"/>
    </row>
    <row r="6595" spans="1:26">
      <c r="A6595" s="248"/>
      <c r="I6595" s="126"/>
      <c r="P6595" s="126"/>
      <c r="Y6595" s="126"/>
      <c r="Z6595" s="126"/>
    </row>
    <row r="6596" spans="1:26">
      <c r="A6596" s="248"/>
      <c r="I6596" s="126"/>
      <c r="P6596" s="126"/>
      <c r="Y6596" s="126"/>
      <c r="Z6596" s="126"/>
    </row>
    <row r="6597" spans="1:26">
      <c r="A6597" s="248"/>
      <c r="I6597" s="126"/>
      <c r="P6597" s="126"/>
      <c r="Y6597" s="126"/>
      <c r="Z6597" s="126"/>
    </row>
    <row r="6598" spans="1:26">
      <c r="A6598" s="248"/>
      <c r="I6598" s="126"/>
      <c r="P6598" s="126"/>
      <c r="Y6598" s="126"/>
      <c r="Z6598" s="126"/>
    </row>
    <row r="6599" spans="1:26">
      <c r="A6599" s="248"/>
      <c r="I6599" s="126"/>
      <c r="P6599" s="126"/>
      <c r="Y6599" s="126"/>
      <c r="Z6599" s="126"/>
    </row>
    <row r="6600" spans="1:26">
      <c r="A6600" s="248"/>
      <c r="I6600" s="126"/>
      <c r="P6600" s="126"/>
      <c r="Y6600" s="126"/>
      <c r="Z6600" s="126"/>
    </row>
    <row r="6601" spans="1:26">
      <c r="A6601" s="248"/>
      <c r="I6601" s="126"/>
      <c r="P6601" s="126"/>
      <c r="Y6601" s="126"/>
      <c r="Z6601" s="126"/>
    </row>
    <row r="6602" spans="1:26">
      <c r="A6602" s="248"/>
      <c r="I6602" s="126"/>
      <c r="P6602" s="126"/>
      <c r="Y6602" s="126"/>
      <c r="Z6602" s="126"/>
    </row>
    <row r="6603" spans="1:26">
      <c r="A6603" s="248"/>
      <c r="I6603" s="126"/>
      <c r="P6603" s="126"/>
      <c r="Y6603" s="126"/>
      <c r="Z6603" s="126"/>
    </row>
    <row r="6604" spans="1:26">
      <c r="A6604" s="248"/>
      <c r="I6604" s="126"/>
      <c r="P6604" s="126"/>
      <c r="Y6604" s="126"/>
      <c r="Z6604" s="126"/>
    </row>
    <row r="6605" spans="1:26">
      <c r="A6605" s="248"/>
      <c r="I6605" s="126"/>
      <c r="P6605" s="126"/>
      <c r="Y6605" s="126"/>
      <c r="Z6605" s="126"/>
    </row>
    <row r="6606" spans="1:26">
      <c r="A6606" s="248"/>
      <c r="I6606" s="126"/>
      <c r="P6606" s="126"/>
      <c r="Y6606" s="126"/>
      <c r="Z6606" s="126"/>
    </row>
    <row r="6607" spans="1:26">
      <c r="A6607" s="248"/>
      <c r="I6607" s="126"/>
      <c r="P6607" s="126"/>
      <c r="Y6607" s="126"/>
      <c r="Z6607" s="126"/>
    </row>
    <row r="6608" spans="1:26">
      <c r="A6608" s="248"/>
      <c r="I6608" s="126"/>
      <c r="P6608" s="126"/>
      <c r="Y6608" s="126"/>
      <c r="Z6608" s="126"/>
    </row>
    <row r="6609" spans="1:26">
      <c r="A6609" s="248"/>
      <c r="I6609" s="126"/>
      <c r="P6609" s="126"/>
      <c r="Y6609" s="126"/>
      <c r="Z6609" s="126"/>
    </row>
    <row r="6610" spans="1:26">
      <c r="A6610" s="248"/>
      <c r="I6610" s="126"/>
      <c r="P6610" s="126"/>
      <c r="Y6610" s="126"/>
      <c r="Z6610" s="126"/>
    </row>
    <row r="6611" spans="1:26">
      <c r="A6611" s="248"/>
      <c r="I6611" s="126"/>
      <c r="P6611" s="126"/>
      <c r="Y6611" s="126"/>
      <c r="Z6611" s="126"/>
    </row>
    <row r="6612" spans="1:26">
      <c r="A6612" s="248"/>
      <c r="I6612" s="126"/>
      <c r="P6612" s="126"/>
      <c r="Y6612" s="126"/>
      <c r="Z6612" s="126"/>
    </row>
    <row r="6613" spans="1:26">
      <c r="A6613" s="248"/>
      <c r="I6613" s="126"/>
      <c r="P6613" s="126"/>
      <c r="Y6613" s="126"/>
      <c r="Z6613" s="126"/>
    </row>
    <row r="6614" spans="1:26">
      <c r="A6614" s="248"/>
      <c r="I6614" s="126"/>
      <c r="P6614" s="126"/>
      <c r="Y6614" s="126"/>
      <c r="Z6614" s="126"/>
    </row>
    <row r="6615" spans="1:26">
      <c r="A6615" s="248"/>
      <c r="I6615" s="126"/>
      <c r="P6615" s="126"/>
      <c r="Y6615" s="126"/>
      <c r="Z6615" s="126"/>
    </row>
    <row r="6616" spans="1:26">
      <c r="A6616" s="248"/>
      <c r="I6616" s="126"/>
      <c r="P6616" s="126"/>
      <c r="Y6616" s="126"/>
      <c r="Z6616" s="126"/>
    </row>
    <row r="6617" spans="1:26">
      <c r="A6617" s="248"/>
      <c r="I6617" s="126"/>
      <c r="P6617" s="126"/>
      <c r="Y6617" s="126"/>
      <c r="Z6617" s="126"/>
    </row>
    <row r="6618" spans="1:26">
      <c r="A6618" s="248"/>
      <c r="I6618" s="126"/>
      <c r="P6618" s="126"/>
      <c r="Y6618" s="126"/>
      <c r="Z6618" s="126"/>
    </row>
    <row r="6619" spans="1:26">
      <c r="A6619" s="248"/>
      <c r="I6619" s="126"/>
      <c r="P6619" s="126"/>
      <c r="Y6619" s="126"/>
      <c r="Z6619" s="126"/>
    </row>
    <row r="6620" spans="1:26">
      <c r="A6620" s="248"/>
      <c r="I6620" s="126"/>
      <c r="P6620" s="126"/>
      <c r="Y6620" s="126"/>
      <c r="Z6620" s="126"/>
    </row>
    <row r="6621" spans="1:26">
      <c r="A6621" s="248"/>
      <c r="I6621" s="126"/>
      <c r="P6621" s="126"/>
      <c r="Y6621" s="126"/>
      <c r="Z6621" s="126"/>
    </row>
    <row r="6622" spans="1:26">
      <c r="A6622" s="248"/>
      <c r="I6622" s="126"/>
      <c r="P6622" s="126"/>
      <c r="Y6622" s="126"/>
      <c r="Z6622" s="126"/>
    </row>
    <row r="6623" spans="1:26">
      <c r="A6623" s="248"/>
      <c r="I6623" s="126"/>
      <c r="P6623" s="126"/>
      <c r="Y6623" s="126"/>
      <c r="Z6623" s="126"/>
    </row>
    <row r="6624" spans="1:26">
      <c r="A6624" s="248"/>
      <c r="I6624" s="126"/>
      <c r="P6624" s="126"/>
      <c r="Y6624" s="126"/>
      <c r="Z6624" s="126"/>
    </row>
    <row r="6625" spans="1:26">
      <c r="A6625" s="248"/>
      <c r="I6625" s="126"/>
      <c r="P6625" s="126"/>
      <c r="Y6625" s="126"/>
      <c r="Z6625" s="126"/>
    </row>
    <row r="6626" spans="1:26">
      <c r="A6626" s="248"/>
      <c r="I6626" s="126"/>
      <c r="P6626" s="126"/>
      <c r="Y6626" s="126"/>
      <c r="Z6626" s="126"/>
    </row>
    <row r="6627" spans="1:26">
      <c r="A6627" s="248"/>
      <c r="I6627" s="126"/>
      <c r="P6627" s="126"/>
      <c r="Y6627" s="126"/>
      <c r="Z6627" s="126"/>
    </row>
    <row r="6628" spans="1:26">
      <c r="A6628" s="248"/>
      <c r="I6628" s="126"/>
      <c r="P6628" s="126"/>
      <c r="Y6628" s="126"/>
      <c r="Z6628" s="126"/>
    </row>
    <row r="6629" spans="1:26">
      <c r="A6629" s="248"/>
      <c r="I6629" s="126"/>
      <c r="P6629" s="126"/>
      <c r="Y6629" s="126"/>
      <c r="Z6629" s="126"/>
    </row>
    <row r="6630" spans="1:26">
      <c r="A6630" s="248"/>
      <c r="I6630" s="126"/>
      <c r="P6630" s="126"/>
      <c r="Y6630" s="126"/>
      <c r="Z6630" s="126"/>
    </row>
    <row r="6631" spans="1:26">
      <c r="A6631" s="248"/>
      <c r="I6631" s="126"/>
      <c r="P6631" s="126"/>
      <c r="Y6631" s="126"/>
      <c r="Z6631" s="126"/>
    </row>
    <row r="6632" spans="1:26">
      <c r="A6632" s="248"/>
      <c r="I6632" s="126"/>
      <c r="P6632" s="126"/>
      <c r="Y6632" s="126"/>
      <c r="Z6632" s="126"/>
    </row>
    <row r="6633" spans="1:26">
      <c r="A6633" s="248"/>
      <c r="I6633" s="126"/>
      <c r="P6633" s="126"/>
      <c r="Y6633" s="126"/>
      <c r="Z6633" s="126"/>
    </row>
    <row r="6634" spans="1:26">
      <c r="A6634" s="248"/>
      <c r="I6634" s="126"/>
      <c r="P6634" s="126"/>
      <c r="Y6634" s="126"/>
      <c r="Z6634" s="126"/>
    </row>
    <row r="6635" spans="1:26">
      <c r="A6635" s="248"/>
      <c r="I6635" s="126"/>
      <c r="P6635" s="126"/>
      <c r="Y6635" s="126"/>
      <c r="Z6635" s="126"/>
    </row>
    <row r="6636" spans="1:26">
      <c r="A6636" s="248"/>
      <c r="I6636" s="126"/>
      <c r="P6636" s="126"/>
      <c r="Y6636" s="126"/>
      <c r="Z6636" s="126"/>
    </row>
    <row r="6637" spans="1:26">
      <c r="A6637" s="248"/>
      <c r="I6637" s="126"/>
      <c r="P6637" s="126"/>
      <c r="Y6637" s="126"/>
      <c r="Z6637" s="126"/>
    </row>
    <row r="6638" spans="1:26">
      <c r="A6638" s="248"/>
      <c r="I6638" s="126"/>
      <c r="P6638" s="126"/>
      <c r="Y6638" s="126"/>
      <c r="Z6638" s="126"/>
    </row>
    <row r="6639" spans="1:26">
      <c r="A6639" s="248"/>
      <c r="I6639" s="126"/>
      <c r="P6639" s="126"/>
      <c r="Y6639" s="126"/>
      <c r="Z6639" s="126"/>
    </row>
    <row r="6640" spans="1:26">
      <c r="A6640" s="248"/>
      <c r="I6640" s="126"/>
      <c r="P6640" s="126"/>
      <c r="Y6640" s="126"/>
      <c r="Z6640" s="126"/>
    </row>
    <row r="6641" spans="1:26">
      <c r="A6641" s="248"/>
      <c r="I6641" s="126"/>
      <c r="P6641" s="126"/>
      <c r="Y6641" s="126"/>
      <c r="Z6641" s="126"/>
    </row>
    <row r="6642" spans="1:26">
      <c r="A6642" s="248"/>
      <c r="I6642" s="126"/>
      <c r="P6642" s="126"/>
      <c r="Y6642" s="126"/>
      <c r="Z6642" s="126"/>
    </row>
    <row r="6643" spans="1:26">
      <c r="A6643" s="248"/>
      <c r="I6643" s="126"/>
      <c r="P6643" s="126"/>
      <c r="Y6643" s="126"/>
      <c r="Z6643" s="126"/>
    </row>
    <row r="6644" spans="1:26">
      <c r="A6644" s="248"/>
      <c r="I6644" s="126"/>
      <c r="P6644" s="126"/>
      <c r="Y6644" s="126"/>
      <c r="Z6644" s="126"/>
    </row>
    <row r="6645" spans="1:26">
      <c r="A6645" s="248"/>
      <c r="I6645" s="126"/>
      <c r="P6645" s="126"/>
      <c r="Y6645" s="126"/>
      <c r="Z6645" s="126"/>
    </row>
    <row r="6646" spans="1:26">
      <c r="A6646" s="248"/>
      <c r="I6646" s="126"/>
      <c r="P6646" s="126"/>
      <c r="Y6646" s="126"/>
      <c r="Z6646" s="126"/>
    </row>
    <row r="6647" spans="1:26">
      <c r="A6647" s="248"/>
      <c r="I6647" s="126"/>
      <c r="P6647" s="126"/>
      <c r="Y6647" s="126"/>
      <c r="Z6647" s="126"/>
    </row>
    <row r="6648" spans="1:26">
      <c r="A6648" s="248"/>
      <c r="I6648" s="126"/>
      <c r="P6648" s="126"/>
      <c r="Y6648" s="126"/>
      <c r="Z6648" s="126"/>
    </row>
    <row r="6649" spans="1:26">
      <c r="A6649" s="248"/>
      <c r="I6649" s="126"/>
      <c r="P6649" s="126"/>
      <c r="Y6649" s="126"/>
      <c r="Z6649" s="126"/>
    </row>
    <row r="6650" spans="1:26">
      <c r="A6650" s="248"/>
      <c r="I6650" s="126"/>
      <c r="P6650" s="126"/>
      <c r="Y6650" s="126"/>
      <c r="Z6650" s="126"/>
    </row>
    <row r="6651" spans="1:26">
      <c r="A6651" s="248"/>
      <c r="I6651" s="126"/>
      <c r="P6651" s="126"/>
      <c r="Y6651" s="126"/>
      <c r="Z6651" s="126"/>
    </row>
    <row r="6652" spans="1:26">
      <c r="A6652" s="248"/>
      <c r="I6652" s="126"/>
      <c r="P6652" s="126"/>
      <c r="Y6652" s="126"/>
      <c r="Z6652" s="126"/>
    </row>
    <row r="6653" spans="1:26">
      <c r="A6653" s="248"/>
      <c r="I6653" s="126"/>
      <c r="P6653" s="126"/>
      <c r="Y6653" s="126"/>
      <c r="Z6653" s="126"/>
    </row>
    <row r="6654" spans="1:26">
      <c r="A6654" s="248"/>
      <c r="I6654" s="126"/>
      <c r="P6654" s="126"/>
      <c r="Y6654" s="126"/>
      <c r="Z6654" s="126"/>
    </row>
    <row r="6655" spans="1:26">
      <c r="A6655" s="248"/>
      <c r="I6655" s="126"/>
      <c r="P6655" s="126"/>
      <c r="Y6655" s="126"/>
      <c r="Z6655" s="126"/>
    </row>
    <row r="6656" spans="1:26">
      <c r="A6656" s="248"/>
      <c r="I6656" s="126"/>
      <c r="P6656" s="126"/>
      <c r="Y6656" s="126"/>
      <c r="Z6656" s="126"/>
    </row>
    <row r="6657" spans="1:26">
      <c r="A6657" s="248"/>
      <c r="I6657" s="126"/>
      <c r="P6657" s="126"/>
      <c r="Y6657" s="126"/>
      <c r="Z6657" s="126"/>
    </row>
    <row r="6658" spans="1:26">
      <c r="A6658" s="248"/>
      <c r="I6658" s="126"/>
      <c r="P6658" s="126"/>
      <c r="Y6658" s="126"/>
      <c r="Z6658" s="126"/>
    </row>
    <row r="6659" spans="1:26">
      <c r="A6659" s="248"/>
      <c r="I6659" s="126"/>
      <c r="P6659" s="126"/>
      <c r="Y6659" s="126"/>
      <c r="Z6659" s="126"/>
    </row>
    <row r="6660" spans="1:26">
      <c r="A6660" s="248"/>
      <c r="I6660" s="126"/>
      <c r="P6660" s="126"/>
      <c r="Y6660" s="126"/>
      <c r="Z6660" s="126"/>
    </row>
    <row r="6661" spans="1:26">
      <c r="A6661" s="248"/>
      <c r="I6661" s="126"/>
      <c r="P6661" s="126"/>
      <c r="Y6661" s="126"/>
      <c r="Z6661" s="126"/>
    </row>
    <row r="6662" spans="1:26">
      <c r="A6662" s="248"/>
      <c r="I6662" s="126"/>
      <c r="P6662" s="126"/>
      <c r="Y6662" s="126"/>
      <c r="Z6662" s="126"/>
    </row>
    <row r="6663" spans="1:26">
      <c r="A6663" s="248"/>
      <c r="I6663" s="126"/>
      <c r="P6663" s="126"/>
      <c r="Y6663" s="126"/>
      <c r="Z6663" s="126"/>
    </row>
    <row r="6664" spans="1:26">
      <c r="A6664" s="248"/>
      <c r="I6664" s="126"/>
      <c r="P6664" s="126"/>
      <c r="Y6664" s="126"/>
      <c r="Z6664" s="126"/>
    </row>
    <row r="6665" spans="1:26">
      <c r="A6665" s="248"/>
      <c r="I6665" s="126"/>
      <c r="P6665" s="126"/>
      <c r="Y6665" s="126"/>
      <c r="Z6665" s="126"/>
    </row>
    <row r="6666" spans="1:26">
      <c r="A6666" s="248"/>
      <c r="I6666" s="126"/>
      <c r="P6666" s="126"/>
      <c r="Y6666" s="126"/>
      <c r="Z6666" s="126"/>
    </row>
    <row r="6667" spans="1:26">
      <c r="A6667" s="248"/>
      <c r="I6667" s="126"/>
      <c r="P6667" s="126"/>
      <c r="Y6667" s="126"/>
      <c r="Z6667" s="126"/>
    </row>
    <row r="6668" spans="1:26">
      <c r="A6668" s="248"/>
      <c r="I6668" s="126"/>
      <c r="P6668" s="126"/>
      <c r="Y6668" s="126"/>
      <c r="Z6668" s="126"/>
    </row>
    <row r="6669" spans="1:26">
      <c r="A6669" s="248"/>
      <c r="I6669" s="126"/>
      <c r="P6669" s="126"/>
      <c r="Y6669" s="126"/>
      <c r="Z6669" s="126"/>
    </row>
    <row r="6670" spans="1:26">
      <c r="A6670" s="248"/>
      <c r="I6670" s="126"/>
      <c r="P6670" s="126"/>
      <c r="Y6670" s="126"/>
      <c r="Z6670" s="126"/>
    </row>
    <row r="6671" spans="1:26">
      <c r="A6671" s="248"/>
      <c r="I6671" s="126"/>
      <c r="P6671" s="126"/>
      <c r="Y6671" s="126"/>
      <c r="Z6671" s="126"/>
    </row>
    <row r="6672" spans="1:26">
      <c r="A6672" s="248"/>
      <c r="I6672" s="126"/>
      <c r="P6672" s="126"/>
      <c r="Y6672" s="126"/>
      <c r="Z6672" s="126"/>
    </row>
    <row r="6673" spans="1:26">
      <c r="A6673" s="248"/>
      <c r="I6673" s="126"/>
      <c r="P6673" s="126"/>
      <c r="Y6673" s="126"/>
      <c r="Z6673" s="126"/>
    </row>
    <row r="6674" spans="1:26">
      <c r="A6674" s="248"/>
      <c r="I6674" s="126"/>
      <c r="P6674" s="126"/>
      <c r="Y6674" s="126"/>
      <c r="Z6674" s="126"/>
    </row>
    <row r="6675" spans="1:26">
      <c r="A6675" s="248"/>
      <c r="I6675" s="126"/>
      <c r="P6675" s="126"/>
      <c r="Y6675" s="126"/>
      <c r="Z6675" s="126"/>
    </row>
    <row r="6676" spans="1:26">
      <c r="A6676" s="248"/>
      <c r="I6676" s="126"/>
      <c r="P6676" s="126"/>
      <c r="Y6676" s="126"/>
      <c r="Z6676" s="126"/>
    </row>
    <row r="6677" spans="1:26">
      <c r="A6677" s="248"/>
      <c r="I6677" s="126"/>
      <c r="P6677" s="126"/>
      <c r="Y6677" s="126"/>
      <c r="Z6677" s="126"/>
    </row>
    <row r="6678" spans="1:26">
      <c r="A6678" s="248"/>
      <c r="I6678" s="126"/>
      <c r="P6678" s="126"/>
      <c r="Y6678" s="126"/>
      <c r="Z6678" s="126"/>
    </row>
    <row r="6679" spans="1:26">
      <c r="A6679" s="248"/>
      <c r="I6679" s="126"/>
      <c r="P6679" s="126"/>
      <c r="Y6679" s="126"/>
      <c r="Z6679" s="126"/>
    </row>
    <row r="6680" spans="1:26">
      <c r="A6680" s="248"/>
      <c r="I6680" s="126"/>
      <c r="P6680" s="126"/>
      <c r="Y6680" s="126"/>
      <c r="Z6680" s="126"/>
    </row>
    <row r="6681" spans="1:26">
      <c r="A6681" s="248"/>
      <c r="I6681" s="126"/>
      <c r="P6681" s="126"/>
      <c r="Y6681" s="126"/>
      <c r="Z6681" s="126"/>
    </row>
    <row r="6682" spans="1:26">
      <c r="A6682" s="248"/>
      <c r="I6682" s="126"/>
      <c r="P6682" s="126"/>
      <c r="Y6682" s="126"/>
      <c r="Z6682" s="126"/>
    </row>
    <row r="6683" spans="1:26">
      <c r="A6683" s="248"/>
      <c r="I6683" s="126"/>
      <c r="P6683" s="126"/>
      <c r="Y6683" s="126"/>
      <c r="Z6683" s="126"/>
    </row>
    <row r="6684" spans="1:26">
      <c r="A6684" s="248"/>
      <c r="I6684" s="126"/>
      <c r="P6684" s="126"/>
      <c r="Y6684" s="126"/>
      <c r="Z6684" s="126"/>
    </row>
    <row r="6685" spans="1:26">
      <c r="A6685" s="248"/>
      <c r="I6685" s="126"/>
      <c r="P6685" s="126"/>
      <c r="Y6685" s="126"/>
      <c r="Z6685" s="126"/>
    </row>
    <row r="6686" spans="1:26">
      <c r="A6686" s="248"/>
      <c r="I6686" s="126"/>
      <c r="P6686" s="126"/>
      <c r="Y6686" s="126"/>
      <c r="Z6686" s="126"/>
    </row>
    <row r="6687" spans="1:26">
      <c r="A6687" s="248"/>
      <c r="I6687" s="126"/>
      <c r="P6687" s="126"/>
      <c r="Y6687" s="126"/>
      <c r="Z6687" s="126"/>
    </row>
    <row r="6688" spans="1:26">
      <c r="A6688" s="248"/>
      <c r="I6688" s="126"/>
      <c r="P6688" s="126"/>
      <c r="Y6688" s="126"/>
      <c r="Z6688" s="126"/>
    </row>
    <row r="6689" spans="1:26">
      <c r="A6689" s="248"/>
      <c r="I6689" s="126"/>
      <c r="P6689" s="126"/>
      <c r="Y6689" s="126"/>
      <c r="Z6689" s="126"/>
    </row>
    <row r="6690" spans="1:26">
      <c r="A6690" s="248"/>
      <c r="I6690" s="126"/>
      <c r="P6690" s="126"/>
      <c r="Y6690" s="126"/>
      <c r="Z6690" s="126"/>
    </row>
    <row r="6691" spans="1:26">
      <c r="A6691" s="248"/>
      <c r="I6691" s="126"/>
      <c r="P6691" s="126"/>
      <c r="Y6691" s="126"/>
      <c r="Z6691" s="126"/>
    </row>
    <row r="6692" spans="1:26">
      <c r="A6692" s="248"/>
      <c r="I6692" s="126"/>
      <c r="P6692" s="126"/>
      <c r="Y6692" s="126"/>
      <c r="Z6692" s="126"/>
    </row>
    <row r="6693" spans="1:26">
      <c r="A6693" s="248"/>
      <c r="I6693" s="126"/>
      <c r="P6693" s="126"/>
      <c r="Y6693" s="126"/>
      <c r="Z6693" s="126"/>
    </row>
    <row r="6694" spans="1:26">
      <c r="A6694" s="248"/>
      <c r="I6694" s="126"/>
      <c r="P6694" s="126"/>
      <c r="Y6694" s="126"/>
      <c r="Z6694" s="126"/>
    </row>
    <row r="6695" spans="1:26">
      <c r="A6695" s="248"/>
      <c r="I6695" s="126"/>
      <c r="P6695" s="126"/>
      <c r="Y6695" s="126"/>
      <c r="Z6695" s="126"/>
    </row>
    <row r="6696" spans="1:26">
      <c r="A6696" s="248"/>
      <c r="I6696" s="126"/>
      <c r="P6696" s="126"/>
      <c r="Y6696" s="126"/>
      <c r="Z6696" s="126"/>
    </row>
    <row r="6697" spans="1:26">
      <c r="A6697" s="248"/>
      <c r="I6697" s="126"/>
      <c r="P6697" s="126"/>
      <c r="Y6697" s="126"/>
      <c r="Z6697" s="126"/>
    </row>
    <row r="6698" spans="1:26">
      <c r="A6698" s="248"/>
      <c r="I6698" s="126"/>
      <c r="P6698" s="126"/>
      <c r="Y6698" s="126"/>
      <c r="Z6698" s="126"/>
    </row>
    <row r="6699" spans="1:26">
      <c r="A6699" s="248"/>
      <c r="I6699" s="126"/>
      <c r="P6699" s="126"/>
      <c r="Y6699" s="126"/>
      <c r="Z6699" s="126"/>
    </row>
    <row r="6700" spans="1:26">
      <c r="A6700" s="248"/>
      <c r="I6700" s="126"/>
      <c r="P6700" s="126"/>
      <c r="Y6700" s="126"/>
      <c r="Z6700" s="126"/>
    </row>
    <row r="6701" spans="1:26">
      <c r="A6701" s="248"/>
      <c r="I6701" s="126"/>
      <c r="P6701" s="126"/>
      <c r="Y6701" s="126"/>
      <c r="Z6701" s="126"/>
    </row>
    <row r="6702" spans="1:26">
      <c r="A6702" s="248"/>
      <c r="I6702" s="126"/>
      <c r="P6702" s="126"/>
      <c r="Y6702" s="126"/>
      <c r="Z6702" s="126"/>
    </row>
    <row r="6703" spans="1:26">
      <c r="A6703" s="248"/>
      <c r="I6703" s="126"/>
      <c r="P6703" s="126"/>
      <c r="Y6703" s="126"/>
      <c r="Z6703" s="126"/>
    </row>
    <row r="6704" spans="1:26">
      <c r="A6704" s="248"/>
      <c r="I6704" s="126"/>
      <c r="P6704" s="126"/>
      <c r="Y6704" s="126"/>
      <c r="Z6704" s="126"/>
    </row>
    <row r="6705" spans="1:26">
      <c r="A6705" s="248"/>
      <c r="I6705" s="126"/>
      <c r="P6705" s="126"/>
      <c r="Y6705" s="126"/>
      <c r="Z6705" s="126"/>
    </row>
    <row r="6706" spans="1:26">
      <c r="A6706" s="248"/>
      <c r="I6706" s="126"/>
      <c r="P6706" s="126"/>
      <c r="Y6706" s="126"/>
      <c r="Z6706" s="126"/>
    </row>
    <row r="6707" spans="1:26">
      <c r="A6707" s="248"/>
      <c r="I6707" s="126"/>
      <c r="P6707" s="126"/>
      <c r="Y6707" s="126"/>
      <c r="Z6707" s="126"/>
    </row>
    <row r="6708" spans="1:26">
      <c r="A6708" s="248"/>
      <c r="I6708" s="126"/>
      <c r="P6708" s="126"/>
      <c r="Y6708" s="126"/>
      <c r="Z6708" s="126"/>
    </row>
    <row r="6709" spans="1:26">
      <c r="A6709" s="248"/>
      <c r="I6709" s="126"/>
      <c r="P6709" s="126"/>
      <c r="Y6709" s="126"/>
      <c r="Z6709" s="126"/>
    </row>
    <row r="6710" spans="1:26">
      <c r="A6710" s="248"/>
      <c r="I6710" s="126"/>
      <c r="P6710" s="126"/>
      <c r="Y6710" s="126"/>
      <c r="Z6710" s="126"/>
    </row>
    <row r="6711" spans="1:26">
      <c r="A6711" s="248"/>
      <c r="I6711" s="126"/>
      <c r="P6711" s="126"/>
      <c r="Y6711" s="126"/>
      <c r="Z6711" s="126"/>
    </row>
    <row r="6712" spans="1:26">
      <c r="A6712" s="248"/>
      <c r="I6712" s="126"/>
      <c r="P6712" s="126"/>
      <c r="Y6712" s="126"/>
      <c r="Z6712" s="126"/>
    </row>
    <row r="6713" spans="1:26">
      <c r="A6713" s="248"/>
      <c r="I6713" s="126"/>
      <c r="P6713" s="126"/>
      <c r="Y6713" s="126"/>
      <c r="Z6713" s="126"/>
    </row>
    <row r="6714" spans="1:26">
      <c r="A6714" s="248"/>
      <c r="I6714" s="126"/>
      <c r="P6714" s="126"/>
      <c r="Y6714" s="126"/>
      <c r="Z6714" s="126"/>
    </row>
    <row r="6715" spans="1:26">
      <c r="A6715" s="248"/>
      <c r="I6715" s="126"/>
      <c r="P6715" s="126"/>
      <c r="Y6715" s="126"/>
      <c r="Z6715" s="126"/>
    </row>
    <row r="6716" spans="1:26">
      <c r="A6716" s="248"/>
      <c r="I6716" s="126"/>
      <c r="P6716" s="126"/>
      <c r="Y6716" s="126"/>
      <c r="Z6716" s="126"/>
    </row>
    <row r="6717" spans="1:26">
      <c r="A6717" s="248"/>
      <c r="I6717" s="126"/>
      <c r="P6717" s="126"/>
      <c r="Y6717" s="126"/>
      <c r="Z6717" s="126"/>
    </row>
    <row r="6718" spans="1:26">
      <c r="A6718" s="248"/>
      <c r="I6718" s="126"/>
      <c r="P6718" s="126"/>
      <c r="Y6718" s="126"/>
      <c r="Z6718" s="126"/>
    </row>
    <row r="6719" spans="1:26">
      <c r="A6719" s="248"/>
      <c r="I6719" s="126"/>
      <c r="P6719" s="126"/>
      <c r="Y6719" s="126"/>
      <c r="Z6719" s="126"/>
    </row>
    <row r="6720" spans="1:26">
      <c r="A6720" s="248"/>
      <c r="I6720" s="126"/>
      <c r="P6720" s="126"/>
      <c r="Y6720" s="126"/>
      <c r="Z6720" s="126"/>
    </row>
    <row r="6721" spans="1:26">
      <c r="A6721" s="248"/>
      <c r="I6721" s="126"/>
      <c r="P6721" s="126"/>
      <c r="Y6721" s="126"/>
      <c r="Z6721" s="126"/>
    </row>
    <row r="6722" spans="1:26">
      <c r="A6722" s="248"/>
      <c r="I6722" s="126"/>
      <c r="P6722" s="126"/>
      <c r="Y6722" s="126"/>
      <c r="Z6722" s="126"/>
    </row>
    <row r="6723" spans="1:26">
      <c r="A6723" s="248"/>
      <c r="I6723" s="126"/>
      <c r="P6723" s="126"/>
      <c r="Y6723" s="126"/>
      <c r="Z6723" s="126"/>
    </row>
    <row r="6724" spans="1:26">
      <c r="A6724" s="248"/>
      <c r="I6724" s="126"/>
      <c r="P6724" s="126"/>
      <c r="Y6724" s="126"/>
      <c r="Z6724" s="126"/>
    </row>
    <row r="6725" spans="1:26">
      <c r="A6725" s="248"/>
      <c r="I6725" s="126"/>
      <c r="P6725" s="126"/>
      <c r="Y6725" s="126"/>
      <c r="Z6725" s="126"/>
    </row>
    <row r="6726" spans="1:26">
      <c r="A6726" s="248"/>
      <c r="I6726" s="126"/>
      <c r="P6726" s="126"/>
      <c r="Y6726" s="126"/>
      <c r="Z6726" s="126"/>
    </row>
    <row r="6727" spans="1:26">
      <c r="A6727" s="248"/>
      <c r="I6727" s="126"/>
      <c r="P6727" s="126"/>
      <c r="Y6727" s="126"/>
      <c r="Z6727" s="126"/>
    </row>
    <row r="6728" spans="1:26">
      <c r="A6728" s="248"/>
      <c r="I6728" s="126"/>
      <c r="P6728" s="126"/>
      <c r="Y6728" s="126"/>
      <c r="Z6728" s="126"/>
    </row>
    <row r="6729" spans="1:26">
      <c r="A6729" s="248"/>
      <c r="I6729" s="126"/>
      <c r="P6729" s="126"/>
      <c r="Y6729" s="126"/>
      <c r="Z6729" s="126"/>
    </row>
    <row r="6730" spans="1:26">
      <c r="A6730" s="248"/>
      <c r="I6730" s="126"/>
      <c r="P6730" s="126"/>
      <c r="Y6730" s="126"/>
      <c r="Z6730" s="126"/>
    </row>
    <row r="6731" spans="1:26">
      <c r="A6731" s="248"/>
      <c r="I6731" s="126"/>
      <c r="P6731" s="126"/>
      <c r="Y6731" s="126"/>
      <c r="Z6731" s="126"/>
    </row>
    <row r="6732" spans="1:26">
      <c r="A6732" s="248"/>
      <c r="I6732" s="126"/>
      <c r="P6732" s="126"/>
      <c r="Y6732" s="126"/>
      <c r="Z6732" s="126"/>
    </row>
    <row r="6733" spans="1:26">
      <c r="A6733" s="248"/>
      <c r="I6733" s="126"/>
      <c r="P6733" s="126"/>
      <c r="Y6733" s="126"/>
      <c r="Z6733" s="126"/>
    </row>
    <row r="6734" spans="1:26">
      <c r="A6734" s="248"/>
      <c r="I6734" s="126"/>
      <c r="P6734" s="126"/>
      <c r="Y6734" s="126"/>
      <c r="Z6734" s="126"/>
    </row>
    <row r="6735" spans="1:26">
      <c r="A6735" s="248"/>
      <c r="I6735" s="126"/>
      <c r="P6735" s="126"/>
      <c r="Y6735" s="126"/>
      <c r="Z6735" s="126"/>
    </row>
    <row r="6736" spans="1:26">
      <c r="A6736" s="248"/>
      <c r="I6736" s="126"/>
      <c r="P6736" s="126"/>
      <c r="Y6736" s="126"/>
      <c r="Z6736" s="126"/>
    </row>
    <row r="6737" spans="1:26">
      <c r="A6737" s="248"/>
      <c r="I6737" s="126"/>
      <c r="P6737" s="126"/>
      <c r="Y6737" s="126"/>
      <c r="Z6737" s="126"/>
    </row>
    <row r="6738" spans="1:26">
      <c r="A6738" s="248"/>
      <c r="I6738" s="126"/>
      <c r="P6738" s="126"/>
      <c r="Y6738" s="126"/>
      <c r="Z6738" s="126"/>
    </row>
    <row r="6739" spans="1:26">
      <c r="A6739" s="248"/>
      <c r="I6739" s="126"/>
      <c r="P6739" s="126"/>
      <c r="Y6739" s="126"/>
      <c r="Z6739" s="126"/>
    </row>
    <row r="6740" spans="1:26">
      <c r="A6740" s="248"/>
      <c r="I6740" s="126"/>
      <c r="P6740" s="126"/>
      <c r="Y6740" s="126"/>
      <c r="Z6740" s="126"/>
    </row>
    <row r="6741" spans="1:26">
      <c r="A6741" s="248"/>
      <c r="I6741" s="126"/>
      <c r="P6741" s="126"/>
      <c r="Y6741" s="126"/>
      <c r="Z6741" s="126"/>
    </row>
    <row r="6742" spans="1:26">
      <c r="A6742" s="248"/>
      <c r="I6742" s="126"/>
      <c r="P6742" s="126"/>
      <c r="Y6742" s="126"/>
      <c r="Z6742" s="126"/>
    </row>
    <row r="6743" spans="1:26">
      <c r="A6743" s="248"/>
      <c r="I6743" s="126"/>
      <c r="P6743" s="126"/>
      <c r="Y6743" s="126"/>
      <c r="Z6743" s="126"/>
    </row>
    <row r="6744" spans="1:26">
      <c r="A6744" s="248"/>
      <c r="I6744" s="126"/>
      <c r="P6744" s="126"/>
      <c r="Y6744" s="126"/>
      <c r="Z6744" s="126"/>
    </row>
    <row r="6745" spans="1:26">
      <c r="A6745" s="248"/>
      <c r="I6745" s="126"/>
      <c r="P6745" s="126"/>
      <c r="Y6745" s="126"/>
      <c r="Z6745" s="126"/>
    </row>
    <row r="6746" spans="1:26">
      <c r="A6746" s="248"/>
      <c r="I6746" s="126"/>
      <c r="P6746" s="126"/>
      <c r="Y6746" s="126"/>
      <c r="Z6746" s="126"/>
    </row>
    <row r="6747" spans="1:26">
      <c r="A6747" s="248"/>
      <c r="I6747" s="126"/>
      <c r="P6747" s="126"/>
      <c r="Y6747" s="126"/>
      <c r="Z6747" s="126"/>
    </row>
    <row r="6748" spans="1:26">
      <c r="A6748" s="248"/>
      <c r="I6748" s="126"/>
      <c r="P6748" s="126"/>
      <c r="Y6748" s="126"/>
      <c r="Z6748" s="126"/>
    </row>
    <row r="6749" spans="1:26">
      <c r="A6749" s="248"/>
      <c r="I6749" s="126"/>
      <c r="P6749" s="126"/>
      <c r="Y6749" s="126"/>
      <c r="Z6749" s="126"/>
    </row>
    <row r="6750" spans="1:26">
      <c r="A6750" s="248"/>
      <c r="I6750" s="126"/>
      <c r="P6750" s="126"/>
      <c r="Y6750" s="126"/>
      <c r="Z6750" s="126"/>
    </row>
    <row r="6751" spans="1:26">
      <c r="A6751" s="248"/>
      <c r="I6751" s="126"/>
      <c r="P6751" s="126"/>
      <c r="Y6751" s="126"/>
      <c r="Z6751" s="126"/>
    </row>
    <row r="6752" spans="1:26">
      <c r="A6752" s="248"/>
      <c r="I6752" s="126"/>
      <c r="P6752" s="126"/>
      <c r="Y6752" s="126"/>
      <c r="Z6752" s="126"/>
    </row>
    <row r="6753" spans="1:26">
      <c r="A6753" s="248"/>
      <c r="I6753" s="126"/>
      <c r="P6753" s="126"/>
      <c r="Y6753" s="126"/>
      <c r="Z6753" s="126"/>
    </row>
    <row r="6754" spans="1:26">
      <c r="A6754" s="248"/>
      <c r="I6754" s="126"/>
      <c r="P6754" s="126"/>
      <c r="Y6754" s="126"/>
      <c r="Z6754" s="126"/>
    </row>
    <row r="6755" spans="1:26">
      <c r="A6755" s="248"/>
      <c r="I6755" s="126"/>
      <c r="P6755" s="126"/>
      <c r="Y6755" s="126"/>
      <c r="Z6755" s="126"/>
    </row>
    <row r="6756" spans="1:26">
      <c r="A6756" s="248"/>
      <c r="I6756" s="126"/>
      <c r="P6756" s="126"/>
      <c r="Y6756" s="126"/>
      <c r="Z6756" s="126"/>
    </row>
    <row r="6757" spans="1:26">
      <c r="A6757" s="248"/>
      <c r="I6757" s="126"/>
      <c r="P6757" s="126"/>
      <c r="Y6757" s="126"/>
      <c r="Z6757" s="126"/>
    </row>
    <row r="6758" spans="1:26">
      <c r="A6758" s="248"/>
      <c r="I6758" s="126"/>
      <c r="P6758" s="126"/>
      <c r="Y6758" s="126"/>
      <c r="Z6758" s="126"/>
    </row>
    <row r="6759" spans="1:26">
      <c r="A6759" s="248"/>
      <c r="I6759" s="126"/>
      <c r="P6759" s="126"/>
      <c r="Y6759" s="126"/>
      <c r="Z6759" s="126"/>
    </row>
    <row r="6760" spans="1:26">
      <c r="A6760" s="248"/>
      <c r="I6760" s="126"/>
      <c r="P6760" s="126"/>
      <c r="Y6760" s="126"/>
      <c r="Z6760" s="126"/>
    </row>
    <row r="6761" spans="1:26">
      <c r="A6761" s="248"/>
      <c r="I6761" s="126"/>
      <c r="P6761" s="126"/>
      <c r="Y6761" s="126"/>
      <c r="Z6761" s="126"/>
    </row>
    <row r="6762" spans="1:26">
      <c r="A6762" s="248"/>
      <c r="I6762" s="126"/>
      <c r="P6762" s="126"/>
      <c r="Y6762" s="126"/>
      <c r="Z6762" s="126"/>
    </row>
    <row r="6763" spans="1:26">
      <c r="A6763" s="248"/>
      <c r="I6763" s="126"/>
      <c r="P6763" s="126"/>
      <c r="Y6763" s="126"/>
      <c r="Z6763" s="126"/>
    </row>
    <row r="6764" spans="1:26">
      <c r="A6764" s="248"/>
      <c r="I6764" s="126"/>
      <c r="P6764" s="126"/>
      <c r="Y6764" s="126"/>
      <c r="Z6764" s="126"/>
    </row>
    <row r="6765" spans="1:26">
      <c r="A6765" s="248"/>
      <c r="I6765" s="126"/>
      <c r="P6765" s="126"/>
      <c r="Y6765" s="126"/>
      <c r="Z6765" s="126"/>
    </row>
    <row r="6766" spans="1:26">
      <c r="A6766" s="248"/>
      <c r="I6766" s="126"/>
      <c r="P6766" s="126"/>
      <c r="Y6766" s="126"/>
      <c r="Z6766" s="126"/>
    </row>
    <row r="6767" spans="1:26">
      <c r="A6767" s="248"/>
      <c r="I6767" s="126"/>
      <c r="P6767" s="126"/>
      <c r="Y6767" s="126"/>
      <c r="Z6767" s="126"/>
    </row>
    <row r="6768" spans="1:26">
      <c r="A6768" s="248"/>
      <c r="I6768" s="126"/>
      <c r="P6768" s="126"/>
      <c r="Y6768" s="126"/>
      <c r="Z6768" s="126"/>
    </row>
    <row r="6769" spans="1:26">
      <c r="A6769" s="248"/>
      <c r="I6769" s="126"/>
      <c r="P6769" s="126"/>
      <c r="Y6769" s="126"/>
      <c r="Z6769" s="126"/>
    </row>
    <row r="6770" spans="1:26">
      <c r="A6770" s="248"/>
      <c r="I6770" s="126"/>
      <c r="P6770" s="126"/>
      <c r="Y6770" s="126"/>
      <c r="Z6770" s="126"/>
    </row>
    <row r="6771" spans="1:26">
      <c r="A6771" s="248"/>
      <c r="I6771" s="126"/>
      <c r="P6771" s="126"/>
      <c r="Y6771" s="126"/>
      <c r="Z6771" s="126"/>
    </row>
    <row r="6772" spans="1:26">
      <c r="A6772" s="248"/>
      <c r="I6772" s="126"/>
      <c r="P6772" s="126"/>
      <c r="Y6772" s="126"/>
      <c r="Z6772" s="126"/>
    </row>
    <row r="6773" spans="1:26">
      <c r="A6773" s="248"/>
      <c r="I6773" s="126"/>
      <c r="P6773" s="126"/>
      <c r="Y6773" s="126"/>
      <c r="Z6773" s="126"/>
    </row>
    <row r="6774" spans="1:26">
      <c r="A6774" s="248"/>
      <c r="I6774" s="126"/>
      <c r="P6774" s="126"/>
      <c r="Y6774" s="126"/>
      <c r="Z6774" s="126"/>
    </row>
    <row r="6775" spans="1:26">
      <c r="A6775" s="248"/>
      <c r="I6775" s="126"/>
      <c r="P6775" s="126"/>
      <c r="Y6775" s="126"/>
      <c r="Z6775" s="126"/>
    </row>
    <row r="6776" spans="1:26">
      <c r="A6776" s="248"/>
      <c r="I6776" s="126"/>
      <c r="P6776" s="126"/>
      <c r="Y6776" s="126"/>
      <c r="Z6776" s="126"/>
    </row>
    <row r="6777" spans="1:26">
      <c r="A6777" s="248"/>
      <c r="I6777" s="126"/>
      <c r="P6777" s="126"/>
      <c r="Y6777" s="126"/>
      <c r="Z6777" s="126"/>
    </row>
    <row r="6778" spans="1:26">
      <c r="A6778" s="248"/>
      <c r="I6778" s="126"/>
      <c r="P6778" s="126"/>
      <c r="Y6778" s="126"/>
      <c r="Z6778" s="126"/>
    </row>
    <row r="6779" spans="1:26">
      <c r="A6779" s="248"/>
      <c r="I6779" s="126"/>
      <c r="P6779" s="126"/>
      <c r="Y6779" s="126"/>
      <c r="Z6779" s="126"/>
    </row>
    <row r="6780" spans="1:26">
      <c r="A6780" s="248"/>
      <c r="I6780" s="126"/>
      <c r="P6780" s="126"/>
      <c r="Y6780" s="126"/>
      <c r="Z6780" s="126"/>
    </row>
    <row r="6781" spans="1:26">
      <c r="A6781" s="248"/>
      <c r="I6781" s="126"/>
      <c r="P6781" s="126"/>
      <c r="Y6781" s="126"/>
      <c r="Z6781" s="126"/>
    </row>
    <row r="6782" spans="1:26">
      <c r="A6782" s="248"/>
      <c r="I6782" s="126"/>
      <c r="P6782" s="126"/>
      <c r="Y6782" s="126"/>
      <c r="Z6782" s="126"/>
    </row>
    <row r="6783" spans="1:26">
      <c r="A6783" s="248"/>
      <c r="I6783" s="126"/>
      <c r="P6783" s="126"/>
      <c r="Y6783" s="126"/>
      <c r="Z6783" s="126"/>
    </row>
    <row r="6784" spans="1:26">
      <c r="A6784" s="248"/>
      <c r="I6784" s="126"/>
      <c r="P6784" s="126"/>
      <c r="Y6784" s="126"/>
      <c r="Z6784" s="126"/>
    </row>
    <row r="6785" spans="1:26">
      <c r="A6785" s="248"/>
      <c r="I6785" s="126"/>
      <c r="P6785" s="126"/>
      <c r="Y6785" s="126"/>
      <c r="Z6785" s="126"/>
    </row>
    <row r="6786" spans="1:26">
      <c r="A6786" s="248"/>
      <c r="I6786" s="126"/>
      <c r="P6786" s="126"/>
      <c r="Y6786" s="126"/>
      <c r="Z6786" s="126"/>
    </row>
    <row r="6787" spans="1:26">
      <c r="A6787" s="248"/>
      <c r="I6787" s="126"/>
      <c r="P6787" s="126"/>
      <c r="Y6787" s="126"/>
      <c r="Z6787" s="126"/>
    </row>
    <row r="6788" spans="1:26">
      <c r="A6788" s="248"/>
      <c r="I6788" s="126"/>
      <c r="P6788" s="126"/>
      <c r="Y6788" s="126"/>
      <c r="Z6788" s="126"/>
    </row>
    <row r="6789" spans="1:26">
      <c r="A6789" s="248"/>
      <c r="I6789" s="126"/>
      <c r="P6789" s="126"/>
      <c r="Y6789" s="126"/>
      <c r="Z6789" s="126"/>
    </row>
    <row r="6790" spans="1:26">
      <c r="A6790" s="248"/>
      <c r="I6790" s="126"/>
      <c r="P6790" s="126"/>
      <c r="Y6790" s="126"/>
      <c r="Z6790" s="126"/>
    </row>
    <row r="6791" spans="1:26">
      <c r="A6791" s="248"/>
      <c r="I6791" s="126"/>
      <c r="P6791" s="126"/>
      <c r="Y6791" s="126"/>
      <c r="Z6791" s="126"/>
    </row>
    <row r="6792" spans="1:26">
      <c r="A6792" s="248"/>
      <c r="I6792" s="126"/>
      <c r="P6792" s="126"/>
      <c r="Y6792" s="126"/>
      <c r="Z6792" s="126"/>
    </row>
    <row r="6793" spans="1:26">
      <c r="A6793" s="248"/>
      <c r="I6793" s="126"/>
      <c r="P6793" s="126"/>
      <c r="Y6793" s="126"/>
      <c r="Z6793" s="126"/>
    </row>
    <row r="6794" spans="1:26">
      <c r="A6794" s="248"/>
      <c r="I6794" s="126"/>
      <c r="P6794" s="126"/>
      <c r="Y6794" s="126"/>
      <c r="Z6794" s="126"/>
    </row>
    <row r="6795" spans="1:26">
      <c r="A6795" s="248"/>
      <c r="I6795" s="126"/>
      <c r="P6795" s="126"/>
      <c r="Y6795" s="126"/>
      <c r="Z6795" s="126"/>
    </row>
    <row r="6796" spans="1:26">
      <c r="A6796" s="248"/>
      <c r="I6796" s="126"/>
      <c r="P6796" s="126"/>
      <c r="Y6796" s="126"/>
      <c r="Z6796" s="126"/>
    </row>
    <row r="6797" spans="1:26">
      <c r="A6797" s="248"/>
      <c r="I6797" s="126"/>
      <c r="P6797" s="126"/>
      <c r="Y6797" s="126"/>
      <c r="Z6797" s="126"/>
    </row>
    <row r="6798" spans="1:26">
      <c r="A6798" s="248"/>
      <c r="I6798" s="126"/>
      <c r="P6798" s="126"/>
      <c r="Y6798" s="126"/>
      <c r="Z6798" s="126"/>
    </row>
    <row r="6799" spans="1:26">
      <c r="A6799" s="248"/>
      <c r="I6799" s="126"/>
      <c r="P6799" s="126"/>
      <c r="Y6799" s="126"/>
      <c r="Z6799" s="126"/>
    </row>
    <row r="6800" spans="1:26">
      <c r="A6800" s="248"/>
      <c r="I6800" s="126"/>
      <c r="P6800" s="126"/>
      <c r="Y6800" s="126"/>
      <c r="Z6800" s="126"/>
    </row>
    <row r="6801" spans="1:26">
      <c r="A6801" s="248"/>
      <c r="I6801" s="126"/>
      <c r="P6801" s="126"/>
      <c r="Y6801" s="126"/>
      <c r="Z6801" s="126"/>
    </row>
    <row r="6802" spans="1:26">
      <c r="A6802" s="248"/>
      <c r="I6802" s="126"/>
      <c r="P6802" s="126"/>
      <c r="Y6802" s="126"/>
      <c r="Z6802" s="126"/>
    </row>
    <row r="6803" spans="1:26">
      <c r="A6803" s="248"/>
      <c r="I6803" s="126"/>
      <c r="P6803" s="126"/>
      <c r="Y6803" s="126"/>
      <c r="Z6803" s="126"/>
    </row>
    <row r="6804" spans="1:26">
      <c r="A6804" s="248"/>
      <c r="I6804" s="126"/>
      <c r="P6804" s="126"/>
      <c r="Y6804" s="126"/>
      <c r="Z6804" s="126"/>
    </row>
    <row r="6805" spans="1:26">
      <c r="A6805" s="248"/>
      <c r="I6805" s="126"/>
      <c r="P6805" s="126"/>
      <c r="Y6805" s="126"/>
      <c r="Z6805" s="126"/>
    </row>
    <row r="6806" spans="1:26">
      <c r="A6806" s="248"/>
      <c r="I6806" s="126"/>
      <c r="P6806" s="126"/>
      <c r="Y6806" s="126"/>
      <c r="Z6806" s="126"/>
    </row>
    <row r="6807" spans="1:26">
      <c r="A6807" s="248"/>
      <c r="I6807" s="126"/>
      <c r="P6807" s="126"/>
      <c r="Y6807" s="126"/>
      <c r="Z6807" s="126"/>
    </row>
    <row r="6808" spans="1:26">
      <c r="A6808" s="248"/>
      <c r="I6808" s="126"/>
      <c r="P6808" s="126"/>
      <c r="Y6808" s="126"/>
      <c r="Z6808" s="126"/>
    </row>
    <row r="6809" spans="1:26">
      <c r="A6809" s="248"/>
      <c r="I6809" s="126"/>
      <c r="P6809" s="126"/>
      <c r="Y6809" s="126"/>
      <c r="Z6809" s="126"/>
    </row>
    <row r="6810" spans="1:26">
      <c r="A6810" s="248"/>
      <c r="I6810" s="126"/>
      <c r="P6810" s="126"/>
      <c r="Y6810" s="126"/>
      <c r="Z6810" s="126"/>
    </row>
    <row r="6811" spans="1:26">
      <c r="A6811" s="248"/>
      <c r="I6811" s="126"/>
      <c r="P6811" s="126"/>
      <c r="Y6811" s="126"/>
      <c r="Z6811" s="126"/>
    </row>
    <row r="6812" spans="1:26">
      <c r="A6812" s="248"/>
      <c r="I6812" s="126"/>
      <c r="P6812" s="126"/>
      <c r="Y6812" s="126"/>
      <c r="Z6812" s="126"/>
    </row>
    <row r="6813" spans="1:26">
      <c r="A6813" s="248"/>
      <c r="I6813" s="126"/>
      <c r="P6813" s="126"/>
      <c r="Y6813" s="126"/>
      <c r="Z6813" s="126"/>
    </row>
    <row r="6814" spans="1:26">
      <c r="A6814" s="248"/>
      <c r="I6814" s="126"/>
      <c r="P6814" s="126"/>
      <c r="Y6814" s="126"/>
      <c r="Z6814" s="126"/>
    </row>
    <row r="6815" spans="1:26">
      <c r="A6815" s="248"/>
      <c r="I6815" s="126"/>
      <c r="P6815" s="126"/>
      <c r="Y6815" s="126"/>
      <c r="Z6815" s="126"/>
    </row>
    <row r="6816" spans="1:26">
      <c r="A6816" s="248"/>
      <c r="I6816" s="126"/>
      <c r="P6816" s="126"/>
      <c r="Y6816" s="126"/>
      <c r="Z6816" s="126"/>
    </row>
    <row r="6817" spans="1:26">
      <c r="A6817" s="248"/>
      <c r="I6817" s="126"/>
      <c r="P6817" s="126"/>
      <c r="Y6817" s="126"/>
      <c r="Z6817" s="126"/>
    </row>
    <row r="6818" spans="1:26">
      <c r="A6818" s="248"/>
      <c r="I6818" s="126"/>
      <c r="P6818" s="126"/>
      <c r="Y6818" s="126"/>
      <c r="Z6818" s="126"/>
    </row>
    <row r="6819" spans="1:26">
      <c r="A6819" s="248"/>
      <c r="I6819" s="126"/>
      <c r="P6819" s="126"/>
      <c r="Y6819" s="126"/>
      <c r="Z6819" s="126"/>
    </row>
    <row r="6820" spans="1:26">
      <c r="A6820" s="248"/>
      <c r="I6820" s="126"/>
      <c r="P6820" s="126"/>
      <c r="Y6820" s="126"/>
      <c r="Z6820" s="126"/>
    </row>
    <row r="6821" spans="1:26">
      <c r="A6821" s="248"/>
      <c r="I6821" s="126"/>
      <c r="P6821" s="126"/>
      <c r="Y6821" s="126"/>
      <c r="Z6821" s="126"/>
    </row>
    <row r="6822" spans="1:26">
      <c r="A6822" s="248"/>
      <c r="I6822" s="126"/>
      <c r="P6822" s="126"/>
      <c r="Y6822" s="126"/>
      <c r="Z6822" s="126"/>
    </row>
    <row r="6823" spans="1:26">
      <c r="A6823" s="248"/>
      <c r="I6823" s="126"/>
      <c r="P6823" s="126"/>
      <c r="Y6823" s="126"/>
      <c r="Z6823" s="126"/>
    </row>
    <row r="6824" spans="1:26">
      <c r="A6824" s="248"/>
      <c r="I6824" s="126"/>
      <c r="P6824" s="126"/>
      <c r="Y6824" s="126"/>
      <c r="Z6824" s="126"/>
    </row>
    <row r="6825" spans="1:26">
      <c r="A6825" s="248"/>
      <c r="I6825" s="126"/>
      <c r="P6825" s="126"/>
      <c r="Y6825" s="126"/>
      <c r="Z6825" s="126"/>
    </row>
    <row r="6826" spans="1:26">
      <c r="A6826" s="248"/>
      <c r="I6826" s="126"/>
      <c r="P6826" s="126"/>
      <c r="Y6826" s="126"/>
      <c r="Z6826" s="126"/>
    </row>
    <row r="6827" spans="1:26">
      <c r="A6827" s="248"/>
      <c r="I6827" s="126"/>
      <c r="P6827" s="126"/>
      <c r="Y6827" s="126"/>
      <c r="Z6827" s="126"/>
    </row>
    <row r="6828" spans="1:26">
      <c r="A6828" s="248"/>
      <c r="I6828" s="126"/>
      <c r="P6828" s="126"/>
      <c r="Y6828" s="126"/>
      <c r="Z6828" s="126"/>
    </row>
    <row r="6829" spans="1:26">
      <c r="A6829" s="248"/>
      <c r="I6829" s="126"/>
      <c r="P6829" s="126"/>
      <c r="Y6829" s="126"/>
      <c r="Z6829" s="126"/>
    </row>
    <row r="6830" spans="1:26">
      <c r="A6830" s="248"/>
      <c r="I6830" s="126"/>
      <c r="P6830" s="126"/>
      <c r="Y6830" s="126"/>
      <c r="Z6830" s="126"/>
    </row>
    <row r="6831" spans="1:26">
      <c r="A6831" s="248"/>
      <c r="I6831" s="126"/>
      <c r="P6831" s="126"/>
      <c r="Y6831" s="126"/>
      <c r="Z6831" s="126"/>
    </row>
    <row r="6832" spans="1:26">
      <c r="A6832" s="248"/>
      <c r="I6832" s="126"/>
      <c r="P6832" s="126"/>
      <c r="Y6832" s="126"/>
      <c r="Z6832" s="126"/>
    </row>
    <row r="6833" spans="1:26">
      <c r="A6833" s="248"/>
      <c r="I6833" s="126"/>
      <c r="P6833" s="126"/>
      <c r="Y6833" s="126"/>
      <c r="Z6833" s="126"/>
    </row>
    <row r="6834" spans="1:26">
      <c r="A6834" s="248"/>
      <c r="I6834" s="126"/>
      <c r="P6834" s="126"/>
      <c r="Y6834" s="126"/>
      <c r="Z6834" s="126"/>
    </row>
    <row r="6835" spans="1:26">
      <c r="A6835" s="248"/>
      <c r="I6835" s="126"/>
      <c r="P6835" s="126"/>
      <c r="Y6835" s="126"/>
      <c r="Z6835" s="126"/>
    </row>
    <row r="6836" spans="1:26">
      <c r="A6836" s="248"/>
      <c r="I6836" s="126"/>
      <c r="P6836" s="126"/>
      <c r="Y6836" s="126"/>
      <c r="Z6836" s="126"/>
    </row>
    <row r="6837" spans="1:26">
      <c r="A6837" s="248"/>
      <c r="I6837" s="126"/>
      <c r="P6837" s="126"/>
      <c r="Y6837" s="126"/>
      <c r="Z6837" s="126"/>
    </row>
    <row r="6838" spans="1:26">
      <c r="A6838" s="248"/>
      <c r="I6838" s="126"/>
      <c r="P6838" s="126"/>
      <c r="Y6838" s="126"/>
      <c r="Z6838" s="126"/>
    </row>
    <row r="6839" spans="1:26">
      <c r="A6839" s="248"/>
      <c r="I6839" s="126"/>
      <c r="P6839" s="126"/>
      <c r="Y6839" s="126"/>
      <c r="Z6839" s="126"/>
    </row>
    <row r="6840" spans="1:26">
      <c r="A6840" s="248"/>
      <c r="I6840" s="126"/>
      <c r="P6840" s="126"/>
      <c r="Y6840" s="126"/>
      <c r="Z6840" s="126"/>
    </row>
    <row r="6841" spans="1:26">
      <c r="A6841" s="248"/>
      <c r="I6841" s="126"/>
      <c r="P6841" s="126"/>
      <c r="Y6841" s="126"/>
      <c r="Z6841" s="126"/>
    </row>
    <row r="6842" spans="1:26">
      <c r="A6842" s="248"/>
      <c r="I6842" s="126"/>
      <c r="P6842" s="126"/>
      <c r="Y6842" s="126"/>
      <c r="Z6842" s="126"/>
    </row>
    <row r="6843" spans="1:26">
      <c r="A6843" s="248"/>
      <c r="I6843" s="126"/>
      <c r="P6843" s="126"/>
      <c r="Y6843" s="126"/>
      <c r="Z6843" s="126"/>
    </row>
    <row r="6844" spans="1:26">
      <c r="A6844" s="248"/>
      <c r="I6844" s="126"/>
      <c r="P6844" s="126"/>
      <c r="Y6844" s="126"/>
      <c r="Z6844" s="126"/>
    </row>
    <row r="6845" spans="1:26">
      <c r="A6845" s="248"/>
      <c r="I6845" s="126"/>
      <c r="P6845" s="126"/>
      <c r="Y6845" s="126"/>
      <c r="Z6845" s="126"/>
    </row>
    <row r="6846" spans="1:26">
      <c r="A6846" s="248"/>
      <c r="I6846" s="126"/>
      <c r="P6846" s="126"/>
      <c r="Y6846" s="126"/>
      <c r="Z6846" s="126"/>
    </row>
    <row r="6847" spans="1:26">
      <c r="A6847" s="248"/>
      <c r="I6847" s="126"/>
      <c r="P6847" s="126"/>
      <c r="Y6847" s="126"/>
      <c r="Z6847" s="126"/>
    </row>
    <row r="6848" spans="1:26">
      <c r="A6848" s="248"/>
      <c r="I6848" s="126"/>
      <c r="P6848" s="126"/>
      <c r="Y6848" s="126"/>
      <c r="Z6848" s="126"/>
    </row>
    <row r="6849" spans="1:26">
      <c r="A6849" s="248"/>
      <c r="I6849" s="126"/>
      <c r="P6849" s="126"/>
      <c r="Y6849" s="126"/>
      <c r="Z6849" s="126"/>
    </row>
    <row r="6850" spans="1:26">
      <c r="A6850" s="248"/>
      <c r="I6850" s="126"/>
      <c r="P6850" s="126"/>
      <c r="Y6850" s="126"/>
      <c r="Z6850" s="126"/>
    </row>
    <row r="6851" spans="1:26">
      <c r="A6851" s="248"/>
      <c r="I6851" s="126"/>
      <c r="P6851" s="126"/>
      <c r="Y6851" s="126"/>
      <c r="Z6851" s="126"/>
    </row>
    <row r="6852" spans="1:26">
      <c r="A6852" s="248"/>
      <c r="I6852" s="126"/>
      <c r="P6852" s="126"/>
      <c r="Y6852" s="126"/>
      <c r="Z6852" s="126"/>
    </row>
    <row r="6853" spans="1:26">
      <c r="A6853" s="248"/>
      <c r="I6853" s="126"/>
      <c r="P6853" s="126"/>
      <c r="Y6853" s="126"/>
      <c r="Z6853" s="126"/>
    </row>
    <row r="6854" spans="1:26">
      <c r="A6854" s="248"/>
      <c r="I6854" s="126"/>
      <c r="P6854" s="126"/>
      <c r="Y6854" s="126"/>
      <c r="Z6854" s="126"/>
    </row>
    <row r="6855" spans="1:26">
      <c r="A6855" s="248"/>
      <c r="I6855" s="126"/>
      <c r="P6855" s="126"/>
      <c r="Y6855" s="126"/>
      <c r="Z6855" s="126"/>
    </row>
    <row r="6856" spans="1:26">
      <c r="A6856" s="248"/>
      <c r="I6856" s="126"/>
      <c r="P6856" s="126"/>
      <c r="Y6856" s="126"/>
      <c r="Z6856" s="126"/>
    </row>
    <row r="6857" spans="1:26">
      <c r="A6857" s="248"/>
      <c r="I6857" s="126"/>
      <c r="P6857" s="126"/>
      <c r="Y6857" s="126"/>
      <c r="Z6857" s="126"/>
    </row>
    <row r="6858" spans="1:26">
      <c r="A6858" s="248"/>
      <c r="I6858" s="126"/>
      <c r="P6858" s="126"/>
      <c r="Y6858" s="126"/>
      <c r="Z6858" s="126"/>
    </row>
    <row r="6859" spans="1:26">
      <c r="A6859" s="248"/>
      <c r="I6859" s="126"/>
      <c r="P6859" s="126"/>
      <c r="Y6859" s="126"/>
      <c r="Z6859" s="126"/>
    </row>
    <row r="6860" spans="1:26">
      <c r="A6860" s="248"/>
      <c r="I6860" s="126"/>
      <c r="P6860" s="126"/>
      <c r="Y6860" s="126"/>
      <c r="Z6860" s="126"/>
    </row>
    <row r="6861" spans="1:26">
      <c r="A6861" s="248"/>
      <c r="I6861" s="126"/>
      <c r="P6861" s="126"/>
      <c r="Y6861" s="126"/>
      <c r="Z6861" s="126"/>
    </row>
    <row r="6862" spans="1:26">
      <c r="A6862" s="248"/>
      <c r="I6862" s="126"/>
      <c r="P6862" s="126"/>
      <c r="Y6862" s="126"/>
      <c r="Z6862" s="126"/>
    </row>
    <row r="6863" spans="1:26">
      <c r="A6863" s="248"/>
      <c r="I6863" s="126"/>
      <c r="P6863" s="126"/>
      <c r="Y6863" s="126"/>
      <c r="Z6863" s="126"/>
    </row>
    <row r="6864" spans="1:26">
      <c r="A6864" s="248"/>
      <c r="I6864" s="126"/>
      <c r="P6864" s="126"/>
      <c r="Y6864" s="126"/>
      <c r="Z6864" s="126"/>
    </row>
    <row r="6865" spans="1:26">
      <c r="A6865" s="248"/>
      <c r="I6865" s="126"/>
      <c r="P6865" s="126"/>
      <c r="Y6865" s="126"/>
      <c r="Z6865" s="126"/>
    </row>
    <row r="6866" spans="1:26">
      <c r="A6866" s="248"/>
      <c r="I6866" s="126"/>
      <c r="P6866" s="126"/>
      <c r="Y6866" s="126"/>
      <c r="Z6866" s="126"/>
    </row>
    <row r="6867" spans="1:26">
      <c r="A6867" s="248"/>
      <c r="I6867" s="126"/>
      <c r="P6867" s="126"/>
      <c r="Y6867" s="126"/>
      <c r="Z6867" s="126"/>
    </row>
    <row r="6868" spans="1:26">
      <c r="A6868" s="248"/>
      <c r="I6868" s="126"/>
      <c r="P6868" s="126"/>
      <c r="Y6868" s="126"/>
      <c r="Z6868" s="126"/>
    </row>
    <row r="6869" spans="1:26">
      <c r="A6869" s="248"/>
      <c r="I6869" s="126"/>
      <c r="P6869" s="126"/>
      <c r="Y6869" s="126"/>
      <c r="Z6869" s="126"/>
    </row>
    <row r="6870" spans="1:26">
      <c r="A6870" s="248"/>
      <c r="I6870" s="126"/>
      <c r="P6870" s="126"/>
      <c r="Y6870" s="126"/>
      <c r="Z6870" s="126"/>
    </row>
    <row r="6871" spans="1:26">
      <c r="A6871" s="248"/>
      <c r="I6871" s="126"/>
      <c r="P6871" s="126"/>
      <c r="Y6871" s="126"/>
      <c r="Z6871" s="126"/>
    </row>
    <row r="6872" spans="1:26">
      <c r="A6872" s="248"/>
      <c r="I6872" s="126"/>
      <c r="P6872" s="126"/>
      <c r="Y6872" s="126"/>
      <c r="Z6872" s="126"/>
    </row>
    <row r="6873" spans="1:26">
      <c r="A6873" s="248"/>
      <c r="I6873" s="126"/>
      <c r="P6873" s="126"/>
      <c r="Y6873" s="126"/>
      <c r="Z6873" s="126"/>
    </row>
    <row r="6874" spans="1:26">
      <c r="A6874" s="248"/>
      <c r="I6874" s="126"/>
      <c r="P6874" s="126"/>
      <c r="Y6874" s="126"/>
      <c r="Z6874" s="126"/>
    </row>
    <row r="6875" spans="1:26">
      <c r="A6875" s="248"/>
      <c r="I6875" s="126"/>
      <c r="P6875" s="126"/>
      <c r="Y6875" s="126"/>
      <c r="Z6875" s="126"/>
    </row>
    <row r="6876" spans="1:26">
      <c r="A6876" s="248"/>
      <c r="I6876" s="126"/>
      <c r="P6876" s="126"/>
      <c r="Y6876" s="126"/>
      <c r="Z6876" s="126"/>
    </row>
    <row r="6877" spans="1:26">
      <c r="A6877" s="248"/>
      <c r="I6877" s="126"/>
      <c r="P6877" s="126"/>
      <c r="Y6877" s="126"/>
      <c r="Z6877" s="126"/>
    </row>
    <row r="6878" spans="1:26">
      <c r="A6878" s="248"/>
      <c r="I6878" s="126"/>
      <c r="P6878" s="126"/>
      <c r="Y6878" s="126"/>
      <c r="Z6878" s="126"/>
    </row>
    <row r="6879" spans="1:26">
      <c r="A6879" s="248"/>
      <c r="I6879" s="126"/>
      <c r="P6879" s="126"/>
      <c r="Y6879" s="126"/>
      <c r="Z6879" s="126"/>
    </row>
    <row r="6880" spans="1:26">
      <c r="A6880" s="248"/>
      <c r="I6880" s="126"/>
      <c r="P6880" s="126"/>
      <c r="Y6880" s="126"/>
      <c r="Z6880" s="126"/>
    </row>
    <row r="6881" spans="1:26">
      <c r="A6881" s="248"/>
      <c r="I6881" s="126"/>
      <c r="P6881" s="126"/>
      <c r="Y6881" s="126"/>
      <c r="Z6881" s="126"/>
    </row>
    <row r="6882" spans="1:26">
      <c r="A6882" s="248"/>
      <c r="I6882" s="126"/>
      <c r="P6882" s="126"/>
      <c r="Y6882" s="126"/>
      <c r="Z6882" s="126"/>
    </row>
    <row r="6883" spans="1:26">
      <c r="A6883" s="248"/>
      <c r="I6883" s="126"/>
      <c r="P6883" s="126"/>
      <c r="Y6883" s="126"/>
      <c r="Z6883" s="126"/>
    </row>
    <row r="6884" spans="1:26">
      <c r="A6884" s="248"/>
      <c r="I6884" s="126"/>
      <c r="P6884" s="126"/>
      <c r="Y6884" s="126"/>
      <c r="Z6884" s="126"/>
    </row>
    <row r="6885" spans="1:26">
      <c r="A6885" s="248"/>
      <c r="I6885" s="126"/>
      <c r="P6885" s="126"/>
      <c r="Y6885" s="126"/>
      <c r="Z6885" s="126"/>
    </row>
    <row r="6886" spans="1:26">
      <c r="A6886" s="248"/>
      <c r="I6886" s="126"/>
      <c r="P6886" s="126"/>
      <c r="Y6886" s="126"/>
      <c r="Z6886" s="126"/>
    </row>
    <row r="6887" spans="1:26">
      <c r="A6887" s="248"/>
      <c r="I6887" s="126"/>
      <c r="P6887" s="126"/>
      <c r="Y6887" s="126"/>
      <c r="Z6887" s="126"/>
    </row>
    <row r="6888" spans="1:26">
      <c r="A6888" s="248"/>
      <c r="I6888" s="126"/>
      <c r="P6888" s="126"/>
      <c r="Y6888" s="126"/>
      <c r="Z6888" s="126"/>
    </row>
    <row r="6889" spans="1:26">
      <c r="A6889" s="248"/>
      <c r="I6889" s="126"/>
      <c r="P6889" s="126"/>
      <c r="Y6889" s="126"/>
      <c r="Z6889" s="126"/>
    </row>
    <row r="6890" spans="1:26">
      <c r="A6890" s="248"/>
      <c r="I6890" s="126"/>
      <c r="P6890" s="126"/>
      <c r="Y6890" s="126"/>
      <c r="Z6890" s="126"/>
    </row>
    <row r="6891" spans="1:26">
      <c r="A6891" s="248"/>
      <c r="I6891" s="126"/>
      <c r="P6891" s="126"/>
      <c r="Y6891" s="126"/>
      <c r="Z6891" s="126"/>
    </row>
    <row r="6892" spans="1:26">
      <c r="A6892" s="248"/>
      <c r="I6892" s="126"/>
      <c r="P6892" s="126"/>
      <c r="Y6892" s="126"/>
      <c r="Z6892" s="126"/>
    </row>
    <row r="6893" spans="1:26">
      <c r="A6893" s="248"/>
      <c r="I6893" s="126"/>
      <c r="P6893" s="126"/>
      <c r="Y6893" s="126"/>
      <c r="Z6893" s="126"/>
    </row>
    <row r="6894" spans="1:26">
      <c r="A6894" s="248"/>
      <c r="I6894" s="126"/>
      <c r="P6894" s="126"/>
      <c r="Y6894" s="126"/>
      <c r="Z6894" s="126"/>
    </row>
    <row r="6895" spans="1:26">
      <c r="A6895" s="248"/>
      <c r="I6895" s="126"/>
      <c r="P6895" s="126"/>
      <c r="Y6895" s="126"/>
      <c r="Z6895" s="126"/>
    </row>
    <row r="6896" spans="1:26">
      <c r="A6896" s="248"/>
      <c r="I6896" s="126"/>
      <c r="P6896" s="126"/>
      <c r="Y6896" s="126"/>
      <c r="Z6896" s="126"/>
    </row>
    <row r="6897" spans="1:26">
      <c r="A6897" s="248"/>
      <c r="I6897" s="126"/>
      <c r="P6897" s="126"/>
      <c r="Y6897" s="126"/>
      <c r="Z6897" s="126"/>
    </row>
    <row r="6898" spans="1:26">
      <c r="A6898" s="248"/>
      <c r="I6898" s="126"/>
      <c r="P6898" s="126"/>
      <c r="Y6898" s="126"/>
      <c r="Z6898" s="126"/>
    </row>
    <row r="6899" spans="1:26">
      <c r="A6899" s="248"/>
      <c r="I6899" s="126"/>
      <c r="P6899" s="126"/>
      <c r="Y6899" s="126"/>
      <c r="Z6899" s="126"/>
    </row>
    <row r="6900" spans="1:26">
      <c r="A6900" s="248"/>
      <c r="I6900" s="126"/>
      <c r="P6900" s="126"/>
      <c r="Y6900" s="126"/>
      <c r="Z6900" s="126"/>
    </row>
    <row r="6901" spans="1:26">
      <c r="A6901" s="248"/>
      <c r="I6901" s="126"/>
      <c r="P6901" s="126"/>
      <c r="Y6901" s="126"/>
      <c r="Z6901" s="126"/>
    </row>
    <row r="6902" spans="1:26">
      <c r="A6902" s="248"/>
      <c r="I6902" s="126"/>
      <c r="P6902" s="126"/>
      <c r="Y6902" s="126"/>
      <c r="Z6902" s="126"/>
    </row>
    <row r="6903" spans="1:26">
      <c r="A6903" s="248"/>
      <c r="I6903" s="126"/>
      <c r="P6903" s="126"/>
      <c r="Y6903" s="126"/>
      <c r="Z6903" s="126"/>
    </row>
    <row r="6904" spans="1:26">
      <c r="A6904" s="248"/>
      <c r="I6904" s="126"/>
      <c r="P6904" s="126"/>
      <c r="Y6904" s="126"/>
      <c r="Z6904" s="126"/>
    </row>
    <row r="6905" spans="1:26">
      <c r="A6905" s="248"/>
      <c r="I6905" s="126"/>
      <c r="P6905" s="126"/>
      <c r="Y6905" s="126"/>
      <c r="Z6905" s="126"/>
    </row>
    <row r="6906" spans="1:26">
      <c r="A6906" s="248"/>
      <c r="I6906" s="126"/>
      <c r="P6906" s="126"/>
      <c r="Y6906" s="126"/>
      <c r="Z6906" s="126"/>
    </row>
    <row r="6907" spans="1:26">
      <c r="A6907" s="248"/>
      <c r="I6907" s="126"/>
      <c r="P6907" s="126"/>
      <c r="Y6907" s="126"/>
      <c r="Z6907" s="126"/>
    </row>
    <row r="6908" spans="1:26">
      <c r="A6908" s="248"/>
      <c r="I6908" s="126"/>
      <c r="P6908" s="126"/>
      <c r="Y6908" s="126"/>
      <c r="Z6908" s="126"/>
    </row>
    <row r="6909" spans="1:26">
      <c r="A6909" s="248"/>
      <c r="I6909" s="126"/>
      <c r="P6909" s="126"/>
      <c r="Y6909" s="126"/>
      <c r="Z6909" s="126"/>
    </row>
    <row r="6910" spans="1:26">
      <c r="A6910" s="248"/>
      <c r="I6910" s="126"/>
      <c r="P6910" s="126"/>
      <c r="Y6910" s="126"/>
      <c r="Z6910" s="126"/>
    </row>
    <row r="6911" spans="1:26">
      <c r="A6911" s="248"/>
      <c r="I6911" s="126"/>
      <c r="P6911" s="126"/>
      <c r="Y6911" s="126"/>
      <c r="Z6911" s="126"/>
    </row>
    <row r="6912" spans="1:26">
      <c r="A6912" s="248"/>
      <c r="I6912" s="126"/>
      <c r="P6912" s="126"/>
      <c r="Y6912" s="126"/>
      <c r="Z6912" s="126"/>
    </row>
    <row r="6913" spans="1:26">
      <c r="A6913" s="248"/>
      <c r="I6913" s="126"/>
      <c r="P6913" s="126"/>
      <c r="Y6913" s="126"/>
      <c r="Z6913" s="126"/>
    </row>
    <row r="6914" spans="1:26">
      <c r="A6914" s="248"/>
      <c r="I6914" s="126"/>
      <c r="P6914" s="126"/>
      <c r="Y6914" s="126"/>
      <c r="Z6914" s="126"/>
    </row>
    <row r="6915" spans="1:26">
      <c r="A6915" s="248"/>
      <c r="I6915" s="126"/>
      <c r="P6915" s="126"/>
      <c r="Y6915" s="126"/>
      <c r="Z6915" s="126"/>
    </row>
    <row r="6916" spans="1:26">
      <c r="A6916" s="248"/>
      <c r="I6916" s="126"/>
      <c r="P6916" s="126"/>
      <c r="Y6916" s="126"/>
      <c r="Z6916" s="126"/>
    </row>
    <row r="6917" spans="1:26">
      <c r="A6917" s="248"/>
      <c r="I6917" s="126"/>
      <c r="P6917" s="126"/>
      <c r="Y6917" s="126"/>
      <c r="Z6917" s="126"/>
    </row>
    <row r="6918" spans="1:26">
      <c r="A6918" s="248"/>
      <c r="I6918" s="126"/>
      <c r="P6918" s="126"/>
      <c r="Y6918" s="126"/>
      <c r="Z6918" s="126"/>
    </row>
    <row r="6919" spans="1:26">
      <c r="A6919" s="248"/>
      <c r="I6919" s="126"/>
      <c r="P6919" s="126"/>
      <c r="Y6919" s="126"/>
      <c r="Z6919" s="126"/>
    </row>
    <row r="6920" spans="1:26">
      <c r="A6920" s="248"/>
      <c r="I6920" s="126"/>
      <c r="P6920" s="126"/>
      <c r="Y6920" s="126"/>
      <c r="Z6920" s="126"/>
    </row>
    <row r="6921" spans="1:26">
      <c r="A6921" s="248"/>
      <c r="I6921" s="126"/>
      <c r="P6921" s="126"/>
      <c r="Y6921" s="126"/>
      <c r="Z6921" s="126"/>
    </row>
    <row r="6922" spans="1:26">
      <c r="A6922" s="248"/>
      <c r="I6922" s="126"/>
      <c r="P6922" s="126"/>
      <c r="Y6922" s="126"/>
      <c r="Z6922" s="126"/>
    </row>
    <row r="6923" spans="1:26">
      <c r="A6923" s="248"/>
      <c r="I6923" s="126"/>
      <c r="P6923" s="126"/>
      <c r="Y6923" s="126"/>
      <c r="Z6923" s="126"/>
    </row>
    <row r="6924" spans="1:26">
      <c r="A6924" s="248"/>
      <c r="I6924" s="126"/>
      <c r="P6924" s="126"/>
      <c r="Y6924" s="126"/>
      <c r="Z6924" s="126"/>
    </row>
    <row r="6925" spans="1:26">
      <c r="A6925" s="248"/>
      <c r="I6925" s="126"/>
      <c r="P6925" s="126"/>
      <c r="Y6925" s="126"/>
      <c r="Z6925" s="126"/>
    </row>
    <row r="6926" spans="1:26">
      <c r="A6926" s="248"/>
      <c r="I6926" s="126"/>
      <c r="P6926" s="126"/>
      <c r="Y6926" s="126"/>
      <c r="Z6926" s="126"/>
    </row>
    <row r="6927" spans="1:26">
      <c r="A6927" s="248"/>
      <c r="I6927" s="126"/>
      <c r="P6927" s="126"/>
      <c r="Y6927" s="126"/>
      <c r="Z6927" s="126"/>
    </row>
    <row r="6928" spans="1:26">
      <c r="A6928" s="248"/>
      <c r="I6928" s="126"/>
      <c r="P6928" s="126"/>
      <c r="Y6928" s="126"/>
      <c r="Z6928" s="126"/>
    </row>
    <row r="6929" spans="1:26">
      <c r="A6929" s="248"/>
      <c r="I6929" s="126"/>
      <c r="P6929" s="126"/>
      <c r="Y6929" s="126"/>
      <c r="Z6929" s="126"/>
    </row>
    <row r="6930" spans="1:26">
      <c r="A6930" s="248"/>
      <c r="I6930" s="126"/>
      <c r="P6930" s="126"/>
      <c r="Y6930" s="126"/>
      <c r="Z6930" s="126"/>
    </row>
    <row r="6931" spans="1:26">
      <c r="A6931" s="248"/>
      <c r="I6931" s="126"/>
      <c r="P6931" s="126"/>
      <c r="Y6931" s="126"/>
      <c r="Z6931" s="126"/>
    </row>
    <row r="6932" spans="1:26">
      <c r="A6932" s="248"/>
      <c r="I6932" s="126"/>
      <c r="P6932" s="126"/>
      <c r="Y6932" s="126"/>
      <c r="Z6932" s="126"/>
    </row>
    <row r="6933" spans="1:26">
      <c r="A6933" s="248"/>
      <c r="I6933" s="126"/>
      <c r="P6933" s="126"/>
      <c r="Y6933" s="126"/>
      <c r="Z6933" s="126"/>
    </row>
    <row r="6934" spans="1:26">
      <c r="A6934" s="248"/>
      <c r="I6934" s="126"/>
      <c r="P6934" s="126"/>
      <c r="Y6934" s="126"/>
      <c r="Z6934" s="126"/>
    </row>
    <row r="6935" spans="1:26">
      <c r="A6935" s="248"/>
      <c r="I6935" s="126"/>
      <c r="P6935" s="126"/>
      <c r="Y6935" s="126"/>
      <c r="Z6935" s="126"/>
    </row>
    <row r="6936" spans="1:26">
      <c r="A6936" s="248"/>
      <c r="I6936" s="126"/>
      <c r="P6936" s="126"/>
      <c r="Y6936" s="126"/>
      <c r="Z6936" s="126"/>
    </row>
    <row r="6937" spans="1:26">
      <c r="A6937" s="248"/>
      <c r="I6937" s="126"/>
      <c r="P6937" s="126"/>
      <c r="Y6937" s="126"/>
      <c r="Z6937" s="126"/>
    </row>
    <row r="6938" spans="1:26">
      <c r="A6938" s="248"/>
      <c r="I6938" s="126"/>
      <c r="P6938" s="126"/>
      <c r="Y6938" s="126"/>
      <c r="Z6938" s="126"/>
    </row>
    <row r="6939" spans="1:26">
      <c r="A6939" s="248"/>
      <c r="I6939" s="126"/>
      <c r="P6939" s="126"/>
      <c r="Y6939" s="126"/>
      <c r="Z6939" s="126"/>
    </row>
    <row r="6940" spans="1:26">
      <c r="A6940" s="248"/>
      <c r="I6940" s="126"/>
      <c r="P6940" s="126"/>
      <c r="Y6940" s="126"/>
      <c r="Z6940" s="126"/>
    </row>
    <row r="6941" spans="1:26">
      <c r="A6941" s="248"/>
      <c r="I6941" s="126"/>
      <c r="P6941" s="126"/>
      <c r="Y6941" s="126"/>
      <c r="Z6941" s="126"/>
    </row>
    <row r="6942" spans="1:26">
      <c r="A6942" s="248"/>
      <c r="I6942" s="126"/>
      <c r="P6942" s="126"/>
      <c r="Y6942" s="126"/>
      <c r="Z6942" s="126"/>
    </row>
    <row r="6943" spans="1:26">
      <c r="A6943" s="248"/>
      <c r="I6943" s="126"/>
      <c r="P6943" s="126"/>
      <c r="Y6943" s="126"/>
      <c r="Z6943" s="126"/>
    </row>
    <row r="6944" spans="1:26">
      <c r="A6944" s="248"/>
      <c r="I6944" s="126"/>
      <c r="P6944" s="126"/>
      <c r="Y6944" s="126"/>
      <c r="Z6944" s="126"/>
    </row>
    <row r="6945" spans="1:26">
      <c r="A6945" s="248"/>
      <c r="I6945" s="126"/>
      <c r="P6945" s="126"/>
      <c r="Y6945" s="126"/>
      <c r="Z6945" s="126"/>
    </row>
    <row r="6946" spans="1:26">
      <c r="A6946" s="248"/>
      <c r="I6946" s="126"/>
      <c r="P6946" s="126"/>
      <c r="Y6946" s="126"/>
      <c r="Z6946" s="126"/>
    </row>
    <row r="6947" spans="1:26">
      <c r="A6947" s="248"/>
      <c r="I6947" s="126"/>
      <c r="P6947" s="126"/>
      <c r="Y6947" s="126"/>
      <c r="Z6947" s="126"/>
    </row>
    <row r="6948" spans="1:26">
      <c r="A6948" s="248"/>
      <c r="I6948" s="126"/>
      <c r="P6948" s="126"/>
      <c r="Y6948" s="126"/>
      <c r="Z6948" s="126"/>
    </row>
    <row r="6949" spans="1:26">
      <c r="A6949" s="248"/>
      <c r="I6949" s="126"/>
      <c r="P6949" s="126"/>
      <c r="Y6949" s="126"/>
      <c r="Z6949" s="126"/>
    </row>
    <row r="6950" spans="1:26">
      <c r="A6950" s="248"/>
      <c r="I6950" s="126"/>
      <c r="P6950" s="126"/>
      <c r="Y6950" s="126"/>
      <c r="Z6950" s="126"/>
    </row>
    <row r="6951" spans="1:26">
      <c r="A6951" s="248"/>
      <c r="I6951" s="126"/>
      <c r="P6951" s="126"/>
      <c r="Y6951" s="126"/>
      <c r="Z6951" s="126"/>
    </row>
    <row r="6952" spans="1:26">
      <c r="A6952" s="248"/>
      <c r="I6952" s="126"/>
      <c r="P6952" s="126"/>
      <c r="Y6952" s="126"/>
      <c r="Z6952" s="126"/>
    </row>
    <row r="6953" spans="1:26">
      <c r="A6953" s="248"/>
      <c r="I6953" s="126"/>
      <c r="P6953" s="126"/>
      <c r="Y6953" s="126"/>
      <c r="Z6953" s="126"/>
    </row>
    <row r="6954" spans="1:26">
      <c r="A6954" s="248"/>
      <c r="I6954" s="126"/>
      <c r="P6954" s="126"/>
      <c r="Y6954" s="126"/>
      <c r="Z6954" s="126"/>
    </row>
    <row r="6955" spans="1:26">
      <c r="A6955" s="248"/>
      <c r="I6955" s="126"/>
      <c r="P6955" s="126"/>
      <c r="Y6955" s="126"/>
      <c r="Z6955" s="126"/>
    </row>
    <row r="6956" spans="1:26">
      <c r="A6956" s="248"/>
      <c r="I6956" s="126"/>
      <c r="P6956" s="126"/>
      <c r="Y6956" s="126"/>
      <c r="Z6956" s="126"/>
    </row>
    <row r="6957" spans="1:26">
      <c r="A6957" s="248"/>
      <c r="I6957" s="126"/>
      <c r="P6957" s="126"/>
      <c r="Y6957" s="126"/>
      <c r="Z6957" s="126"/>
    </row>
    <row r="6958" spans="1:26">
      <c r="A6958" s="248"/>
      <c r="I6958" s="126"/>
      <c r="P6958" s="126"/>
      <c r="Y6958" s="126"/>
      <c r="Z6958" s="126"/>
    </row>
    <row r="6959" spans="1:26">
      <c r="A6959" s="248"/>
      <c r="I6959" s="126"/>
      <c r="P6959" s="126"/>
      <c r="Y6959" s="126"/>
      <c r="Z6959" s="126"/>
    </row>
    <row r="6960" spans="1:26">
      <c r="A6960" s="248"/>
      <c r="I6960" s="126"/>
      <c r="P6960" s="126"/>
      <c r="Y6960" s="126"/>
      <c r="Z6960" s="126"/>
    </row>
    <row r="6961" spans="1:26">
      <c r="A6961" s="248"/>
      <c r="I6961" s="126"/>
      <c r="P6961" s="126"/>
      <c r="Y6961" s="126"/>
      <c r="Z6961" s="126"/>
    </row>
    <row r="6962" spans="1:26">
      <c r="A6962" s="248"/>
      <c r="I6962" s="126"/>
      <c r="P6962" s="126"/>
      <c r="Y6962" s="126"/>
      <c r="Z6962" s="126"/>
    </row>
    <row r="6963" spans="1:26">
      <c r="A6963" s="248"/>
      <c r="I6963" s="126"/>
      <c r="P6963" s="126"/>
      <c r="Y6963" s="126"/>
      <c r="Z6963" s="126"/>
    </row>
    <row r="6964" spans="1:26">
      <c r="A6964" s="248"/>
      <c r="I6964" s="126"/>
      <c r="P6964" s="126"/>
      <c r="Y6964" s="126"/>
      <c r="Z6964" s="126"/>
    </row>
    <row r="6965" spans="1:26">
      <c r="A6965" s="248"/>
      <c r="I6965" s="126"/>
      <c r="P6965" s="126"/>
      <c r="Y6965" s="126"/>
      <c r="Z6965" s="126"/>
    </row>
    <row r="6966" spans="1:26">
      <c r="A6966" s="248"/>
      <c r="I6966" s="126"/>
      <c r="P6966" s="126"/>
      <c r="Y6966" s="126"/>
      <c r="Z6966" s="126"/>
    </row>
    <row r="6967" spans="1:26">
      <c r="A6967" s="248"/>
      <c r="I6967" s="126"/>
      <c r="P6967" s="126"/>
      <c r="Y6967" s="126"/>
      <c r="Z6967" s="126"/>
    </row>
    <row r="6968" spans="1:26">
      <c r="A6968" s="248"/>
      <c r="I6968" s="126"/>
      <c r="P6968" s="126"/>
      <c r="Y6968" s="126"/>
      <c r="Z6968" s="126"/>
    </row>
    <row r="6969" spans="1:26">
      <c r="A6969" s="248"/>
      <c r="I6969" s="126"/>
      <c r="P6969" s="126"/>
      <c r="Y6969" s="126"/>
      <c r="Z6969" s="126"/>
    </row>
    <row r="6970" spans="1:26">
      <c r="A6970" s="248"/>
      <c r="I6970" s="126"/>
      <c r="P6970" s="126"/>
      <c r="Y6970" s="126"/>
      <c r="Z6970" s="126"/>
    </row>
    <row r="6971" spans="1:26">
      <c r="A6971" s="248"/>
      <c r="I6971" s="126"/>
      <c r="P6971" s="126"/>
      <c r="Y6971" s="126"/>
      <c r="Z6971" s="126"/>
    </row>
    <row r="6972" spans="1:26">
      <c r="A6972" s="248"/>
      <c r="I6972" s="126"/>
      <c r="P6972" s="126"/>
      <c r="Y6972" s="126"/>
      <c r="Z6972" s="126"/>
    </row>
    <row r="6973" spans="1:26">
      <c r="A6973" s="248"/>
      <c r="I6973" s="126"/>
      <c r="P6973" s="126"/>
      <c r="Y6973" s="126"/>
      <c r="Z6973" s="126"/>
    </row>
    <row r="6974" spans="1:26">
      <c r="A6974" s="248"/>
      <c r="I6974" s="126"/>
      <c r="P6974" s="126"/>
      <c r="Y6974" s="126"/>
      <c r="Z6974" s="126"/>
    </row>
    <row r="6975" spans="1:26">
      <c r="A6975" s="248"/>
      <c r="I6975" s="126"/>
      <c r="P6975" s="126"/>
      <c r="Y6975" s="126"/>
      <c r="Z6975" s="126"/>
    </row>
    <row r="6976" spans="1:26">
      <c r="A6976" s="248"/>
      <c r="I6976" s="126"/>
      <c r="P6976" s="126"/>
      <c r="Y6976" s="126"/>
      <c r="Z6976" s="126"/>
    </row>
    <row r="6977" spans="1:26">
      <c r="A6977" s="248"/>
      <c r="I6977" s="126"/>
      <c r="P6977" s="126"/>
      <c r="Y6977" s="126"/>
      <c r="Z6977" s="126"/>
    </row>
    <row r="6978" spans="1:26">
      <c r="A6978" s="248"/>
      <c r="I6978" s="126"/>
      <c r="P6978" s="126"/>
      <c r="Y6978" s="126"/>
      <c r="Z6978" s="126"/>
    </row>
    <row r="6979" spans="1:26">
      <c r="A6979" s="248"/>
      <c r="I6979" s="126"/>
      <c r="P6979" s="126"/>
      <c r="Y6979" s="126"/>
      <c r="Z6979" s="126"/>
    </row>
    <row r="6980" spans="1:26">
      <c r="A6980" s="248"/>
      <c r="I6980" s="126"/>
      <c r="P6980" s="126"/>
      <c r="Y6980" s="126"/>
      <c r="Z6980" s="126"/>
    </row>
    <row r="6981" spans="1:26">
      <c r="A6981" s="248"/>
      <c r="I6981" s="126"/>
      <c r="P6981" s="126"/>
      <c r="Y6981" s="126"/>
      <c r="Z6981" s="126"/>
    </row>
    <row r="6982" spans="1:26">
      <c r="A6982" s="248"/>
      <c r="I6982" s="126"/>
      <c r="P6982" s="126"/>
      <c r="Y6982" s="126"/>
      <c r="Z6982" s="126"/>
    </row>
    <row r="6983" spans="1:26">
      <c r="A6983" s="248"/>
      <c r="I6983" s="126"/>
      <c r="P6983" s="126"/>
      <c r="Y6983" s="126"/>
      <c r="Z6983" s="126"/>
    </row>
    <row r="6984" spans="1:26">
      <c r="A6984" s="248"/>
      <c r="I6984" s="126"/>
      <c r="P6984" s="126"/>
      <c r="Y6984" s="126"/>
      <c r="Z6984" s="126"/>
    </row>
    <row r="6985" spans="1:26">
      <c r="A6985" s="248"/>
      <c r="I6985" s="126"/>
      <c r="P6985" s="126"/>
      <c r="Y6985" s="126"/>
      <c r="Z6985" s="126"/>
    </row>
    <row r="6986" spans="1:26">
      <c r="A6986" s="248"/>
      <c r="I6986" s="126"/>
      <c r="P6986" s="126"/>
      <c r="Y6986" s="126"/>
      <c r="Z6986" s="126"/>
    </row>
    <row r="6987" spans="1:26">
      <c r="A6987" s="248"/>
      <c r="I6987" s="126"/>
      <c r="P6987" s="126"/>
      <c r="Y6987" s="126"/>
      <c r="Z6987" s="126"/>
    </row>
    <row r="6988" spans="1:26">
      <c r="A6988" s="248"/>
      <c r="I6988" s="126"/>
      <c r="P6988" s="126"/>
      <c r="Y6988" s="126"/>
      <c r="Z6988" s="126"/>
    </row>
    <row r="6989" spans="1:26">
      <c r="A6989" s="248"/>
      <c r="I6989" s="126"/>
      <c r="P6989" s="126"/>
      <c r="Y6989" s="126"/>
      <c r="Z6989" s="126"/>
    </row>
    <row r="6990" spans="1:26">
      <c r="A6990" s="248"/>
      <c r="I6990" s="126"/>
      <c r="P6990" s="126"/>
      <c r="Y6990" s="126"/>
      <c r="Z6990" s="126"/>
    </row>
    <row r="6991" spans="1:26">
      <c r="A6991" s="248"/>
      <c r="I6991" s="126"/>
      <c r="P6991" s="126"/>
      <c r="Y6991" s="126"/>
      <c r="Z6991" s="126"/>
    </row>
    <row r="6992" spans="1:26">
      <c r="A6992" s="248"/>
      <c r="I6992" s="126"/>
      <c r="P6992" s="126"/>
      <c r="Y6992" s="126"/>
      <c r="Z6992" s="126"/>
    </row>
    <row r="6993" spans="1:26">
      <c r="A6993" s="248"/>
      <c r="I6993" s="126"/>
      <c r="P6993" s="126"/>
      <c r="Y6993" s="126"/>
      <c r="Z6993" s="126"/>
    </row>
    <row r="6994" spans="1:26">
      <c r="A6994" s="248"/>
      <c r="I6994" s="126"/>
      <c r="P6994" s="126"/>
      <c r="Y6994" s="126"/>
      <c r="Z6994" s="126"/>
    </row>
    <row r="6995" spans="1:26">
      <c r="A6995" s="248"/>
      <c r="I6995" s="126"/>
      <c r="P6995" s="126"/>
      <c r="Y6995" s="126"/>
      <c r="Z6995" s="126"/>
    </row>
    <row r="6996" spans="1:26">
      <c r="A6996" s="248"/>
      <c r="I6996" s="126"/>
      <c r="P6996" s="126"/>
      <c r="Y6996" s="126"/>
      <c r="Z6996" s="126"/>
    </row>
    <row r="6997" spans="1:26">
      <c r="A6997" s="248"/>
      <c r="I6997" s="126"/>
      <c r="P6997" s="126"/>
      <c r="Y6997" s="126"/>
      <c r="Z6997" s="126"/>
    </row>
    <row r="6998" spans="1:26">
      <c r="A6998" s="248"/>
      <c r="I6998" s="126"/>
      <c r="P6998" s="126"/>
      <c r="Y6998" s="126"/>
      <c r="Z6998" s="126"/>
    </row>
    <row r="6999" spans="1:26">
      <c r="A6999" s="248"/>
      <c r="I6999" s="126"/>
      <c r="P6999" s="126"/>
      <c r="Y6999" s="126"/>
      <c r="Z6999" s="126"/>
    </row>
    <row r="7000" spans="1:26">
      <c r="A7000" s="248"/>
      <c r="I7000" s="126"/>
      <c r="P7000" s="126"/>
      <c r="Y7000" s="126"/>
      <c r="Z7000" s="126"/>
    </row>
    <row r="7001" spans="1:26">
      <c r="A7001" s="248"/>
      <c r="I7001" s="126"/>
      <c r="P7001" s="126"/>
      <c r="Y7001" s="126"/>
      <c r="Z7001" s="126"/>
    </row>
    <row r="7002" spans="1:26">
      <c r="A7002" s="248"/>
      <c r="I7002" s="126"/>
      <c r="P7002" s="126"/>
      <c r="Y7002" s="126"/>
      <c r="Z7002" s="126"/>
    </row>
    <row r="7003" spans="1:26">
      <c r="A7003" s="248"/>
      <c r="I7003" s="126"/>
      <c r="P7003" s="126"/>
      <c r="Y7003" s="126"/>
      <c r="Z7003" s="126"/>
    </row>
    <row r="7004" spans="1:26">
      <c r="A7004" s="248"/>
      <c r="I7004" s="126"/>
      <c r="P7004" s="126"/>
      <c r="Y7004" s="126"/>
      <c r="Z7004" s="126"/>
    </row>
    <row r="7005" spans="1:26">
      <c r="A7005" s="248"/>
      <c r="I7005" s="126"/>
      <c r="P7005" s="126"/>
      <c r="Y7005" s="126"/>
      <c r="Z7005" s="126"/>
    </row>
    <row r="7006" spans="1:26">
      <c r="A7006" s="248"/>
      <c r="I7006" s="126"/>
      <c r="P7006" s="126"/>
      <c r="Y7006" s="126"/>
      <c r="Z7006" s="126"/>
    </row>
    <row r="7007" spans="1:26">
      <c r="A7007" s="248"/>
      <c r="I7007" s="126"/>
      <c r="P7007" s="126"/>
      <c r="Y7007" s="126"/>
      <c r="Z7007" s="126"/>
    </row>
    <row r="7008" spans="1:26">
      <c r="A7008" s="248"/>
      <c r="I7008" s="126"/>
      <c r="P7008" s="126"/>
      <c r="Y7008" s="126"/>
      <c r="Z7008" s="126"/>
    </row>
    <row r="7009" spans="1:26">
      <c r="A7009" s="248"/>
      <c r="I7009" s="126"/>
      <c r="P7009" s="126"/>
      <c r="Y7009" s="126"/>
      <c r="Z7009" s="126"/>
    </row>
    <row r="7010" spans="1:26">
      <c r="A7010" s="248"/>
      <c r="I7010" s="126"/>
      <c r="P7010" s="126"/>
      <c r="Y7010" s="126"/>
      <c r="Z7010" s="126"/>
    </row>
    <row r="7011" spans="1:26">
      <c r="A7011" s="248"/>
      <c r="I7011" s="126"/>
      <c r="P7011" s="126"/>
      <c r="Y7011" s="126"/>
      <c r="Z7011" s="126"/>
    </row>
    <row r="7012" spans="1:26">
      <c r="A7012" s="248"/>
      <c r="I7012" s="126"/>
      <c r="P7012" s="126"/>
      <c r="Y7012" s="126"/>
      <c r="Z7012" s="126"/>
    </row>
    <row r="7013" spans="1:26">
      <c r="A7013" s="248"/>
      <c r="I7013" s="126"/>
      <c r="P7013" s="126"/>
      <c r="Y7013" s="126"/>
      <c r="Z7013" s="126"/>
    </row>
    <row r="7014" spans="1:26">
      <c r="A7014" s="248"/>
      <c r="I7014" s="126"/>
      <c r="P7014" s="126"/>
      <c r="Y7014" s="126"/>
      <c r="Z7014" s="126"/>
    </row>
    <row r="7015" spans="1:26">
      <c r="A7015" s="248"/>
      <c r="I7015" s="126"/>
      <c r="P7015" s="126"/>
      <c r="Y7015" s="126"/>
      <c r="Z7015" s="126"/>
    </row>
    <row r="7016" spans="1:26">
      <c r="A7016" s="248"/>
      <c r="I7016" s="126"/>
      <c r="P7016" s="126"/>
      <c r="Y7016" s="126"/>
      <c r="Z7016" s="126"/>
    </row>
    <row r="7017" spans="1:26">
      <c r="A7017" s="248"/>
      <c r="I7017" s="126"/>
      <c r="P7017" s="126"/>
      <c r="Y7017" s="126"/>
      <c r="Z7017" s="126"/>
    </row>
    <row r="7018" spans="1:26">
      <c r="A7018" s="248"/>
      <c r="I7018" s="126"/>
      <c r="P7018" s="126"/>
      <c r="Y7018" s="126"/>
      <c r="Z7018" s="126"/>
    </row>
    <row r="7019" spans="1:26">
      <c r="A7019" s="248"/>
      <c r="I7019" s="126"/>
      <c r="P7019" s="126"/>
      <c r="Y7019" s="126"/>
      <c r="Z7019" s="126"/>
    </row>
    <row r="7020" spans="1:26">
      <c r="A7020" s="248"/>
      <c r="I7020" s="126"/>
      <c r="P7020" s="126"/>
      <c r="Y7020" s="126"/>
      <c r="Z7020" s="126"/>
    </row>
    <row r="7021" spans="1:26">
      <c r="A7021" s="248"/>
      <c r="I7021" s="126"/>
      <c r="P7021" s="126"/>
      <c r="Y7021" s="126"/>
      <c r="Z7021" s="126"/>
    </row>
    <row r="7022" spans="1:26">
      <c r="A7022" s="248"/>
      <c r="I7022" s="126"/>
      <c r="P7022" s="126"/>
      <c r="Y7022" s="126"/>
      <c r="Z7022" s="126"/>
    </row>
    <row r="7023" spans="1:26">
      <c r="A7023" s="248"/>
      <c r="I7023" s="126"/>
      <c r="P7023" s="126"/>
      <c r="Y7023" s="126"/>
      <c r="Z7023" s="126"/>
    </row>
    <row r="7024" spans="1:26">
      <c r="A7024" s="248"/>
      <c r="I7024" s="126"/>
      <c r="P7024" s="126"/>
      <c r="Y7024" s="126"/>
      <c r="Z7024" s="126"/>
    </row>
    <row r="7025" spans="1:26">
      <c r="A7025" s="248"/>
      <c r="I7025" s="126"/>
      <c r="P7025" s="126"/>
      <c r="Y7025" s="126"/>
      <c r="Z7025" s="126"/>
    </row>
    <row r="7026" spans="1:26">
      <c r="A7026" s="248"/>
      <c r="I7026" s="126"/>
      <c r="P7026" s="126"/>
      <c r="Y7026" s="126"/>
      <c r="Z7026" s="126"/>
    </row>
    <row r="7027" spans="1:26">
      <c r="A7027" s="248"/>
      <c r="I7027" s="126"/>
      <c r="P7027" s="126"/>
      <c r="Y7027" s="126"/>
      <c r="Z7027" s="126"/>
    </row>
    <row r="7028" spans="1:26">
      <c r="A7028" s="248"/>
      <c r="I7028" s="126"/>
      <c r="P7028" s="126"/>
      <c r="Y7028" s="126"/>
      <c r="Z7028" s="126"/>
    </row>
    <row r="7029" spans="1:26">
      <c r="A7029" s="248"/>
      <c r="I7029" s="126"/>
      <c r="P7029" s="126"/>
      <c r="Y7029" s="126"/>
      <c r="Z7029" s="126"/>
    </row>
    <row r="7030" spans="1:26">
      <c r="A7030" s="248"/>
      <c r="I7030" s="126"/>
      <c r="P7030" s="126"/>
      <c r="Y7030" s="126"/>
      <c r="Z7030" s="126"/>
    </row>
    <row r="7031" spans="1:26">
      <c r="A7031" s="248"/>
      <c r="I7031" s="126"/>
      <c r="P7031" s="126"/>
      <c r="Y7031" s="126"/>
      <c r="Z7031" s="126"/>
    </row>
    <row r="7032" spans="1:26">
      <c r="A7032" s="248"/>
      <c r="I7032" s="126"/>
      <c r="P7032" s="126"/>
      <c r="Y7032" s="126"/>
      <c r="Z7032" s="126"/>
    </row>
    <row r="7033" spans="1:26">
      <c r="A7033" s="248"/>
      <c r="I7033" s="126"/>
      <c r="P7033" s="126"/>
      <c r="Y7033" s="126"/>
      <c r="Z7033" s="126"/>
    </row>
    <row r="7034" spans="1:26">
      <c r="A7034" s="248"/>
      <c r="I7034" s="126"/>
      <c r="P7034" s="126"/>
      <c r="Y7034" s="126"/>
      <c r="Z7034" s="126"/>
    </row>
    <row r="7035" spans="1:26">
      <c r="A7035" s="248"/>
      <c r="I7035" s="126"/>
      <c r="P7035" s="126"/>
      <c r="Y7035" s="126"/>
      <c r="Z7035" s="126"/>
    </row>
    <row r="7036" spans="1:26">
      <c r="A7036" s="248"/>
      <c r="I7036" s="126"/>
      <c r="P7036" s="126"/>
      <c r="Y7036" s="126"/>
      <c r="Z7036" s="126"/>
    </row>
    <row r="7037" spans="1:26">
      <c r="A7037" s="248"/>
      <c r="I7037" s="126"/>
      <c r="P7037" s="126"/>
      <c r="Y7037" s="126"/>
      <c r="Z7037" s="126"/>
    </row>
    <row r="7038" spans="1:26">
      <c r="A7038" s="248"/>
      <c r="I7038" s="126"/>
      <c r="P7038" s="126"/>
      <c r="Y7038" s="126"/>
      <c r="Z7038" s="126"/>
    </row>
    <row r="7039" spans="1:26">
      <c r="A7039" s="248"/>
      <c r="I7039" s="126"/>
      <c r="P7039" s="126"/>
      <c r="Y7039" s="126"/>
      <c r="Z7039" s="126"/>
    </row>
    <row r="7040" spans="1:26">
      <c r="A7040" s="248"/>
      <c r="I7040" s="126"/>
      <c r="P7040" s="126"/>
      <c r="Y7040" s="126"/>
      <c r="Z7040" s="126"/>
    </row>
    <row r="7041" spans="1:26">
      <c r="A7041" s="248"/>
      <c r="I7041" s="126"/>
      <c r="P7041" s="126"/>
      <c r="Y7041" s="126"/>
      <c r="Z7041" s="126"/>
    </row>
    <row r="7042" spans="1:26">
      <c r="A7042" s="248"/>
      <c r="I7042" s="126"/>
      <c r="P7042" s="126"/>
      <c r="Y7042" s="126"/>
      <c r="Z7042" s="126"/>
    </row>
    <row r="7043" spans="1:26">
      <c r="A7043" s="248"/>
      <c r="I7043" s="126"/>
      <c r="P7043" s="126"/>
      <c r="Y7043" s="126"/>
      <c r="Z7043" s="126"/>
    </row>
    <row r="7044" spans="1:26">
      <c r="A7044" s="248"/>
      <c r="I7044" s="126"/>
      <c r="P7044" s="126"/>
      <c r="Y7044" s="126"/>
      <c r="Z7044" s="126"/>
    </row>
    <row r="7045" spans="1:26">
      <c r="A7045" s="248"/>
      <c r="I7045" s="126"/>
      <c r="P7045" s="126"/>
      <c r="Y7045" s="126"/>
      <c r="Z7045" s="126"/>
    </row>
    <row r="7046" spans="1:26">
      <c r="A7046" s="248"/>
      <c r="I7046" s="126"/>
      <c r="P7046" s="126"/>
      <c r="Y7046" s="126"/>
      <c r="Z7046" s="126"/>
    </row>
    <row r="7047" spans="1:26">
      <c r="A7047" s="248"/>
      <c r="I7047" s="126"/>
      <c r="P7047" s="126"/>
      <c r="Y7047" s="126"/>
      <c r="Z7047" s="126"/>
    </row>
    <row r="7048" spans="1:26">
      <c r="A7048" s="248"/>
      <c r="I7048" s="126"/>
      <c r="P7048" s="126"/>
      <c r="Y7048" s="126"/>
      <c r="Z7048" s="126"/>
    </row>
    <row r="7049" spans="1:26">
      <c r="A7049" s="248"/>
      <c r="I7049" s="126"/>
      <c r="P7049" s="126"/>
      <c r="Y7049" s="126"/>
      <c r="Z7049" s="126"/>
    </row>
    <row r="7050" spans="1:26">
      <c r="A7050" s="248"/>
      <c r="I7050" s="126"/>
      <c r="P7050" s="126"/>
      <c r="Y7050" s="126"/>
      <c r="Z7050" s="126"/>
    </row>
    <row r="7051" spans="1:26">
      <c r="A7051" s="248"/>
      <c r="I7051" s="126"/>
      <c r="P7051" s="126"/>
      <c r="Y7051" s="126"/>
      <c r="Z7051" s="126"/>
    </row>
    <row r="7052" spans="1:26">
      <c r="A7052" s="248"/>
      <c r="I7052" s="126"/>
      <c r="P7052" s="126"/>
      <c r="Y7052" s="126"/>
      <c r="Z7052" s="126"/>
    </row>
    <row r="7053" spans="1:26">
      <c r="A7053" s="248"/>
      <c r="I7053" s="126"/>
      <c r="P7053" s="126"/>
      <c r="Y7053" s="126"/>
      <c r="Z7053" s="126"/>
    </row>
    <row r="7054" spans="1:26">
      <c r="A7054" s="248"/>
      <c r="I7054" s="126"/>
      <c r="P7054" s="126"/>
      <c r="Y7054" s="126"/>
      <c r="Z7054" s="126"/>
    </row>
    <row r="7055" spans="1:26">
      <c r="A7055" s="248"/>
      <c r="I7055" s="126"/>
      <c r="P7055" s="126"/>
      <c r="Y7055" s="126"/>
      <c r="Z7055" s="126"/>
    </row>
    <row r="7056" spans="1:26">
      <c r="A7056" s="248"/>
      <c r="I7056" s="126"/>
      <c r="P7056" s="126"/>
      <c r="Y7056" s="126"/>
      <c r="Z7056" s="126"/>
    </row>
    <row r="7057" spans="1:26">
      <c r="A7057" s="248"/>
      <c r="I7057" s="126"/>
      <c r="P7057" s="126"/>
      <c r="Y7057" s="126"/>
      <c r="Z7057" s="126"/>
    </row>
    <row r="7058" spans="1:26">
      <c r="A7058" s="248"/>
      <c r="I7058" s="126"/>
      <c r="P7058" s="126"/>
      <c r="Y7058" s="126"/>
      <c r="Z7058" s="126"/>
    </row>
    <row r="7059" spans="1:26">
      <c r="A7059" s="248"/>
      <c r="I7059" s="126"/>
      <c r="P7059" s="126"/>
      <c r="Y7059" s="126"/>
      <c r="Z7059" s="126"/>
    </row>
    <row r="7060" spans="1:26">
      <c r="A7060" s="248"/>
      <c r="I7060" s="126"/>
      <c r="P7060" s="126"/>
      <c r="Y7060" s="126"/>
      <c r="Z7060" s="126"/>
    </row>
    <row r="7061" spans="1:26">
      <c r="A7061" s="248"/>
      <c r="I7061" s="126"/>
      <c r="P7061" s="126"/>
      <c r="Y7061" s="126"/>
      <c r="Z7061" s="126"/>
    </row>
    <row r="7062" spans="1:26">
      <c r="A7062" s="248"/>
      <c r="I7062" s="126"/>
      <c r="P7062" s="126"/>
      <c r="Y7062" s="126"/>
      <c r="Z7062" s="126"/>
    </row>
    <row r="7063" spans="1:26">
      <c r="A7063" s="248"/>
      <c r="I7063" s="126"/>
      <c r="P7063" s="126"/>
      <c r="Y7063" s="126"/>
      <c r="Z7063" s="126"/>
    </row>
    <row r="7064" spans="1:26">
      <c r="A7064" s="248"/>
      <c r="I7064" s="126"/>
      <c r="P7064" s="126"/>
      <c r="Y7064" s="126"/>
      <c r="Z7064" s="126"/>
    </row>
    <row r="7065" spans="1:26">
      <c r="A7065" s="248"/>
      <c r="I7065" s="126"/>
      <c r="P7065" s="126"/>
      <c r="Y7065" s="126"/>
      <c r="Z7065" s="126"/>
    </row>
    <row r="7066" spans="1:26">
      <c r="A7066" s="248"/>
      <c r="I7066" s="126"/>
      <c r="P7066" s="126"/>
      <c r="Y7066" s="126"/>
      <c r="Z7066" s="126"/>
    </row>
    <row r="7067" spans="1:26">
      <c r="A7067" s="248"/>
      <c r="I7067" s="126"/>
      <c r="P7067" s="126"/>
      <c r="Y7067" s="126"/>
      <c r="Z7067" s="126"/>
    </row>
    <row r="7068" spans="1:26">
      <c r="A7068" s="248"/>
      <c r="I7068" s="126"/>
      <c r="P7068" s="126"/>
      <c r="Y7068" s="126"/>
      <c r="Z7068" s="126"/>
    </row>
    <row r="7069" spans="1:26">
      <c r="A7069" s="248"/>
      <c r="I7069" s="126"/>
      <c r="P7069" s="126"/>
      <c r="Y7069" s="126"/>
      <c r="Z7069" s="126"/>
    </row>
    <row r="7070" spans="1:26">
      <c r="A7070" s="248"/>
      <c r="I7070" s="126"/>
      <c r="P7070" s="126"/>
      <c r="Y7070" s="126"/>
      <c r="Z7070" s="126"/>
    </row>
    <row r="7071" spans="1:26">
      <c r="A7071" s="248"/>
      <c r="I7071" s="126"/>
      <c r="P7071" s="126"/>
      <c r="Y7071" s="126"/>
      <c r="Z7071" s="126"/>
    </row>
    <row r="7072" spans="1:26">
      <c r="A7072" s="248"/>
      <c r="I7072" s="126"/>
      <c r="P7072" s="126"/>
      <c r="Y7072" s="126"/>
      <c r="Z7072" s="126"/>
    </row>
    <row r="7073" spans="1:26">
      <c r="A7073" s="248"/>
      <c r="I7073" s="126"/>
      <c r="P7073" s="126"/>
      <c r="Y7073" s="126"/>
      <c r="Z7073" s="126"/>
    </row>
    <row r="7074" spans="1:26">
      <c r="A7074" s="248"/>
      <c r="I7074" s="126"/>
      <c r="P7074" s="126"/>
      <c r="Y7074" s="126"/>
      <c r="Z7074" s="126"/>
    </row>
    <row r="7075" spans="1:26">
      <c r="A7075" s="248"/>
      <c r="I7075" s="126"/>
      <c r="P7075" s="126"/>
      <c r="Y7075" s="126"/>
      <c r="Z7075" s="126"/>
    </row>
    <row r="7076" spans="1:26">
      <c r="A7076" s="248"/>
      <c r="I7076" s="126"/>
      <c r="P7076" s="126"/>
      <c r="Y7076" s="126"/>
      <c r="Z7076" s="126"/>
    </row>
    <row r="7077" spans="1:26">
      <c r="A7077" s="248"/>
      <c r="I7077" s="126"/>
      <c r="P7077" s="126"/>
      <c r="Y7077" s="126"/>
      <c r="Z7077" s="126"/>
    </row>
    <row r="7078" spans="1:26">
      <c r="A7078" s="248"/>
      <c r="I7078" s="126"/>
      <c r="P7078" s="126"/>
      <c r="Y7078" s="126"/>
      <c r="Z7078" s="126"/>
    </row>
    <row r="7079" spans="1:26">
      <c r="A7079" s="248"/>
      <c r="I7079" s="126"/>
      <c r="P7079" s="126"/>
      <c r="Y7079" s="126"/>
      <c r="Z7079" s="126"/>
    </row>
    <row r="7080" spans="1:26">
      <c r="A7080" s="248"/>
      <c r="I7080" s="126"/>
      <c r="P7080" s="126"/>
      <c r="Y7080" s="126"/>
      <c r="Z7080" s="126"/>
    </row>
    <row r="7081" spans="1:26">
      <c r="A7081" s="248"/>
      <c r="I7081" s="126"/>
      <c r="P7081" s="126"/>
      <c r="Y7081" s="126"/>
      <c r="Z7081" s="126"/>
    </row>
    <row r="7082" spans="1:26">
      <c r="A7082" s="248"/>
      <c r="I7082" s="126"/>
      <c r="P7082" s="126"/>
      <c r="Y7082" s="126"/>
      <c r="Z7082" s="126"/>
    </row>
    <row r="7083" spans="1:26">
      <c r="A7083" s="248"/>
      <c r="I7083" s="126"/>
      <c r="P7083" s="126"/>
      <c r="Y7083" s="126"/>
      <c r="Z7083" s="126"/>
    </row>
    <row r="7084" spans="1:26">
      <c r="A7084" s="248"/>
      <c r="I7084" s="126"/>
      <c r="P7084" s="126"/>
      <c r="Y7084" s="126"/>
      <c r="Z7084" s="126"/>
    </row>
    <row r="7085" spans="1:26">
      <c r="A7085" s="248"/>
      <c r="I7085" s="126"/>
      <c r="P7085" s="126"/>
      <c r="Y7085" s="126"/>
      <c r="Z7085" s="126"/>
    </row>
    <row r="7086" spans="1:26">
      <c r="A7086" s="248"/>
      <c r="I7086" s="126"/>
      <c r="P7086" s="126"/>
      <c r="Y7086" s="126"/>
      <c r="Z7086" s="126"/>
    </row>
    <row r="7087" spans="1:26">
      <c r="A7087" s="248"/>
      <c r="I7087" s="126"/>
      <c r="P7087" s="126"/>
      <c r="Y7087" s="126"/>
      <c r="Z7087" s="126"/>
    </row>
    <row r="7088" spans="1:26">
      <c r="A7088" s="248"/>
      <c r="I7088" s="126"/>
      <c r="P7088" s="126"/>
      <c r="Y7088" s="126"/>
      <c r="Z7088" s="126"/>
    </row>
    <row r="7089" spans="1:26">
      <c r="A7089" s="248"/>
      <c r="I7089" s="126"/>
      <c r="P7089" s="126"/>
      <c r="Y7089" s="126"/>
      <c r="Z7089" s="126"/>
    </row>
    <row r="7090" spans="1:26">
      <c r="A7090" s="248"/>
      <c r="I7090" s="126"/>
      <c r="P7090" s="126"/>
      <c r="Y7090" s="126"/>
      <c r="Z7090" s="126"/>
    </row>
    <row r="7091" spans="1:26">
      <c r="A7091" s="248"/>
      <c r="I7091" s="126"/>
      <c r="P7091" s="126"/>
      <c r="Y7091" s="126"/>
      <c r="Z7091" s="126"/>
    </row>
    <row r="7092" spans="1:26">
      <c r="A7092" s="248"/>
      <c r="I7092" s="126"/>
      <c r="P7092" s="126"/>
      <c r="Y7092" s="126"/>
      <c r="Z7092" s="126"/>
    </row>
    <row r="7093" spans="1:26">
      <c r="A7093" s="248"/>
      <c r="I7093" s="126"/>
      <c r="P7093" s="126"/>
      <c r="Y7093" s="126"/>
      <c r="Z7093" s="126"/>
    </row>
    <row r="7094" spans="1:26">
      <c r="A7094" s="248"/>
      <c r="I7094" s="126"/>
      <c r="P7094" s="126"/>
      <c r="Y7094" s="126"/>
      <c r="Z7094" s="126"/>
    </row>
    <row r="7095" spans="1:26">
      <c r="A7095" s="248"/>
      <c r="I7095" s="126"/>
      <c r="P7095" s="126"/>
      <c r="Y7095" s="126"/>
      <c r="Z7095" s="126"/>
    </row>
    <row r="7096" spans="1:26">
      <c r="A7096" s="248"/>
      <c r="I7096" s="126"/>
      <c r="P7096" s="126"/>
      <c r="Y7096" s="126"/>
      <c r="Z7096" s="126"/>
    </row>
    <row r="7097" spans="1:26">
      <c r="A7097" s="248"/>
      <c r="I7097" s="126"/>
      <c r="P7097" s="126"/>
      <c r="Y7097" s="126"/>
      <c r="Z7097" s="126"/>
    </row>
    <row r="7098" spans="1:26">
      <c r="A7098" s="248"/>
      <c r="I7098" s="126"/>
      <c r="P7098" s="126"/>
      <c r="Y7098" s="126"/>
      <c r="Z7098" s="126"/>
    </row>
    <row r="7099" spans="1:26">
      <c r="A7099" s="248"/>
      <c r="I7099" s="126"/>
      <c r="P7099" s="126"/>
      <c r="Y7099" s="126"/>
      <c r="Z7099" s="126"/>
    </row>
    <row r="7100" spans="1:26">
      <c r="A7100" s="248"/>
      <c r="I7100" s="126"/>
      <c r="P7100" s="126"/>
      <c r="Y7100" s="126"/>
      <c r="Z7100" s="126"/>
    </row>
    <row r="7101" spans="1:26">
      <c r="A7101" s="248"/>
      <c r="I7101" s="126"/>
      <c r="P7101" s="126"/>
      <c r="Y7101" s="126"/>
      <c r="Z7101" s="126"/>
    </row>
    <row r="7102" spans="1:26">
      <c r="A7102" s="248"/>
      <c r="I7102" s="126"/>
      <c r="P7102" s="126"/>
      <c r="Y7102" s="126"/>
      <c r="Z7102" s="126"/>
    </row>
    <row r="7103" spans="1:26">
      <c r="A7103" s="248"/>
      <c r="I7103" s="126"/>
      <c r="P7103" s="126"/>
      <c r="Y7103" s="126"/>
      <c r="Z7103" s="126"/>
    </row>
    <row r="7104" spans="1:26">
      <c r="A7104" s="248"/>
      <c r="I7104" s="126"/>
      <c r="P7104" s="126"/>
      <c r="Y7104" s="126"/>
      <c r="Z7104" s="126"/>
    </row>
    <row r="7105" spans="1:26">
      <c r="A7105" s="248"/>
      <c r="I7105" s="126"/>
      <c r="P7105" s="126"/>
      <c r="Y7105" s="126"/>
      <c r="Z7105" s="126"/>
    </row>
    <row r="7106" spans="1:26">
      <c r="A7106" s="248"/>
      <c r="I7106" s="126"/>
      <c r="P7106" s="126"/>
      <c r="Y7106" s="126"/>
      <c r="Z7106" s="126"/>
    </row>
    <row r="7107" spans="1:26">
      <c r="A7107" s="248"/>
      <c r="I7107" s="126"/>
      <c r="P7107" s="126"/>
      <c r="Y7107" s="126"/>
      <c r="Z7107" s="126"/>
    </row>
    <row r="7108" spans="1:26">
      <c r="A7108" s="248"/>
      <c r="I7108" s="126"/>
      <c r="P7108" s="126"/>
      <c r="Y7108" s="126"/>
      <c r="Z7108" s="126"/>
    </row>
    <row r="7109" spans="1:26">
      <c r="A7109" s="248"/>
      <c r="I7109" s="126"/>
      <c r="P7109" s="126"/>
      <c r="Y7109" s="126"/>
      <c r="Z7109" s="126"/>
    </row>
    <row r="7110" spans="1:26">
      <c r="A7110" s="248"/>
      <c r="I7110" s="126"/>
      <c r="P7110" s="126"/>
      <c r="Y7110" s="126"/>
      <c r="Z7110" s="126"/>
    </row>
    <row r="7111" spans="1:26">
      <c r="A7111" s="248"/>
      <c r="I7111" s="126"/>
      <c r="P7111" s="126"/>
      <c r="Y7111" s="126"/>
      <c r="Z7111" s="126"/>
    </row>
    <row r="7112" spans="1:26">
      <c r="A7112" s="248"/>
      <c r="I7112" s="126"/>
      <c r="P7112" s="126"/>
      <c r="Y7112" s="126"/>
      <c r="Z7112" s="126"/>
    </row>
    <row r="7113" spans="1:26">
      <c r="A7113" s="248"/>
      <c r="I7113" s="126"/>
      <c r="P7113" s="126"/>
      <c r="Y7113" s="126"/>
      <c r="Z7113" s="126"/>
    </row>
    <row r="7114" spans="1:26">
      <c r="A7114" s="248"/>
      <c r="I7114" s="126"/>
      <c r="P7114" s="126"/>
      <c r="Y7114" s="126"/>
      <c r="Z7114" s="126"/>
    </row>
    <row r="7115" spans="1:26">
      <c r="A7115" s="248"/>
      <c r="I7115" s="126"/>
      <c r="P7115" s="126"/>
      <c r="Y7115" s="126"/>
      <c r="Z7115" s="126"/>
    </row>
    <row r="7116" spans="1:26">
      <c r="A7116" s="248"/>
      <c r="I7116" s="126"/>
      <c r="P7116" s="126"/>
      <c r="Y7116" s="126"/>
      <c r="Z7116" s="126"/>
    </row>
    <row r="7117" spans="1:26">
      <c r="A7117" s="248"/>
      <c r="I7117" s="126"/>
      <c r="P7117" s="126"/>
      <c r="Y7117" s="126"/>
      <c r="Z7117" s="126"/>
    </row>
    <row r="7118" spans="1:26">
      <c r="A7118" s="248"/>
      <c r="I7118" s="126"/>
      <c r="P7118" s="126"/>
      <c r="Y7118" s="126"/>
      <c r="Z7118" s="126"/>
    </row>
    <row r="7119" spans="1:26">
      <c r="A7119" s="248"/>
      <c r="I7119" s="126"/>
      <c r="P7119" s="126"/>
      <c r="Y7119" s="126"/>
      <c r="Z7119" s="126"/>
    </row>
    <row r="7120" spans="1:26">
      <c r="A7120" s="248"/>
      <c r="I7120" s="126"/>
      <c r="P7120" s="126"/>
      <c r="Y7120" s="126"/>
      <c r="Z7120" s="126"/>
    </row>
    <row r="7121" spans="1:26">
      <c r="A7121" s="248"/>
      <c r="I7121" s="126"/>
      <c r="P7121" s="126"/>
      <c r="Y7121" s="126"/>
      <c r="Z7121" s="126"/>
    </row>
    <row r="7122" spans="1:26">
      <c r="A7122" s="248"/>
      <c r="I7122" s="126"/>
      <c r="P7122" s="126"/>
      <c r="Y7122" s="126"/>
      <c r="Z7122" s="126"/>
    </row>
    <row r="7123" spans="1:26">
      <c r="A7123" s="248"/>
      <c r="I7123" s="126"/>
      <c r="P7123" s="126"/>
      <c r="Y7123" s="126"/>
      <c r="Z7123" s="126"/>
    </row>
    <row r="7124" spans="1:26">
      <c r="A7124" s="248"/>
      <c r="I7124" s="126"/>
      <c r="P7124" s="126"/>
      <c r="Y7124" s="126"/>
      <c r="Z7124" s="126"/>
    </row>
    <row r="7125" spans="1:26">
      <c r="A7125" s="248"/>
      <c r="I7125" s="126"/>
      <c r="P7125" s="126"/>
      <c r="Y7125" s="126"/>
      <c r="Z7125" s="126"/>
    </row>
    <row r="7126" spans="1:26">
      <c r="A7126" s="248"/>
      <c r="I7126" s="126"/>
      <c r="P7126" s="126"/>
      <c r="Y7126" s="126"/>
      <c r="Z7126" s="126"/>
    </row>
    <row r="7127" spans="1:26">
      <c r="A7127" s="248"/>
      <c r="I7127" s="126"/>
      <c r="P7127" s="126"/>
      <c r="Y7127" s="126"/>
      <c r="Z7127" s="126"/>
    </row>
    <row r="7128" spans="1:26">
      <c r="A7128" s="248"/>
      <c r="I7128" s="126"/>
      <c r="P7128" s="126"/>
      <c r="Y7128" s="126"/>
      <c r="Z7128" s="126"/>
    </row>
    <row r="7129" spans="1:26">
      <c r="A7129" s="248"/>
      <c r="I7129" s="126"/>
      <c r="P7129" s="126"/>
      <c r="Y7129" s="126"/>
      <c r="Z7129" s="126"/>
    </row>
    <row r="7130" spans="1:26">
      <c r="A7130" s="248"/>
      <c r="I7130" s="126"/>
      <c r="P7130" s="126"/>
      <c r="Y7130" s="126"/>
      <c r="Z7130" s="126"/>
    </row>
    <row r="7131" spans="1:26">
      <c r="A7131" s="248"/>
      <c r="I7131" s="126"/>
      <c r="P7131" s="126"/>
      <c r="Y7131" s="126"/>
      <c r="Z7131" s="126"/>
    </row>
    <row r="7132" spans="1:26">
      <c r="A7132" s="248"/>
      <c r="I7132" s="126"/>
      <c r="P7132" s="126"/>
      <c r="Y7132" s="126"/>
      <c r="Z7132" s="126"/>
    </row>
    <row r="7133" spans="1:26">
      <c r="A7133" s="248"/>
      <c r="I7133" s="126"/>
      <c r="P7133" s="126"/>
      <c r="Y7133" s="126"/>
      <c r="Z7133" s="126"/>
    </row>
    <row r="7134" spans="1:26">
      <c r="A7134" s="248"/>
      <c r="I7134" s="126"/>
      <c r="P7134" s="126"/>
      <c r="Y7134" s="126"/>
      <c r="Z7134" s="126"/>
    </row>
    <row r="7135" spans="1:26">
      <c r="A7135" s="248"/>
      <c r="I7135" s="126"/>
      <c r="P7135" s="126"/>
      <c r="Y7135" s="126"/>
      <c r="Z7135" s="126"/>
    </row>
    <row r="7136" spans="1:26">
      <c r="A7136" s="248"/>
      <c r="I7136" s="126"/>
      <c r="P7136" s="126"/>
      <c r="Y7136" s="126"/>
      <c r="Z7136" s="126"/>
    </row>
    <row r="7137" spans="1:26">
      <c r="A7137" s="248"/>
      <c r="I7137" s="126"/>
      <c r="P7137" s="126"/>
      <c r="Y7137" s="126"/>
      <c r="Z7137" s="126"/>
    </row>
    <row r="7138" spans="1:26">
      <c r="A7138" s="248"/>
      <c r="I7138" s="126"/>
      <c r="P7138" s="126"/>
      <c r="Y7138" s="126"/>
      <c r="Z7138" s="126"/>
    </row>
    <row r="7139" spans="1:26">
      <c r="A7139" s="248"/>
      <c r="I7139" s="126"/>
      <c r="P7139" s="126"/>
      <c r="Y7139" s="126"/>
      <c r="Z7139" s="126"/>
    </row>
    <row r="7140" spans="1:26">
      <c r="A7140" s="248"/>
      <c r="I7140" s="126"/>
      <c r="P7140" s="126"/>
      <c r="Y7140" s="126"/>
      <c r="Z7140" s="126"/>
    </row>
    <row r="7141" spans="1:26">
      <c r="A7141" s="248"/>
      <c r="I7141" s="126"/>
      <c r="P7141" s="126"/>
      <c r="Y7141" s="126"/>
      <c r="Z7141" s="126"/>
    </row>
    <row r="7142" spans="1:26">
      <c r="A7142" s="248"/>
      <c r="I7142" s="126"/>
      <c r="P7142" s="126"/>
      <c r="Y7142" s="126"/>
      <c r="Z7142" s="126"/>
    </row>
    <row r="7143" spans="1:26">
      <c r="A7143" s="248"/>
      <c r="I7143" s="126"/>
      <c r="P7143" s="126"/>
      <c r="Y7143" s="126"/>
      <c r="Z7143" s="126"/>
    </row>
    <row r="7144" spans="1:26">
      <c r="A7144" s="248"/>
      <c r="I7144" s="126"/>
      <c r="P7144" s="126"/>
      <c r="Y7144" s="126"/>
      <c r="Z7144" s="126"/>
    </row>
    <row r="7145" spans="1:26">
      <c r="A7145" s="248"/>
      <c r="I7145" s="126"/>
      <c r="P7145" s="126"/>
      <c r="Y7145" s="126"/>
      <c r="Z7145" s="126"/>
    </row>
    <row r="7146" spans="1:26">
      <c r="A7146" s="248"/>
      <c r="I7146" s="126"/>
      <c r="P7146" s="126"/>
      <c r="Y7146" s="126"/>
      <c r="Z7146" s="126"/>
    </row>
    <row r="7147" spans="1:26">
      <c r="A7147" s="248"/>
      <c r="I7147" s="126"/>
      <c r="P7147" s="126"/>
      <c r="Y7147" s="126"/>
      <c r="Z7147" s="126"/>
    </row>
    <row r="7148" spans="1:26">
      <c r="A7148" s="248"/>
      <c r="I7148" s="126"/>
      <c r="P7148" s="126"/>
      <c r="Y7148" s="126"/>
      <c r="Z7148" s="126"/>
    </row>
    <row r="7149" spans="1:26">
      <c r="A7149" s="248"/>
      <c r="I7149" s="126"/>
      <c r="P7149" s="126"/>
      <c r="Y7149" s="126"/>
      <c r="Z7149" s="126"/>
    </row>
    <row r="7150" spans="1:26">
      <c r="A7150" s="248"/>
      <c r="I7150" s="126"/>
      <c r="P7150" s="126"/>
      <c r="Y7150" s="126"/>
      <c r="Z7150" s="126"/>
    </row>
    <row r="7151" spans="1:26">
      <c r="A7151" s="248"/>
      <c r="I7151" s="126"/>
      <c r="P7151" s="126"/>
      <c r="Y7151" s="126"/>
      <c r="Z7151" s="126"/>
    </row>
    <row r="7152" spans="1:26">
      <c r="A7152" s="248"/>
      <c r="I7152" s="126"/>
      <c r="P7152" s="126"/>
      <c r="Y7152" s="126"/>
      <c r="Z7152" s="126"/>
    </row>
    <row r="7153" spans="1:26">
      <c r="A7153" s="248"/>
      <c r="I7153" s="126"/>
      <c r="P7153" s="126"/>
      <c r="Y7153" s="126"/>
      <c r="Z7153" s="126"/>
    </row>
    <row r="7154" spans="1:26">
      <c r="A7154" s="248"/>
      <c r="I7154" s="126"/>
      <c r="P7154" s="126"/>
      <c r="Y7154" s="126"/>
      <c r="Z7154" s="126"/>
    </row>
    <row r="7155" spans="1:26">
      <c r="A7155" s="248"/>
      <c r="I7155" s="126"/>
      <c r="P7155" s="126"/>
      <c r="Y7155" s="126"/>
      <c r="Z7155" s="126"/>
    </row>
    <row r="7156" spans="1:26">
      <c r="A7156" s="248"/>
      <c r="I7156" s="126"/>
      <c r="P7156" s="126"/>
      <c r="Y7156" s="126"/>
      <c r="Z7156" s="126"/>
    </row>
    <row r="7157" spans="1:26">
      <c r="A7157" s="248"/>
      <c r="I7157" s="126"/>
      <c r="P7157" s="126"/>
      <c r="Y7157" s="126"/>
      <c r="Z7157" s="126"/>
    </row>
    <row r="7158" spans="1:26">
      <c r="A7158" s="248"/>
      <c r="I7158" s="126"/>
      <c r="P7158" s="126"/>
      <c r="Y7158" s="126"/>
      <c r="Z7158" s="126"/>
    </row>
    <row r="7159" spans="1:26">
      <c r="A7159" s="248"/>
      <c r="I7159" s="126"/>
      <c r="P7159" s="126"/>
      <c r="Y7159" s="126"/>
      <c r="Z7159" s="126"/>
    </row>
    <row r="7160" spans="1:26">
      <c r="A7160" s="248"/>
      <c r="I7160" s="126"/>
      <c r="P7160" s="126"/>
      <c r="Y7160" s="126"/>
      <c r="Z7160" s="126"/>
    </row>
    <row r="7161" spans="1:26">
      <c r="A7161" s="248"/>
      <c r="I7161" s="126"/>
      <c r="P7161" s="126"/>
      <c r="Y7161" s="126"/>
      <c r="Z7161" s="126"/>
    </row>
    <row r="7162" spans="1:26">
      <c r="A7162" s="248"/>
      <c r="I7162" s="126"/>
      <c r="P7162" s="126"/>
      <c r="Y7162" s="126"/>
      <c r="Z7162" s="126"/>
    </row>
    <row r="7163" spans="1:26">
      <c r="A7163" s="248"/>
      <c r="I7163" s="126"/>
      <c r="P7163" s="126"/>
      <c r="Y7163" s="126"/>
      <c r="Z7163" s="126"/>
    </row>
    <row r="7164" spans="1:26">
      <c r="A7164" s="248"/>
      <c r="I7164" s="126"/>
      <c r="P7164" s="126"/>
      <c r="Y7164" s="126"/>
      <c r="Z7164" s="126"/>
    </row>
    <row r="7165" spans="1:26">
      <c r="A7165" s="248"/>
      <c r="I7165" s="126"/>
      <c r="P7165" s="126"/>
      <c r="Y7165" s="126"/>
      <c r="Z7165" s="126"/>
    </row>
    <row r="7166" spans="1:26">
      <c r="A7166" s="248"/>
      <c r="I7166" s="126"/>
      <c r="P7166" s="126"/>
      <c r="Y7166" s="126"/>
      <c r="Z7166" s="126"/>
    </row>
    <row r="7167" spans="1:26">
      <c r="A7167" s="248"/>
      <c r="I7167" s="126"/>
      <c r="P7167" s="126"/>
      <c r="Y7167" s="126"/>
      <c r="Z7167" s="126"/>
    </row>
    <row r="7168" spans="1:26">
      <c r="A7168" s="248"/>
      <c r="I7168" s="126"/>
      <c r="P7168" s="126"/>
      <c r="Y7168" s="126"/>
      <c r="Z7168" s="126"/>
    </row>
    <row r="7169" spans="1:26">
      <c r="A7169" s="248"/>
      <c r="I7169" s="126"/>
      <c r="P7169" s="126"/>
      <c r="Y7169" s="126"/>
      <c r="Z7169" s="126"/>
    </row>
    <row r="7170" spans="1:26">
      <c r="A7170" s="248"/>
      <c r="I7170" s="126"/>
      <c r="P7170" s="126"/>
      <c r="Y7170" s="126"/>
      <c r="Z7170" s="126"/>
    </row>
    <row r="7171" spans="1:26">
      <c r="A7171" s="248"/>
      <c r="I7171" s="126"/>
      <c r="P7171" s="126"/>
      <c r="Y7171" s="126"/>
      <c r="Z7171" s="126"/>
    </row>
    <row r="7172" spans="1:26">
      <c r="A7172" s="248"/>
      <c r="I7172" s="126"/>
      <c r="P7172" s="126"/>
      <c r="Y7172" s="126"/>
      <c r="Z7172" s="126"/>
    </row>
    <row r="7173" spans="1:26">
      <c r="A7173" s="248"/>
      <c r="I7173" s="126"/>
      <c r="P7173" s="126"/>
      <c r="Y7173" s="126"/>
      <c r="Z7173" s="126"/>
    </row>
    <row r="7174" spans="1:26">
      <c r="A7174" s="248"/>
      <c r="I7174" s="126"/>
      <c r="P7174" s="126"/>
      <c r="Y7174" s="126"/>
      <c r="Z7174" s="126"/>
    </row>
    <row r="7175" spans="1:26">
      <c r="A7175" s="248"/>
      <c r="I7175" s="126"/>
      <c r="P7175" s="126"/>
      <c r="Y7175" s="126"/>
      <c r="Z7175" s="126"/>
    </row>
    <row r="7176" spans="1:26">
      <c r="A7176" s="248"/>
      <c r="I7176" s="126"/>
      <c r="P7176" s="126"/>
      <c r="Y7176" s="126"/>
      <c r="Z7176" s="126"/>
    </row>
    <row r="7177" spans="1:26">
      <c r="A7177" s="248"/>
      <c r="I7177" s="126"/>
      <c r="P7177" s="126"/>
      <c r="Y7177" s="126"/>
      <c r="Z7177" s="126"/>
    </row>
    <row r="7178" spans="1:26">
      <c r="A7178" s="248"/>
      <c r="I7178" s="126"/>
      <c r="P7178" s="126"/>
      <c r="Y7178" s="126"/>
      <c r="Z7178" s="126"/>
    </row>
    <row r="7179" spans="1:26">
      <c r="A7179" s="248"/>
      <c r="I7179" s="126"/>
      <c r="P7179" s="126"/>
      <c r="Y7179" s="126"/>
      <c r="Z7179" s="126"/>
    </row>
    <row r="7180" spans="1:26">
      <c r="A7180" s="248"/>
      <c r="I7180" s="126"/>
      <c r="P7180" s="126"/>
      <c r="Y7180" s="126"/>
      <c r="Z7180" s="126"/>
    </row>
    <row r="7181" spans="1:26">
      <c r="A7181" s="248"/>
      <c r="I7181" s="126"/>
      <c r="P7181" s="126"/>
      <c r="Y7181" s="126"/>
      <c r="Z7181" s="126"/>
    </row>
    <row r="7182" spans="1:26">
      <c r="A7182" s="248"/>
      <c r="I7182" s="126"/>
      <c r="P7182" s="126"/>
      <c r="Y7182" s="126"/>
      <c r="Z7182" s="126"/>
    </row>
    <row r="7183" spans="1:26">
      <c r="A7183" s="248"/>
      <c r="I7183" s="126"/>
      <c r="P7183" s="126"/>
      <c r="Y7183" s="126"/>
      <c r="Z7183" s="126"/>
    </row>
    <row r="7184" spans="1:26">
      <c r="A7184" s="248"/>
      <c r="I7184" s="126"/>
      <c r="P7184" s="126"/>
      <c r="Y7184" s="126"/>
      <c r="Z7184" s="126"/>
    </row>
    <row r="7185" spans="1:26">
      <c r="A7185" s="248"/>
      <c r="I7185" s="126"/>
      <c r="P7185" s="126"/>
      <c r="Y7185" s="126"/>
      <c r="Z7185" s="126"/>
    </row>
    <row r="7186" spans="1:26">
      <c r="A7186" s="248"/>
      <c r="I7186" s="126"/>
      <c r="P7186" s="126"/>
      <c r="Y7186" s="126"/>
      <c r="Z7186" s="126"/>
    </row>
    <row r="7187" spans="1:26">
      <c r="A7187" s="248"/>
      <c r="I7187" s="126"/>
      <c r="P7187" s="126"/>
      <c r="Y7187" s="126"/>
      <c r="Z7187" s="126"/>
    </row>
    <row r="7188" spans="1:26">
      <c r="A7188" s="248"/>
      <c r="I7188" s="126"/>
      <c r="P7188" s="126"/>
      <c r="Y7188" s="126"/>
      <c r="Z7188" s="126"/>
    </row>
    <row r="7189" spans="1:26">
      <c r="A7189" s="248"/>
      <c r="I7189" s="126"/>
      <c r="P7189" s="126"/>
      <c r="Y7189" s="126"/>
      <c r="Z7189" s="126"/>
    </row>
    <row r="7190" spans="1:26">
      <c r="A7190" s="248"/>
      <c r="I7190" s="126"/>
      <c r="P7190" s="126"/>
      <c r="Y7190" s="126"/>
      <c r="Z7190" s="126"/>
    </row>
    <row r="7191" spans="1:26">
      <c r="A7191" s="248"/>
      <c r="I7191" s="126"/>
      <c r="P7191" s="126"/>
      <c r="Y7191" s="126"/>
      <c r="Z7191" s="126"/>
    </row>
    <row r="7192" spans="1:26">
      <c r="A7192" s="248"/>
      <c r="I7192" s="126"/>
      <c r="P7192" s="126"/>
      <c r="Y7192" s="126"/>
      <c r="Z7192" s="126"/>
    </row>
    <row r="7193" spans="1:26">
      <c r="A7193" s="248"/>
      <c r="I7193" s="126"/>
      <c r="P7193" s="126"/>
      <c r="Y7193" s="126"/>
      <c r="Z7193" s="126"/>
    </row>
    <row r="7194" spans="1:26">
      <c r="A7194" s="248"/>
      <c r="I7194" s="126"/>
      <c r="P7194" s="126"/>
      <c r="Y7194" s="126"/>
      <c r="Z7194" s="126"/>
    </row>
    <row r="7195" spans="1:26">
      <c r="A7195" s="248"/>
      <c r="I7195" s="126"/>
      <c r="P7195" s="126"/>
      <c r="Y7195" s="126"/>
      <c r="Z7195" s="126"/>
    </row>
    <row r="7196" spans="1:26">
      <c r="A7196" s="248"/>
      <c r="I7196" s="126"/>
      <c r="P7196" s="126"/>
      <c r="Y7196" s="126"/>
      <c r="Z7196" s="126"/>
    </row>
    <row r="7197" spans="1:26">
      <c r="A7197" s="248"/>
      <c r="I7197" s="126"/>
      <c r="P7197" s="126"/>
      <c r="Y7197" s="126"/>
      <c r="Z7197" s="126"/>
    </row>
    <row r="7198" spans="1:26">
      <c r="A7198" s="248"/>
      <c r="I7198" s="126"/>
      <c r="P7198" s="126"/>
      <c r="Y7198" s="126"/>
      <c r="Z7198" s="126"/>
    </row>
    <row r="7199" spans="1:26">
      <c r="A7199" s="248"/>
      <c r="I7199" s="126"/>
      <c r="P7199" s="126"/>
      <c r="Y7199" s="126"/>
      <c r="Z7199" s="126"/>
    </row>
    <row r="7200" spans="1:26">
      <c r="A7200" s="248"/>
      <c r="I7200" s="126"/>
      <c r="P7200" s="126"/>
      <c r="Y7200" s="126"/>
      <c r="Z7200" s="126"/>
    </row>
    <row r="7201" spans="1:26">
      <c r="A7201" s="248"/>
      <c r="I7201" s="126"/>
      <c r="P7201" s="126"/>
      <c r="Y7201" s="126"/>
      <c r="Z7201" s="126"/>
    </row>
    <row r="7202" spans="1:26">
      <c r="A7202" s="248"/>
      <c r="I7202" s="126"/>
      <c r="P7202" s="126"/>
      <c r="Y7202" s="126"/>
      <c r="Z7202" s="126"/>
    </row>
    <row r="7203" spans="1:26">
      <c r="A7203" s="248"/>
      <c r="I7203" s="126"/>
      <c r="P7203" s="126"/>
      <c r="Y7203" s="126"/>
      <c r="Z7203" s="126"/>
    </row>
    <row r="7204" spans="1:26">
      <c r="A7204" s="248"/>
      <c r="I7204" s="126"/>
      <c r="P7204" s="126"/>
      <c r="Y7204" s="126"/>
      <c r="Z7204" s="126"/>
    </row>
    <row r="7205" spans="1:26">
      <c r="A7205" s="248"/>
      <c r="I7205" s="126"/>
      <c r="P7205" s="126"/>
      <c r="Y7205" s="126"/>
      <c r="Z7205" s="126"/>
    </row>
    <row r="7206" spans="1:26">
      <c r="A7206" s="248"/>
      <c r="I7206" s="126"/>
      <c r="P7206" s="126"/>
      <c r="Y7206" s="126"/>
      <c r="Z7206" s="126"/>
    </row>
    <row r="7207" spans="1:26">
      <c r="A7207" s="248"/>
      <c r="I7207" s="126"/>
      <c r="P7207" s="126"/>
      <c r="Y7207" s="126"/>
      <c r="Z7207" s="126"/>
    </row>
    <row r="7208" spans="1:26">
      <c r="A7208" s="248"/>
      <c r="I7208" s="126"/>
      <c r="P7208" s="126"/>
      <c r="Y7208" s="126"/>
      <c r="Z7208" s="126"/>
    </row>
    <row r="7209" spans="1:26">
      <c r="A7209" s="248"/>
      <c r="I7209" s="126"/>
      <c r="P7209" s="126"/>
      <c r="Y7209" s="126"/>
      <c r="Z7209" s="126"/>
    </row>
    <row r="7210" spans="1:26">
      <c r="A7210" s="248"/>
      <c r="I7210" s="126"/>
      <c r="P7210" s="126"/>
      <c r="Y7210" s="126"/>
      <c r="Z7210" s="126"/>
    </row>
    <row r="7211" spans="1:26">
      <c r="A7211" s="248"/>
      <c r="I7211" s="126"/>
      <c r="P7211" s="126"/>
      <c r="Y7211" s="126"/>
      <c r="Z7211" s="126"/>
    </row>
    <row r="7212" spans="1:26">
      <c r="A7212" s="248"/>
      <c r="I7212" s="126"/>
      <c r="P7212" s="126"/>
      <c r="Y7212" s="126"/>
      <c r="Z7212" s="126"/>
    </row>
    <row r="7213" spans="1:26">
      <c r="A7213" s="248"/>
      <c r="I7213" s="126"/>
      <c r="P7213" s="126"/>
      <c r="Y7213" s="126"/>
      <c r="Z7213" s="126"/>
    </row>
    <row r="7214" spans="1:26">
      <c r="A7214" s="248"/>
      <c r="I7214" s="126"/>
      <c r="P7214" s="126"/>
      <c r="Y7214" s="126"/>
      <c r="Z7214" s="126"/>
    </row>
    <row r="7215" spans="1:26">
      <c r="A7215" s="248"/>
      <c r="I7215" s="126"/>
      <c r="P7215" s="126"/>
      <c r="Y7215" s="126"/>
      <c r="Z7215" s="126"/>
    </row>
    <row r="7216" spans="1:26">
      <c r="A7216" s="248"/>
      <c r="I7216" s="126"/>
      <c r="P7216" s="126"/>
      <c r="Y7216" s="126"/>
      <c r="Z7216" s="126"/>
    </row>
    <row r="7217" spans="1:26">
      <c r="A7217" s="248"/>
      <c r="I7217" s="126"/>
      <c r="P7217" s="126"/>
      <c r="Y7217" s="126"/>
      <c r="Z7217" s="126"/>
    </row>
    <row r="7218" spans="1:26">
      <c r="A7218" s="248"/>
      <c r="I7218" s="126"/>
      <c r="P7218" s="126"/>
      <c r="Y7218" s="126"/>
      <c r="Z7218" s="126"/>
    </row>
    <row r="7219" spans="1:26">
      <c r="A7219" s="248"/>
      <c r="I7219" s="126"/>
      <c r="P7219" s="126"/>
      <c r="Y7219" s="126"/>
      <c r="Z7219" s="126"/>
    </row>
    <row r="7220" spans="1:26">
      <c r="A7220" s="248"/>
      <c r="I7220" s="126"/>
      <c r="P7220" s="126"/>
      <c r="Y7220" s="126"/>
      <c r="Z7220" s="126"/>
    </row>
    <row r="7221" spans="1:26">
      <c r="A7221" s="248"/>
      <c r="I7221" s="126"/>
      <c r="P7221" s="126"/>
      <c r="Y7221" s="126"/>
      <c r="Z7221" s="126"/>
    </row>
    <row r="7222" spans="1:26">
      <c r="A7222" s="248"/>
      <c r="I7222" s="126"/>
      <c r="P7222" s="126"/>
      <c r="Y7222" s="126"/>
      <c r="Z7222" s="126"/>
    </row>
    <row r="7223" spans="1:26">
      <c r="A7223" s="248"/>
      <c r="I7223" s="126"/>
      <c r="P7223" s="126"/>
      <c r="Y7223" s="126"/>
      <c r="Z7223" s="126"/>
    </row>
    <row r="7224" spans="1:26">
      <c r="A7224" s="248"/>
      <c r="I7224" s="126"/>
      <c r="P7224" s="126"/>
      <c r="Y7224" s="126"/>
      <c r="Z7224" s="126"/>
    </row>
    <row r="7225" spans="1:26">
      <c r="A7225" s="248"/>
      <c r="I7225" s="126"/>
      <c r="P7225" s="126"/>
      <c r="Y7225" s="126"/>
      <c r="Z7225" s="126"/>
    </row>
    <row r="7226" spans="1:26">
      <c r="A7226" s="248"/>
      <c r="I7226" s="126"/>
      <c r="P7226" s="126"/>
      <c r="Y7226" s="126"/>
      <c r="Z7226" s="126"/>
    </row>
    <row r="7227" spans="1:26">
      <c r="A7227" s="248"/>
      <c r="I7227" s="126"/>
      <c r="P7227" s="126"/>
      <c r="Y7227" s="126"/>
      <c r="Z7227" s="126"/>
    </row>
    <row r="7228" spans="1:26">
      <c r="A7228" s="248"/>
      <c r="I7228" s="126"/>
      <c r="P7228" s="126"/>
      <c r="Y7228" s="126"/>
      <c r="Z7228" s="126"/>
    </row>
    <row r="7229" spans="1:26">
      <c r="A7229" s="248"/>
      <c r="I7229" s="126"/>
      <c r="P7229" s="126"/>
      <c r="Y7229" s="126"/>
      <c r="Z7229" s="126"/>
    </row>
    <row r="7230" spans="1:26">
      <c r="A7230" s="248"/>
      <c r="I7230" s="126"/>
      <c r="P7230" s="126"/>
      <c r="Y7230" s="126"/>
      <c r="Z7230" s="126"/>
    </row>
    <row r="7231" spans="1:26">
      <c r="A7231" s="248"/>
      <c r="I7231" s="126"/>
      <c r="P7231" s="126"/>
      <c r="Y7231" s="126"/>
      <c r="Z7231" s="126"/>
    </row>
    <row r="7232" spans="1:26">
      <c r="A7232" s="248"/>
      <c r="I7232" s="126"/>
      <c r="P7232" s="126"/>
      <c r="Y7232" s="126"/>
      <c r="Z7232" s="126"/>
    </row>
    <row r="7233" spans="1:26">
      <c r="A7233" s="248"/>
      <c r="I7233" s="126"/>
      <c r="P7233" s="126"/>
      <c r="Y7233" s="126"/>
      <c r="Z7233" s="126"/>
    </row>
    <row r="7234" spans="1:26">
      <c r="A7234" s="248"/>
      <c r="I7234" s="126"/>
      <c r="P7234" s="126"/>
      <c r="Y7234" s="126"/>
      <c r="Z7234" s="126"/>
    </row>
    <row r="7235" spans="1:26">
      <c r="A7235" s="248"/>
      <c r="I7235" s="126"/>
      <c r="P7235" s="126"/>
      <c r="Y7235" s="126"/>
      <c r="Z7235" s="126"/>
    </row>
    <row r="7236" spans="1:26">
      <c r="A7236" s="248"/>
      <c r="I7236" s="126"/>
      <c r="P7236" s="126"/>
      <c r="Y7236" s="126"/>
      <c r="Z7236" s="126"/>
    </row>
    <row r="7237" spans="1:26">
      <c r="A7237" s="248"/>
      <c r="I7237" s="126"/>
      <c r="P7237" s="126"/>
      <c r="Y7237" s="126"/>
      <c r="Z7237" s="126"/>
    </row>
    <row r="7238" spans="1:26">
      <c r="A7238" s="248"/>
      <c r="I7238" s="126"/>
      <c r="P7238" s="126"/>
      <c r="Y7238" s="126"/>
      <c r="Z7238" s="126"/>
    </row>
    <row r="7239" spans="1:26">
      <c r="A7239" s="248"/>
      <c r="I7239" s="126"/>
      <c r="P7239" s="126"/>
      <c r="Y7239" s="126"/>
      <c r="Z7239" s="126"/>
    </row>
    <row r="7240" spans="1:26">
      <c r="A7240" s="248"/>
      <c r="I7240" s="126"/>
      <c r="P7240" s="126"/>
      <c r="Y7240" s="126"/>
      <c r="Z7240" s="126"/>
    </row>
    <row r="7241" spans="1:26">
      <c r="A7241" s="248"/>
      <c r="I7241" s="126"/>
      <c r="P7241" s="126"/>
      <c r="Y7241" s="126"/>
      <c r="Z7241" s="126"/>
    </row>
    <row r="7242" spans="1:26">
      <c r="A7242" s="248"/>
      <c r="I7242" s="126"/>
      <c r="P7242" s="126"/>
      <c r="Y7242" s="126"/>
      <c r="Z7242" s="126"/>
    </row>
    <row r="7243" spans="1:26">
      <c r="A7243" s="248"/>
      <c r="I7243" s="126"/>
      <c r="P7243" s="126"/>
      <c r="Y7243" s="126"/>
      <c r="Z7243" s="126"/>
    </row>
    <row r="7244" spans="1:26">
      <c r="A7244" s="248"/>
      <c r="I7244" s="126"/>
      <c r="P7244" s="126"/>
      <c r="Y7244" s="126"/>
      <c r="Z7244" s="126"/>
    </row>
    <row r="7245" spans="1:26">
      <c r="A7245" s="248"/>
      <c r="I7245" s="126"/>
      <c r="P7245" s="126"/>
      <c r="Y7245" s="126"/>
      <c r="Z7245" s="126"/>
    </row>
    <row r="7246" spans="1:26">
      <c r="A7246" s="248"/>
      <c r="I7246" s="126"/>
      <c r="P7246" s="126"/>
      <c r="Y7246" s="126"/>
      <c r="Z7246" s="126"/>
    </row>
    <row r="7247" spans="1:26">
      <c r="A7247" s="248"/>
      <c r="I7247" s="126"/>
      <c r="P7247" s="126"/>
      <c r="Y7247" s="126"/>
      <c r="Z7247" s="126"/>
    </row>
    <row r="7248" spans="1:26">
      <c r="A7248" s="248"/>
      <c r="I7248" s="126"/>
      <c r="P7248" s="126"/>
      <c r="Y7248" s="126"/>
      <c r="Z7248" s="126"/>
    </row>
    <row r="7249" spans="1:26">
      <c r="A7249" s="248"/>
      <c r="I7249" s="126"/>
      <c r="P7249" s="126"/>
      <c r="Y7249" s="126"/>
      <c r="Z7249" s="126"/>
    </row>
    <row r="7250" spans="1:26">
      <c r="A7250" s="248"/>
      <c r="I7250" s="126"/>
      <c r="P7250" s="126"/>
      <c r="Y7250" s="126"/>
      <c r="Z7250" s="126"/>
    </row>
    <row r="7251" spans="1:26">
      <c r="A7251" s="248"/>
      <c r="I7251" s="126"/>
      <c r="P7251" s="126"/>
      <c r="Y7251" s="126"/>
      <c r="Z7251" s="126"/>
    </row>
    <row r="7252" spans="1:26">
      <c r="A7252" s="248"/>
      <c r="I7252" s="126"/>
      <c r="P7252" s="126"/>
      <c r="Y7252" s="126"/>
      <c r="Z7252" s="126"/>
    </row>
    <row r="7253" spans="1:26">
      <c r="A7253" s="248"/>
      <c r="I7253" s="126"/>
      <c r="P7253" s="126"/>
      <c r="Y7253" s="126"/>
      <c r="Z7253" s="126"/>
    </row>
    <row r="7254" spans="1:26">
      <c r="A7254" s="248"/>
      <c r="I7254" s="126"/>
      <c r="P7254" s="126"/>
      <c r="Y7254" s="126"/>
      <c r="Z7254" s="126"/>
    </row>
    <row r="7255" spans="1:26">
      <c r="A7255" s="248"/>
      <c r="I7255" s="126"/>
      <c r="P7255" s="126"/>
      <c r="Y7255" s="126"/>
      <c r="Z7255" s="126"/>
    </row>
    <row r="7256" spans="1:26">
      <c r="A7256" s="248"/>
      <c r="I7256" s="126"/>
      <c r="P7256" s="126"/>
      <c r="Y7256" s="126"/>
      <c r="Z7256" s="126"/>
    </row>
    <row r="7257" spans="1:26">
      <c r="A7257" s="248"/>
      <c r="I7257" s="126"/>
      <c r="P7257" s="126"/>
      <c r="Y7257" s="126"/>
      <c r="Z7257" s="126"/>
    </row>
    <row r="7258" spans="1:26">
      <c r="A7258" s="248"/>
      <c r="I7258" s="126"/>
      <c r="P7258" s="126"/>
      <c r="Y7258" s="126"/>
      <c r="Z7258" s="126"/>
    </row>
    <row r="7259" spans="1:26">
      <c r="A7259" s="248"/>
      <c r="I7259" s="126"/>
      <c r="P7259" s="126"/>
      <c r="Y7259" s="126"/>
      <c r="Z7259" s="126"/>
    </row>
    <row r="7260" spans="1:26">
      <c r="A7260" s="248"/>
      <c r="I7260" s="126"/>
      <c r="P7260" s="126"/>
      <c r="Y7260" s="126"/>
      <c r="Z7260" s="126"/>
    </row>
    <row r="7261" spans="1:26">
      <c r="A7261" s="248"/>
      <c r="I7261" s="126"/>
      <c r="P7261" s="126"/>
      <c r="Y7261" s="126"/>
      <c r="Z7261" s="126"/>
    </row>
    <row r="7262" spans="1:26">
      <c r="A7262" s="248"/>
      <c r="I7262" s="126"/>
      <c r="P7262" s="126"/>
      <c r="Y7262" s="126"/>
      <c r="Z7262" s="126"/>
    </row>
    <row r="7263" spans="1:26">
      <c r="A7263" s="248"/>
      <c r="I7263" s="126"/>
      <c r="P7263" s="126"/>
      <c r="Y7263" s="126"/>
      <c r="Z7263" s="126"/>
    </row>
    <row r="7264" spans="1:26">
      <c r="A7264" s="248"/>
      <c r="I7264" s="126"/>
      <c r="P7264" s="126"/>
      <c r="Y7264" s="126"/>
      <c r="Z7264" s="126"/>
    </row>
    <row r="7265" spans="1:26">
      <c r="A7265" s="248"/>
      <c r="I7265" s="126"/>
      <c r="P7265" s="126"/>
      <c r="Y7265" s="126"/>
      <c r="Z7265" s="126"/>
    </row>
    <row r="7266" spans="1:26">
      <c r="A7266" s="248"/>
      <c r="I7266" s="126"/>
      <c r="P7266" s="126"/>
      <c r="Y7266" s="126"/>
      <c r="Z7266" s="126"/>
    </row>
    <row r="7267" spans="1:26">
      <c r="A7267" s="248"/>
      <c r="I7267" s="126"/>
      <c r="P7267" s="126"/>
      <c r="Y7267" s="126"/>
      <c r="Z7267" s="126"/>
    </row>
    <row r="7268" spans="1:26">
      <c r="A7268" s="248"/>
      <c r="I7268" s="126"/>
      <c r="P7268" s="126"/>
      <c r="Y7268" s="126"/>
      <c r="Z7268" s="126"/>
    </row>
    <row r="7269" spans="1:26">
      <c r="A7269" s="248"/>
      <c r="I7269" s="126"/>
      <c r="P7269" s="126"/>
      <c r="Y7269" s="126"/>
      <c r="Z7269" s="126"/>
    </row>
    <row r="7270" spans="1:26">
      <c r="A7270" s="248"/>
      <c r="I7270" s="126"/>
      <c r="P7270" s="126"/>
      <c r="Y7270" s="126"/>
      <c r="Z7270" s="126"/>
    </row>
    <row r="7271" spans="1:26">
      <c r="A7271" s="248"/>
      <c r="I7271" s="126"/>
      <c r="P7271" s="126"/>
      <c r="Y7271" s="126"/>
      <c r="Z7271" s="126"/>
    </row>
    <row r="7272" spans="1:26">
      <c r="A7272" s="248"/>
      <c r="I7272" s="126"/>
      <c r="P7272" s="126"/>
      <c r="Y7272" s="126"/>
      <c r="Z7272" s="126"/>
    </row>
    <row r="7273" spans="1:26">
      <c r="A7273" s="248"/>
      <c r="I7273" s="126"/>
      <c r="P7273" s="126"/>
      <c r="Y7273" s="126"/>
      <c r="Z7273" s="126"/>
    </row>
    <row r="7274" spans="1:26">
      <c r="A7274" s="248"/>
      <c r="I7274" s="126"/>
      <c r="P7274" s="126"/>
      <c r="Y7274" s="126"/>
      <c r="Z7274" s="126"/>
    </row>
    <row r="7275" spans="1:26">
      <c r="A7275" s="248"/>
      <c r="I7275" s="126"/>
      <c r="P7275" s="126"/>
      <c r="Y7275" s="126"/>
      <c r="Z7275" s="126"/>
    </row>
    <row r="7276" spans="1:26">
      <c r="A7276" s="248"/>
      <c r="I7276" s="126"/>
      <c r="P7276" s="126"/>
      <c r="Y7276" s="126"/>
      <c r="Z7276" s="126"/>
    </row>
    <row r="7277" spans="1:26">
      <c r="A7277" s="248"/>
      <c r="I7277" s="126"/>
      <c r="P7277" s="126"/>
      <c r="Y7277" s="126"/>
      <c r="Z7277" s="126"/>
    </row>
    <row r="7278" spans="1:26">
      <c r="A7278" s="248"/>
      <c r="I7278" s="126"/>
      <c r="P7278" s="126"/>
      <c r="Y7278" s="126"/>
      <c r="Z7278" s="126"/>
    </row>
    <row r="7279" spans="1:26">
      <c r="A7279" s="248"/>
      <c r="I7279" s="126"/>
      <c r="P7279" s="126"/>
      <c r="Y7279" s="126"/>
      <c r="Z7279" s="126"/>
    </row>
    <row r="7280" spans="1:26">
      <c r="A7280" s="248"/>
      <c r="I7280" s="126"/>
      <c r="P7280" s="126"/>
      <c r="Y7280" s="126"/>
      <c r="Z7280" s="126"/>
    </row>
    <row r="7281" spans="1:26">
      <c r="A7281" s="248"/>
      <c r="I7281" s="126"/>
      <c r="P7281" s="126"/>
      <c r="Y7281" s="126"/>
      <c r="Z7281" s="126"/>
    </row>
    <row r="7282" spans="1:26">
      <c r="A7282" s="248"/>
      <c r="I7282" s="126"/>
      <c r="P7282" s="126"/>
      <c r="Y7282" s="126"/>
      <c r="Z7282" s="126"/>
    </row>
    <row r="7283" spans="1:26">
      <c r="A7283" s="248"/>
      <c r="I7283" s="126"/>
      <c r="P7283" s="126"/>
      <c r="Y7283" s="126"/>
      <c r="Z7283" s="126"/>
    </row>
    <row r="7284" spans="1:26">
      <c r="A7284" s="248"/>
      <c r="I7284" s="126"/>
      <c r="P7284" s="126"/>
      <c r="Y7284" s="126"/>
      <c r="Z7284" s="126"/>
    </row>
    <row r="7285" spans="1:26">
      <c r="A7285" s="248"/>
      <c r="I7285" s="126"/>
      <c r="P7285" s="126"/>
      <c r="Y7285" s="126"/>
      <c r="Z7285" s="126"/>
    </row>
    <row r="7286" spans="1:26">
      <c r="A7286" s="248"/>
      <c r="I7286" s="126"/>
      <c r="P7286" s="126"/>
      <c r="Y7286" s="126"/>
      <c r="Z7286" s="126"/>
    </row>
    <row r="7287" spans="1:26">
      <c r="A7287" s="248"/>
      <c r="I7287" s="126"/>
      <c r="P7287" s="126"/>
      <c r="Y7287" s="126"/>
      <c r="Z7287" s="126"/>
    </row>
    <row r="7288" spans="1:26">
      <c r="A7288" s="248"/>
      <c r="I7288" s="126"/>
      <c r="P7288" s="126"/>
      <c r="Y7288" s="126"/>
      <c r="Z7288" s="126"/>
    </row>
    <row r="7289" spans="1:26">
      <c r="A7289" s="248"/>
      <c r="I7289" s="126"/>
      <c r="P7289" s="126"/>
      <c r="Y7289" s="126"/>
      <c r="Z7289" s="126"/>
    </row>
    <row r="7290" spans="1:26">
      <c r="A7290" s="248"/>
      <c r="I7290" s="126"/>
      <c r="P7290" s="126"/>
      <c r="Y7290" s="126"/>
      <c r="Z7290" s="126"/>
    </row>
    <row r="7291" spans="1:26">
      <c r="A7291" s="248"/>
      <c r="I7291" s="126"/>
      <c r="P7291" s="126"/>
      <c r="Y7291" s="126"/>
      <c r="Z7291" s="126"/>
    </row>
    <row r="7292" spans="1:26">
      <c r="A7292" s="248"/>
      <c r="I7292" s="126"/>
      <c r="P7292" s="126"/>
      <c r="Y7292" s="126"/>
      <c r="Z7292" s="126"/>
    </row>
    <row r="7293" spans="1:26">
      <c r="A7293" s="248"/>
      <c r="I7293" s="126"/>
      <c r="P7293" s="126"/>
      <c r="Y7293" s="126"/>
      <c r="Z7293" s="126"/>
    </row>
    <row r="7294" spans="1:26">
      <c r="A7294" s="248"/>
      <c r="I7294" s="126"/>
      <c r="P7294" s="126"/>
      <c r="Y7294" s="126"/>
      <c r="Z7294" s="126"/>
    </row>
    <row r="7295" spans="1:26">
      <c r="A7295" s="248"/>
      <c r="I7295" s="126"/>
      <c r="P7295" s="126"/>
      <c r="Y7295" s="126"/>
      <c r="Z7295" s="126"/>
    </row>
    <row r="7296" spans="1:26">
      <c r="A7296" s="248"/>
      <c r="I7296" s="126"/>
      <c r="P7296" s="126"/>
      <c r="Y7296" s="126"/>
      <c r="Z7296" s="126"/>
    </row>
    <row r="7297" spans="1:26">
      <c r="A7297" s="248"/>
      <c r="I7297" s="126"/>
      <c r="P7297" s="126"/>
      <c r="Y7297" s="126"/>
      <c r="Z7297" s="126"/>
    </row>
    <row r="7298" spans="1:26">
      <c r="A7298" s="248"/>
      <c r="I7298" s="126"/>
      <c r="P7298" s="126"/>
      <c r="Y7298" s="126"/>
      <c r="Z7298" s="126"/>
    </row>
    <row r="7299" spans="1:26">
      <c r="A7299" s="248"/>
      <c r="I7299" s="126"/>
      <c r="P7299" s="126"/>
      <c r="Y7299" s="126"/>
      <c r="Z7299" s="126"/>
    </row>
    <row r="7300" spans="1:26">
      <c r="A7300" s="248"/>
      <c r="I7300" s="126"/>
      <c r="P7300" s="126"/>
      <c r="Y7300" s="126"/>
      <c r="Z7300" s="126"/>
    </row>
    <row r="7301" spans="1:26">
      <c r="A7301" s="248"/>
      <c r="I7301" s="126"/>
      <c r="P7301" s="126"/>
      <c r="Y7301" s="126"/>
      <c r="Z7301" s="126"/>
    </row>
    <row r="7302" spans="1:26">
      <c r="A7302" s="248"/>
      <c r="I7302" s="126"/>
      <c r="P7302" s="126"/>
      <c r="Y7302" s="126"/>
      <c r="Z7302" s="126"/>
    </row>
    <row r="7303" spans="1:26">
      <c r="A7303" s="248"/>
      <c r="I7303" s="126"/>
      <c r="P7303" s="126"/>
      <c r="Y7303" s="126"/>
      <c r="Z7303" s="126"/>
    </row>
    <row r="7304" spans="1:26">
      <c r="A7304" s="248"/>
      <c r="I7304" s="126"/>
      <c r="P7304" s="126"/>
      <c r="Y7304" s="126"/>
      <c r="Z7304" s="126"/>
    </row>
    <row r="7305" spans="1:26">
      <c r="A7305" s="248"/>
      <c r="I7305" s="126"/>
      <c r="P7305" s="126"/>
      <c r="Y7305" s="126"/>
      <c r="Z7305" s="126"/>
    </row>
    <row r="7306" spans="1:26">
      <c r="A7306" s="248"/>
      <c r="I7306" s="126"/>
      <c r="P7306" s="126"/>
      <c r="Y7306" s="126"/>
      <c r="Z7306" s="126"/>
    </row>
    <row r="7307" spans="1:26">
      <c r="A7307" s="248"/>
      <c r="I7307" s="126"/>
      <c r="P7307" s="126"/>
      <c r="Y7307" s="126"/>
      <c r="Z7307" s="126"/>
    </row>
    <row r="7308" spans="1:26">
      <c r="A7308" s="248"/>
      <c r="I7308" s="126"/>
      <c r="P7308" s="126"/>
      <c r="Y7308" s="126"/>
      <c r="Z7308" s="126"/>
    </row>
    <row r="7309" spans="1:26">
      <c r="A7309" s="248"/>
      <c r="I7309" s="126"/>
      <c r="P7309" s="126"/>
      <c r="Y7309" s="126"/>
      <c r="Z7309" s="126"/>
    </row>
    <row r="7310" spans="1:26">
      <c r="A7310" s="248"/>
      <c r="I7310" s="126"/>
      <c r="P7310" s="126"/>
      <c r="Y7310" s="126"/>
      <c r="Z7310" s="126"/>
    </row>
    <row r="7311" spans="1:26">
      <c r="A7311" s="248"/>
      <c r="I7311" s="126"/>
      <c r="P7311" s="126"/>
      <c r="Y7311" s="126"/>
      <c r="Z7311" s="126"/>
    </row>
    <row r="7312" spans="1:26">
      <c r="A7312" s="248"/>
      <c r="I7312" s="126"/>
      <c r="P7312" s="126"/>
      <c r="Y7312" s="126"/>
      <c r="Z7312" s="126"/>
    </row>
    <row r="7313" spans="1:26">
      <c r="A7313" s="248"/>
      <c r="I7313" s="126"/>
      <c r="P7313" s="126"/>
      <c r="Y7313" s="126"/>
      <c r="Z7313" s="126"/>
    </row>
    <row r="7314" spans="1:26">
      <c r="A7314" s="248"/>
      <c r="I7314" s="126"/>
      <c r="P7314" s="126"/>
      <c r="Y7314" s="126"/>
      <c r="Z7314" s="126"/>
    </row>
    <row r="7315" spans="1:26">
      <c r="A7315" s="248"/>
      <c r="I7315" s="126"/>
      <c r="P7315" s="126"/>
      <c r="Y7315" s="126"/>
      <c r="Z7315" s="126"/>
    </row>
    <row r="7316" spans="1:26">
      <c r="A7316" s="248"/>
      <c r="I7316" s="126"/>
      <c r="P7316" s="126"/>
      <c r="Y7316" s="126"/>
      <c r="Z7316" s="126"/>
    </row>
    <row r="7317" spans="1:26">
      <c r="A7317" s="248"/>
      <c r="I7317" s="126"/>
      <c r="P7317" s="126"/>
      <c r="Y7317" s="126"/>
      <c r="Z7317" s="126"/>
    </row>
    <row r="7318" spans="1:26">
      <c r="A7318" s="248"/>
      <c r="I7318" s="126"/>
      <c r="P7318" s="126"/>
      <c r="Y7318" s="126"/>
      <c r="Z7318" s="126"/>
    </row>
    <row r="7319" spans="1:26">
      <c r="A7319" s="248"/>
      <c r="I7319" s="126"/>
      <c r="P7319" s="126"/>
      <c r="Y7319" s="126"/>
      <c r="Z7319" s="126"/>
    </row>
    <row r="7320" spans="1:26">
      <c r="A7320" s="248"/>
      <c r="I7320" s="126"/>
      <c r="P7320" s="126"/>
      <c r="Y7320" s="126"/>
      <c r="Z7320" s="126"/>
    </row>
    <row r="7321" spans="1:26">
      <c r="A7321" s="248"/>
      <c r="I7321" s="126"/>
      <c r="P7321" s="126"/>
      <c r="Y7321" s="126"/>
      <c r="Z7321" s="126"/>
    </row>
    <row r="7322" spans="1:26">
      <c r="A7322" s="248"/>
      <c r="I7322" s="126"/>
      <c r="P7322" s="126"/>
      <c r="Y7322" s="126"/>
      <c r="Z7322" s="126"/>
    </row>
    <row r="7323" spans="1:26">
      <c r="A7323" s="248"/>
      <c r="I7323" s="126"/>
      <c r="P7323" s="126"/>
      <c r="Y7323" s="126"/>
      <c r="Z7323" s="126"/>
    </row>
    <row r="7324" spans="1:26">
      <c r="A7324" s="248"/>
      <c r="I7324" s="126"/>
      <c r="P7324" s="126"/>
      <c r="Y7324" s="126"/>
      <c r="Z7324" s="126"/>
    </row>
    <row r="7325" spans="1:26">
      <c r="A7325" s="248"/>
      <c r="I7325" s="126"/>
      <c r="P7325" s="126"/>
      <c r="Y7325" s="126"/>
      <c r="Z7325" s="126"/>
    </row>
    <row r="7326" spans="1:26">
      <c r="A7326" s="248"/>
      <c r="I7326" s="126"/>
      <c r="P7326" s="126"/>
      <c r="Y7326" s="126"/>
      <c r="Z7326" s="126"/>
    </row>
    <row r="7327" spans="1:26">
      <c r="A7327" s="248"/>
      <c r="I7327" s="126"/>
      <c r="P7327" s="126"/>
      <c r="Y7327" s="126"/>
      <c r="Z7327" s="126"/>
    </row>
    <row r="7328" spans="1:26">
      <c r="A7328" s="248"/>
      <c r="I7328" s="126"/>
      <c r="P7328" s="126"/>
      <c r="Y7328" s="126"/>
      <c r="Z7328" s="126"/>
    </row>
    <row r="7329" spans="1:26">
      <c r="A7329" s="248"/>
      <c r="I7329" s="126"/>
      <c r="P7329" s="126"/>
      <c r="Y7329" s="126"/>
      <c r="Z7329" s="126"/>
    </row>
    <row r="7330" spans="1:26">
      <c r="A7330" s="248"/>
      <c r="I7330" s="126"/>
      <c r="P7330" s="126"/>
      <c r="Y7330" s="126"/>
      <c r="Z7330" s="126"/>
    </row>
    <row r="7331" spans="1:26">
      <c r="A7331" s="248"/>
      <c r="I7331" s="126"/>
      <c r="P7331" s="126"/>
      <c r="Y7331" s="126"/>
      <c r="Z7331" s="126"/>
    </row>
    <row r="7332" spans="1:26">
      <c r="A7332" s="248"/>
      <c r="I7332" s="126"/>
      <c r="P7332" s="126"/>
      <c r="Y7332" s="126"/>
      <c r="Z7332" s="126"/>
    </row>
    <row r="7333" spans="1:26">
      <c r="A7333" s="248"/>
      <c r="I7333" s="126"/>
      <c r="P7333" s="126"/>
      <c r="Y7333" s="126"/>
      <c r="Z7333" s="126"/>
    </row>
    <row r="7334" spans="1:26">
      <c r="A7334" s="248"/>
      <c r="I7334" s="126"/>
      <c r="P7334" s="126"/>
      <c r="Y7334" s="126"/>
      <c r="Z7334" s="126"/>
    </row>
    <row r="7335" spans="1:26">
      <c r="A7335" s="248"/>
      <c r="I7335" s="126"/>
      <c r="P7335" s="126"/>
      <c r="Y7335" s="126"/>
      <c r="Z7335" s="126"/>
    </row>
    <row r="7336" spans="1:26">
      <c r="A7336" s="248"/>
      <c r="I7336" s="126"/>
      <c r="P7336" s="126"/>
      <c r="Y7336" s="126"/>
      <c r="Z7336" s="126"/>
    </row>
    <row r="7337" spans="1:26">
      <c r="A7337" s="248"/>
      <c r="I7337" s="126"/>
      <c r="P7337" s="126"/>
      <c r="Y7337" s="126"/>
      <c r="Z7337" s="126"/>
    </row>
    <row r="7338" spans="1:26">
      <c r="A7338" s="248"/>
      <c r="I7338" s="126"/>
      <c r="P7338" s="126"/>
      <c r="Y7338" s="126"/>
      <c r="Z7338" s="126"/>
    </row>
    <row r="7339" spans="1:26">
      <c r="A7339" s="248"/>
      <c r="I7339" s="126"/>
      <c r="P7339" s="126"/>
      <c r="Y7339" s="126"/>
      <c r="Z7339" s="126"/>
    </row>
    <row r="7340" spans="1:26">
      <c r="A7340" s="248"/>
      <c r="I7340" s="126"/>
      <c r="P7340" s="126"/>
      <c r="Y7340" s="126"/>
      <c r="Z7340" s="126"/>
    </row>
    <row r="7341" spans="1:26">
      <c r="A7341" s="248"/>
      <c r="I7341" s="126"/>
      <c r="P7341" s="126"/>
      <c r="Y7341" s="126"/>
      <c r="Z7341" s="126"/>
    </row>
    <row r="7342" spans="1:26">
      <c r="A7342" s="248"/>
      <c r="I7342" s="126"/>
      <c r="P7342" s="126"/>
      <c r="Y7342" s="126"/>
      <c r="Z7342" s="126"/>
    </row>
    <row r="7343" spans="1:26">
      <c r="A7343" s="248"/>
      <c r="I7343" s="126"/>
      <c r="P7343" s="126"/>
      <c r="Y7343" s="126"/>
      <c r="Z7343" s="126"/>
    </row>
    <row r="7344" spans="1:26">
      <c r="A7344" s="248"/>
      <c r="I7344" s="126"/>
      <c r="P7344" s="126"/>
      <c r="Y7344" s="126"/>
      <c r="Z7344" s="126"/>
    </row>
    <row r="7345" spans="1:26">
      <c r="A7345" s="248"/>
      <c r="I7345" s="126"/>
      <c r="P7345" s="126"/>
      <c r="Y7345" s="126"/>
      <c r="Z7345" s="126"/>
    </row>
    <row r="7346" spans="1:26">
      <c r="A7346" s="248"/>
      <c r="I7346" s="126"/>
      <c r="P7346" s="126"/>
      <c r="Y7346" s="126"/>
      <c r="Z7346" s="126"/>
    </row>
    <row r="7347" spans="1:26">
      <c r="A7347" s="248"/>
      <c r="I7347" s="126"/>
      <c r="P7347" s="126"/>
      <c r="Y7347" s="126"/>
      <c r="Z7347" s="126"/>
    </row>
    <row r="7348" spans="1:26">
      <c r="A7348" s="248"/>
      <c r="I7348" s="126"/>
      <c r="P7348" s="126"/>
      <c r="Y7348" s="126"/>
      <c r="Z7348" s="126"/>
    </row>
    <row r="7349" spans="1:26">
      <c r="A7349" s="248"/>
      <c r="I7349" s="126"/>
      <c r="P7349" s="126"/>
      <c r="Y7349" s="126"/>
      <c r="Z7349" s="126"/>
    </row>
    <row r="7350" spans="1:26">
      <c r="A7350" s="248"/>
      <c r="I7350" s="126"/>
      <c r="P7350" s="126"/>
      <c r="Y7350" s="126"/>
      <c r="Z7350" s="126"/>
    </row>
    <row r="7351" spans="1:26">
      <c r="A7351" s="248"/>
      <c r="I7351" s="126"/>
      <c r="P7351" s="126"/>
      <c r="Y7351" s="126"/>
      <c r="Z7351" s="126"/>
    </row>
    <row r="7352" spans="1:26">
      <c r="A7352" s="248"/>
      <c r="I7352" s="126"/>
      <c r="P7352" s="126"/>
      <c r="Y7352" s="126"/>
      <c r="Z7352" s="126"/>
    </row>
    <row r="7353" spans="1:26">
      <c r="A7353" s="248"/>
      <c r="I7353" s="126"/>
      <c r="P7353" s="126"/>
      <c r="Y7353" s="126"/>
      <c r="Z7353" s="126"/>
    </row>
    <row r="7354" spans="1:26">
      <c r="A7354" s="248"/>
      <c r="I7354" s="126"/>
      <c r="P7354" s="126"/>
      <c r="Y7354" s="126"/>
      <c r="Z7354" s="126"/>
    </row>
    <row r="7355" spans="1:26">
      <c r="A7355" s="248"/>
      <c r="I7355" s="126"/>
      <c r="P7355" s="126"/>
      <c r="Y7355" s="126"/>
      <c r="Z7355" s="126"/>
    </row>
    <row r="7356" spans="1:26">
      <c r="A7356" s="248"/>
      <c r="I7356" s="126"/>
      <c r="P7356" s="126"/>
      <c r="Y7356" s="126"/>
      <c r="Z7356" s="126"/>
    </row>
    <row r="7357" spans="1:26">
      <c r="A7357" s="248"/>
      <c r="I7357" s="126"/>
      <c r="P7357" s="126"/>
      <c r="Y7357" s="126"/>
      <c r="Z7357" s="126"/>
    </row>
    <row r="7358" spans="1:26">
      <c r="A7358" s="248"/>
      <c r="I7358" s="126"/>
      <c r="P7358" s="126"/>
      <c r="Y7358" s="126"/>
      <c r="Z7358" s="126"/>
    </row>
    <row r="7359" spans="1:26">
      <c r="A7359" s="248"/>
      <c r="I7359" s="126"/>
      <c r="P7359" s="126"/>
      <c r="Y7359" s="126"/>
      <c r="Z7359" s="126"/>
    </row>
    <row r="7360" spans="1:26">
      <c r="A7360" s="248"/>
      <c r="I7360" s="126"/>
      <c r="P7360" s="126"/>
      <c r="Y7360" s="126"/>
      <c r="Z7360" s="126"/>
    </row>
    <row r="7361" spans="1:26">
      <c r="A7361" s="248"/>
      <c r="I7361" s="126"/>
      <c r="P7361" s="126"/>
      <c r="Y7361" s="126"/>
      <c r="Z7361" s="126"/>
    </row>
    <row r="7362" spans="1:26">
      <c r="A7362" s="248"/>
      <c r="I7362" s="126"/>
      <c r="P7362" s="126"/>
      <c r="Y7362" s="126"/>
      <c r="Z7362" s="126"/>
    </row>
    <row r="7363" spans="1:26">
      <c r="A7363" s="248"/>
      <c r="I7363" s="126"/>
      <c r="P7363" s="126"/>
      <c r="Y7363" s="126"/>
      <c r="Z7363" s="126"/>
    </row>
    <row r="7364" spans="1:26">
      <c r="A7364" s="248"/>
      <c r="I7364" s="126"/>
      <c r="P7364" s="126"/>
      <c r="Y7364" s="126"/>
      <c r="Z7364" s="126"/>
    </row>
    <row r="7365" spans="1:26">
      <c r="A7365" s="248"/>
      <c r="I7365" s="126"/>
      <c r="P7365" s="126"/>
      <c r="Y7365" s="126"/>
      <c r="Z7365" s="126"/>
    </row>
    <row r="7366" spans="1:26">
      <c r="A7366" s="248"/>
      <c r="I7366" s="126"/>
      <c r="P7366" s="126"/>
      <c r="Y7366" s="126"/>
      <c r="Z7366" s="126"/>
    </row>
    <row r="7367" spans="1:26">
      <c r="A7367" s="248"/>
      <c r="I7367" s="126"/>
      <c r="P7367" s="126"/>
      <c r="Y7367" s="126"/>
      <c r="Z7367" s="126"/>
    </row>
    <row r="7368" spans="1:26">
      <c r="A7368" s="248"/>
      <c r="I7368" s="126"/>
      <c r="P7368" s="126"/>
      <c r="Y7368" s="126"/>
      <c r="Z7368" s="126"/>
    </row>
    <row r="7369" spans="1:26">
      <c r="A7369" s="248"/>
      <c r="I7369" s="126"/>
      <c r="P7369" s="126"/>
      <c r="Y7369" s="126"/>
      <c r="Z7369" s="126"/>
    </row>
    <row r="7370" spans="1:26">
      <c r="A7370" s="248"/>
      <c r="I7370" s="126"/>
      <c r="P7370" s="126"/>
      <c r="Y7370" s="126"/>
      <c r="Z7370" s="126"/>
    </row>
    <row r="7371" spans="1:26">
      <c r="A7371" s="248"/>
      <c r="I7371" s="126"/>
      <c r="P7371" s="126"/>
      <c r="Y7371" s="126"/>
      <c r="Z7371" s="126"/>
    </row>
    <row r="7372" spans="1:26">
      <c r="A7372" s="248"/>
      <c r="I7372" s="126"/>
      <c r="P7372" s="126"/>
      <c r="Y7372" s="126"/>
      <c r="Z7372" s="126"/>
    </row>
    <row r="7373" spans="1:26">
      <c r="A7373" s="248"/>
      <c r="I7373" s="126"/>
      <c r="P7373" s="126"/>
      <c r="Y7373" s="126"/>
      <c r="Z7373" s="126"/>
    </row>
    <row r="7374" spans="1:26">
      <c r="A7374" s="248"/>
      <c r="I7374" s="126"/>
      <c r="P7374" s="126"/>
      <c r="Y7374" s="126"/>
      <c r="Z7374" s="126"/>
    </row>
    <row r="7375" spans="1:26">
      <c r="A7375" s="248"/>
      <c r="I7375" s="126"/>
      <c r="P7375" s="126"/>
      <c r="Y7375" s="126"/>
      <c r="Z7375" s="126"/>
    </row>
    <row r="7376" spans="1:26">
      <c r="A7376" s="248"/>
      <c r="I7376" s="126"/>
      <c r="P7376" s="126"/>
      <c r="Y7376" s="126"/>
      <c r="Z7376" s="126"/>
    </row>
    <row r="7377" spans="1:26">
      <c r="A7377" s="248"/>
      <c r="I7377" s="126"/>
      <c r="P7377" s="126"/>
      <c r="Y7377" s="126"/>
      <c r="Z7377" s="126"/>
    </row>
    <row r="7378" spans="1:26">
      <c r="A7378" s="248"/>
      <c r="I7378" s="126"/>
      <c r="P7378" s="126"/>
      <c r="Y7378" s="126"/>
      <c r="Z7378" s="126"/>
    </row>
    <row r="7379" spans="1:26">
      <c r="A7379" s="248"/>
      <c r="I7379" s="126"/>
      <c r="P7379" s="126"/>
      <c r="Y7379" s="126"/>
      <c r="Z7379" s="126"/>
    </row>
    <row r="7380" spans="1:26">
      <c r="A7380" s="248"/>
      <c r="I7380" s="126"/>
      <c r="P7380" s="126"/>
      <c r="Y7380" s="126"/>
      <c r="Z7380" s="126"/>
    </row>
    <row r="7381" spans="1:26">
      <c r="A7381" s="248"/>
      <c r="I7381" s="126"/>
      <c r="P7381" s="126"/>
      <c r="Y7381" s="126"/>
      <c r="Z7381" s="126"/>
    </row>
    <row r="7382" spans="1:26">
      <c r="A7382" s="248"/>
      <c r="I7382" s="126"/>
      <c r="P7382" s="126"/>
      <c r="Y7382" s="126"/>
      <c r="Z7382" s="126"/>
    </row>
    <row r="7383" spans="1:26">
      <c r="A7383" s="248"/>
      <c r="I7383" s="126"/>
      <c r="P7383" s="126"/>
      <c r="Y7383" s="126"/>
      <c r="Z7383" s="126"/>
    </row>
    <row r="7384" spans="1:26">
      <c r="A7384" s="248"/>
      <c r="I7384" s="126"/>
      <c r="P7384" s="126"/>
      <c r="Y7384" s="126"/>
      <c r="Z7384" s="126"/>
    </row>
    <row r="7385" spans="1:26">
      <c r="A7385" s="248"/>
      <c r="I7385" s="126"/>
      <c r="P7385" s="126"/>
      <c r="Y7385" s="126"/>
      <c r="Z7385" s="126"/>
    </row>
    <row r="7386" spans="1:26">
      <c r="A7386" s="248"/>
      <c r="I7386" s="126"/>
      <c r="P7386" s="126"/>
      <c r="Y7386" s="126"/>
      <c r="Z7386" s="126"/>
    </row>
    <row r="7387" spans="1:26">
      <c r="A7387" s="248"/>
      <c r="I7387" s="126"/>
      <c r="P7387" s="126"/>
      <c r="Y7387" s="126"/>
      <c r="Z7387" s="126"/>
    </row>
    <row r="7388" spans="1:26">
      <c r="A7388" s="248"/>
      <c r="I7388" s="126"/>
      <c r="P7388" s="126"/>
      <c r="Y7388" s="126"/>
      <c r="Z7388" s="126"/>
    </row>
    <row r="7389" spans="1:26">
      <c r="A7389" s="248"/>
      <c r="I7389" s="126"/>
      <c r="P7389" s="126"/>
      <c r="Y7389" s="126"/>
      <c r="Z7389" s="126"/>
    </row>
    <row r="7390" spans="1:26">
      <c r="A7390" s="248"/>
      <c r="I7390" s="126"/>
      <c r="P7390" s="126"/>
      <c r="Y7390" s="126"/>
      <c r="Z7390" s="126"/>
    </row>
    <row r="7391" spans="1:26">
      <c r="A7391" s="248"/>
      <c r="I7391" s="126"/>
      <c r="P7391" s="126"/>
      <c r="Y7391" s="126"/>
      <c r="Z7391" s="126"/>
    </row>
    <row r="7392" spans="1:26">
      <c r="A7392" s="248"/>
      <c r="I7392" s="126"/>
      <c r="P7392" s="126"/>
      <c r="Y7392" s="126"/>
      <c r="Z7392" s="126"/>
    </row>
    <row r="7393" spans="1:26">
      <c r="A7393" s="248"/>
      <c r="I7393" s="126"/>
      <c r="P7393" s="126"/>
      <c r="Y7393" s="126"/>
      <c r="Z7393" s="126"/>
    </row>
    <row r="7394" spans="1:26">
      <c r="A7394" s="248"/>
      <c r="I7394" s="126"/>
      <c r="P7394" s="126"/>
      <c r="Y7394" s="126"/>
      <c r="Z7394" s="126"/>
    </row>
    <row r="7395" spans="1:26">
      <c r="A7395" s="248"/>
      <c r="I7395" s="126"/>
      <c r="P7395" s="126"/>
      <c r="Y7395" s="126"/>
      <c r="Z7395" s="126"/>
    </row>
    <row r="7396" spans="1:26">
      <c r="A7396" s="248"/>
      <c r="I7396" s="126"/>
      <c r="P7396" s="126"/>
      <c r="Y7396" s="126"/>
      <c r="Z7396" s="126"/>
    </row>
    <row r="7397" spans="1:26">
      <c r="A7397" s="248"/>
      <c r="I7397" s="126"/>
      <c r="P7397" s="126"/>
      <c r="Y7397" s="126"/>
      <c r="Z7397" s="126"/>
    </row>
    <row r="7398" spans="1:26">
      <c r="A7398" s="248"/>
      <c r="I7398" s="126"/>
      <c r="P7398" s="126"/>
      <c r="Y7398" s="126"/>
      <c r="Z7398" s="126"/>
    </row>
    <row r="7399" spans="1:26">
      <c r="A7399" s="248"/>
      <c r="I7399" s="126"/>
      <c r="P7399" s="126"/>
      <c r="Y7399" s="126"/>
      <c r="Z7399" s="126"/>
    </row>
    <row r="7400" spans="1:26">
      <c r="A7400" s="248"/>
      <c r="I7400" s="126"/>
      <c r="P7400" s="126"/>
      <c r="Y7400" s="126"/>
      <c r="Z7400" s="126"/>
    </row>
    <row r="7401" spans="1:26">
      <c r="A7401" s="248"/>
      <c r="I7401" s="126"/>
      <c r="P7401" s="126"/>
      <c r="Y7401" s="126"/>
      <c r="Z7401" s="126"/>
    </row>
    <row r="7402" spans="1:26">
      <c r="A7402" s="248"/>
      <c r="I7402" s="126"/>
      <c r="P7402" s="126"/>
      <c r="Y7402" s="126"/>
      <c r="Z7402" s="126"/>
    </row>
    <row r="7403" spans="1:26">
      <c r="A7403" s="248"/>
      <c r="I7403" s="126"/>
      <c r="P7403" s="126"/>
      <c r="Y7403" s="126"/>
      <c r="Z7403" s="126"/>
    </row>
    <row r="7404" spans="1:26">
      <c r="A7404" s="248"/>
      <c r="I7404" s="126"/>
      <c r="P7404" s="126"/>
      <c r="Y7404" s="126"/>
      <c r="Z7404" s="126"/>
    </row>
    <row r="7405" spans="1:26">
      <c r="A7405" s="248"/>
      <c r="I7405" s="126"/>
      <c r="P7405" s="126"/>
      <c r="Y7405" s="126"/>
      <c r="Z7405" s="126"/>
    </row>
    <row r="7406" spans="1:26">
      <c r="A7406" s="248"/>
      <c r="I7406" s="126"/>
      <c r="P7406" s="126"/>
      <c r="Y7406" s="126"/>
      <c r="Z7406" s="126"/>
    </row>
    <row r="7407" spans="1:26">
      <c r="A7407" s="248"/>
      <c r="I7407" s="126"/>
      <c r="P7407" s="126"/>
      <c r="Y7407" s="126"/>
      <c r="Z7407" s="126"/>
    </row>
    <row r="7408" spans="1:26">
      <c r="A7408" s="248"/>
      <c r="I7408" s="126"/>
      <c r="P7408" s="126"/>
      <c r="Y7408" s="126"/>
      <c r="Z7408" s="126"/>
    </row>
    <row r="7409" spans="1:26">
      <c r="A7409" s="248"/>
      <c r="I7409" s="126"/>
      <c r="P7409" s="126"/>
      <c r="Y7409" s="126"/>
      <c r="Z7409" s="126"/>
    </row>
    <row r="7410" spans="1:26">
      <c r="A7410" s="248"/>
      <c r="I7410" s="126"/>
      <c r="P7410" s="126"/>
      <c r="Y7410" s="126"/>
      <c r="Z7410" s="126"/>
    </row>
    <row r="7411" spans="1:26">
      <c r="A7411" s="248"/>
      <c r="I7411" s="126"/>
      <c r="P7411" s="126"/>
      <c r="Y7411" s="126"/>
      <c r="Z7411" s="126"/>
    </row>
    <row r="7412" spans="1:26">
      <c r="A7412" s="248"/>
      <c r="I7412" s="126"/>
      <c r="P7412" s="126"/>
      <c r="Y7412" s="126"/>
      <c r="Z7412" s="126"/>
    </row>
    <row r="7413" spans="1:26">
      <c r="A7413" s="248"/>
      <c r="I7413" s="126"/>
      <c r="P7413" s="126"/>
      <c r="Y7413" s="126"/>
      <c r="Z7413" s="126"/>
    </row>
    <row r="7414" spans="1:26">
      <c r="A7414" s="248"/>
      <c r="I7414" s="126"/>
      <c r="P7414" s="126"/>
      <c r="Y7414" s="126"/>
      <c r="Z7414" s="126"/>
    </row>
    <row r="7415" spans="1:26">
      <c r="A7415" s="248"/>
      <c r="I7415" s="126"/>
      <c r="P7415" s="126"/>
      <c r="Y7415" s="126"/>
      <c r="Z7415" s="126"/>
    </row>
    <row r="7416" spans="1:26">
      <c r="A7416" s="248"/>
      <c r="I7416" s="126"/>
      <c r="P7416" s="126"/>
      <c r="Y7416" s="126"/>
      <c r="Z7416" s="126"/>
    </row>
    <row r="7417" spans="1:26">
      <c r="A7417" s="248"/>
      <c r="I7417" s="126"/>
      <c r="P7417" s="126"/>
      <c r="Y7417" s="126"/>
      <c r="Z7417" s="126"/>
    </row>
    <row r="7418" spans="1:26">
      <c r="A7418" s="248"/>
      <c r="I7418" s="126"/>
      <c r="P7418" s="126"/>
      <c r="Y7418" s="126"/>
      <c r="Z7418" s="126"/>
    </row>
    <row r="7419" spans="1:26">
      <c r="A7419" s="248"/>
      <c r="I7419" s="126"/>
      <c r="P7419" s="126"/>
      <c r="Y7419" s="126"/>
      <c r="Z7419" s="126"/>
    </row>
    <row r="7420" spans="1:26">
      <c r="A7420" s="248"/>
      <c r="I7420" s="126"/>
      <c r="P7420" s="126"/>
      <c r="Y7420" s="126"/>
      <c r="Z7420" s="126"/>
    </row>
    <row r="7421" spans="1:26">
      <c r="A7421" s="248"/>
      <c r="I7421" s="126"/>
      <c r="P7421" s="126"/>
      <c r="Y7421" s="126"/>
      <c r="Z7421" s="126"/>
    </row>
    <row r="7422" spans="1:26">
      <c r="A7422" s="248"/>
      <c r="I7422" s="126"/>
      <c r="P7422" s="126"/>
      <c r="Y7422" s="126"/>
      <c r="Z7422" s="126"/>
    </row>
    <row r="7423" spans="1:26">
      <c r="A7423" s="248"/>
      <c r="I7423" s="126"/>
      <c r="P7423" s="126"/>
      <c r="Y7423" s="126"/>
      <c r="Z7423" s="126"/>
    </row>
    <row r="7424" spans="1:26">
      <c r="A7424" s="248"/>
      <c r="I7424" s="126"/>
      <c r="P7424" s="126"/>
      <c r="Y7424" s="126"/>
      <c r="Z7424" s="126"/>
    </row>
    <row r="7425" spans="1:26">
      <c r="A7425" s="248"/>
      <c r="I7425" s="126"/>
      <c r="P7425" s="126"/>
      <c r="Y7425" s="126"/>
      <c r="Z7425" s="126"/>
    </row>
    <row r="7426" spans="1:26">
      <c r="A7426" s="248"/>
      <c r="I7426" s="126"/>
      <c r="P7426" s="126"/>
      <c r="Y7426" s="126"/>
      <c r="Z7426" s="126"/>
    </row>
    <row r="7427" spans="1:26">
      <c r="A7427" s="248"/>
      <c r="I7427" s="126"/>
      <c r="P7427" s="126"/>
      <c r="Y7427" s="126"/>
      <c r="Z7427" s="126"/>
    </row>
    <row r="7428" spans="1:26">
      <c r="A7428" s="248"/>
      <c r="I7428" s="126"/>
      <c r="P7428" s="126"/>
      <c r="Y7428" s="126"/>
      <c r="Z7428" s="126"/>
    </row>
    <row r="7429" spans="1:26">
      <c r="A7429" s="248"/>
      <c r="I7429" s="126"/>
      <c r="P7429" s="126"/>
      <c r="Y7429" s="126"/>
      <c r="Z7429" s="126"/>
    </row>
    <row r="7430" spans="1:26">
      <c r="A7430" s="248"/>
      <c r="I7430" s="126"/>
      <c r="P7430" s="126"/>
      <c r="Y7430" s="126"/>
      <c r="Z7430" s="126"/>
    </row>
    <row r="7431" spans="1:26">
      <c r="A7431" s="248"/>
      <c r="I7431" s="126"/>
      <c r="P7431" s="126"/>
      <c r="Y7431" s="126"/>
      <c r="Z7431" s="126"/>
    </row>
    <row r="7432" spans="1:26">
      <c r="A7432" s="248"/>
      <c r="I7432" s="126"/>
      <c r="P7432" s="126"/>
      <c r="Y7432" s="126"/>
      <c r="Z7432" s="126"/>
    </row>
    <row r="7433" spans="1:26">
      <c r="A7433" s="248"/>
      <c r="I7433" s="126"/>
      <c r="P7433" s="126"/>
      <c r="Y7433" s="126"/>
      <c r="Z7433" s="126"/>
    </row>
    <row r="7434" spans="1:26">
      <c r="A7434" s="248"/>
      <c r="I7434" s="126"/>
      <c r="P7434" s="126"/>
      <c r="Y7434" s="126"/>
      <c r="Z7434" s="126"/>
    </row>
    <row r="7435" spans="1:26">
      <c r="A7435" s="248"/>
      <c r="I7435" s="126"/>
      <c r="P7435" s="126"/>
      <c r="Y7435" s="126"/>
      <c r="Z7435" s="126"/>
    </row>
    <row r="7436" spans="1:26">
      <c r="A7436" s="248"/>
      <c r="I7436" s="126"/>
      <c r="P7436" s="126"/>
      <c r="Y7436" s="126"/>
      <c r="Z7436" s="126"/>
    </row>
    <row r="7437" spans="1:26">
      <c r="A7437" s="248"/>
      <c r="I7437" s="126"/>
      <c r="P7437" s="126"/>
      <c r="Y7437" s="126"/>
      <c r="Z7437" s="126"/>
    </row>
    <row r="7438" spans="1:26">
      <c r="A7438" s="248"/>
      <c r="I7438" s="126"/>
      <c r="P7438" s="126"/>
      <c r="Y7438" s="126"/>
      <c r="Z7438" s="126"/>
    </row>
    <row r="7439" spans="1:26">
      <c r="A7439" s="248"/>
      <c r="I7439" s="126"/>
      <c r="P7439" s="126"/>
      <c r="Y7439" s="126"/>
      <c r="Z7439" s="126"/>
    </row>
    <row r="7440" spans="1:26">
      <c r="A7440" s="248"/>
      <c r="I7440" s="126"/>
      <c r="P7440" s="126"/>
      <c r="Y7440" s="126"/>
      <c r="Z7440" s="126"/>
    </row>
    <row r="7441" spans="1:26">
      <c r="A7441" s="248"/>
      <c r="I7441" s="126"/>
      <c r="P7441" s="126"/>
      <c r="Y7441" s="126"/>
      <c r="Z7441" s="126"/>
    </row>
    <row r="7442" spans="1:26">
      <c r="A7442" s="248"/>
      <c r="I7442" s="126"/>
      <c r="P7442" s="126"/>
      <c r="Y7442" s="126"/>
      <c r="Z7442" s="126"/>
    </row>
    <row r="7443" spans="1:26">
      <c r="A7443" s="248"/>
      <c r="I7443" s="126"/>
      <c r="P7443" s="126"/>
      <c r="Y7443" s="126"/>
      <c r="Z7443" s="126"/>
    </row>
    <row r="7444" spans="1:26">
      <c r="A7444" s="248"/>
      <c r="I7444" s="126"/>
      <c r="P7444" s="126"/>
      <c r="Y7444" s="126"/>
      <c r="Z7444" s="126"/>
    </row>
    <row r="7445" spans="1:26">
      <c r="A7445" s="248"/>
      <c r="I7445" s="126"/>
      <c r="P7445" s="126"/>
      <c r="Y7445" s="126"/>
      <c r="Z7445" s="126"/>
    </row>
    <row r="7446" spans="1:26">
      <c r="A7446" s="248"/>
      <c r="I7446" s="126"/>
      <c r="P7446" s="126"/>
      <c r="Y7446" s="126"/>
      <c r="Z7446" s="126"/>
    </row>
    <row r="7447" spans="1:26">
      <c r="A7447" s="248"/>
      <c r="I7447" s="126"/>
      <c r="P7447" s="126"/>
      <c r="Y7447" s="126"/>
      <c r="Z7447" s="126"/>
    </row>
    <row r="7448" spans="1:26">
      <c r="A7448" s="248"/>
      <c r="I7448" s="126"/>
      <c r="P7448" s="126"/>
      <c r="Y7448" s="126"/>
      <c r="Z7448" s="126"/>
    </row>
    <row r="7449" spans="1:26">
      <c r="A7449" s="248"/>
      <c r="I7449" s="126"/>
      <c r="P7449" s="126"/>
      <c r="Y7449" s="126"/>
      <c r="Z7449" s="126"/>
    </row>
    <row r="7450" spans="1:26">
      <c r="A7450" s="248"/>
      <c r="I7450" s="126"/>
      <c r="P7450" s="126"/>
      <c r="Y7450" s="126"/>
      <c r="Z7450" s="126"/>
    </row>
    <row r="7451" spans="1:26">
      <c r="A7451" s="248"/>
      <c r="I7451" s="126"/>
      <c r="P7451" s="126"/>
      <c r="Y7451" s="126"/>
      <c r="Z7451" s="126"/>
    </row>
    <row r="7452" spans="1:26">
      <c r="A7452" s="248"/>
      <c r="I7452" s="126"/>
      <c r="P7452" s="126"/>
      <c r="Y7452" s="126"/>
      <c r="Z7452" s="126"/>
    </row>
    <row r="7453" spans="1:26">
      <c r="A7453" s="248"/>
      <c r="I7453" s="126"/>
      <c r="P7453" s="126"/>
      <c r="Y7453" s="126"/>
      <c r="Z7453" s="126"/>
    </row>
    <row r="7454" spans="1:26">
      <c r="A7454" s="248"/>
      <c r="I7454" s="126"/>
      <c r="P7454" s="126"/>
      <c r="Y7454" s="126"/>
      <c r="Z7454" s="126"/>
    </row>
    <row r="7455" spans="1:26">
      <c r="A7455" s="248"/>
      <c r="I7455" s="126"/>
      <c r="P7455" s="126"/>
      <c r="Y7455" s="126"/>
      <c r="Z7455" s="126"/>
    </row>
    <row r="7456" spans="1:26">
      <c r="A7456" s="248"/>
      <c r="I7456" s="126"/>
      <c r="P7456" s="126"/>
      <c r="Y7456" s="126"/>
      <c r="Z7456" s="126"/>
    </row>
    <row r="7457" spans="1:26">
      <c r="A7457" s="248"/>
      <c r="I7457" s="126"/>
      <c r="P7457" s="126"/>
      <c r="Y7457" s="126"/>
      <c r="Z7457" s="126"/>
    </row>
    <row r="7458" spans="1:26">
      <c r="A7458" s="248"/>
      <c r="I7458" s="126"/>
      <c r="P7458" s="126"/>
      <c r="Y7458" s="126"/>
      <c r="Z7458" s="126"/>
    </row>
    <row r="7459" spans="1:26">
      <c r="A7459" s="248"/>
      <c r="I7459" s="126"/>
      <c r="P7459" s="126"/>
      <c r="Y7459" s="126"/>
      <c r="Z7459" s="126"/>
    </row>
    <row r="7460" spans="1:26">
      <c r="A7460" s="248"/>
      <c r="I7460" s="126"/>
      <c r="P7460" s="126"/>
      <c r="Y7460" s="126"/>
      <c r="Z7460" s="126"/>
    </row>
    <row r="7461" spans="1:26">
      <c r="A7461" s="248"/>
      <c r="I7461" s="126"/>
      <c r="P7461" s="126"/>
      <c r="Y7461" s="126"/>
      <c r="Z7461" s="126"/>
    </row>
    <row r="7462" spans="1:26">
      <c r="A7462" s="248"/>
      <c r="I7462" s="126"/>
      <c r="P7462" s="126"/>
      <c r="Y7462" s="126"/>
      <c r="Z7462" s="126"/>
    </row>
    <row r="7463" spans="1:26">
      <c r="A7463" s="248"/>
      <c r="I7463" s="126"/>
      <c r="P7463" s="126"/>
      <c r="Y7463" s="126"/>
      <c r="Z7463" s="126"/>
    </row>
    <row r="7464" spans="1:26">
      <c r="A7464" s="248"/>
      <c r="I7464" s="126"/>
      <c r="P7464" s="126"/>
      <c r="Y7464" s="126"/>
      <c r="Z7464" s="126"/>
    </row>
    <row r="7465" spans="1:26">
      <c r="A7465" s="248"/>
      <c r="I7465" s="126"/>
      <c r="P7465" s="126"/>
      <c r="Y7465" s="126"/>
      <c r="Z7465" s="126"/>
    </row>
    <row r="7466" spans="1:26">
      <c r="A7466" s="248"/>
      <c r="I7466" s="126"/>
      <c r="P7466" s="126"/>
      <c r="Y7466" s="126"/>
      <c r="Z7466" s="126"/>
    </row>
    <row r="7467" spans="1:26">
      <c r="A7467" s="248"/>
      <c r="I7467" s="126"/>
      <c r="P7467" s="126"/>
      <c r="Y7467" s="126"/>
      <c r="Z7467" s="126"/>
    </row>
    <row r="7468" spans="1:26">
      <c r="A7468" s="248"/>
      <c r="I7468" s="126"/>
      <c r="P7468" s="126"/>
      <c r="Y7468" s="126"/>
      <c r="Z7468" s="126"/>
    </row>
    <row r="7469" spans="1:26">
      <c r="A7469" s="248"/>
      <c r="I7469" s="126"/>
      <c r="P7469" s="126"/>
      <c r="Y7469" s="126"/>
      <c r="Z7469" s="126"/>
    </row>
    <row r="7470" spans="1:26">
      <c r="A7470" s="248"/>
      <c r="I7470" s="126"/>
      <c r="P7470" s="126"/>
      <c r="Y7470" s="126"/>
      <c r="Z7470" s="126"/>
    </row>
    <row r="7471" spans="1:26">
      <c r="A7471" s="248"/>
      <c r="I7471" s="126"/>
      <c r="P7471" s="126"/>
      <c r="Y7471" s="126"/>
      <c r="Z7471" s="126"/>
    </row>
    <row r="7472" spans="1:26">
      <c r="A7472" s="248"/>
      <c r="I7472" s="126"/>
      <c r="P7472" s="126"/>
      <c r="Y7472" s="126"/>
      <c r="Z7472" s="126"/>
    </row>
    <row r="7473" spans="1:26">
      <c r="A7473" s="248"/>
      <c r="I7473" s="126"/>
      <c r="P7473" s="126"/>
      <c r="Y7473" s="126"/>
      <c r="Z7473" s="126"/>
    </row>
    <row r="7474" spans="1:26">
      <c r="A7474" s="248"/>
      <c r="I7474" s="126"/>
      <c r="P7474" s="126"/>
      <c r="Y7474" s="126"/>
      <c r="Z7474" s="126"/>
    </row>
    <row r="7475" spans="1:26">
      <c r="A7475" s="248"/>
      <c r="I7475" s="126"/>
      <c r="P7475" s="126"/>
      <c r="Y7475" s="126"/>
      <c r="Z7475" s="126"/>
    </row>
    <row r="7476" spans="1:26">
      <c r="A7476" s="248"/>
      <c r="I7476" s="126"/>
      <c r="P7476" s="126"/>
      <c r="Y7476" s="126"/>
      <c r="Z7476" s="126"/>
    </row>
    <row r="7477" spans="1:26">
      <c r="A7477" s="248"/>
      <c r="I7477" s="126"/>
      <c r="P7477" s="126"/>
      <c r="Y7477" s="126"/>
      <c r="Z7477" s="126"/>
    </row>
    <row r="7478" spans="1:26">
      <c r="A7478" s="248"/>
      <c r="I7478" s="126"/>
      <c r="P7478" s="126"/>
      <c r="Y7478" s="126"/>
      <c r="Z7478" s="126"/>
    </row>
    <row r="7479" spans="1:26">
      <c r="A7479" s="248"/>
      <c r="I7479" s="126"/>
      <c r="P7479" s="126"/>
      <c r="Y7479" s="126"/>
      <c r="Z7479" s="126"/>
    </row>
    <row r="7480" spans="1:26">
      <c r="A7480" s="248"/>
      <c r="I7480" s="126"/>
      <c r="P7480" s="126"/>
      <c r="Y7480" s="126"/>
      <c r="Z7480" s="126"/>
    </row>
    <row r="7481" spans="1:26">
      <c r="A7481" s="248"/>
      <c r="I7481" s="126"/>
      <c r="P7481" s="126"/>
      <c r="Y7481" s="126"/>
      <c r="Z7481" s="126"/>
    </row>
    <row r="7482" spans="1:26">
      <c r="A7482" s="248"/>
      <c r="I7482" s="126"/>
      <c r="P7482" s="126"/>
      <c r="Y7482" s="126"/>
      <c r="Z7482" s="126"/>
    </row>
    <row r="7483" spans="1:26">
      <c r="A7483" s="248"/>
      <c r="I7483" s="126"/>
      <c r="P7483" s="126"/>
      <c r="Y7483" s="126"/>
      <c r="Z7483" s="126"/>
    </row>
    <row r="7484" spans="1:26">
      <c r="A7484" s="248"/>
      <c r="I7484" s="126"/>
      <c r="P7484" s="126"/>
      <c r="Y7484" s="126"/>
      <c r="Z7484" s="126"/>
    </row>
    <row r="7485" spans="1:26">
      <c r="A7485" s="248"/>
      <c r="I7485" s="126"/>
      <c r="P7485" s="126"/>
      <c r="Y7485" s="126"/>
      <c r="Z7485" s="126"/>
    </row>
    <row r="7486" spans="1:26">
      <c r="A7486" s="248"/>
      <c r="I7486" s="126"/>
      <c r="P7486" s="126"/>
      <c r="Y7486" s="126"/>
      <c r="Z7486" s="126"/>
    </row>
    <row r="7487" spans="1:26">
      <c r="A7487" s="248"/>
      <c r="I7487" s="126"/>
      <c r="P7487" s="126"/>
      <c r="Y7487" s="126"/>
      <c r="Z7487" s="126"/>
    </row>
    <row r="7488" spans="1:26">
      <c r="A7488" s="248"/>
      <c r="I7488" s="126"/>
      <c r="P7488" s="126"/>
      <c r="Y7488" s="126"/>
      <c r="Z7488" s="126"/>
    </row>
    <row r="7489" spans="1:26">
      <c r="A7489" s="248"/>
      <c r="I7489" s="126"/>
      <c r="P7489" s="126"/>
      <c r="Y7489" s="126"/>
      <c r="Z7489" s="126"/>
    </row>
    <row r="7490" spans="1:26">
      <c r="A7490" s="248"/>
      <c r="I7490" s="126"/>
      <c r="P7490" s="126"/>
      <c r="Y7490" s="126"/>
      <c r="Z7490" s="126"/>
    </row>
    <row r="7491" spans="1:26">
      <c r="A7491" s="248"/>
      <c r="I7491" s="126"/>
      <c r="P7491" s="126"/>
      <c r="Y7491" s="126"/>
      <c r="Z7491" s="126"/>
    </row>
    <row r="7492" spans="1:26">
      <c r="A7492" s="248"/>
      <c r="I7492" s="126"/>
      <c r="P7492" s="126"/>
      <c r="Y7492" s="126"/>
      <c r="Z7492" s="126"/>
    </row>
    <row r="7493" spans="1:26">
      <c r="A7493" s="248"/>
      <c r="I7493" s="126"/>
      <c r="P7493" s="126"/>
      <c r="Y7493" s="126"/>
      <c r="Z7493" s="126"/>
    </row>
    <row r="7494" spans="1:26">
      <c r="A7494" s="248"/>
      <c r="I7494" s="126"/>
      <c r="P7494" s="126"/>
      <c r="Y7494" s="126"/>
      <c r="Z7494" s="126"/>
    </row>
    <row r="7495" spans="1:26">
      <c r="A7495" s="248"/>
      <c r="I7495" s="126"/>
      <c r="P7495" s="126"/>
      <c r="Y7495" s="126"/>
      <c r="Z7495" s="126"/>
    </row>
    <row r="7496" spans="1:26">
      <c r="A7496" s="248"/>
      <c r="I7496" s="126"/>
      <c r="P7496" s="126"/>
      <c r="Y7496" s="126"/>
      <c r="Z7496" s="126"/>
    </row>
    <row r="7497" spans="1:26">
      <c r="A7497" s="248"/>
      <c r="I7497" s="126"/>
      <c r="P7497" s="126"/>
      <c r="Y7497" s="126"/>
      <c r="Z7497" s="126"/>
    </row>
    <row r="7498" spans="1:26">
      <c r="A7498" s="248"/>
      <c r="I7498" s="126"/>
      <c r="P7498" s="126"/>
      <c r="Y7498" s="126"/>
      <c r="Z7498" s="126"/>
    </row>
    <row r="7499" spans="1:26">
      <c r="A7499" s="248"/>
      <c r="I7499" s="126"/>
      <c r="P7499" s="126"/>
      <c r="Y7499" s="126"/>
      <c r="Z7499" s="126"/>
    </row>
    <row r="7500" spans="1:26">
      <c r="A7500" s="248"/>
      <c r="I7500" s="126"/>
      <c r="P7500" s="126"/>
      <c r="Y7500" s="126"/>
      <c r="Z7500" s="126"/>
    </row>
    <row r="7501" spans="1:26">
      <c r="A7501" s="248"/>
      <c r="I7501" s="126"/>
      <c r="P7501" s="126"/>
      <c r="Y7501" s="126"/>
      <c r="Z7501" s="126"/>
    </row>
    <row r="7502" spans="1:26">
      <c r="A7502" s="248"/>
      <c r="I7502" s="126"/>
      <c r="P7502" s="126"/>
      <c r="Y7502" s="126"/>
      <c r="Z7502" s="126"/>
    </row>
    <row r="7503" spans="1:26">
      <c r="A7503" s="248"/>
      <c r="I7503" s="126"/>
      <c r="P7503" s="126"/>
      <c r="Y7503" s="126"/>
      <c r="Z7503" s="126"/>
    </row>
    <row r="7504" spans="1:26">
      <c r="A7504" s="248"/>
      <c r="I7504" s="126"/>
      <c r="P7504" s="126"/>
      <c r="Y7504" s="126"/>
      <c r="Z7504" s="126"/>
    </row>
    <row r="7505" spans="1:26">
      <c r="A7505" s="248"/>
      <c r="I7505" s="126"/>
      <c r="P7505" s="126"/>
      <c r="Y7505" s="126"/>
      <c r="Z7505" s="126"/>
    </row>
    <row r="7506" spans="1:26">
      <c r="A7506" s="248"/>
      <c r="I7506" s="126"/>
      <c r="P7506" s="126"/>
      <c r="Y7506" s="126"/>
      <c r="Z7506" s="126"/>
    </row>
    <row r="7507" spans="1:26">
      <c r="A7507" s="248"/>
      <c r="I7507" s="126"/>
      <c r="P7507" s="126"/>
      <c r="Y7507" s="126"/>
      <c r="Z7507" s="126"/>
    </row>
    <row r="7508" spans="1:26">
      <c r="A7508" s="248"/>
      <c r="I7508" s="126"/>
      <c r="P7508" s="126"/>
      <c r="Y7508" s="126"/>
      <c r="Z7508" s="126"/>
    </row>
    <row r="7509" spans="1:26">
      <c r="A7509" s="248"/>
      <c r="I7509" s="126"/>
      <c r="P7509" s="126"/>
      <c r="Y7509" s="126"/>
      <c r="Z7509" s="126"/>
    </row>
    <row r="7510" spans="1:26">
      <c r="A7510" s="248"/>
      <c r="I7510" s="126"/>
      <c r="P7510" s="126"/>
      <c r="Y7510" s="126"/>
      <c r="Z7510" s="126"/>
    </row>
    <row r="7511" spans="1:26">
      <c r="A7511" s="248"/>
      <c r="I7511" s="126"/>
      <c r="P7511" s="126"/>
      <c r="Y7511" s="126"/>
      <c r="Z7511" s="126"/>
    </row>
    <row r="7512" spans="1:26">
      <c r="A7512" s="248"/>
      <c r="I7512" s="126"/>
      <c r="P7512" s="126"/>
      <c r="Y7512" s="126"/>
      <c r="Z7512" s="126"/>
    </row>
    <row r="7513" spans="1:26">
      <c r="A7513" s="248"/>
      <c r="I7513" s="126"/>
      <c r="P7513" s="126"/>
      <c r="Y7513" s="126"/>
      <c r="Z7513" s="126"/>
    </row>
    <row r="7514" spans="1:26">
      <c r="A7514" s="248"/>
      <c r="I7514" s="126"/>
      <c r="P7514" s="126"/>
      <c r="Y7514" s="126"/>
      <c r="Z7514" s="126"/>
    </row>
    <row r="7515" spans="1:26">
      <c r="A7515" s="248"/>
      <c r="I7515" s="126"/>
      <c r="P7515" s="126"/>
      <c r="Y7515" s="126"/>
      <c r="Z7515" s="126"/>
    </row>
    <row r="7516" spans="1:26">
      <c r="A7516" s="248"/>
      <c r="I7516" s="126"/>
      <c r="P7516" s="126"/>
      <c r="Y7516" s="126"/>
      <c r="Z7516" s="126"/>
    </row>
    <row r="7517" spans="1:26">
      <c r="A7517" s="248"/>
      <c r="I7517" s="126"/>
      <c r="P7517" s="126"/>
      <c r="Y7517" s="126"/>
      <c r="Z7517" s="126"/>
    </row>
    <row r="7518" spans="1:26">
      <c r="A7518" s="248"/>
      <c r="I7518" s="126"/>
      <c r="P7518" s="126"/>
      <c r="Y7518" s="126"/>
      <c r="Z7518" s="126"/>
    </row>
    <row r="7519" spans="1:26">
      <c r="A7519" s="248"/>
      <c r="I7519" s="126"/>
      <c r="P7519" s="126"/>
      <c r="Y7519" s="126"/>
      <c r="Z7519" s="126"/>
    </row>
    <row r="7520" spans="1:26">
      <c r="A7520" s="248"/>
      <c r="I7520" s="126"/>
      <c r="P7520" s="126"/>
      <c r="Y7520" s="126"/>
      <c r="Z7520" s="126"/>
    </row>
    <row r="7521" spans="1:26">
      <c r="A7521" s="248"/>
      <c r="I7521" s="126"/>
      <c r="P7521" s="126"/>
      <c r="Y7521" s="126"/>
      <c r="Z7521" s="126"/>
    </row>
    <row r="7522" spans="1:26">
      <c r="A7522" s="248"/>
      <c r="I7522" s="126"/>
      <c r="P7522" s="126"/>
      <c r="Y7522" s="126"/>
      <c r="Z7522" s="126"/>
    </row>
    <row r="7523" spans="1:26">
      <c r="A7523" s="248"/>
      <c r="I7523" s="126"/>
      <c r="P7523" s="126"/>
      <c r="Y7523" s="126"/>
      <c r="Z7523" s="126"/>
    </row>
    <row r="7524" spans="1:26">
      <c r="A7524" s="248"/>
      <c r="I7524" s="126"/>
      <c r="P7524" s="126"/>
      <c r="Y7524" s="126"/>
      <c r="Z7524" s="126"/>
    </row>
    <row r="7525" spans="1:26">
      <c r="A7525" s="248"/>
      <c r="I7525" s="126"/>
      <c r="P7525" s="126"/>
      <c r="Y7525" s="126"/>
      <c r="Z7525" s="126"/>
    </row>
    <row r="7526" spans="1:26">
      <c r="A7526" s="248"/>
      <c r="I7526" s="126"/>
      <c r="P7526" s="126"/>
      <c r="Y7526" s="126"/>
      <c r="Z7526" s="126"/>
    </row>
    <row r="7527" spans="1:26">
      <c r="A7527" s="248"/>
      <c r="I7527" s="126"/>
      <c r="P7527" s="126"/>
      <c r="Y7527" s="126"/>
      <c r="Z7527" s="126"/>
    </row>
    <row r="7528" spans="1:26">
      <c r="A7528" s="248"/>
      <c r="I7528" s="126"/>
      <c r="P7528" s="126"/>
      <c r="Y7528" s="126"/>
      <c r="Z7528" s="126"/>
    </row>
    <row r="7529" spans="1:26">
      <c r="A7529" s="248"/>
      <c r="I7529" s="126"/>
      <c r="P7529" s="126"/>
      <c r="Y7529" s="126"/>
      <c r="Z7529" s="126"/>
    </row>
    <row r="7530" spans="1:26">
      <c r="A7530" s="248"/>
      <c r="I7530" s="126"/>
      <c r="P7530" s="126"/>
      <c r="Y7530" s="126"/>
      <c r="Z7530" s="126"/>
    </row>
    <row r="7531" spans="1:26">
      <c r="A7531" s="248"/>
      <c r="I7531" s="126"/>
      <c r="P7531" s="126"/>
      <c r="Y7531" s="126"/>
      <c r="Z7531" s="126"/>
    </row>
    <row r="7532" spans="1:26">
      <c r="A7532" s="248"/>
      <c r="I7532" s="126"/>
      <c r="P7532" s="126"/>
      <c r="Y7532" s="126"/>
      <c r="Z7532" s="126"/>
    </row>
    <row r="7533" spans="1:26">
      <c r="A7533" s="248"/>
      <c r="I7533" s="126"/>
      <c r="P7533" s="126"/>
      <c r="Y7533" s="126"/>
      <c r="Z7533" s="126"/>
    </row>
    <row r="7534" spans="1:26">
      <c r="A7534" s="248"/>
      <c r="I7534" s="126"/>
      <c r="P7534" s="126"/>
      <c r="Y7534" s="126"/>
      <c r="Z7534" s="126"/>
    </row>
    <row r="7535" spans="1:26">
      <c r="A7535" s="248"/>
      <c r="I7535" s="126"/>
      <c r="P7535" s="126"/>
      <c r="Y7535" s="126"/>
      <c r="Z7535" s="126"/>
    </row>
    <row r="7536" spans="1:26">
      <c r="A7536" s="248"/>
      <c r="I7536" s="126"/>
      <c r="P7536" s="126"/>
      <c r="Y7536" s="126"/>
      <c r="Z7536" s="126"/>
    </row>
    <row r="7537" spans="1:26">
      <c r="A7537" s="248"/>
      <c r="I7537" s="126"/>
      <c r="P7537" s="126"/>
      <c r="Y7537" s="126"/>
      <c r="Z7537" s="126"/>
    </row>
    <row r="7538" spans="1:26">
      <c r="A7538" s="248"/>
      <c r="I7538" s="126"/>
      <c r="P7538" s="126"/>
      <c r="Y7538" s="126"/>
      <c r="Z7538" s="126"/>
    </row>
    <row r="7539" spans="1:26">
      <c r="A7539" s="248"/>
      <c r="I7539" s="126"/>
      <c r="P7539" s="126"/>
      <c r="Y7539" s="126"/>
      <c r="Z7539" s="126"/>
    </row>
    <row r="7540" spans="1:26">
      <c r="A7540" s="248"/>
      <c r="I7540" s="126"/>
      <c r="P7540" s="126"/>
      <c r="Y7540" s="126"/>
      <c r="Z7540" s="126"/>
    </row>
    <row r="7541" spans="1:26">
      <c r="A7541" s="248"/>
      <c r="I7541" s="126"/>
      <c r="P7541" s="126"/>
      <c r="Y7541" s="126"/>
      <c r="Z7541" s="126"/>
    </row>
    <row r="7542" spans="1:26">
      <c r="A7542" s="248"/>
      <c r="I7542" s="126"/>
      <c r="P7542" s="126"/>
      <c r="Y7542" s="126"/>
      <c r="Z7542" s="126"/>
    </row>
    <row r="7543" spans="1:26">
      <c r="A7543" s="248"/>
      <c r="I7543" s="126"/>
      <c r="P7543" s="126"/>
      <c r="Y7543" s="126"/>
      <c r="Z7543" s="126"/>
    </row>
    <row r="7544" spans="1:26">
      <c r="A7544" s="248"/>
      <c r="I7544" s="126"/>
      <c r="P7544" s="126"/>
      <c r="Y7544" s="126"/>
      <c r="Z7544" s="126"/>
    </row>
    <row r="7545" spans="1:26">
      <c r="A7545" s="248"/>
      <c r="I7545" s="126"/>
      <c r="P7545" s="126"/>
      <c r="Y7545" s="126"/>
      <c r="Z7545" s="126"/>
    </row>
    <row r="7546" spans="1:26">
      <c r="A7546" s="248"/>
      <c r="I7546" s="126"/>
      <c r="P7546" s="126"/>
      <c r="Y7546" s="126"/>
      <c r="Z7546" s="126"/>
    </row>
    <row r="7547" spans="1:26">
      <c r="A7547" s="248"/>
      <c r="I7547" s="126"/>
      <c r="P7547" s="126"/>
      <c r="Y7547" s="126"/>
      <c r="Z7547" s="126"/>
    </row>
    <row r="7548" spans="1:26">
      <c r="A7548" s="248"/>
      <c r="I7548" s="126"/>
      <c r="P7548" s="126"/>
      <c r="Y7548" s="126"/>
      <c r="Z7548" s="126"/>
    </row>
    <row r="7549" spans="1:26">
      <c r="A7549" s="248"/>
      <c r="I7549" s="126"/>
      <c r="P7549" s="126"/>
      <c r="Y7549" s="126"/>
      <c r="Z7549" s="126"/>
    </row>
    <row r="7550" spans="1:26">
      <c r="A7550" s="248"/>
      <c r="I7550" s="126"/>
      <c r="P7550" s="126"/>
      <c r="Y7550" s="126"/>
      <c r="Z7550" s="126"/>
    </row>
    <row r="7551" spans="1:26">
      <c r="A7551" s="248"/>
      <c r="I7551" s="126"/>
      <c r="P7551" s="126"/>
      <c r="Y7551" s="126"/>
      <c r="Z7551" s="126"/>
    </row>
    <row r="7552" spans="1:26">
      <c r="A7552" s="248"/>
      <c r="I7552" s="126"/>
      <c r="P7552" s="126"/>
      <c r="Y7552" s="126"/>
      <c r="Z7552" s="126"/>
    </row>
    <row r="7553" spans="1:26">
      <c r="A7553" s="248"/>
      <c r="I7553" s="126"/>
      <c r="P7553" s="126"/>
      <c r="Y7553" s="126"/>
      <c r="Z7553" s="126"/>
    </row>
    <row r="7554" spans="1:26">
      <c r="A7554" s="248"/>
      <c r="I7554" s="126"/>
      <c r="P7554" s="126"/>
      <c r="Y7554" s="126"/>
      <c r="Z7554" s="126"/>
    </row>
    <row r="7555" spans="1:26">
      <c r="A7555" s="248"/>
      <c r="I7555" s="126"/>
      <c r="P7555" s="126"/>
      <c r="Y7555" s="126"/>
      <c r="Z7555" s="126"/>
    </row>
    <row r="7556" spans="1:26">
      <c r="A7556" s="248"/>
      <c r="I7556" s="126"/>
      <c r="P7556" s="126"/>
      <c r="Y7556" s="126"/>
      <c r="Z7556" s="126"/>
    </row>
    <row r="7557" spans="1:26">
      <c r="A7557" s="248"/>
      <c r="I7557" s="126"/>
      <c r="P7557" s="126"/>
      <c r="Y7557" s="126"/>
      <c r="Z7557" s="126"/>
    </row>
    <row r="7558" spans="1:26">
      <c r="A7558" s="248"/>
      <c r="I7558" s="126"/>
      <c r="P7558" s="126"/>
      <c r="Y7558" s="126"/>
      <c r="Z7558" s="126"/>
    </row>
    <row r="7559" spans="1:26">
      <c r="A7559" s="248"/>
      <c r="I7559" s="126"/>
      <c r="P7559" s="126"/>
      <c r="Y7559" s="126"/>
      <c r="Z7559" s="126"/>
    </row>
    <row r="7560" spans="1:26">
      <c r="A7560" s="248"/>
      <c r="I7560" s="126"/>
      <c r="P7560" s="126"/>
      <c r="Y7560" s="126"/>
      <c r="Z7560" s="126"/>
    </row>
    <row r="7561" spans="1:26">
      <c r="A7561" s="248"/>
      <c r="I7561" s="126"/>
      <c r="P7561" s="126"/>
      <c r="Y7561" s="126"/>
      <c r="Z7561" s="126"/>
    </row>
    <row r="7562" spans="1:26">
      <c r="A7562" s="248"/>
      <c r="I7562" s="126"/>
      <c r="P7562" s="126"/>
      <c r="Y7562" s="126"/>
      <c r="Z7562" s="126"/>
    </row>
    <row r="7563" spans="1:26">
      <c r="A7563" s="248"/>
      <c r="I7563" s="126"/>
      <c r="P7563" s="126"/>
      <c r="Y7563" s="126"/>
      <c r="Z7563" s="126"/>
    </row>
    <row r="7564" spans="1:26">
      <c r="A7564" s="248"/>
      <c r="I7564" s="126"/>
      <c r="P7564" s="126"/>
      <c r="Y7564" s="126"/>
      <c r="Z7564" s="126"/>
    </row>
    <row r="7565" spans="1:26">
      <c r="A7565" s="248"/>
      <c r="I7565" s="126"/>
      <c r="P7565" s="126"/>
      <c r="Y7565" s="126"/>
      <c r="Z7565" s="126"/>
    </row>
    <row r="7566" spans="1:26">
      <c r="A7566" s="248"/>
      <c r="I7566" s="126"/>
      <c r="P7566" s="126"/>
      <c r="Y7566" s="126"/>
      <c r="Z7566" s="126"/>
    </row>
    <row r="7567" spans="1:26">
      <c r="A7567" s="248"/>
      <c r="I7567" s="126"/>
      <c r="P7567" s="126"/>
      <c r="Y7567" s="126"/>
      <c r="Z7567" s="126"/>
    </row>
    <row r="7568" spans="1:26">
      <c r="A7568" s="248"/>
      <c r="I7568" s="126"/>
      <c r="P7568" s="126"/>
      <c r="Y7568" s="126"/>
      <c r="Z7568" s="126"/>
    </row>
    <row r="7569" spans="1:26">
      <c r="A7569" s="248"/>
      <c r="I7569" s="126"/>
      <c r="P7569" s="126"/>
      <c r="Y7569" s="126"/>
      <c r="Z7569" s="126"/>
    </row>
    <row r="7570" spans="1:26">
      <c r="A7570" s="248"/>
      <c r="I7570" s="126"/>
      <c r="P7570" s="126"/>
      <c r="Y7570" s="126"/>
      <c r="Z7570" s="126"/>
    </row>
    <row r="7571" spans="1:26">
      <c r="A7571" s="248"/>
      <c r="I7571" s="126"/>
      <c r="P7571" s="126"/>
      <c r="Y7571" s="126"/>
      <c r="Z7571" s="126"/>
    </row>
    <row r="7572" spans="1:26">
      <c r="A7572" s="248"/>
      <c r="I7572" s="126"/>
      <c r="P7572" s="126"/>
      <c r="Y7572" s="126"/>
      <c r="Z7572" s="126"/>
    </row>
    <row r="7573" spans="1:26">
      <c r="A7573" s="248"/>
      <c r="I7573" s="126"/>
      <c r="P7573" s="126"/>
      <c r="Y7573" s="126"/>
      <c r="Z7573" s="126"/>
    </row>
    <row r="7574" spans="1:26">
      <c r="A7574" s="248"/>
      <c r="I7574" s="126"/>
      <c r="P7574" s="126"/>
      <c r="Y7574" s="126"/>
      <c r="Z7574" s="126"/>
    </row>
    <row r="7575" spans="1:26">
      <c r="A7575" s="248"/>
      <c r="I7575" s="126"/>
      <c r="P7575" s="126"/>
      <c r="Y7575" s="126"/>
      <c r="Z7575" s="126"/>
    </row>
    <row r="7576" spans="1:26">
      <c r="A7576" s="248"/>
      <c r="I7576" s="126"/>
      <c r="P7576" s="126"/>
      <c r="Y7576" s="126"/>
      <c r="Z7576" s="126"/>
    </row>
    <row r="7577" spans="1:26">
      <c r="A7577" s="248"/>
      <c r="I7577" s="126"/>
      <c r="P7577" s="126"/>
      <c r="Y7577" s="126"/>
      <c r="Z7577" s="126"/>
    </row>
    <row r="7578" spans="1:26">
      <c r="A7578" s="248"/>
      <c r="I7578" s="126"/>
      <c r="P7578" s="126"/>
      <c r="Y7578" s="126"/>
      <c r="Z7578" s="126"/>
    </row>
    <row r="7579" spans="1:26">
      <c r="A7579" s="248"/>
      <c r="I7579" s="126"/>
      <c r="P7579" s="126"/>
      <c r="Y7579" s="126"/>
      <c r="Z7579" s="126"/>
    </row>
    <row r="7580" spans="1:26">
      <c r="A7580" s="248"/>
      <c r="I7580" s="126"/>
      <c r="P7580" s="126"/>
      <c r="Y7580" s="126"/>
      <c r="Z7580" s="126"/>
    </row>
    <row r="7581" spans="1:26">
      <c r="A7581" s="248"/>
      <c r="I7581" s="126"/>
      <c r="P7581" s="126"/>
      <c r="Y7581" s="126"/>
      <c r="Z7581" s="126"/>
    </row>
    <row r="7582" spans="1:26">
      <c r="A7582" s="248"/>
      <c r="I7582" s="126"/>
      <c r="P7582" s="126"/>
      <c r="Y7582" s="126"/>
      <c r="Z7582" s="126"/>
    </row>
    <row r="7583" spans="1:26">
      <c r="A7583" s="248"/>
      <c r="I7583" s="126"/>
      <c r="P7583" s="126"/>
      <c r="Y7583" s="126"/>
      <c r="Z7583" s="126"/>
    </row>
    <row r="7584" spans="1:26">
      <c r="A7584" s="248"/>
      <c r="I7584" s="126"/>
      <c r="P7584" s="126"/>
      <c r="Y7584" s="126"/>
      <c r="Z7584" s="126"/>
    </row>
    <row r="7585" spans="1:26">
      <c r="A7585" s="248"/>
      <c r="I7585" s="126"/>
      <c r="P7585" s="126"/>
      <c r="Y7585" s="126"/>
      <c r="Z7585" s="126"/>
    </row>
    <row r="7586" spans="1:26">
      <c r="A7586" s="248"/>
      <c r="I7586" s="126"/>
      <c r="P7586" s="126"/>
      <c r="Y7586" s="126"/>
      <c r="Z7586" s="126"/>
    </row>
    <row r="7587" spans="1:26">
      <c r="A7587" s="248"/>
      <c r="I7587" s="126"/>
      <c r="P7587" s="126"/>
      <c r="Y7587" s="126"/>
      <c r="Z7587" s="126"/>
    </row>
    <row r="7588" spans="1:26">
      <c r="A7588" s="248"/>
      <c r="I7588" s="126"/>
      <c r="P7588" s="126"/>
      <c r="Y7588" s="126"/>
      <c r="Z7588" s="126"/>
    </row>
    <row r="7589" spans="1:26">
      <c r="A7589" s="248"/>
      <c r="I7589" s="126"/>
      <c r="P7589" s="126"/>
      <c r="Y7589" s="126"/>
      <c r="Z7589" s="126"/>
    </row>
    <row r="7590" spans="1:26">
      <c r="A7590" s="248"/>
      <c r="I7590" s="126"/>
      <c r="P7590" s="126"/>
      <c r="Y7590" s="126"/>
      <c r="Z7590" s="126"/>
    </row>
    <row r="7591" spans="1:26">
      <c r="A7591" s="248"/>
      <c r="I7591" s="126"/>
      <c r="P7591" s="126"/>
      <c r="Y7591" s="126"/>
      <c r="Z7591" s="126"/>
    </row>
    <row r="7592" spans="1:26">
      <c r="A7592" s="248"/>
      <c r="I7592" s="126"/>
      <c r="P7592" s="126"/>
      <c r="Y7592" s="126"/>
      <c r="Z7592" s="126"/>
    </row>
    <row r="7593" spans="1:26">
      <c r="A7593" s="248"/>
      <c r="I7593" s="126"/>
      <c r="P7593" s="126"/>
      <c r="Y7593" s="126"/>
      <c r="Z7593" s="126"/>
    </row>
    <row r="7594" spans="1:26">
      <c r="A7594" s="248"/>
      <c r="I7594" s="126"/>
      <c r="P7594" s="126"/>
      <c r="Y7594" s="126"/>
      <c r="Z7594" s="126"/>
    </row>
    <row r="7595" spans="1:26">
      <c r="A7595" s="248"/>
      <c r="I7595" s="126"/>
      <c r="P7595" s="126"/>
      <c r="Y7595" s="126"/>
      <c r="Z7595" s="126"/>
    </row>
    <row r="7596" spans="1:26">
      <c r="A7596" s="248"/>
      <c r="I7596" s="126"/>
      <c r="P7596" s="126"/>
      <c r="Y7596" s="126"/>
      <c r="Z7596" s="126"/>
    </row>
    <row r="7597" spans="1:26">
      <c r="A7597" s="248"/>
      <c r="I7597" s="126"/>
      <c r="P7597" s="126"/>
      <c r="Y7597" s="126"/>
      <c r="Z7597" s="126"/>
    </row>
    <row r="7598" spans="1:26">
      <c r="A7598" s="248"/>
      <c r="I7598" s="126"/>
      <c r="P7598" s="126"/>
      <c r="Y7598" s="126"/>
      <c r="Z7598" s="126"/>
    </row>
    <row r="7599" spans="1:26">
      <c r="A7599" s="248"/>
      <c r="I7599" s="126"/>
      <c r="P7599" s="126"/>
      <c r="Y7599" s="126"/>
      <c r="Z7599" s="126"/>
    </row>
    <row r="7600" spans="1:26">
      <c r="A7600" s="248"/>
      <c r="I7600" s="126"/>
      <c r="P7600" s="126"/>
      <c r="Y7600" s="126"/>
      <c r="Z7600" s="126"/>
    </row>
    <row r="7601" spans="1:26">
      <c r="A7601" s="248"/>
      <c r="I7601" s="126"/>
      <c r="P7601" s="126"/>
      <c r="Y7601" s="126"/>
      <c r="Z7601" s="126"/>
    </row>
    <row r="7602" spans="1:26">
      <c r="A7602" s="248"/>
      <c r="I7602" s="126"/>
      <c r="P7602" s="126"/>
      <c r="Y7602" s="126"/>
      <c r="Z7602" s="126"/>
    </row>
    <row r="7603" spans="1:26">
      <c r="A7603" s="248"/>
      <c r="I7603" s="126"/>
      <c r="P7603" s="126"/>
      <c r="Y7603" s="126"/>
      <c r="Z7603" s="126"/>
    </row>
    <row r="7604" spans="1:26">
      <c r="A7604" s="248"/>
      <c r="I7604" s="126"/>
      <c r="P7604" s="126"/>
      <c r="Y7604" s="126"/>
      <c r="Z7604" s="126"/>
    </row>
    <row r="7605" spans="1:26">
      <c r="A7605" s="248"/>
      <c r="I7605" s="126"/>
      <c r="P7605" s="126"/>
      <c r="Y7605" s="126"/>
      <c r="Z7605" s="126"/>
    </row>
    <row r="7606" spans="1:26">
      <c r="A7606" s="248"/>
      <c r="I7606" s="126"/>
      <c r="P7606" s="126"/>
      <c r="Y7606" s="126"/>
      <c r="Z7606" s="126"/>
    </row>
    <row r="7607" spans="1:26">
      <c r="A7607" s="248"/>
      <c r="I7607" s="126"/>
      <c r="P7607" s="126"/>
      <c r="Y7607" s="126"/>
      <c r="Z7607" s="126"/>
    </row>
    <row r="7608" spans="1:26">
      <c r="A7608" s="248"/>
      <c r="I7608" s="126"/>
      <c r="P7608" s="126"/>
      <c r="Y7608" s="126"/>
      <c r="Z7608" s="126"/>
    </row>
    <row r="7609" spans="1:26">
      <c r="A7609" s="248"/>
      <c r="I7609" s="126"/>
      <c r="P7609" s="126"/>
      <c r="Y7609" s="126"/>
      <c r="Z7609" s="126"/>
    </row>
    <row r="7610" spans="1:26">
      <c r="A7610" s="248"/>
      <c r="I7610" s="126"/>
      <c r="P7610" s="126"/>
      <c r="Y7610" s="126"/>
      <c r="Z7610" s="126"/>
    </row>
    <row r="7611" spans="1:26">
      <c r="A7611" s="248"/>
      <c r="I7611" s="126"/>
      <c r="P7611" s="126"/>
      <c r="Y7611" s="126"/>
      <c r="Z7611" s="126"/>
    </row>
    <row r="7612" spans="1:26">
      <c r="A7612" s="248"/>
      <c r="I7612" s="126"/>
      <c r="P7612" s="126"/>
      <c r="Y7612" s="126"/>
      <c r="Z7612" s="126"/>
    </row>
    <row r="7613" spans="1:26">
      <c r="A7613" s="248"/>
      <c r="I7613" s="126"/>
      <c r="P7613" s="126"/>
      <c r="Y7613" s="126"/>
      <c r="Z7613" s="126"/>
    </row>
    <row r="7614" spans="1:26">
      <c r="A7614" s="248"/>
      <c r="I7614" s="126"/>
      <c r="P7614" s="126"/>
      <c r="Y7614" s="126"/>
      <c r="Z7614" s="126"/>
    </row>
    <row r="7615" spans="1:26">
      <c r="A7615" s="248"/>
      <c r="I7615" s="126"/>
      <c r="P7615" s="126"/>
      <c r="Y7615" s="126"/>
      <c r="Z7615" s="126"/>
    </row>
    <row r="7616" spans="1:26">
      <c r="A7616" s="248"/>
      <c r="I7616" s="126"/>
      <c r="P7616" s="126"/>
      <c r="Y7616" s="126"/>
      <c r="Z7616" s="126"/>
    </row>
    <row r="7617" spans="1:26">
      <c r="A7617" s="248"/>
      <c r="I7617" s="126"/>
      <c r="P7617" s="126"/>
      <c r="Y7617" s="126"/>
      <c r="Z7617" s="126"/>
    </row>
    <row r="7618" spans="1:26">
      <c r="A7618" s="248"/>
      <c r="I7618" s="126"/>
      <c r="P7618" s="126"/>
      <c r="Y7618" s="126"/>
      <c r="Z7618" s="126"/>
    </row>
    <row r="7619" spans="1:26">
      <c r="A7619" s="248"/>
      <c r="I7619" s="126"/>
      <c r="P7619" s="126"/>
      <c r="Y7619" s="126"/>
      <c r="Z7619" s="126"/>
    </row>
    <row r="7620" spans="1:26">
      <c r="A7620" s="248"/>
      <c r="I7620" s="126"/>
      <c r="P7620" s="126"/>
      <c r="Y7620" s="126"/>
      <c r="Z7620" s="126"/>
    </row>
    <row r="7621" spans="1:26">
      <c r="A7621" s="248"/>
      <c r="I7621" s="126"/>
      <c r="P7621" s="126"/>
      <c r="Y7621" s="126"/>
      <c r="Z7621" s="126"/>
    </row>
    <row r="7622" spans="1:26">
      <c r="A7622" s="248"/>
      <c r="I7622" s="126"/>
      <c r="P7622" s="126"/>
      <c r="Y7622" s="126"/>
      <c r="Z7622" s="126"/>
    </row>
    <row r="7623" spans="1:26">
      <c r="A7623" s="248"/>
      <c r="I7623" s="126"/>
      <c r="P7623" s="126"/>
      <c r="Y7623" s="126"/>
      <c r="Z7623" s="126"/>
    </row>
    <row r="7624" spans="1:26">
      <c r="A7624" s="248"/>
      <c r="I7624" s="126"/>
      <c r="P7624" s="126"/>
      <c r="Y7624" s="126"/>
      <c r="Z7624" s="126"/>
    </row>
    <row r="7625" spans="1:26">
      <c r="A7625" s="248"/>
      <c r="I7625" s="126"/>
      <c r="P7625" s="126"/>
      <c r="Y7625" s="126"/>
      <c r="Z7625" s="126"/>
    </row>
    <row r="7626" spans="1:26">
      <c r="A7626" s="248"/>
      <c r="I7626" s="126"/>
      <c r="P7626" s="126"/>
      <c r="Y7626" s="126"/>
      <c r="Z7626" s="126"/>
    </row>
    <row r="7627" spans="1:26">
      <c r="A7627" s="248"/>
      <c r="I7627" s="126"/>
      <c r="P7627" s="126"/>
      <c r="Y7627" s="126"/>
      <c r="Z7627" s="126"/>
    </row>
    <row r="7628" spans="1:26">
      <c r="A7628" s="248"/>
      <c r="I7628" s="126"/>
      <c r="P7628" s="126"/>
      <c r="Y7628" s="126"/>
      <c r="Z7628" s="126"/>
    </row>
    <row r="7629" spans="1:26">
      <c r="A7629" s="248"/>
      <c r="I7629" s="126"/>
      <c r="P7629" s="126"/>
      <c r="Y7629" s="126"/>
      <c r="Z7629" s="126"/>
    </row>
    <row r="7630" spans="1:26">
      <c r="A7630" s="248"/>
      <c r="I7630" s="126"/>
      <c r="P7630" s="126"/>
      <c r="Y7630" s="126"/>
      <c r="Z7630" s="126"/>
    </row>
    <row r="7631" spans="1:26">
      <c r="A7631" s="248"/>
      <c r="I7631" s="126"/>
      <c r="P7631" s="126"/>
      <c r="Y7631" s="126"/>
      <c r="Z7631" s="126"/>
    </row>
    <row r="7632" spans="1:26">
      <c r="A7632" s="248"/>
      <c r="I7632" s="126"/>
      <c r="P7632" s="126"/>
      <c r="Y7632" s="126"/>
      <c r="Z7632" s="126"/>
    </row>
    <row r="7633" spans="1:26">
      <c r="A7633" s="248"/>
      <c r="I7633" s="126"/>
      <c r="P7633" s="126"/>
      <c r="Y7633" s="126"/>
      <c r="Z7633" s="126"/>
    </row>
    <row r="7634" spans="1:26">
      <c r="A7634" s="248"/>
      <c r="I7634" s="126"/>
      <c r="P7634" s="126"/>
      <c r="Y7634" s="126"/>
      <c r="Z7634" s="126"/>
    </row>
    <row r="7635" spans="1:26">
      <c r="A7635" s="248"/>
      <c r="I7635" s="126"/>
      <c r="P7635" s="126"/>
      <c r="Y7635" s="126"/>
      <c r="Z7635" s="126"/>
    </row>
    <row r="7636" spans="1:26">
      <c r="A7636" s="248"/>
      <c r="I7636" s="126"/>
      <c r="P7636" s="126"/>
      <c r="Y7636" s="126"/>
      <c r="Z7636" s="126"/>
    </row>
    <row r="7637" spans="1:26">
      <c r="A7637" s="248"/>
      <c r="I7637" s="126"/>
      <c r="P7637" s="126"/>
      <c r="Y7637" s="126"/>
      <c r="Z7637" s="126"/>
    </row>
    <row r="7638" spans="1:26">
      <c r="A7638" s="248"/>
      <c r="I7638" s="126"/>
      <c r="P7638" s="126"/>
      <c r="Y7638" s="126"/>
      <c r="Z7638" s="126"/>
    </row>
    <row r="7639" spans="1:26">
      <c r="A7639" s="248"/>
      <c r="I7639" s="126"/>
      <c r="P7639" s="126"/>
      <c r="Y7639" s="126"/>
      <c r="Z7639" s="126"/>
    </row>
    <row r="7640" spans="1:26">
      <c r="A7640" s="248"/>
      <c r="I7640" s="126"/>
      <c r="P7640" s="126"/>
      <c r="Y7640" s="126"/>
      <c r="Z7640" s="126"/>
    </row>
    <row r="7641" spans="1:26">
      <c r="A7641" s="248"/>
      <c r="I7641" s="126"/>
      <c r="P7641" s="126"/>
      <c r="Y7641" s="126"/>
      <c r="Z7641" s="126"/>
    </row>
    <row r="7642" spans="1:26">
      <c r="A7642" s="248"/>
      <c r="I7642" s="126"/>
      <c r="P7642" s="126"/>
      <c r="Y7642" s="126"/>
      <c r="Z7642" s="126"/>
    </row>
    <row r="7643" spans="1:26">
      <c r="A7643" s="248"/>
      <c r="I7643" s="126"/>
      <c r="P7643" s="126"/>
      <c r="Y7643" s="126"/>
      <c r="Z7643" s="126"/>
    </row>
    <row r="7644" spans="1:26">
      <c r="A7644" s="248"/>
      <c r="I7644" s="126"/>
      <c r="P7644" s="126"/>
      <c r="Y7644" s="126"/>
      <c r="Z7644" s="126"/>
    </row>
    <row r="7645" spans="1:26">
      <c r="A7645" s="248"/>
      <c r="I7645" s="126"/>
      <c r="P7645" s="126"/>
      <c r="Y7645" s="126"/>
      <c r="Z7645" s="126"/>
    </row>
    <row r="7646" spans="1:26">
      <c r="A7646" s="248"/>
      <c r="I7646" s="126"/>
      <c r="P7646" s="126"/>
      <c r="Y7646" s="126"/>
      <c r="Z7646" s="126"/>
    </row>
    <row r="7647" spans="1:26">
      <c r="A7647" s="248"/>
      <c r="I7647" s="126"/>
      <c r="P7647" s="126"/>
      <c r="Y7647" s="126"/>
      <c r="Z7647" s="126"/>
    </row>
    <row r="7648" spans="1:26">
      <c r="A7648" s="248"/>
      <c r="I7648" s="126"/>
      <c r="P7648" s="126"/>
      <c r="Y7648" s="126"/>
      <c r="Z7648" s="126"/>
    </row>
    <row r="7649" spans="1:26">
      <c r="A7649" s="248"/>
      <c r="I7649" s="126"/>
      <c r="P7649" s="126"/>
      <c r="Y7649" s="126"/>
      <c r="Z7649" s="126"/>
    </row>
    <row r="7650" spans="1:26">
      <c r="A7650" s="248"/>
      <c r="I7650" s="126"/>
      <c r="P7650" s="126"/>
      <c r="Y7650" s="126"/>
      <c r="Z7650" s="126"/>
    </row>
    <row r="7651" spans="1:26">
      <c r="A7651" s="248"/>
      <c r="I7651" s="126"/>
      <c r="P7651" s="126"/>
      <c r="Y7651" s="126"/>
      <c r="Z7651" s="126"/>
    </row>
    <row r="7652" spans="1:26">
      <c r="A7652" s="248"/>
      <c r="I7652" s="126"/>
      <c r="P7652" s="126"/>
      <c r="Y7652" s="126"/>
      <c r="Z7652" s="126"/>
    </row>
    <row r="7653" spans="1:26">
      <c r="A7653" s="248"/>
      <c r="I7653" s="126"/>
      <c r="P7653" s="126"/>
      <c r="Y7653" s="126"/>
      <c r="Z7653" s="126"/>
    </row>
    <row r="7654" spans="1:26">
      <c r="A7654" s="248"/>
      <c r="I7654" s="126"/>
      <c r="P7654" s="126"/>
      <c r="Y7654" s="126"/>
      <c r="Z7654" s="126"/>
    </row>
    <row r="7655" spans="1:26">
      <c r="A7655" s="248"/>
      <c r="I7655" s="126"/>
      <c r="P7655" s="126"/>
      <c r="Y7655" s="126"/>
      <c r="Z7655" s="126"/>
    </row>
    <row r="7656" spans="1:26">
      <c r="A7656" s="248"/>
      <c r="I7656" s="126"/>
      <c r="P7656" s="126"/>
      <c r="Y7656" s="126"/>
      <c r="Z7656" s="126"/>
    </row>
    <row r="7657" spans="1:26">
      <c r="A7657" s="248"/>
      <c r="I7657" s="126"/>
      <c r="P7657" s="126"/>
      <c r="Y7657" s="126"/>
      <c r="Z7657" s="126"/>
    </row>
    <row r="7658" spans="1:26">
      <c r="A7658" s="248"/>
      <c r="I7658" s="126"/>
      <c r="P7658" s="126"/>
      <c r="Y7658" s="126"/>
      <c r="Z7658" s="126"/>
    </row>
    <row r="7659" spans="1:26">
      <c r="A7659" s="248"/>
      <c r="I7659" s="126"/>
      <c r="P7659" s="126"/>
      <c r="Y7659" s="126"/>
      <c r="Z7659" s="126"/>
    </row>
    <row r="7660" spans="1:26">
      <c r="A7660" s="248"/>
      <c r="I7660" s="126"/>
      <c r="P7660" s="126"/>
      <c r="Y7660" s="126"/>
      <c r="Z7660" s="126"/>
    </row>
    <row r="7661" spans="1:26">
      <c r="A7661" s="248"/>
      <c r="I7661" s="126"/>
      <c r="P7661" s="126"/>
      <c r="Y7661" s="126"/>
      <c r="Z7661" s="126"/>
    </row>
    <row r="7662" spans="1:26">
      <c r="A7662" s="248"/>
      <c r="I7662" s="126"/>
      <c r="P7662" s="126"/>
      <c r="Y7662" s="126"/>
      <c r="Z7662" s="126"/>
    </row>
    <row r="7663" spans="1:26">
      <c r="A7663" s="248"/>
      <c r="I7663" s="126"/>
      <c r="P7663" s="126"/>
      <c r="Y7663" s="126"/>
      <c r="Z7663" s="126"/>
    </row>
    <row r="7664" spans="1:26">
      <c r="A7664" s="248"/>
      <c r="I7664" s="126"/>
      <c r="P7664" s="126"/>
      <c r="Y7664" s="126"/>
      <c r="Z7664" s="126"/>
    </row>
    <row r="7665" spans="1:26">
      <c r="A7665" s="248"/>
      <c r="I7665" s="126"/>
      <c r="P7665" s="126"/>
      <c r="Y7665" s="126"/>
      <c r="Z7665" s="126"/>
    </row>
    <row r="7666" spans="1:26">
      <c r="A7666" s="248"/>
      <c r="I7666" s="126"/>
      <c r="P7666" s="126"/>
      <c r="Y7666" s="126"/>
      <c r="Z7666" s="126"/>
    </row>
    <row r="7667" spans="1:26">
      <c r="A7667" s="248"/>
      <c r="I7667" s="126"/>
      <c r="P7667" s="126"/>
      <c r="Y7667" s="126"/>
      <c r="Z7667" s="126"/>
    </row>
    <row r="7668" spans="1:26">
      <c r="A7668" s="248"/>
      <c r="I7668" s="126"/>
      <c r="P7668" s="126"/>
      <c r="Y7668" s="126"/>
      <c r="Z7668" s="126"/>
    </row>
    <row r="7669" spans="1:26">
      <c r="A7669" s="248"/>
      <c r="I7669" s="126"/>
      <c r="P7669" s="126"/>
      <c r="Y7669" s="126"/>
      <c r="Z7669" s="126"/>
    </row>
    <row r="7670" spans="1:26">
      <c r="A7670" s="248"/>
      <c r="I7670" s="126"/>
      <c r="P7670" s="126"/>
      <c r="Y7670" s="126"/>
      <c r="Z7670" s="126"/>
    </row>
    <row r="7671" spans="1:26">
      <c r="A7671" s="248"/>
      <c r="I7671" s="126"/>
      <c r="P7671" s="126"/>
      <c r="Y7671" s="126"/>
      <c r="Z7671" s="126"/>
    </row>
    <row r="7672" spans="1:26">
      <c r="A7672" s="248"/>
      <c r="I7672" s="126"/>
      <c r="P7672" s="126"/>
      <c r="Y7672" s="126"/>
      <c r="Z7672" s="126"/>
    </row>
    <row r="7673" spans="1:26">
      <c r="A7673" s="248"/>
      <c r="I7673" s="126"/>
      <c r="P7673" s="126"/>
      <c r="Y7673" s="126"/>
      <c r="Z7673" s="126"/>
    </row>
    <row r="7674" spans="1:26">
      <c r="A7674" s="248"/>
      <c r="I7674" s="126"/>
      <c r="P7674" s="126"/>
      <c r="Y7674" s="126"/>
      <c r="Z7674" s="126"/>
    </row>
    <row r="7675" spans="1:26">
      <c r="A7675" s="248"/>
      <c r="I7675" s="126"/>
      <c r="P7675" s="126"/>
      <c r="Y7675" s="126"/>
      <c r="Z7675" s="126"/>
    </row>
    <row r="7676" spans="1:26">
      <c r="A7676" s="248"/>
      <c r="I7676" s="126"/>
      <c r="P7676" s="126"/>
      <c r="Y7676" s="126"/>
      <c r="Z7676" s="126"/>
    </row>
    <row r="7677" spans="1:26">
      <c r="A7677" s="248"/>
      <c r="I7677" s="126"/>
      <c r="P7677" s="126"/>
      <c r="Y7677" s="126"/>
      <c r="Z7677" s="126"/>
    </row>
    <row r="7678" spans="1:26">
      <c r="A7678" s="248"/>
      <c r="I7678" s="126"/>
      <c r="P7678" s="126"/>
      <c r="Y7678" s="126"/>
      <c r="Z7678" s="126"/>
    </row>
    <row r="7679" spans="1:26">
      <c r="A7679" s="248"/>
      <c r="I7679" s="126"/>
      <c r="P7679" s="126"/>
      <c r="Y7679" s="126"/>
      <c r="Z7679" s="126"/>
    </row>
    <row r="7680" spans="1:26">
      <c r="A7680" s="248"/>
      <c r="I7680" s="126"/>
      <c r="P7680" s="126"/>
      <c r="Y7680" s="126"/>
      <c r="Z7680" s="126"/>
    </row>
    <row r="7681" spans="1:26">
      <c r="A7681" s="248"/>
      <c r="I7681" s="126"/>
      <c r="P7681" s="126"/>
      <c r="Y7681" s="126"/>
      <c r="Z7681" s="126"/>
    </row>
    <row r="7682" spans="1:26">
      <c r="A7682" s="248"/>
      <c r="I7682" s="126"/>
      <c r="P7682" s="126"/>
      <c r="Y7682" s="126"/>
      <c r="Z7682" s="126"/>
    </row>
    <row r="7683" spans="1:26">
      <c r="A7683" s="248"/>
      <c r="I7683" s="126"/>
      <c r="P7683" s="126"/>
      <c r="Y7683" s="126"/>
      <c r="Z7683" s="126"/>
    </row>
    <row r="7684" spans="1:26">
      <c r="A7684" s="248"/>
      <c r="I7684" s="126"/>
      <c r="P7684" s="126"/>
      <c r="Y7684" s="126"/>
      <c r="Z7684" s="126"/>
    </row>
    <row r="7685" spans="1:26">
      <c r="A7685" s="248"/>
      <c r="I7685" s="126"/>
      <c r="P7685" s="126"/>
      <c r="Y7685" s="126"/>
      <c r="Z7685" s="126"/>
    </row>
    <row r="7686" spans="1:26">
      <c r="A7686" s="248"/>
      <c r="I7686" s="126"/>
      <c r="P7686" s="126"/>
      <c r="Y7686" s="126"/>
      <c r="Z7686" s="126"/>
    </row>
    <row r="7687" spans="1:26">
      <c r="A7687" s="248"/>
      <c r="I7687" s="126"/>
      <c r="P7687" s="126"/>
      <c r="Y7687" s="126"/>
      <c r="Z7687" s="126"/>
    </row>
    <row r="7688" spans="1:26">
      <c r="A7688" s="248"/>
      <c r="I7688" s="126"/>
      <c r="P7688" s="126"/>
      <c r="Y7688" s="126"/>
      <c r="Z7688" s="126"/>
    </row>
    <row r="7689" spans="1:26">
      <c r="A7689" s="248"/>
      <c r="I7689" s="126"/>
      <c r="P7689" s="126"/>
      <c r="Y7689" s="126"/>
      <c r="Z7689" s="126"/>
    </row>
    <row r="7690" spans="1:26">
      <c r="A7690" s="248"/>
      <c r="I7690" s="126"/>
      <c r="P7690" s="126"/>
      <c r="Y7690" s="126"/>
      <c r="Z7690" s="126"/>
    </row>
    <row r="7691" spans="1:26">
      <c r="A7691" s="248"/>
      <c r="I7691" s="126"/>
      <c r="P7691" s="126"/>
      <c r="Y7691" s="126"/>
      <c r="Z7691" s="126"/>
    </row>
    <row r="7692" spans="1:26">
      <c r="A7692" s="248"/>
      <c r="I7692" s="126"/>
      <c r="P7692" s="126"/>
      <c r="Y7692" s="126"/>
      <c r="Z7692" s="126"/>
    </row>
    <row r="7693" spans="1:26">
      <c r="A7693" s="248"/>
      <c r="I7693" s="126"/>
      <c r="P7693" s="126"/>
      <c r="Y7693" s="126"/>
      <c r="Z7693" s="126"/>
    </row>
    <row r="7694" spans="1:26">
      <c r="A7694" s="248"/>
      <c r="I7694" s="126"/>
      <c r="P7694" s="126"/>
      <c r="Y7694" s="126"/>
      <c r="Z7694" s="126"/>
    </row>
    <row r="7695" spans="1:26">
      <c r="A7695" s="248"/>
      <c r="I7695" s="126"/>
      <c r="P7695" s="126"/>
      <c r="Y7695" s="126"/>
      <c r="Z7695" s="126"/>
    </row>
    <row r="7696" spans="1:26">
      <c r="A7696" s="248"/>
      <c r="I7696" s="126"/>
      <c r="P7696" s="126"/>
      <c r="Y7696" s="126"/>
      <c r="Z7696" s="126"/>
    </row>
    <row r="7697" spans="1:26">
      <c r="A7697" s="248"/>
      <c r="I7697" s="126"/>
      <c r="P7697" s="126"/>
      <c r="Y7697" s="126"/>
      <c r="Z7697" s="126"/>
    </row>
    <row r="7698" spans="1:26">
      <c r="A7698" s="248"/>
      <c r="I7698" s="126"/>
      <c r="P7698" s="126"/>
      <c r="Y7698" s="126"/>
      <c r="Z7698" s="126"/>
    </row>
    <row r="7699" spans="1:26">
      <c r="A7699" s="248"/>
      <c r="I7699" s="126"/>
      <c r="P7699" s="126"/>
      <c r="Y7699" s="126"/>
      <c r="Z7699" s="126"/>
    </row>
    <row r="7700" spans="1:26">
      <c r="A7700" s="248"/>
      <c r="I7700" s="126"/>
      <c r="P7700" s="126"/>
      <c r="Y7700" s="126"/>
      <c r="Z7700" s="126"/>
    </row>
    <row r="7701" spans="1:26">
      <c r="A7701" s="248"/>
      <c r="I7701" s="126"/>
      <c r="P7701" s="126"/>
      <c r="Y7701" s="126"/>
      <c r="Z7701" s="126"/>
    </row>
    <row r="7702" spans="1:26">
      <c r="A7702" s="248"/>
      <c r="I7702" s="126"/>
      <c r="P7702" s="126"/>
      <c r="Y7702" s="126"/>
      <c r="Z7702" s="126"/>
    </row>
    <row r="7703" spans="1:26">
      <c r="A7703" s="248"/>
      <c r="I7703" s="126"/>
      <c r="P7703" s="126"/>
      <c r="Y7703" s="126"/>
      <c r="Z7703" s="126"/>
    </row>
    <row r="7704" spans="1:26">
      <c r="A7704" s="248"/>
      <c r="I7704" s="126"/>
      <c r="P7704" s="126"/>
      <c r="Y7704" s="126"/>
      <c r="Z7704" s="126"/>
    </row>
    <row r="7705" spans="1:26">
      <c r="A7705" s="248"/>
      <c r="I7705" s="126"/>
      <c r="P7705" s="126"/>
      <c r="Y7705" s="126"/>
      <c r="Z7705" s="126"/>
    </row>
    <row r="7706" spans="1:26">
      <c r="A7706" s="248"/>
      <c r="I7706" s="126"/>
      <c r="P7706" s="126"/>
      <c r="Y7706" s="126"/>
      <c r="Z7706" s="126"/>
    </row>
    <row r="7707" spans="1:26">
      <c r="A7707" s="248"/>
      <c r="I7707" s="126"/>
      <c r="P7707" s="126"/>
      <c r="Y7707" s="126"/>
      <c r="Z7707" s="126"/>
    </row>
    <row r="7708" spans="1:26">
      <c r="A7708" s="248"/>
      <c r="I7708" s="126"/>
      <c r="P7708" s="126"/>
      <c r="Y7708" s="126"/>
      <c r="Z7708" s="126"/>
    </row>
    <row r="7709" spans="1:26">
      <c r="A7709" s="248"/>
      <c r="I7709" s="126"/>
      <c r="P7709" s="126"/>
      <c r="Y7709" s="126"/>
      <c r="Z7709" s="126"/>
    </row>
    <row r="7710" spans="1:26">
      <c r="A7710" s="248"/>
      <c r="I7710" s="126"/>
      <c r="P7710" s="126"/>
      <c r="Y7710" s="126"/>
      <c r="Z7710" s="126"/>
    </row>
    <row r="7711" spans="1:26">
      <c r="A7711" s="248"/>
      <c r="I7711" s="126"/>
      <c r="P7711" s="126"/>
      <c r="Y7711" s="126"/>
      <c r="Z7711" s="126"/>
    </row>
    <row r="7712" spans="1:26">
      <c r="A7712" s="248"/>
      <c r="I7712" s="126"/>
      <c r="P7712" s="126"/>
      <c r="Y7712" s="126"/>
      <c r="Z7712" s="126"/>
    </row>
    <row r="7713" spans="1:26">
      <c r="A7713" s="248"/>
      <c r="I7713" s="126"/>
      <c r="P7713" s="126"/>
      <c r="Y7713" s="126"/>
      <c r="Z7713" s="126"/>
    </row>
    <row r="7714" spans="1:26">
      <c r="A7714" s="248"/>
      <c r="I7714" s="126"/>
      <c r="P7714" s="126"/>
      <c r="Y7714" s="126"/>
      <c r="Z7714" s="126"/>
    </row>
    <row r="7715" spans="1:26">
      <c r="A7715" s="248"/>
      <c r="I7715" s="126"/>
      <c r="P7715" s="126"/>
      <c r="Y7715" s="126"/>
      <c r="Z7715" s="126"/>
    </row>
    <row r="7716" spans="1:26">
      <c r="A7716" s="248"/>
      <c r="I7716" s="126"/>
      <c r="P7716" s="126"/>
      <c r="Y7716" s="126"/>
      <c r="Z7716" s="126"/>
    </row>
    <row r="7717" spans="1:26">
      <c r="A7717" s="248"/>
      <c r="I7717" s="126"/>
      <c r="P7717" s="126"/>
      <c r="Y7717" s="126"/>
      <c r="Z7717" s="126"/>
    </row>
    <row r="7718" spans="1:26">
      <c r="A7718" s="248"/>
      <c r="I7718" s="126"/>
      <c r="P7718" s="126"/>
      <c r="Y7718" s="126"/>
      <c r="Z7718" s="126"/>
    </row>
    <row r="7719" spans="1:26">
      <c r="A7719" s="248"/>
      <c r="I7719" s="126"/>
      <c r="P7719" s="126"/>
      <c r="Y7719" s="126"/>
      <c r="Z7719" s="126"/>
    </row>
    <row r="7720" spans="1:26">
      <c r="A7720" s="248"/>
      <c r="I7720" s="126"/>
      <c r="P7720" s="126"/>
      <c r="Y7720" s="126"/>
      <c r="Z7720" s="126"/>
    </row>
    <row r="7721" spans="1:26">
      <c r="A7721" s="248"/>
      <c r="I7721" s="126"/>
      <c r="P7721" s="126"/>
      <c r="Y7721" s="126"/>
      <c r="Z7721" s="126"/>
    </row>
    <row r="7722" spans="1:26">
      <c r="A7722" s="248"/>
      <c r="I7722" s="126"/>
      <c r="P7722" s="126"/>
      <c r="Y7722" s="126"/>
      <c r="Z7722" s="126"/>
    </row>
    <row r="7723" spans="1:26">
      <c r="A7723" s="248"/>
      <c r="I7723" s="126"/>
      <c r="P7723" s="126"/>
      <c r="Y7723" s="126"/>
      <c r="Z7723" s="126"/>
    </row>
    <row r="7724" spans="1:26">
      <c r="A7724" s="248"/>
      <c r="I7724" s="126"/>
      <c r="P7724" s="126"/>
      <c r="Y7724" s="126"/>
      <c r="Z7724" s="126"/>
    </row>
    <row r="7725" spans="1:26">
      <c r="A7725" s="248"/>
      <c r="I7725" s="126"/>
      <c r="P7725" s="126"/>
      <c r="Y7725" s="126"/>
      <c r="Z7725" s="126"/>
    </row>
    <row r="7726" spans="1:26">
      <c r="A7726" s="248"/>
      <c r="I7726" s="126"/>
      <c r="P7726" s="126"/>
      <c r="Y7726" s="126"/>
      <c r="Z7726" s="126"/>
    </row>
    <row r="7727" spans="1:26">
      <c r="A7727" s="248"/>
      <c r="I7727" s="126"/>
      <c r="P7727" s="126"/>
      <c r="Y7727" s="126"/>
      <c r="Z7727" s="126"/>
    </row>
    <row r="7728" spans="1:26">
      <c r="A7728" s="248"/>
      <c r="I7728" s="126"/>
      <c r="P7728" s="126"/>
      <c r="Y7728" s="126"/>
      <c r="Z7728" s="126"/>
    </row>
    <row r="7729" spans="1:26">
      <c r="A7729" s="248"/>
      <c r="I7729" s="126"/>
      <c r="P7729" s="126"/>
      <c r="Y7729" s="126"/>
      <c r="Z7729" s="126"/>
    </row>
    <row r="7730" spans="1:26">
      <c r="A7730" s="248"/>
      <c r="I7730" s="126"/>
      <c r="P7730" s="126"/>
      <c r="Y7730" s="126"/>
      <c r="Z7730" s="126"/>
    </row>
    <row r="7731" spans="1:26">
      <c r="A7731" s="248"/>
      <c r="I7731" s="126"/>
      <c r="P7731" s="126"/>
      <c r="Y7731" s="126"/>
      <c r="Z7731" s="126"/>
    </row>
    <row r="7732" spans="1:26">
      <c r="A7732" s="248"/>
      <c r="I7732" s="126"/>
      <c r="P7732" s="126"/>
      <c r="Y7732" s="126"/>
      <c r="Z7732" s="126"/>
    </row>
    <row r="7733" spans="1:26">
      <c r="A7733" s="248"/>
      <c r="I7733" s="126"/>
      <c r="P7733" s="126"/>
      <c r="Y7733" s="126"/>
      <c r="Z7733" s="126"/>
    </row>
    <row r="7734" spans="1:26">
      <c r="A7734" s="248"/>
      <c r="I7734" s="126"/>
      <c r="P7734" s="126"/>
      <c r="Y7734" s="126"/>
      <c r="Z7734" s="126"/>
    </row>
    <row r="7735" spans="1:26">
      <c r="A7735" s="248"/>
      <c r="I7735" s="126"/>
      <c r="P7735" s="126"/>
      <c r="Y7735" s="126"/>
      <c r="Z7735" s="126"/>
    </row>
    <row r="7736" spans="1:26">
      <c r="A7736" s="248"/>
      <c r="I7736" s="126"/>
      <c r="P7736" s="126"/>
      <c r="Y7736" s="126"/>
      <c r="Z7736" s="126"/>
    </row>
    <row r="7737" spans="1:26">
      <c r="A7737" s="248"/>
      <c r="I7737" s="126"/>
      <c r="P7737" s="126"/>
      <c r="Y7737" s="126"/>
      <c r="Z7737" s="126"/>
    </row>
    <row r="7738" spans="1:26">
      <c r="A7738" s="248"/>
      <c r="I7738" s="126"/>
      <c r="P7738" s="126"/>
      <c r="Y7738" s="126"/>
      <c r="Z7738" s="126"/>
    </row>
    <row r="7739" spans="1:26">
      <c r="A7739" s="248"/>
      <c r="I7739" s="126"/>
      <c r="P7739" s="126"/>
      <c r="Y7739" s="126"/>
      <c r="Z7739" s="126"/>
    </row>
    <row r="7740" spans="1:26">
      <c r="A7740" s="248"/>
      <c r="I7740" s="126"/>
      <c r="P7740" s="126"/>
      <c r="Y7740" s="126"/>
      <c r="Z7740" s="126"/>
    </row>
    <row r="7741" spans="1:26">
      <c r="A7741" s="248"/>
      <c r="I7741" s="126"/>
      <c r="P7741" s="126"/>
      <c r="Y7741" s="126"/>
      <c r="Z7741" s="126"/>
    </row>
    <row r="7742" spans="1:26">
      <c r="A7742" s="248"/>
      <c r="I7742" s="126"/>
      <c r="P7742" s="126"/>
      <c r="Y7742" s="126"/>
      <c r="Z7742" s="126"/>
    </row>
    <row r="7743" spans="1:26">
      <c r="A7743" s="248"/>
      <c r="I7743" s="126"/>
      <c r="P7743" s="126"/>
      <c r="Y7743" s="126"/>
      <c r="Z7743" s="126"/>
    </row>
    <row r="7744" spans="1:26">
      <c r="A7744" s="248"/>
      <c r="I7744" s="126"/>
      <c r="P7744" s="126"/>
      <c r="Y7744" s="126"/>
      <c r="Z7744" s="126"/>
    </row>
    <row r="7745" spans="1:26">
      <c r="A7745" s="248"/>
      <c r="I7745" s="126"/>
      <c r="P7745" s="126"/>
      <c r="Y7745" s="126"/>
      <c r="Z7745" s="126"/>
    </row>
    <row r="7746" spans="1:26">
      <c r="A7746" s="248"/>
      <c r="I7746" s="126"/>
      <c r="P7746" s="126"/>
      <c r="Y7746" s="126"/>
      <c r="Z7746" s="126"/>
    </row>
    <row r="7747" spans="1:26">
      <c r="A7747" s="248"/>
      <c r="I7747" s="126"/>
      <c r="P7747" s="126"/>
      <c r="Y7747" s="126"/>
      <c r="Z7747" s="126"/>
    </row>
    <row r="7748" spans="1:26">
      <c r="A7748" s="248"/>
      <c r="I7748" s="126"/>
      <c r="P7748" s="126"/>
      <c r="Y7748" s="126"/>
      <c r="Z7748" s="126"/>
    </row>
    <row r="7749" spans="1:26">
      <c r="A7749" s="248"/>
      <c r="I7749" s="126"/>
      <c r="P7749" s="126"/>
      <c r="Y7749" s="126"/>
      <c r="Z7749" s="126"/>
    </row>
    <row r="7750" spans="1:26">
      <c r="A7750" s="248"/>
      <c r="I7750" s="126"/>
      <c r="P7750" s="126"/>
      <c r="Y7750" s="126"/>
      <c r="Z7750" s="126"/>
    </row>
    <row r="7751" spans="1:26">
      <c r="A7751" s="248"/>
      <c r="I7751" s="126"/>
      <c r="P7751" s="126"/>
      <c r="Y7751" s="126"/>
      <c r="Z7751" s="126"/>
    </row>
    <row r="7752" spans="1:26">
      <c r="A7752" s="248"/>
      <c r="I7752" s="126"/>
      <c r="P7752" s="126"/>
      <c r="Y7752" s="126"/>
      <c r="Z7752" s="126"/>
    </row>
    <row r="7753" spans="1:26">
      <c r="A7753" s="248"/>
      <c r="I7753" s="126"/>
      <c r="P7753" s="126"/>
      <c r="Y7753" s="126"/>
      <c r="Z7753" s="126"/>
    </row>
    <row r="7754" spans="1:26">
      <c r="A7754" s="248"/>
      <c r="I7754" s="126"/>
      <c r="P7754" s="126"/>
      <c r="Y7754" s="126"/>
      <c r="Z7754" s="126"/>
    </row>
    <row r="7755" spans="1:26">
      <c r="A7755" s="248"/>
      <c r="I7755" s="126"/>
      <c r="P7755" s="126"/>
      <c r="Y7755" s="126"/>
      <c r="Z7755" s="126"/>
    </row>
    <row r="7756" spans="1:26">
      <c r="A7756" s="248"/>
      <c r="I7756" s="126"/>
      <c r="P7756" s="126"/>
      <c r="Y7756" s="126"/>
      <c r="Z7756" s="126"/>
    </row>
    <row r="7757" spans="1:26">
      <c r="A7757" s="248"/>
      <c r="I7757" s="126"/>
      <c r="P7757" s="126"/>
      <c r="Y7757" s="126"/>
      <c r="Z7757" s="126"/>
    </row>
    <row r="7758" spans="1:26">
      <c r="A7758" s="248"/>
      <c r="I7758" s="126"/>
      <c r="P7758" s="126"/>
      <c r="Y7758" s="126"/>
      <c r="Z7758" s="126"/>
    </row>
    <row r="7759" spans="1:26">
      <c r="A7759" s="248"/>
      <c r="I7759" s="126"/>
      <c r="P7759" s="126"/>
      <c r="Y7759" s="126"/>
      <c r="Z7759" s="126"/>
    </row>
    <row r="7760" spans="1:26">
      <c r="A7760" s="248"/>
      <c r="I7760" s="126"/>
      <c r="P7760" s="126"/>
      <c r="Y7760" s="126"/>
      <c r="Z7760" s="126"/>
    </row>
    <row r="7761" spans="1:26">
      <c r="A7761" s="248"/>
      <c r="I7761" s="126"/>
      <c r="P7761" s="126"/>
      <c r="Y7761" s="126"/>
      <c r="Z7761" s="126"/>
    </row>
    <row r="7762" spans="1:26">
      <c r="A7762" s="248"/>
      <c r="I7762" s="126"/>
      <c r="P7762" s="126"/>
      <c r="Y7762" s="126"/>
      <c r="Z7762" s="126"/>
    </row>
    <row r="7763" spans="1:26">
      <c r="A7763" s="248"/>
      <c r="I7763" s="126"/>
      <c r="P7763" s="126"/>
      <c r="Y7763" s="126"/>
      <c r="Z7763" s="126"/>
    </row>
    <row r="7764" spans="1:26">
      <c r="A7764" s="248"/>
      <c r="I7764" s="126"/>
      <c r="P7764" s="126"/>
      <c r="Y7764" s="126"/>
      <c r="Z7764" s="126"/>
    </row>
    <row r="7765" spans="1:26">
      <c r="A7765" s="248"/>
      <c r="I7765" s="126"/>
      <c r="P7765" s="126"/>
      <c r="Y7765" s="126"/>
      <c r="Z7765" s="126"/>
    </row>
    <row r="7766" spans="1:26">
      <c r="A7766" s="248"/>
      <c r="I7766" s="126"/>
      <c r="P7766" s="126"/>
      <c r="Y7766" s="126"/>
      <c r="Z7766" s="126"/>
    </row>
    <row r="7767" spans="1:26">
      <c r="A7767" s="248"/>
      <c r="I7767" s="126"/>
      <c r="P7767" s="126"/>
      <c r="Y7767" s="126"/>
      <c r="Z7767" s="126"/>
    </row>
    <row r="7768" spans="1:26">
      <c r="A7768" s="248"/>
      <c r="I7768" s="126"/>
      <c r="P7768" s="126"/>
      <c r="Y7768" s="126"/>
      <c r="Z7768" s="126"/>
    </row>
    <row r="7769" spans="1:26">
      <c r="A7769" s="248"/>
      <c r="I7769" s="126"/>
      <c r="P7769" s="126"/>
      <c r="Y7769" s="126"/>
      <c r="Z7769" s="126"/>
    </row>
    <row r="7770" spans="1:26">
      <c r="A7770" s="248"/>
      <c r="I7770" s="126"/>
      <c r="P7770" s="126"/>
      <c r="Y7770" s="126"/>
      <c r="Z7770" s="126"/>
    </row>
    <row r="7771" spans="1:26">
      <c r="A7771" s="248"/>
      <c r="I7771" s="126"/>
      <c r="P7771" s="126"/>
      <c r="Y7771" s="126"/>
      <c r="Z7771" s="126"/>
    </row>
    <row r="7772" spans="1:26">
      <c r="A7772" s="248"/>
      <c r="I7772" s="126"/>
      <c r="P7772" s="126"/>
      <c r="Y7772" s="126"/>
      <c r="Z7772" s="126"/>
    </row>
    <row r="7773" spans="1:26">
      <c r="A7773" s="248"/>
      <c r="I7773" s="126"/>
      <c r="P7773" s="126"/>
      <c r="Y7773" s="126"/>
      <c r="Z7773" s="126"/>
    </row>
    <row r="7774" spans="1:26">
      <c r="A7774" s="248"/>
      <c r="I7774" s="126"/>
      <c r="P7774" s="126"/>
      <c r="Y7774" s="126"/>
      <c r="Z7774" s="126"/>
    </row>
    <row r="7775" spans="1:26">
      <c r="A7775" s="248"/>
      <c r="I7775" s="126"/>
      <c r="P7775" s="126"/>
      <c r="Y7775" s="126"/>
      <c r="Z7775" s="126"/>
    </row>
    <row r="7776" spans="1:26">
      <c r="A7776" s="248"/>
      <c r="I7776" s="126"/>
      <c r="P7776" s="126"/>
      <c r="Y7776" s="126"/>
      <c r="Z7776" s="126"/>
    </row>
    <row r="7777" spans="1:26">
      <c r="A7777" s="248"/>
      <c r="I7777" s="126"/>
      <c r="P7777" s="126"/>
      <c r="Y7777" s="126"/>
      <c r="Z7777" s="126"/>
    </row>
    <row r="7778" spans="1:26">
      <c r="A7778" s="248"/>
      <c r="I7778" s="126"/>
      <c r="P7778" s="126"/>
      <c r="Y7778" s="126"/>
      <c r="Z7778" s="126"/>
    </row>
    <row r="7779" spans="1:26">
      <c r="A7779" s="248"/>
      <c r="I7779" s="126"/>
      <c r="P7779" s="126"/>
      <c r="Y7779" s="126"/>
      <c r="Z7779" s="126"/>
    </row>
    <row r="7780" spans="1:26">
      <c r="A7780" s="248"/>
      <c r="I7780" s="126"/>
      <c r="P7780" s="126"/>
      <c r="Y7780" s="126"/>
      <c r="Z7780" s="126"/>
    </row>
    <row r="7781" spans="1:26">
      <c r="A7781" s="248"/>
      <c r="I7781" s="126"/>
      <c r="P7781" s="126"/>
      <c r="Y7781" s="126"/>
      <c r="Z7781" s="126"/>
    </row>
    <row r="7782" spans="1:26">
      <c r="A7782" s="248"/>
      <c r="I7782" s="126"/>
      <c r="P7782" s="126"/>
      <c r="Y7782" s="126"/>
      <c r="Z7782" s="126"/>
    </row>
    <row r="7783" spans="1:26">
      <c r="A7783" s="248"/>
      <c r="I7783" s="126"/>
      <c r="P7783" s="126"/>
      <c r="Y7783" s="126"/>
      <c r="Z7783" s="126"/>
    </row>
    <row r="7784" spans="1:26">
      <c r="A7784" s="248"/>
      <c r="I7784" s="126"/>
      <c r="P7784" s="126"/>
      <c r="Y7784" s="126"/>
      <c r="Z7784" s="126"/>
    </row>
    <row r="7785" spans="1:26">
      <c r="A7785" s="248"/>
      <c r="I7785" s="126"/>
      <c r="P7785" s="126"/>
      <c r="Y7785" s="126"/>
      <c r="Z7785" s="126"/>
    </row>
    <row r="7786" spans="1:26">
      <c r="A7786" s="248"/>
      <c r="I7786" s="126"/>
      <c r="P7786" s="126"/>
      <c r="Y7786" s="126"/>
      <c r="Z7786" s="126"/>
    </row>
    <row r="7787" spans="1:26">
      <c r="A7787" s="248"/>
      <c r="I7787" s="126"/>
      <c r="P7787" s="126"/>
      <c r="Y7787" s="126"/>
      <c r="Z7787" s="126"/>
    </row>
    <row r="7788" spans="1:26">
      <c r="A7788" s="248"/>
      <c r="I7788" s="126"/>
      <c r="P7788" s="126"/>
      <c r="Y7788" s="126"/>
      <c r="Z7788" s="126"/>
    </row>
    <row r="7789" spans="1:26">
      <c r="A7789" s="248"/>
      <c r="I7789" s="126"/>
      <c r="P7789" s="126"/>
      <c r="Y7789" s="126"/>
      <c r="Z7789" s="126"/>
    </row>
    <row r="7790" spans="1:26">
      <c r="A7790" s="248"/>
      <c r="I7790" s="126"/>
      <c r="P7790" s="126"/>
      <c r="Y7790" s="126"/>
      <c r="Z7790" s="126"/>
    </row>
    <row r="7791" spans="1:26">
      <c r="A7791" s="248"/>
      <c r="I7791" s="126"/>
      <c r="P7791" s="126"/>
      <c r="Y7791" s="126"/>
      <c r="Z7791" s="126"/>
    </row>
    <row r="7792" spans="1:26">
      <c r="A7792" s="248"/>
      <c r="I7792" s="126"/>
      <c r="P7792" s="126"/>
      <c r="Y7792" s="126"/>
      <c r="Z7792" s="126"/>
    </row>
    <row r="7793" spans="1:26">
      <c r="A7793" s="248"/>
      <c r="I7793" s="126"/>
      <c r="P7793" s="126"/>
      <c r="Y7793" s="126"/>
      <c r="Z7793" s="126"/>
    </row>
    <row r="7794" spans="1:26">
      <c r="A7794" s="248"/>
      <c r="I7794" s="126"/>
      <c r="P7794" s="126"/>
      <c r="Y7794" s="126"/>
      <c r="Z7794" s="126"/>
    </row>
    <row r="7795" spans="1:26">
      <c r="A7795" s="248"/>
      <c r="I7795" s="126"/>
      <c r="P7795" s="126"/>
      <c r="Y7795" s="126"/>
      <c r="Z7795" s="126"/>
    </row>
    <row r="7796" spans="1:26">
      <c r="A7796" s="248"/>
      <c r="I7796" s="126"/>
      <c r="P7796" s="126"/>
      <c r="Y7796" s="126"/>
      <c r="Z7796" s="126"/>
    </row>
    <row r="7797" spans="1:26">
      <c r="A7797" s="248"/>
      <c r="I7797" s="126"/>
      <c r="P7797" s="126"/>
      <c r="Y7797" s="126"/>
      <c r="Z7797" s="126"/>
    </row>
    <row r="7798" spans="1:26">
      <c r="A7798" s="248"/>
      <c r="I7798" s="126"/>
      <c r="P7798" s="126"/>
      <c r="Y7798" s="126"/>
      <c r="Z7798" s="126"/>
    </row>
    <row r="7799" spans="1:26">
      <c r="A7799" s="248"/>
      <c r="I7799" s="126"/>
      <c r="P7799" s="126"/>
      <c r="Y7799" s="126"/>
      <c r="Z7799" s="126"/>
    </row>
    <row r="7800" spans="1:26">
      <c r="A7800" s="248"/>
      <c r="I7800" s="126"/>
      <c r="P7800" s="126"/>
      <c r="Y7800" s="126"/>
      <c r="Z7800" s="126"/>
    </row>
    <row r="7801" spans="1:26">
      <c r="A7801" s="248"/>
      <c r="I7801" s="126"/>
      <c r="P7801" s="126"/>
      <c r="Y7801" s="126"/>
      <c r="Z7801" s="126"/>
    </row>
    <row r="7802" spans="1:26">
      <c r="A7802" s="248"/>
      <c r="I7802" s="126"/>
      <c r="P7802" s="126"/>
      <c r="Y7802" s="126"/>
      <c r="Z7802" s="126"/>
    </row>
    <row r="7803" spans="1:26">
      <c r="A7803" s="248"/>
      <c r="I7803" s="126"/>
      <c r="P7803" s="126"/>
      <c r="Y7803" s="126"/>
      <c r="Z7803" s="126"/>
    </row>
    <row r="7804" spans="1:26">
      <c r="A7804" s="248"/>
      <c r="I7804" s="126"/>
      <c r="P7804" s="126"/>
      <c r="Y7804" s="126"/>
      <c r="Z7804" s="126"/>
    </row>
    <row r="7805" spans="1:26">
      <c r="A7805" s="248"/>
      <c r="I7805" s="126"/>
      <c r="P7805" s="126"/>
      <c r="Y7805" s="126"/>
      <c r="Z7805" s="126"/>
    </row>
    <row r="7806" spans="1:26">
      <c r="A7806" s="248"/>
      <c r="I7806" s="126"/>
      <c r="P7806" s="126"/>
      <c r="Y7806" s="126"/>
      <c r="Z7806" s="126"/>
    </row>
    <row r="7807" spans="1:26">
      <c r="A7807" s="248"/>
      <c r="I7807" s="126"/>
      <c r="P7807" s="126"/>
      <c r="Y7807" s="126"/>
      <c r="Z7807" s="126"/>
    </row>
    <row r="7808" spans="1:26">
      <c r="A7808" s="248"/>
      <c r="I7808" s="126"/>
      <c r="P7808" s="126"/>
      <c r="Y7808" s="126"/>
      <c r="Z7808" s="126"/>
    </row>
    <row r="7809" spans="1:26">
      <c r="A7809" s="248"/>
      <c r="I7809" s="126"/>
      <c r="P7809" s="126"/>
      <c r="Y7809" s="126"/>
      <c r="Z7809" s="126"/>
    </row>
    <row r="7810" spans="1:26">
      <c r="A7810" s="248"/>
      <c r="I7810" s="126"/>
      <c r="P7810" s="126"/>
      <c r="Y7810" s="126"/>
      <c r="Z7810" s="126"/>
    </row>
    <row r="7811" spans="1:26">
      <c r="A7811" s="248"/>
      <c r="I7811" s="126"/>
      <c r="P7811" s="126"/>
      <c r="Y7811" s="126"/>
      <c r="Z7811" s="126"/>
    </row>
    <row r="7812" spans="1:26">
      <c r="A7812" s="248"/>
      <c r="I7812" s="126"/>
      <c r="P7812" s="126"/>
      <c r="Y7812" s="126"/>
      <c r="Z7812" s="126"/>
    </row>
    <row r="7813" spans="1:26">
      <c r="A7813" s="248"/>
      <c r="I7813" s="126"/>
      <c r="P7813" s="126"/>
      <c r="Y7813" s="126"/>
      <c r="Z7813" s="126"/>
    </row>
    <row r="7814" spans="1:26">
      <c r="A7814" s="248"/>
      <c r="I7814" s="126"/>
      <c r="P7814" s="126"/>
      <c r="Y7814" s="126"/>
      <c r="Z7814" s="126"/>
    </row>
    <row r="7815" spans="1:26">
      <c r="A7815" s="248"/>
      <c r="I7815" s="126"/>
      <c r="P7815" s="126"/>
      <c r="Y7815" s="126"/>
      <c r="Z7815" s="126"/>
    </row>
    <row r="7816" spans="1:26">
      <c r="A7816" s="248"/>
      <c r="I7816" s="126"/>
      <c r="P7816" s="126"/>
      <c r="Y7816" s="126"/>
      <c r="Z7816" s="126"/>
    </row>
    <row r="7817" spans="1:26">
      <c r="A7817" s="248"/>
      <c r="I7817" s="126"/>
      <c r="P7817" s="126"/>
      <c r="Y7817" s="126"/>
      <c r="Z7817" s="126"/>
    </row>
    <row r="7818" spans="1:26">
      <c r="A7818" s="248"/>
      <c r="I7818" s="126"/>
      <c r="P7818" s="126"/>
      <c r="Y7818" s="126"/>
      <c r="Z7818" s="126"/>
    </row>
    <row r="7819" spans="1:26">
      <c r="A7819" s="248"/>
      <c r="I7819" s="126"/>
      <c r="P7819" s="126"/>
      <c r="Y7819" s="126"/>
      <c r="Z7819" s="126"/>
    </row>
    <row r="7820" spans="1:26">
      <c r="A7820" s="248"/>
      <c r="I7820" s="126"/>
      <c r="P7820" s="126"/>
      <c r="Y7820" s="126"/>
      <c r="Z7820" s="126"/>
    </row>
    <row r="7821" spans="1:26">
      <c r="A7821" s="248"/>
      <c r="I7821" s="126"/>
      <c r="P7821" s="126"/>
      <c r="Y7821" s="126"/>
      <c r="Z7821" s="126"/>
    </row>
    <row r="7822" spans="1:26">
      <c r="A7822" s="248"/>
      <c r="I7822" s="126"/>
      <c r="P7822" s="126"/>
      <c r="Y7822" s="126"/>
      <c r="Z7822" s="126"/>
    </row>
    <row r="7823" spans="1:26">
      <c r="A7823" s="248"/>
      <c r="I7823" s="126"/>
      <c r="P7823" s="126"/>
      <c r="Y7823" s="126"/>
      <c r="Z7823" s="126"/>
    </row>
    <row r="7824" spans="1:26">
      <c r="A7824" s="248"/>
      <c r="I7824" s="126"/>
      <c r="P7824" s="126"/>
      <c r="Y7824" s="126"/>
      <c r="Z7824" s="126"/>
    </row>
    <row r="7825" spans="1:26">
      <c r="A7825" s="248"/>
      <c r="I7825" s="126"/>
      <c r="P7825" s="126"/>
      <c r="Y7825" s="126"/>
      <c r="Z7825" s="126"/>
    </row>
    <row r="7826" spans="1:26">
      <c r="A7826" s="248"/>
      <c r="I7826" s="126"/>
      <c r="P7826" s="126"/>
      <c r="Y7826" s="126"/>
      <c r="Z7826" s="126"/>
    </row>
    <row r="7827" spans="1:26">
      <c r="A7827" s="248"/>
      <c r="I7827" s="126"/>
      <c r="P7827" s="126"/>
      <c r="Y7827" s="126"/>
      <c r="Z7827" s="126"/>
    </row>
    <row r="7828" spans="1:26">
      <c r="A7828" s="248"/>
      <c r="I7828" s="126"/>
      <c r="P7828" s="126"/>
      <c r="Y7828" s="126"/>
      <c r="Z7828" s="126"/>
    </row>
    <row r="7829" spans="1:26">
      <c r="A7829" s="248"/>
      <c r="I7829" s="126"/>
      <c r="P7829" s="126"/>
      <c r="Y7829" s="126"/>
      <c r="Z7829" s="126"/>
    </row>
    <row r="7830" spans="1:26">
      <c r="A7830" s="248"/>
      <c r="I7830" s="126"/>
      <c r="P7830" s="126"/>
      <c r="Y7830" s="126"/>
      <c r="Z7830" s="126"/>
    </row>
    <row r="7831" spans="1:26">
      <c r="A7831" s="248"/>
      <c r="I7831" s="126"/>
      <c r="P7831" s="126"/>
      <c r="Y7831" s="126"/>
      <c r="Z7831" s="126"/>
    </row>
    <row r="7832" spans="1:26">
      <c r="A7832" s="248"/>
      <c r="I7832" s="126"/>
      <c r="P7832" s="126"/>
      <c r="Y7832" s="126"/>
      <c r="Z7832" s="126"/>
    </row>
    <row r="7833" spans="1:26">
      <c r="A7833" s="248"/>
      <c r="I7833" s="126"/>
      <c r="P7833" s="126"/>
      <c r="Y7833" s="126"/>
      <c r="Z7833" s="126"/>
    </row>
    <row r="7834" spans="1:26">
      <c r="A7834" s="248"/>
      <c r="I7834" s="126"/>
      <c r="P7834" s="126"/>
      <c r="Y7834" s="126"/>
      <c r="Z7834" s="126"/>
    </row>
    <row r="7835" spans="1:26">
      <c r="A7835" s="248"/>
      <c r="I7835" s="126"/>
      <c r="P7835" s="126"/>
      <c r="Y7835" s="126"/>
      <c r="Z7835" s="126"/>
    </row>
    <row r="7836" spans="1:26">
      <c r="A7836" s="248"/>
      <c r="I7836" s="126"/>
      <c r="P7836" s="126"/>
      <c r="Y7836" s="126"/>
      <c r="Z7836" s="126"/>
    </row>
    <row r="7837" spans="1:26">
      <c r="A7837" s="248"/>
      <c r="I7837" s="126"/>
      <c r="P7837" s="126"/>
      <c r="Y7837" s="126"/>
      <c r="Z7837" s="126"/>
    </row>
    <row r="7838" spans="1:26">
      <c r="A7838" s="248"/>
      <c r="I7838" s="126"/>
      <c r="P7838" s="126"/>
      <c r="Y7838" s="126"/>
      <c r="Z7838" s="126"/>
    </row>
    <row r="7839" spans="1:26">
      <c r="A7839" s="248"/>
      <c r="I7839" s="126"/>
      <c r="P7839" s="126"/>
      <c r="Y7839" s="126"/>
      <c r="Z7839" s="126"/>
    </row>
    <row r="7840" spans="1:26">
      <c r="A7840" s="248"/>
      <c r="I7840" s="126"/>
      <c r="P7840" s="126"/>
      <c r="Y7840" s="126"/>
      <c r="Z7840" s="126"/>
    </row>
    <row r="7841" spans="1:26">
      <c r="A7841" s="248"/>
      <c r="I7841" s="126"/>
      <c r="P7841" s="126"/>
      <c r="Y7841" s="126"/>
      <c r="Z7841" s="126"/>
    </row>
    <row r="7842" spans="1:26">
      <c r="A7842" s="248"/>
      <c r="I7842" s="126"/>
      <c r="P7842" s="126"/>
      <c r="Y7842" s="126"/>
      <c r="Z7842" s="126"/>
    </row>
    <row r="7843" spans="1:26">
      <c r="A7843" s="248"/>
      <c r="I7843" s="126"/>
      <c r="P7843" s="126"/>
      <c r="Y7843" s="126"/>
      <c r="Z7843" s="126"/>
    </row>
    <row r="7844" spans="1:26">
      <c r="A7844" s="248"/>
      <c r="I7844" s="126"/>
      <c r="P7844" s="126"/>
      <c r="Y7844" s="126"/>
      <c r="Z7844" s="126"/>
    </row>
    <row r="7845" spans="1:26">
      <c r="A7845" s="248"/>
      <c r="I7845" s="126"/>
      <c r="P7845" s="126"/>
      <c r="Y7845" s="126"/>
      <c r="Z7845" s="126"/>
    </row>
    <row r="7846" spans="1:26">
      <c r="A7846" s="248"/>
      <c r="I7846" s="126"/>
      <c r="P7846" s="126"/>
      <c r="Y7846" s="126"/>
      <c r="Z7846" s="126"/>
    </row>
    <row r="7847" spans="1:26">
      <c r="A7847" s="248"/>
      <c r="I7847" s="126"/>
      <c r="P7847" s="126"/>
      <c r="Y7847" s="126"/>
      <c r="Z7847" s="126"/>
    </row>
    <row r="7848" spans="1:26">
      <c r="A7848" s="248"/>
      <c r="I7848" s="126"/>
      <c r="P7848" s="126"/>
      <c r="Y7848" s="126"/>
      <c r="Z7848" s="126"/>
    </row>
    <row r="7849" spans="1:26">
      <c r="A7849" s="248"/>
      <c r="I7849" s="126"/>
      <c r="P7849" s="126"/>
      <c r="Y7849" s="126"/>
      <c r="Z7849" s="126"/>
    </row>
    <row r="7850" spans="1:26">
      <c r="A7850" s="248"/>
      <c r="I7850" s="126"/>
      <c r="P7850" s="126"/>
      <c r="Y7850" s="126"/>
      <c r="Z7850" s="126"/>
    </row>
    <row r="7851" spans="1:26">
      <c r="A7851" s="248"/>
      <c r="I7851" s="126"/>
      <c r="P7851" s="126"/>
      <c r="Y7851" s="126"/>
      <c r="Z7851" s="126"/>
    </row>
    <row r="7852" spans="1:26">
      <c r="A7852" s="248"/>
      <c r="I7852" s="126"/>
      <c r="P7852" s="126"/>
      <c r="Y7852" s="126"/>
      <c r="Z7852" s="126"/>
    </row>
    <row r="7853" spans="1:26">
      <c r="A7853" s="248"/>
      <c r="I7853" s="126"/>
      <c r="P7853" s="126"/>
      <c r="Y7853" s="126"/>
      <c r="Z7853" s="126"/>
    </row>
    <row r="7854" spans="1:26">
      <c r="A7854" s="248"/>
      <c r="I7854" s="126"/>
      <c r="P7854" s="126"/>
      <c r="Y7854" s="126"/>
      <c r="Z7854" s="126"/>
    </row>
    <row r="7855" spans="1:26">
      <c r="A7855" s="248"/>
      <c r="I7855" s="126"/>
      <c r="P7855" s="126"/>
      <c r="Y7855" s="126"/>
      <c r="Z7855" s="126"/>
    </row>
    <row r="7856" spans="1:26">
      <c r="A7856" s="248"/>
      <c r="I7856" s="126"/>
      <c r="P7856" s="126"/>
      <c r="Y7856" s="126"/>
      <c r="Z7856" s="126"/>
    </row>
    <row r="7857" spans="1:26">
      <c r="A7857" s="248"/>
      <c r="I7857" s="126"/>
      <c r="P7857" s="126"/>
      <c r="Y7857" s="126"/>
      <c r="Z7857" s="126"/>
    </row>
    <row r="7858" spans="1:26">
      <c r="A7858" s="248"/>
      <c r="I7858" s="126"/>
      <c r="P7858" s="126"/>
      <c r="Y7858" s="126"/>
      <c r="Z7858" s="126"/>
    </row>
    <row r="7859" spans="1:26">
      <c r="A7859" s="248"/>
      <c r="I7859" s="126"/>
      <c r="P7859" s="126"/>
      <c r="Y7859" s="126"/>
      <c r="Z7859" s="126"/>
    </row>
    <row r="7860" spans="1:26">
      <c r="A7860" s="248"/>
      <c r="I7860" s="126"/>
      <c r="P7860" s="126"/>
      <c r="Y7860" s="126"/>
      <c r="Z7860" s="126"/>
    </row>
    <row r="7861" spans="1:26">
      <c r="A7861" s="248"/>
      <c r="I7861" s="126"/>
      <c r="P7861" s="126"/>
      <c r="Y7861" s="126"/>
      <c r="Z7861" s="126"/>
    </row>
    <row r="7862" spans="1:26">
      <c r="A7862" s="248"/>
      <c r="I7862" s="126"/>
      <c r="P7862" s="126"/>
      <c r="Y7862" s="126"/>
      <c r="Z7862" s="126"/>
    </row>
    <row r="7863" spans="1:26">
      <c r="A7863" s="248"/>
      <c r="I7863" s="126"/>
      <c r="P7863" s="126"/>
      <c r="Y7863" s="126"/>
      <c r="Z7863" s="126"/>
    </row>
    <row r="7864" spans="1:26">
      <c r="A7864" s="248"/>
      <c r="I7864" s="126"/>
      <c r="P7864" s="126"/>
      <c r="Y7864" s="126"/>
      <c r="Z7864" s="126"/>
    </row>
    <row r="7865" spans="1:26">
      <c r="A7865" s="248"/>
      <c r="I7865" s="126"/>
      <c r="P7865" s="126"/>
      <c r="Y7865" s="126"/>
      <c r="Z7865" s="126"/>
    </row>
    <row r="7866" spans="1:26">
      <c r="A7866" s="248"/>
      <c r="I7866" s="126"/>
      <c r="P7866" s="126"/>
      <c r="Y7866" s="126"/>
      <c r="Z7866" s="126"/>
    </row>
    <row r="7867" spans="1:26">
      <c r="A7867" s="248"/>
      <c r="I7867" s="126"/>
      <c r="P7867" s="126"/>
      <c r="Y7867" s="126"/>
      <c r="Z7867" s="126"/>
    </row>
    <row r="7868" spans="1:26">
      <c r="A7868" s="248"/>
      <c r="I7868" s="126"/>
      <c r="P7868" s="126"/>
      <c r="Y7868" s="126"/>
      <c r="Z7868" s="126"/>
    </row>
    <row r="7869" spans="1:26">
      <c r="A7869" s="248"/>
      <c r="I7869" s="126"/>
      <c r="P7869" s="126"/>
      <c r="Y7869" s="126"/>
      <c r="Z7869" s="126"/>
    </row>
    <row r="7870" spans="1:26">
      <c r="A7870" s="248"/>
      <c r="I7870" s="126"/>
      <c r="P7870" s="126"/>
      <c r="Y7870" s="126"/>
      <c r="Z7870" s="126"/>
    </row>
    <row r="7871" spans="1:26">
      <c r="A7871" s="248"/>
      <c r="I7871" s="126"/>
      <c r="P7871" s="126"/>
      <c r="Y7871" s="126"/>
      <c r="Z7871" s="126"/>
    </row>
    <row r="7872" spans="1:26">
      <c r="A7872" s="248"/>
      <c r="I7872" s="126"/>
      <c r="P7872" s="126"/>
      <c r="Y7872" s="126"/>
      <c r="Z7872" s="126"/>
    </row>
    <row r="7873" spans="1:26">
      <c r="A7873" s="248"/>
      <c r="I7873" s="126"/>
      <c r="P7873" s="126"/>
      <c r="Y7873" s="126"/>
      <c r="Z7873" s="126"/>
    </row>
    <row r="7874" spans="1:26">
      <c r="A7874" s="248"/>
      <c r="I7874" s="126"/>
      <c r="P7874" s="126"/>
      <c r="Y7874" s="126"/>
      <c r="Z7874" s="126"/>
    </row>
    <row r="7875" spans="1:26">
      <c r="A7875" s="248"/>
      <c r="I7875" s="126"/>
      <c r="P7875" s="126"/>
      <c r="Y7875" s="126"/>
      <c r="Z7875" s="126"/>
    </row>
    <row r="7876" spans="1:26">
      <c r="A7876" s="248"/>
      <c r="I7876" s="126"/>
      <c r="P7876" s="126"/>
      <c r="Y7876" s="126"/>
      <c r="Z7876" s="126"/>
    </row>
    <row r="7877" spans="1:26">
      <c r="A7877" s="248"/>
      <c r="I7877" s="126"/>
      <c r="P7877" s="126"/>
      <c r="Y7877" s="126"/>
      <c r="Z7877" s="126"/>
    </row>
    <row r="7878" spans="1:26">
      <c r="A7878" s="248"/>
      <c r="I7878" s="126"/>
      <c r="P7878" s="126"/>
      <c r="Y7878" s="126"/>
      <c r="Z7878" s="126"/>
    </row>
    <row r="7879" spans="1:26">
      <c r="A7879" s="248"/>
      <c r="I7879" s="126"/>
      <c r="P7879" s="126"/>
      <c r="Y7879" s="126"/>
      <c r="Z7879" s="126"/>
    </row>
    <row r="7880" spans="1:26">
      <c r="A7880" s="248"/>
      <c r="I7880" s="126"/>
      <c r="P7880" s="126"/>
      <c r="Y7880" s="126"/>
      <c r="Z7880" s="126"/>
    </row>
    <row r="7881" spans="1:26">
      <c r="A7881" s="248"/>
      <c r="I7881" s="126"/>
      <c r="P7881" s="126"/>
      <c r="Y7881" s="126"/>
      <c r="Z7881" s="126"/>
    </row>
    <row r="7882" spans="1:26">
      <c r="A7882" s="248"/>
      <c r="I7882" s="126"/>
      <c r="P7882" s="126"/>
      <c r="Y7882" s="126"/>
      <c r="Z7882" s="126"/>
    </row>
    <row r="7883" spans="1:26">
      <c r="A7883" s="248"/>
      <c r="I7883" s="126"/>
      <c r="P7883" s="126"/>
      <c r="Y7883" s="126"/>
      <c r="Z7883" s="126"/>
    </row>
    <row r="7884" spans="1:26">
      <c r="A7884" s="248"/>
      <c r="I7884" s="126"/>
      <c r="P7884" s="126"/>
      <c r="Y7884" s="126"/>
      <c r="Z7884" s="126"/>
    </row>
    <row r="7885" spans="1:26">
      <c r="A7885" s="248"/>
      <c r="I7885" s="126"/>
      <c r="P7885" s="126"/>
      <c r="Y7885" s="126"/>
      <c r="Z7885" s="126"/>
    </row>
    <row r="7886" spans="1:26">
      <c r="A7886" s="248"/>
      <c r="I7886" s="126"/>
      <c r="P7886" s="126"/>
      <c r="Y7886" s="126"/>
      <c r="Z7886" s="126"/>
    </row>
    <row r="7887" spans="1:26">
      <c r="A7887" s="248"/>
      <c r="I7887" s="126"/>
      <c r="P7887" s="126"/>
      <c r="Y7887" s="126"/>
      <c r="Z7887" s="126"/>
    </row>
    <row r="7888" spans="1:26">
      <c r="A7888" s="248"/>
      <c r="I7888" s="126"/>
      <c r="P7888" s="126"/>
      <c r="Y7888" s="126"/>
      <c r="Z7888" s="126"/>
    </row>
    <row r="7889" spans="1:26">
      <c r="A7889" s="248"/>
      <c r="I7889" s="126"/>
      <c r="P7889" s="126"/>
      <c r="Y7889" s="126"/>
      <c r="Z7889" s="126"/>
    </row>
    <row r="7890" spans="1:26">
      <c r="A7890" s="248"/>
      <c r="I7890" s="126"/>
      <c r="P7890" s="126"/>
      <c r="Y7890" s="126"/>
      <c r="Z7890" s="126"/>
    </row>
    <row r="7891" spans="1:26">
      <c r="A7891" s="248"/>
      <c r="I7891" s="126"/>
      <c r="P7891" s="126"/>
      <c r="Y7891" s="126"/>
      <c r="Z7891" s="126"/>
    </row>
    <row r="7892" spans="1:26">
      <c r="A7892" s="248"/>
      <c r="I7892" s="126"/>
      <c r="P7892" s="126"/>
      <c r="Y7892" s="126"/>
      <c r="Z7892" s="126"/>
    </row>
    <row r="7893" spans="1:26">
      <c r="A7893" s="248"/>
      <c r="I7893" s="126"/>
      <c r="P7893" s="126"/>
      <c r="Y7893" s="126"/>
      <c r="Z7893" s="126"/>
    </row>
    <row r="7894" spans="1:26">
      <c r="A7894" s="248"/>
      <c r="I7894" s="126"/>
      <c r="P7894" s="126"/>
      <c r="Y7894" s="126"/>
      <c r="Z7894" s="126"/>
    </row>
    <row r="7895" spans="1:26">
      <c r="A7895" s="248"/>
      <c r="I7895" s="126"/>
      <c r="P7895" s="126"/>
      <c r="Y7895" s="126"/>
      <c r="Z7895" s="126"/>
    </row>
    <row r="7896" spans="1:26">
      <c r="A7896" s="248"/>
      <c r="I7896" s="126"/>
      <c r="P7896" s="126"/>
      <c r="Y7896" s="126"/>
      <c r="Z7896" s="126"/>
    </row>
    <row r="7897" spans="1:26">
      <c r="A7897" s="248"/>
      <c r="I7897" s="126"/>
      <c r="P7897" s="126"/>
      <c r="Y7897" s="126"/>
      <c r="Z7897" s="126"/>
    </row>
    <row r="7898" spans="1:26">
      <c r="A7898" s="248"/>
      <c r="I7898" s="126"/>
      <c r="P7898" s="126"/>
      <c r="Y7898" s="126"/>
      <c r="Z7898" s="126"/>
    </row>
    <row r="7899" spans="1:26">
      <c r="A7899" s="248"/>
      <c r="I7899" s="126"/>
      <c r="P7899" s="126"/>
      <c r="Y7899" s="126"/>
      <c r="Z7899" s="126"/>
    </row>
    <row r="7900" spans="1:26">
      <c r="A7900" s="248"/>
      <c r="I7900" s="126"/>
      <c r="P7900" s="126"/>
      <c r="Y7900" s="126"/>
      <c r="Z7900" s="126"/>
    </row>
    <row r="7901" spans="1:26">
      <c r="A7901" s="248"/>
      <c r="I7901" s="126"/>
      <c r="P7901" s="126"/>
      <c r="Y7901" s="126"/>
      <c r="Z7901" s="126"/>
    </row>
    <row r="7902" spans="1:26">
      <c r="A7902" s="248"/>
      <c r="I7902" s="126"/>
      <c r="P7902" s="126"/>
      <c r="Y7902" s="126"/>
      <c r="Z7902" s="126"/>
    </row>
    <row r="7903" spans="1:26">
      <c r="A7903" s="248"/>
      <c r="I7903" s="126"/>
      <c r="P7903" s="126"/>
      <c r="Y7903" s="126"/>
      <c r="Z7903" s="126"/>
    </row>
    <row r="7904" spans="1:26">
      <c r="A7904" s="248"/>
      <c r="I7904" s="126"/>
      <c r="P7904" s="126"/>
      <c r="Y7904" s="126"/>
      <c r="Z7904" s="126"/>
    </row>
    <row r="7905" spans="1:26">
      <c r="A7905" s="248"/>
      <c r="I7905" s="126"/>
      <c r="P7905" s="126"/>
      <c r="Y7905" s="126"/>
      <c r="Z7905" s="126"/>
    </row>
    <row r="7906" spans="1:26">
      <c r="A7906" s="248"/>
      <c r="I7906" s="126"/>
      <c r="P7906" s="126"/>
      <c r="Y7906" s="126"/>
      <c r="Z7906" s="126"/>
    </row>
    <row r="7907" spans="1:26">
      <c r="A7907" s="248"/>
      <c r="I7907" s="126"/>
      <c r="P7907" s="126"/>
      <c r="Y7907" s="126"/>
      <c r="Z7907" s="126"/>
    </row>
    <row r="7908" spans="1:26">
      <c r="A7908" s="248"/>
      <c r="I7908" s="126"/>
      <c r="P7908" s="126"/>
      <c r="Y7908" s="126"/>
      <c r="Z7908" s="126"/>
    </row>
    <row r="7909" spans="1:26">
      <c r="A7909" s="248"/>
      <c r="I7909" s="126"/>
      <c r="P7909" s="126"/>
      <c r="Y7909" s="126"/>
      <c r="Z7909" s="126"/>
    </row>
    <row r="7910" spans="1:26">
      <c r="A7910" s="248"/>
      <c r="I7910" s="126"/>
      <c r="P7910" s="126"/>
      <c r="Y7910" s="126"/>
      <c r="Z7910" s="126"/>
    </row>
    <row r="7911" spans="1:26">
      <c r="A7911" s="248"/>
      <c r="I7911" s="126"/>
      <c r="P7911" s="126"/>
      <c r="Y7911" s="126"/>
      <c r="Z7911" s="126"/>
    </row>
    <row r="7912" spans="1:26">
      <c r="A7912" s="248"/>
      <c r="I7912" s="126"/>
      <c r="P7912" s="126"/>
      <c r="Y7912" s="126"/>
      <c r="Z7912" s="126"/>
    </row>
    <row r="7913" spans="1:26">
      <c r="A7913" s="248"/>
      <c r="I7913" s="126"/>
      <c r="P7913" s="126"/>
      <c r="Y7913" s="126"/>
      <c r="Z7913" s="126"/>
    </row>
    <row r="7914" spans="1:26">
      <c r="A7914" s="248"/>
      <c r="I7914" s="126"/>
      <c r="P7914" s="126"/>
      <c r="Y7914" s="126"/>
      <c r="Z7914" s="126"/>
    </row>
    <row r="7915" spans="1:26">
      <c r="A7915" s="248"/>
      <c r="I7915" s="126"/>
      <c r="P7915" s="126"/>
      <c r="Y7915" s="126"/>
      <c r="Z7915" s="126"/>
    </row>
    <row r="7916" spans="1:26">
      <c r="A7916" s="248"/>
      <c r="I7916" s="126"/>
      <c r="P7916" s="126"/>
      <c r="Y7916" s="126"/>
      <c r="Z7916" s="126"/>
    </row>
    <row r="7917" spans="1:26">
      <c r="A7917" s="248"/>
      <c r="I7917" s="126"/>
      <c r="P7917" s="126"/>
      <c r="Y7917" s="126"/>
      <c r="Z7917" s="126"/>
    </row>
    <row r="7918" spans="1:26">
      <c r="A7918" s="248"/>
      <c r="I7918" s="126"/>
      <c r="P7918" s="126"/>
      <c r="Y7918" s="126"/>
      <c r="Z7918" s="126"/>
    </row>
    <row r="7919" spans="1:26">
      <c r="A7919" s="248"/>
      <c r="I7919" s="126"/>
      <c r="P7919" s="126"/>
      <c r="Y7919" s="126"/>
      <c r="Z7919" s="126"/>
    </row>
    <row r="7920" spans="1:26">
      <c r="A7920" s="248"/>
      <c r="I7920" s="126"/>
      <c r="P7920" s="126"/>
      <c r="Y7920" s="126"/>
      <c r="Z7920" s="126"/>
    </row>
    <row r="7921" spans="1:26">
      <c r="A7921" s="248"/>
      <c r="I7921" s="126"/>
      <c r="P7921" s="126"/>
      <c r="Y7921" s="126"/>
      <c r="Z7921" s="126"/>
    </row>
    <row r="7922" spans="1:26">
      <c r="A7922" s="248"/>
      <c r="I7922" s="126"/>
      <c r="P7922" s="126"/>
      <c r="Y7922" s="126"/>
      <c r="Z7922" s="126"/>
    </row>
    <row r="7923" spans="1:26">
      <c r="A7923" s="248"/>
      <c r="I7923" s="126"/>
      <c r="P7923" s="126"/>
      <c r="Y7923" s="126"/>
      <c r="Z7923" s="126"/>
    </row>
    <row r="7924" spans="1:26">
      <c r="A7924" s="248"/>
      <c r="I7924" s="126"/>
      <c r="P7924" s="126"/>
      <c r="Y7924" s="126"/>
      <c r="Z7924" s="126"/>
    </row>
    <row r="7925" spans="1:26">
      <c r="A7925" s="248"/>
      <c r="I7925" s="126"/>
      <c r="P7925" s="126"/>
      <c r="Y7925" s="126"/>
      <c r="Z7925" s="126"/>
    </row>
    <row r="7926" spans="1:26">
      <c r="A7926" s="248"/>
      <c r="I7926" s="126"/>
      <c r="P7926" s="126"/>
      <c r="Y7926" s="126"/>
      <c r="Z7926" s="126"/>
    </row>
    <row r="7927" spans="1:26">
      <c r="A7927" s="248"/>
      <c r="I7927" s="126"/>
      <c r="P7927" s="126"/>
      <c r="Y7927" s="126"/>
      <c r="Z7927" s="126"/>
    </row>
    <row r="7928" spans="1:26">
      <c r="A7928" s="248"/>
      <c r="I7928" s="126"/>
      <c r="P7928" s="126"/>
      <c r="Y7928" s="126"/>
      <c r="Z7928" s="126"/>
    </row>
    <row r="7929" spans="1:26">
      <c r="A7929" s="248"/>
      <c r="I7929" s="126"/>
      <c r="P7929" s="126"/>
      <c r="Y7929" s="126"/>
      <c r="Z7929" s="126"/>
    </row>
    <row r="7930" spans="1:26">
      <c r="A7930" s="248"/>
      <c r="I7930" s="126"/>
      <c r="P7930" s="126"/>
      <c r="Y7930" s="126"/>
      <c r="Z7930" s="126"/>
    </row>
    <row r="7931" spans="1:26">
      <c r="A7931" s="248"/>
      <c r="I7931" s="126"/>
      <c r="P7931" s="126"/>
      <c r="Y7931" s="126"/>
      <c r="Z7931" s="126"/>
    </row>
    <row r="7932" spans="1:26">
      <c r="A7932" s="248"/>
      <c r="I7932" s="126"/>
      <c r="P7932" s="126"/>
      <c r="Y7932" s="126"/>
      <c r="Z7932" s="126"/>
    </row>
    <row r="7933" spans="1:26">
      <c r="A7933" s="248"/>
      <c r="I7933" s="126"/>
      <c r="P7933" s="126"/>
      <c r="Y7933" s="126"/>
      <c r="Z7933" s="126"/>
    </row>
    <row r="7934" spans="1:26">
      <c r="A7934" s="248"/>
      <c r="I7934" s="126"/>
      <c r="P7934" s="126"/>
      <c r="Y7934" s="126"/>
      <c r="Z7934" s="126"/>
    </row>
    <row r="7935" spans="1:26">
      <c r="A7935" s="248"/>
      <c r="I7935" s="126"/>
      <c r="P7935" s="126"/>
      <c r="Y7935" s="126"/>
      <c r="Z7935" s="126"/>
    </row>
    <row r="7936" spans="1:26">
      <c r="A7936" s="248"/>
      <c r="I7936" s="126"/>
      <c r="P7936" s="126"/>
      <c r="Y7936" s="126"/>
      <c r="Z7936" s="126"/>
    </row>
    <row r="7937" spans="1:26">
      <c r="A7937" s="248"/>
      <c r="I7937" s="126"/>
      <c r="P7937" s="126"/>
      <c r="Y7937" s="126"/>
      <c r="Z7937" s="126"/>
    </row>
    <row r="7938" spans="1:26">
      <c r="A7938" s="248"/>
      <c r="I7938" s="126"/>
      <c r="P7938" s="126"/>
      <c r="Y7938" s="126"/>
      <c r="Z7938" s="126"/>
    </row>
    <row r="7939" spans="1:26">
      <c r="A7939" s="248"/>
      <c r="I7939" s="126"/>
      <c r="P7939" s="126"/>
      <c r="Y7939" s="126"/>
      <c r="Z7939" s="126"/>
    </row>
    <row r="7940" spans="1:26">
      <c r="A7940" s="248"/>
      <c r="I7940" s="126"/>
      <c r="P7940" s="126"/>
      <c r="Y7940" s="126"/>
      <c r="Z7940" s="126"/>
    </row>
    <row r="7941" spans="1:26">
      <c r="A7941" s="248"/>
      <c r="I7941" s="126"/>
      <c r="P7941" s="126"/>
      <c r="Y7941" s="126"/>
      <c r="Z7941" s="126"/>
    </row>
    <row r="7942" spans="1:26">
      <c r="A7942" s="248"/>
      <c r="I7942" s="126"/>
      <c r="P7942" s="126"/>
      <c r="Y7942" s="126"/>
      <c r="Z7942" s="126"/>
    </row>
    <row r="7943" spans="1:26">
      <c r="A7943" s="248"/>
      <c r="I7943" s="126"/>
      <c r="P7943" s="126"/>
      <c r="Y7943" s="126"/>
      <c r="Z7943" s="126"/>
    </row>
    <row r="7944" spans="1:26">
      <c r="A7944" s="248"/>
      <c r="I7944" s="126"/>
      <c r="P7944" s="126"/>
      <c r="Y7944" s="126"/>
      <c r="Z7944" s="126"/>
    </row>
    <row r="7945" spans="1:26">
      <c r="A7945" s="248"/>
      <c r="I7945" s="126"/>
      <c r="P7945" s="126"/>
      <c r="Y7945" s="126"/>
      <c r="Z7945" s="126"/>
    </row>
    <row r="7946" spans="1:26">
      <c r="A7946" s="248"/>
      <c r="I7946" s="126"/>
      <c r="P7946" s="126"/>
      <c r="Y7946" s="126"/>
      <c r="Z7946" s="126"/>
    </row>
    <row r="7947" spans="1:26">
      <c r="A7947" s="248"/>
      <c r="I7947" s="126"/>
      <c r="P7947" s="126"/>
      <c r="Y7947" s="126"/>
      <c r="Z7947" s="126"/>
    </row>
    <row r="7948" spans="1:26">
      <c r="A7948" s="248"/>
      <c r="I7948" s="126"/>
      <c r="P7948" s="126"/>
      <c r="Y7948" s="126"/>
      <c r="Z7948" s="126"/>
    </row>
    <row r="7949" spans="1:26">
      <c r="A7949" s="248"/>
      <c r="I7949" s="126"/>
      <c r="P7949" s="126"/>
      <c r="Y7949" s="126"/>
      <c r="Z7949" s="126"/>
    </row>
    <row r="7950" spans="1:26">
      <c r="A7950" s="248"/>
      <c r="I7950" s="126"/>
      <c r="P7950" s="126"/>
      <c r="Y7950" s="126"/>
      <c r="Z7950" s="126"/>
    </row>
    <row r="7951" spans="1:26">
      <c r="A7951" s="248"/>
      <c r="I7951" s="126"/>
      <c r="P7951" s="126"/>
      <c r="Y7951" s="126"/>
      <c r="Z7951" s="126"/>
    </row>
    <row r="7952" spans="1:26">
      <c r="A7952" s="248"/>
      <c r="I7952" s="126"/>
      <c r="P7952" s="126"/>
      <c r="Y7952" s="126"/>
      <c r="Z7952" s="126"/>
    </row>
    <row r="7953" spans="1:26">
      <c r="A7953" s="248"/>
      <c r="I7953" s="126"/>
      <c r="P7953" s="126"/>
      <c r="Y7953" s="126"/>
      <c r="Z7953" s="126"/>
    </row>
    <row r="7954" spans="1:26">
      <c r="A7954" s="248"/>
      <c r="I7954" s="126"/>
      <c r="P7954" s="126"/>
      <c r="Y7954" s="126"/>
      <c r="Z7954" s="126"/>
    </row>
    <row r="7955" spans="1:26">
      <c r="A7955" s="248"/>
      <c r="I7955" s="126"/>
      <c r="P7955" s="126"/>
      <c r="Y7955" s="126"/>
      <c r="Z7955" s="126"/>
    </row>
    <row r="7956" spans="1:26">
      <c r="A7956" s="248"/>
      <c r="I7956" s="126"/>
      <c r="P7956" s="126"/>
      <c r="Y7956" s="126"/>
      <c r="Z7956" s="126"/>
    </row>
    <row r="7957" spans="1:26">
      <c r="A7957" s="248"/>
      <c r="I7957" s="126"/>
      <c r="P7957" s="126"/>
      <c r="Y7957" s="126"/>
      <c r="Z7957" s="126"/>
    </row>
    <row r="7958" spans="1:26">
      <c r="A7958" s="248"/>
      <c r="I7958" s="126"/>
      <c r="P7958" s="126"/>
      <c r="Y7958" s="126"/>
      <c r="Z7958" s="126"/>
    </row>
    <row r="7959" spans="1:26">
      <c r="A7959" s="248"/>
      <c r="I7959" s="126"/>
      <c r="P7959" s="126"/>
      <c r="Y7959" s="126"/>
      <c r="Z7959" s="126"/>
    </row>
    <row r="7960" spans="1:26">
      <c r="A7960" s="248"/>
      <c r="I7960" s="126"/>
      <c r="P7960" s="126"/>
      <c r="Y7960" s="126"/>
      <c r="Z7960" s="126"/>
    </row>
    <row r="7961" spans="1:26">
      <c r="A7961" s="248"/>
      <c r="I7961" s="126"/>
      <c r="P7961" s="126"/>
      <c r="Y7961" s="126"/>
      <c r="Z7961" s="126"/>
    </row>
    <row r="7962" spans="1:26">
      <c r="A7962" s="248"/>
      <c r="I7962" s="126"/>
      <c r="P7962" s="126"/>
      <c r="Y7962" s="126"/>
      <c r="Z7962" s="126"/>
    </row>
    <row r="7963" spans="1:26">
      <c r="A7963" s="248"/>
      <c r="I7963" s="126"/>
      <c r="P7963" s="126"/>
      <c r="Y7963" s="126"/>
      <c r="Z7963" s="126"/>
    </row>
    <row r="7964" spans="1:26">
      <c r="A7964" s="248"/>
      <c r="I7964" s="126"/>
      <c r="P7964" s="126"/>
      <c r="Y7964" s="126"/>
      <c r="Z7964" s="126"/>
    </row>
    <row r="7965" spans="1:26">
      <c r="A7965" s="248"/>
      <c r="I7965" s="126"/>
      <c r="P7965" s="126"/>
      <c r="Y7965" s="126"/>
      <c r="Z7965" s="126"/>
    </row>
    <row r="7966" spans="1:26">
      <c r="A7966" s="248"/>
      <c r="I7966" s="126"/>
      <c r="P7966" s="126"/>
      <c r="Y7966" s="126"/>
      <c r="Z7966" s="126"/>
    </row>
    <row r="7967" spans="1:26">
      <c r="A7967" s="248"/>
      <c r="I7967" s="126"/>
      <c r="P7967" s="126"/>
      <c r="Y7967" s="126"/>
      <c r="Z7967" s="126"/>
    </row>
    <row r="7968" spans="1:26">
      <c r="A7968" s="248"/>
      <c r="I7968" s="126"/>
      <c r="P7968" s="126"/>
      <c r="Y7968" s="126"/>
      <c r="Z7968" s="126"/>
    </row>
    <row r="7969" spans="1:26">
      <c r="A7969" s="248"/>
      <c r="I7969" s="126"/>
      <c r="P7969" s="126"/>
      <c r="Y7969" s="126"/>
      <c r="Z7969" s="126"/>
    </row>
    <row r="7970" spans="1:26">
      <c r="A7970" s="248"/>
      <c r="I7970" s="126"/>
      <c r="P7970" s="126"/>
      <c r="Y7970" s="126"/>
      <c r="Z7970" s="126"/>
    </row>
    <row r="7971" spans="1:26">
      <c r="A7971" s="248"/>
      <c r="I7971" s="126"/>
      <c r="P7971" s="126"/>
      <c r="Y7971" s="126"/>
      <c r="Z7971" s="126"/>
    </row>
    <row r="7972" spans="1:26">
      <c r="A7972" s="248"/>
      <c r="I7972" s="126"/>
      <c r="P7972" s="126"/>
      <c r="Y7972" s="126"/>
      <c r="Z7972" s="126"/>
    </row>
    <row r="7973" spans="1:26">
      <c r="A7973" s="248"/>
      <c r="I7973" s="126"/>
      <c r="P7973" s="126"/>
      <c r="Y7973" s="126"/>
      <c r="Z7973" s="126"/>
    </row>
    <row r="7974" spans="1:26">
      <c r="A7974" s="248"/>
      <c r="I7974" s="126"/>
      <c r="P7974" s="126"/>
      <c r="Y7974" s="126"/>
      <c r="Z7974" s="126"/>
    </row>
    <row r="7975" spans="1:26">
      <c r="A7975" s="248"/>
      <c r="I7975" s="126"/>
      <c r="P7975" s="126"/>
      <c r="Y7975" s="126"/>
      <c r="Z7975" s="126"/>
    </row>
    <row r="7976" spans="1:26">
      <c r="A7976" s="248"/>
      <c r="I7976" s="126"/>
      <c r="P7976" s="126"/>
      <c r="Y7976" s="126"/>
      <c r="Z7976" s="126"/>
    </row>
    <row r="7977" spans="1:26">
      <c r="A7977" s="248"/>
      <c r="I7977" s="126"/>
      <c r="P7977" s="126"/>
      <c r="Y7977" s="126"/>
      <c r="Z7977" s="126"/>
    </row>
    <row r="7978" spans="1:26">
      <c r="A7978" s="248"/>
      <c r="I7978" s="126"/>
      <c r="P7978" s="126"/>
      <c r="Y7978" s="126"/>
      <c r="Z7978" s="126"/>
    </row>
    <row r="7979" spans="1:26">
      <c r="A7979" s="248"/>
      <c r="I7979" s="126"/>
      <c r="P7979" s="126"/>
      <c r="Y7979" s="126"/>
      <c r="Z7979" s="126"/>
    </row>
    <row r="7980" spans="1:26">
      <c r="A7980" s="248"/>
      <c r="I7980" s="126"/>
      <c r="P7980" s="126"/>
      <c r="Y7980" s="126"/>
      <c r="Z7980" s="126"/>
    </row>
    <row r="7981" spans="1:26">
      <c r="A7981" s="248"/>
      <c r="I7981" s="126"/>
      <c r="P7981" s="126"/>
      <c r="Y7981" s="126"/>
      <c r="Z7981" s="126"/>
    </row>
    <row r="7982" spans="1:26">
      <c r="A7982" s="248"/>
      <c r="I7982" s="126"/>
      <c r="P7982" s="126"/>
      <c r="Y7982" s="126"/>
      <c r="Z7982" s="126"/>
    </row>
    <row r="7983" spans="1:26">
      <c r="A7983" s="248"/>
      <c r="I7983" s="126"/>
      <c r="P7983" s="126"/>
      <c r="Y7983" s="126"/>
      <c r="Z7983" s="126"/>
    </row>
    <row r="7984" spans="1:26">
      <c r="A7984" s="248"/>
      <c r="I7984" s="126"/>
      <c r="P7984" s="126"/>
      <c r="Y7984" s="126"/>
      <c r="Z7984" s="126"/>
    </row>
    <row r="7985" spans="1:26">
      <c r="A7985" s="248"/>
      <c r="I7985" s="126"/>
      <c r="P7985" s="126"/>
      <c r="Y7985" s="126"/>
      <c r="Z7985" s="126"/>
    </row>
    <row r="7986" spans="1:26">
      <c r="A7986" s="248"/>
      <c r="I7986" s="126"/>
      <c r="P7986" s="126"/>
      <c r="Y7986" s="126"/>
      <c r="Z7986" s="126"/>
    </row>
    <row r="7987" spans="1:26">
      <c r="A7987" s="248"/>
      <c r="I7987" s="126"/>
      <c r="P7987" s="126"/>
      <c r="Y7987" s="126"/>
      <c r="Z7987" s="126"/>
    </row>
    <row r="7988" spans="1:26">
      <c r="A7988" s="248"/>
      <c r="I7988" s="126"/>
      <c r="P7988" s="126"/>
      <c r="Y7988" s="126"/>
      <c r="Z7988" s="126"/>
    </row>
    <row r="7989" spans="1:26">
      <c r="A7989" s="248"/>
      <c r="I7989" s="126"/>
      <c r="P7989" s="126"/>
      <c r="Y7989" s="126"/>
      <c r="Z7989" s="126"/>
    </row>
    <row r="7990" spans="1:26">
      <c r="A7990" s="248"/>
      <c r="I7990" s="126"/>
      <c r="P7990" s="126"/>
      <c r="Y7990" s="126"/>
      <c r="Z7990" s="126"/>
    </row>
    <row r="7991" spans="1:26">
      <c r="A7991" s="248"/>
      <c r="I7991" s="126"/>
      <c r="P7991" s="126"/>
      <c r="Y7991" s="126"/>
      <c r="Z7991" s="126"/>
    </row>
    <row r="7992" spans="1:26">
      <c r="A7992" s="248"/>
      <c r="I7992" s="126"/>
      <c r="P7992" s="126"/>
      <c r="Y7992" s="126"/>
      <c r="Z7992" s="126"/>
    </row>
    <row r="7993" spans="1:26">
      <c r="A7993" s="248"/>
      <c r="I7993" s="126"/>
      <c r="P7993" s="126"/>
      <c r="Y7993" s="126"/>
      <c r="Z7993" s="126"/>
    </row>
    <row r="7994" spans="1:26">
      <c r="A7994" s="248"/>
      <c r="I7994" s="126"/>
      <c r="P7994" s="126"/>
      <c r="Y7994" s="126"/>
      <c r="Z7994" s="126"/>
    </row>
    <row r="7995" spans="1:26">
      <c r="A7995" s="248"/>
      <c r="I7995" s="126"/>
      <c r="P7995" s="126"/>
      <c r="Y7995" s="126"/>
      <c r="Z7995" s="126"/>
    </row>
    <row r="7996" spans="1:26">
      <c r="A7996" s="248"/>
      <c r="I7996" s="126"/>
      <c r="P7996" s="126"/>
      <c r="Y7996" s="126"/>
      <c r="Z7996" s="126"/>
    </row>
    <row r="7997" spans="1:26">
      <c r="A7997" s="248"/>
      <c r="I7997" s="126"/>
      <c r="P7997" s="126"/>
      <c r="Y7997" s="126"/>
      <c r="Z7997" s="126"/>
    </row>
    <row r="7998" spans="1:26">
      <c r="A7998" s="248"/>
      <c r="I7998" s="126"/>
      <c r="P7998" s="126"/>
      <c r="Y7998" s="126"/>
      <c r="Z7998" s="126"/>
    </row>
    <row r="7999" spans="1:26">
      <c r="A7999" s="248"/>
      <c r="I7999" s="126"/>
      <c r="P7999" s="126"/>
      <c r="Y7999" s="126"/>
      <c r="Z7999" s="126"/>
    </row>
    <row r="8000" spans="1:26">
      <c r="A8000" s="248"/>
      <c r="I8000" s="126"/>
      <c r="P8000" s="126"/>
      <c r="Y8000" s="126"/>
      <c r="Z8000" s="126"/>
    </row>
    <row r="8001" spans="1:26">
      <c r="A8001" s="248"/>
      <c r="I8001" s="126"/>
      <c r="P8001" s="126"/>
      <c r="Y8001" s="126"/>
      <c r="Z8001" s="126"/>
    </row>
    <row r="8002" spans="1:26">
      <c r="A8002" s="248"/>
      <c r="I8002" s="126"/>
      <c r="P8002" s="126"/>
      <c r="Y8002" s="126"/>
      <c r="Z8002" s="126"/>
    </row>
    <row r="8003" spans="1:26">
      <c r="A8003" s="248"/>
      <c r="I8003" s="126"/>
      <c r="P8003" s="126"/>
      <c r="Y8003" s="126"/>
      <c r="Z8003" s="126"/>
    </row>
    <row r="8004" spans="1:26">
      <c r="A8004" s="248"/>
      <c r="I8004" s="126"/>
      <c r="P8004" s="126"/>
      <c r="Y8004" s="126"/>
      <c r="Z8004" s="126"/>
    </row>
    <row r="8005" spans="1:26">
      <c r="A8005" s="248"/>
      <c r="I8005" s="126"/>
      <c r="P8005" s="126"/>
      <c r="Y8005" s="126"/>
      <c r="Z8005" s="126"/>
    </row>
    <row r="8006" spans="1:26">
      <c r="A8006" s="248"/>
      <c r="I8006" s="126"/>
      <c r="P8006" s="126"/>
      <c r="Y8006" s="126"/>
      <c r="Z8006" s="126"/>
    </row>
    <row r="8007" spans="1:26">
      <c r="A8007" s="248"/>
      <c r="I8007" s="126"/>
      <c r="P8007" s="126"/>
      <c r="Y8007" s="126"/>
      <c r="Z8007" s="126"/>
    </row>
    <row r="8008" spans="1:26">
      <c r="A8008" s="248"/>
      <c r="I8008" s="126"/>
      <c r="P8008" s="126"/>
      <c r="Y8008" s="126"/>
      <c r="Z8008" s="126"/>
    </row>
    <row r="8009" spans="1:26">
      <c r="A8009" s="248"/>
      <c r="I8009" s="126"/>
      <c r="P8009" s="126"/>
      <c r="Y8009" s="126"/>
      <c r="Z8009" s="126"/>
    </row>
    <row r="8010" spans="1:26">
      <c r="A8010" s="248"/>
      <c r="I8010" s="126"/>
      <c r="P8010" s="126"/>
      <c r="Y8010" s="126"/>
      <c r="Z8010" s="126"/>
    </row>
    <row r="8011" spans="1:26">
      <c r="A8011" s="248"/>
      <c r="I8011" s="126"/>
      <c r="P8011" s="126"/>
      <c r="Y8011" s="126"/>
      <c r="Z8011" s="126"/>
    </row>
    <row r="8012" spans="1:26">
      <c r="A8012" s="248"/>
      <c r="I8012" s="126"/>
      <c r="P8012" s="126"/>
      <c r="Y8012" s="126"/>
      <c r="Z8012" s="126"/>
    </row>
    <row r="8013" spans="1:26">
      <c r="A8013" s="248"/>
      <c r="I8013" s="126"/>
      <c r="P8013" s="126"/>
      <c r="Y8013" s="126"/>
      <c r="Z8013" s="126"/>
    </row>
    <row r="8014" spans="1:26">
      <c r="A8014" s="248"/>
      <c r="I8014" s="126"/>
      <c r="P8014" s="126"/>
      <c r="Y8014" s="126"/>
      <c r="Z8014" s="126"/>
    </row>
    <row r="8015" spans="1:26">
      <c r="A8015" s="248"/>
      <c r="I8015" s="126"/>
      <c r="P8015" s="126"/>
      <c r="Y8015" s="126"/>
      <c r="Z8015" s="126"/>
    </row>
    <row r="8016" spans="1:26">
      <c r="A8016" s="248"/>
      <c r="I8016" s="126"/>
      <c r="P8016" s="126"/>
      <c r="Y8016" s="126"/>
      <c r="Z8016" s="126"/>
    </row>
    <row r="8017" spans="1:26">
      <c r="A8017" s="248"/>
      <c r="I8017" s="126"/>
      <c r="P8017" s="126"/>
      <c r="Y8017" s="126"/>
      <c r="Z8017" s="126"/>
    </row>
    <row r="8018" spans="1:26">
      <c r="A8018" s="248"/>
      <c r="I8018" s="126"/>
      <c r="P8018" s="126"/>
      <c r="Y8018" s="126"/>
      <c r="Z8018" s="126"/>
    </row>
    <row r="8019" spans="1:26">
      <c r="A8019" s="248"/>
      <c r="I8019" s="126"/>
      <c r="P8019" s="126"/>
      <c r="Y8019" s="126"/>
      <c r="Z8019" s="126"/>
    </row>
    <row r="8020" spans="1:26">
      <c r="A8020" s="248"/>
      <c r="I8020" s="126"/>
      <c r="P8020" s="126"/>
      <c r="Y8020" s="126"/>
      <c r="Z8020" s="126"/>
    </row>
    <row r="8021" spans="1:26">
      <c r="A8021" s="248"/>
      <c r="I8021" s="126"/>
      <c r="P8021" s="126"/>
      <c r="Y8021" s="126"/>
      <c r="Z8021" s="126"/>
    </row>
    <row r="8022" spans="1:26">
      <c r="A8022" s="248"/>
      <c r="I8022" s="126"/>
      <c r="P8022" s="126"/>
      <c r="Y8022" s="126"/>
      <c r="Z8022" s="126"/>
    </row>
    <row r="8023" spans="1:26">
      <c r="A8023" s="248"/>
      <c r="I8023" s="126"/>
      <c r="P8023" s="126"/>
      <c r="Y8023" s="126"/>
      <c r="Z8023" s="126"/>
    </row>
    <row r="8024" spans="1:26">
      <c r="A8024" s="248"/>
      <c r="I8024" s="126"/>
      <c r="P8024" s="126"/>
      <c r="Y8024" s="126"/>
      <c r="Z8024" s="126"/>
    </row>
    <row r="8025" spans="1:26">
      <c r="A8025" s="248"/>
      <c r="I8025" s="126"/>
      <c r="P8025" s="126"/>
      <c r="Y8025" s="126"/>
      <c r="Z8025" s="126"/>
    </row>
    <row r="8026" spans="1:26">
      <c r="A8026" s="248"/>
      <c r="I8026" s="126"/>
      <c r="P8026" s="126"/>
      <c r="Y8026" s="126"/>
      <c r="Z8026" s="126"/>
    </row>
    <row r="8027" spans="1:26">
      <c r="A8027" s="248"/>
      <c r="I8027" s="126"/>
      <c r="P8027" s="126"/>
      <c r="Y8027" s="126"/>
      <c r="Z8027" s="126"/>
    </row>
    <row r="8028" spans="1:26">
      <c r="A8028" s="248"/>
      <c r="I8028" s="126"/>
      <c r="P8028" s="126"/>
      <c r="Y8028" s="126"/>
      <c r="Z8028" s="126"/>
    </row>
    <row r="8029" spans="1:26">
      <c r="A8029" s="248"/>
      <c r="I8029" s="126"/>
      <c r="P8029" s="126"/>
      <c r="Y8029" s="126"/>
      <c r="Z8029" s="126"/>
    </row>
    <row r="8030" spans="1:26">
      <c r="A8030" s="248"/>
      <c r="I8030" s="126"/>
      <c r="P8030" s="126"/>
      <c r="Y8030" s="126"/>
      <c r="Z8030" s="126"/>
    </row>
    <row r="8031" spans="1:26">
      <c r="A8031" s="248"/>
      <c r="I8031" s="126"/>
      <c r="P8031" s="126"/>
      <c r="Y8031" s="126"/>
      <c r="Z8031" s="126"/>
    </row>
    <row r="8032" spans="1:26">
      <c r="A8032" s="248"/>
      <c r="I8032" s="126"/>
      <c r="P8032" s="126"/>
      <c r="Y8032" s="126"/>
      <c r="Z8032" s="126"/>
    </row>
    <row r="8033" spans="1:26">
      <c r="A8033" s="248"/>
      <c r="I8033" s="126"/>
      <c r="P8033" s="126"/>
      <c r="Y8033" s="126"/>
      <c r="Z8033" s="126"/>
    </row>
    <row r="8034" spans="1:26">
      <c r="A8034" s="248"/>
      <c r="I8034" s="126"/>
      <c r="P8034" s="126"/>
      <c r="Y8034" s="126"/>
      <c r="Z8034" s="126"/>
    </row>
    <row r="8035" spans="1:26">
      <c r="A8035" s="248"/>
      <c r="I8035" s="126"/>
      <c r="P8035" s="126"/>
      <c r="Y8035" s="126"/>
      <c r="Z8035" s="126"/>
    </row>
    <row r="8036" spans="1:26">
      <c r="A8036" s="248"/>
      <c r="I8036" s="126"/>
      <c r="P8036" s="126"/>
      <c r="Y8036" s="126"/>
      <c r="Z8036" s="126"/>
    </row>
    <row r="8037" spans="1:26">
      <c r="A8037" s="248"/>
      <c r="I8037" s="126"/>
      <c r="P8037" s="126"/>
      <c r="Y8037" s="126"/>
      <c r="Z8037" s="126"/>
    </row>
    <row r="8038" spans="1:26">
      <c r="A8038" s="248"/>
      <c r="I8038" s="126"/>
      <c r="P8038" s="126"/>
      <c r="Y8038" s="126"/>
      <c r="Z8038" s="126"/>
    </row>
    <row r="8039" spans="1:26">
      <c r="A8039" s="248"/>
      <c r="I8039" s="126"/>
      <c r="P8039" s="126"/>
      <c r="Y8039" s="126"/>
      <c r="Z8039" s="126"/>
    </row>
    <row r="8040" spans="1:26">
      <c r="A8040" s="248"/>
      <c r="I8040" s="126"/>
      <c r="P8040" s="126"/>
      <c r="Y8040" s="126"/>
      <c r="Z8040" s="126"/>
    </row>
    <row r="8041" spans="1:26">
      <c r="A8041" s="248"/>
      <c r="I8041" s="126"/>
      <c r="P8041" s="126"/>
      <c r="Y8041" s="126"/>
      <c r="Z8041" s="126"/>
    </row>
    <row r="8042" spans="1:26">
      <c r="A8042" s="248"/>
      <c r="I8042" s="126"/>
      <c r="P8042" s="126"/>
      <c r="Y8042" s="126"/>
      <c r="Z8042" s="126"/>
    </row>
    <row r="8043" spans="1:26">
      <c r="A8043" s="248"/>
      <c r="I8043" s="126"/>
      <c r="P8043" s="126"/>
      <c r="Y8043" s="126"/>
      <c r="Z8043" s="126"/>
    </row>
    <row r="8044" spans="1:26">
      <c r="A8044" s="248"/>
      <c r="I8044" s="126"/>
      <c r="P8044" s="126"/>
      <c r="Y8044" s="126"/>
      <c r="Z8044" s="126"/>
    </row>
    <row r="8045" spans="1:26">
      <c r="A8045" s="248"/>
      <c r="I8045" s="126"/>
      <c r="P8045" s="126"/>
      <c r="Y8045" s="126"/>
      <c r="Z8045" s="126"/>
    </row>
    <row r="8046" spans="1:26">
      <c r="A8046" s="248"/>
      <c r="I8046" s="126"/>
      <c r="P8046" s="126"/>
      <c r="Y8046" s="126"/>
      <c r="Z8046" s="126"/>
    </row>
    <row r="8047" spans="1:26">
      <c r="A8047" s="248"/>
      <c r="I8047" s="126"/>
      <c r="P8047" s="126"/>
      <c r="Y8047" s="126"/>
      <c r="Z8047" s="126"/>
    </row>
    <row r="8048" spans="1:26">
      <c r="A8048" s="248"/>
      <c r="I8048" s="126"/>
      <c r="P8048" s="126"/>
      <c r="Y8048" s="126"/>
      <c r="Z8048" s="126"/>
    </row>
    <row r="8049" spans="1:26">
      <c r="A8049" s="248"/>
      <c r="I8049" s="126"/>
      <c r="P8049" s="126"/>
      <c r="Y8049" s="126"/>
      <c r="Z8049" s="126"/>
    </row>
    <row r="8050" spans="1:26">
      <c r="A8050" s="248"/>
      <c r="I8050" s="126"/>
      <c r="P8050" s="126"/>
      <c r="Y8050" s="126"/>
      <c r="Z8050" s="126"/>
    </row>
    <row r="8051" spans="1:26">
      <c r="A8051" s="248"/>
      <c r="I8051" s="126"/>
      <c r="P8051" s="126"/>
      <c r="Y8051" s="126"/>
      <c r="Z8051" s="126"/>
    </row>
    <row r="8052" spans="1:26">
      <c r="A8052" s="248"/>
      <c r="I8052" s="126"/>
      <c r="P8052" s="126"/>
      <c r="Y8052" s="126"/>
      <c r="Z8052" s="126"/>
    </row>
    <row r="8053" spans="1:26">
      <c r="A8053" s="248"/>
      <c r="I8053" s="126"/>
      <c r="P8053" s="126"/>
      <c r="Y8053" s="126"/>
      <c r="Z8053" s="126"/>
    </row>
    <row r="8054" spans="1:26">
      <c r="A8054" s="248"/>
      <c r="I8054" s="126"/>
      <c r="P8054" s="126"/>
      <c r="Y8054" s="126"/>
      <c r="Z8054" s="126"/>
    </row>
    <row r="8055" spans="1:26">
      <c r="A8055" s="248"/>
      <c r="I8055" s="126"/>
      <c r="P8055" s="126"/>
      <c r="Y8055" s="126"/>
      <c r="Z8055" s="126"/>
    </row>
    <row r="8056" spans="1:26">
      <c r="A8056" s="248"/>
      <c r="I8056" s="126"/>
      <c r="P8056" s="126"/>
      <c r="Y8056" s="126"/>
      <c r="Z8056" s="126"/>
    </row>
    <row r="8057" spans="1:26">
      <c r="A8057" s="248"/>
      <c r="I8057" s="126"/>
      <c r="P8057" s="126"/>
      <c r="Y8057" s="126"/>
      <c r="Z8057" s="126"/>
    </row>
    <row r="8058" spans="1:26">
      <c r="A8058" s="248"/>
      <c r="I8058" s="126"/>
      <c r="P8058" s="126"/>
      <c r="Y8058" s="126"/>
      <c r="Z8058" s="126"/>
    </row>
    <row r="8059" spans="1:26">
      <c r="A8059" s="248"/>
      <c r="I8059" s="126"/>
      <c r="P8059" s="126"/>
      <c r="Y8059" s="126"/>
      <c r="Z8059" s="126"/>
    </row>
    <row r="8060" spans="1:26">
      <c r="A8060" s="248"/>
      <c r="I8060" s="126"/>
      <c r="P8060" s="126"/>
      <c r="Y8060" s="126"/>
      <c r="Z8060" s="126"/>
    </row>
    <row r="8061" spans="1:26">
      <c r="A8061" s="248"/>
      <c r="I8061" s="126"/>
      <c r="P8061" s="126"/>
      <c r="Y8061" s="126"/>
      <c r="Z8061" s="126"/>
    </row>
    <row r="8062" spans="1:26">
      <c r="A8062" s="248"/>
      <c r="I8062" s="126"/>
      <c r="P8062" s="126"/>
      <c r="Y8062" s="126"/>
      <c r="Z8062" s="126"/>
    </row>
    <row r="8063" spans="1:26">
      <c r="A8063" s="248"/>
      <c r="I8063" s="126"/>
      <c r="P8063" s="126"/>
      <c r="Y8063" s="126"/>
      <c r="Z8063" s="126"/>
    </row>
    <row r="8064" spans="1:26">
      <c r="A8064" s="248"/>
      <c r="I8064" s="126"/>
      <c r="P8064" s="126"/>
      <c r="Y8064" s="126"/>
      <c r="Z8064" s="126"/>
    </row>
    <row r="8065" spans="1:26">
      <c r="A8065" s="248"/>
      <c r="I8065" s="126"/>
      <c r="P8065" s="126"/>
      <c r="Y8065" s="126"/>
      <c r="Z8065" s="126"/>
    </row>
    <row r="8066" spans="1:26">
      <c r="A8066" s="248"/>
      <c r="I8066" s="126"/>
      <c r="P8066" s="126"/>
      <c r="Y8066" s="126"/>
      <c r="Z8066" s="126"/>
    </row>
    <row r="8067" spans="1:26">
      <c r="A8067" s="248"/>
      <c r="I8067" s="126"/>
      <c r="P8067" s="126"/>
      <c r="Y8067" s="126"/>
      <c r="Z8067" s="126"/>
    </row>
    <row r="8068" spans="1:26">
      <c r="A8068" s="248"/>
      <c r="I8068" s="126"/>
      <c r="P8068" s="126"/>
      <c r="Y8068" s="126"/>
      <c r="Z8068" s="126"/>
    </row>
    <row r="8069" spans="1:26">
      <c r="A8069" s="248"/>
      <c r="I8069" s="126"/>
      <c r="P8069" s="126"/>
      <c r="Y8069" s="126"/>
      <c r="Z8069" s="126"/>
    </row>
    <row r="8070" spans="1:26">
      <c r="A8070" s="248"/>
      <c r="I8070" s="126"/>
      <c r="P8070" s="126"/>
      <c r="Y8070" s="126"/>
      <c r="Z8070" s="126"/>
    </row>
    <row r="8071" spans="1:26">
      <c r="A8071" s="248"/>
      <c r="I8071" s="126"/>
      <c r="P8071" s="126"/>
      <c r="Y8071" s="126"/>
      <c r="Z8071" s="126"/>
    </row>
    <row r="8072" spans="1:26">
      <c r="A8072" s="248"/>
      <c r="I8072" s="126"/>
      <c r="P8072" s="126"/>
      <c r="Y8072" s="126"/>
      <c r="Z8072" s="126"/>
    </row>
    <row r="8073" spans="1:26">
      <c r="A8073" s="248"/>
      <c r="I8073" s="126"/>
      <c r="P8073" s="126"/>
      <c r="Y8073" s="126"/>
      <c r="Z8073" s="126"/>
    </row>
    <row r="8074" spans="1:26">
      <c r="A8074" s="248"/>
      <c r="I8074" s="126"/>
      <c r="P8074" s="126"/>
      <c r="Y8074" s="126"/>
      <c r="Z8074" s="126"/>
    </row>
    <row r="8075" spans="1:26">
      <c r="A8075" s="248"/>
      <c r="I8075" s="126"/>
      <c r="P8075" s="126"/>
      <c r="Y8075" s="126"/>
      <c r="Z8075" s="126"/>
    </row>
    <row r="8076" spans="1:26">
      <c r="A8076" s="248"/>
      <c r="I8076" s="126"/>
      <c r="P8076" s="126"/>
      <c r="Y8076" s="126"/>
      <c r="Z8076" s="126"/>
    </row>
    <row r="8077" spans="1:26">
      <c r="A8077" s="248"/>
      <c r="I8077" s="126"/>
      <c r="P8077" s="126"/>
      <c r="Y8077" s="126"/>
      <c r="Z8077" s="126"/>
    </row>
    <row r="8078" spans="1:26">
      <c r="A8078" s="248"/>
      <c r="I8078" s="126"/>
      <c r="P8078" s="126"/>
      <c r="Y8078" s="126"/>
      <c r="Z8078" s="126"/>
    </row>
    <row r="8079" spans="1:26">
      <c r="A8079" s="248"/>
      <c r="I8079" s="126"/>
      <c r="P8079" s="126"/>
      <c r="Y8079" s="126"/>
      <c r="Z8079" s="126"/>
    </row>
    <row r="8080" spans="1:26">
      <c r="A8080" s="248"/>
      <c r="I8080" s="126"/>
      <c r="P8080" s="126"/>
      <c r="Y8080" s="126"/>
      <c r="Z8080" s="126"/>
    </row>
    <row r="8081" spans="1:26">
      <c r="A8081" s="248"/>
      <c r="I8081" s="126"/>
      <c r="P8081" s="126"/>
      <c r="Y8081" s="126"/>
      <c r="Z8081" s="126"/>
    </row>
    <row r="8082" spans="1:26">
      <c r="A8082" s="248"/>
      <c r="I8082" s="126"/>
      <c r="P8082" s="126"/>
      <c r="Y8082" s="126"/>
      <c r="Z8082" s="126"/>
    </row>
    <row r="8083" spans="1:26">
      <c r="A8083" s="248"/>
      <c r="I8083" s="126"/>
      <c r="P8083" s="126"/>
      <c r="Y8083" s="126"/>
      <c r="Z8083" s="126"/>
    </row>
    <row r="8084" spans="1:26">
      <c r="A8084" s="248"/>
      <c r="I8084" s="126"/>
      <c r="P8084" s="126"/>
      <c r="Y8084" s="126"/>
      <c r="Z8084" s="126"/>
    </row>
    <row r="8085" spans="1:26">
      <c r="A8085" s="248"/>
      <c r="I8085" s="126"/>
      <c r="P8085" s="126"/>
      <c r="Y8085" s="126"/>
      <c r="Z8085" s="126"/>
    </row>
    <row r="8086" spans="1:26">
      <c r="A8086" s="248"/>
      <c r="I8086" s="126"/>
      <c r="P8086" s="126"/>
      <c r="Y8086" s="126"/>
      <c r="Z8086" s="126"/>
    </row>
    <row r="8087" spans="1:26">
      <c r="A8087" s="248"/>
      <c r="I8087" s="126"/>
      <c r="P8087" s="126"/>
      <c r="Y8087" s="126"/>
      <c r="Z8087" s="126"/>
    </row>
    <row r="8088" spans="1:26">
      <c r="A8088" s="248"/>
      <c r="I8088" s="126"/>
      <c r="P8088" s="126"/>
      <c r="Y8088" s="126"/>
      <c r="Z8088" s="126"/>
    </row>
    <row r="8089" spans="1:26">
      <c r="A8089" s="248"/>
      <c r="I8089" s="126"/>
      <c r="P8089" s="126"/>
      <c r="Y8089" s="126"/>
      <c r="Z8089" s="126"/>
    </row>
    <row r="8090" spans="1:26">
      <c r="A8090" s="248"/>
      <c r="I8090" s="126"/>
      <c r="P8090" s="126"/>
      <c r="Y8090" s="126"/>
      <c r="Z8090" s="126"/>
    </row>
    <row r="8091" spans="1:26">
      <c r="A8091" s="248"/>
      <c r="I8091" s="126"/>
      <c r="P8091" s="126"/>
      <c r="Y8091" s="126"/>
      <c r="Z8091" s="126"/>
    </row>
    <row r="8092" spans="1:26">
      <c r="A8092" s="248"/>
      <c r="I8092" s="126"/>
      <c r="P8092" s="126"/>
      <c r="Y8092" s="126"/>
      <c r="Z8092" s="126"/>
    </row>
    <row r="8093" spans="1:26">
      <c r="A8093" s="248"/>
      <c r="I8093" s="126"/>
      <c r="P8093" s="126"/>
      <c r="Y8093" s="126"/>
      <c r="Z8093" s="126"/>
    </row>
    <row r="8094" spans="1:26">
      <c r="A8094" s="248"/>
      <c r="I8094" s="126"/>
      <c r="P8094" s="126"/>
      <c r="Y8094" s="126"/>
      <c r="Z8094" s="126"/>
    </row>
    <row r="8095" spans="1:26">
      <c r="A8095" s="248"/>
      <c r="I8095" s="126"/>
      <c r="P8095" s="126"/>
      <c r="Y8095" s="126"/>
      <c r="Z8095" s="126"/>
    </row>
    <row r="8096" spans="1:26">
      <c r="A8096" s="248"/>
      <c r="I8096" s="126"/>
      <c r="P8096" s="126"/>
      <c r="Y8096" s="126"/>
      <c r="Z8096" s="126"/>
    </row>
    <row r="8097" spans="1:26">
      <c r="A8097" s="248"/>
      <c r="I8097" s="126"/>
      <c r="P8097" s="126"/>
      <c r="Y8097" s="126"/>
      <c r="Z8097" s="126"/>
    </row>
    <row r="8098" spans="1:26">
      <c r="A8098" s="248"/>
      <c r="I8098" s="126"/>
      <c r="P8098" s="126"/>
      <c r="Y8098" s="126"/>
      <c r="Z8098" s="126"/>
    </row>
    <row r="8099" spans="1:26">
      <c r="A8099" s="248"/>
      <c r="I8099" s="126"/>
      <c r="P8099" s="126"/>
      <c r="Y8099" s="126"/>
      <c r="Z8099" s="126"/>
    </row>
    <row r="8100" spans="1:26">
      <c r="A8100" s="248"/>
      <c r="I8100" s="126"/>
      <c r="P8100" s="126"/>
      <c r="Y8100" s="126"/>
      <c r="Z8100" s="126"/>
    </row>
    <row r="8101" spans="1:26">
      <c r="A8101" s="248"/>
      <c r="I8101" s="126"/>
      <c r="P8101" s="126"/>
      <c r="Y8101" s="126"/>
      <c r="Z8101" s="126"/>
    </row>
    <row r="8102" spans="1:26">
      <c r="A8102" s="248"/>
      <c r="I8102" s="126"/>
      <c r="P8102" s="126"/>
      <c r="Y8102" s="126"/>
      <c r="Z8102" s="126"/>
    </row>
    <row r="8103" spans="1:26">
      <c r="A8103" s="248"/>
      <c r="I8103" s="126"/>
      <c r="P8103" s="126"/>
      <c r="Y8103" s="126"/>
      <c r="Z8103" s="126"/>
    </row>
    <row r="8104" spans="1:26">
      <c r="A8104" s="248"/>
      <c r="I8104" s="126"/>
      <c r="P8104" s="126"/>
      <c r="Y8104" s="126"/>
      <c r="Z8104" s="126"/>
    </row>
    <row r="8105" spans="1:26">
      <c r="A8105" s="248"/>
      <c r="I8105" s="126"/>
      <c r="P8105" s="126"/>
      <c r="Y8105" s="126"/>
      <c r="Z8105" s="126"/>
    </row>
    <row r="8106" spans="1:26">
      <c r="A8106" s="248"/>
      <c r="I8106" s="126"/>
      <c r="P8106" s="126"/>
      <c r="Y8106" s="126"/>
      <c r="Z8106" s="126"/>
    </row>
    <row r="8107" spans="1:26">
      <c r="A8107" s="248"/>
      <c r="I8107" s="126"/>
      <c r="P8107" s="126"/>
      <c r="Y8107" s="126"/>
      <c r="Z8107" s="126"/>
    </row>
    <row r="8108" spans="1:26">
      <c r="A8108" s="248"/>
      <c r="I8108" s="126"/>
      <c r="P8108" s="126"/>
      <c r="Y8108" s="126"/>
      <c r="Z8108" s="126"/>
    </row>
    <row r="8109" spans="1:26">
      <c r="A8109" s="248"/>
      <c r="I8109" s="126"/>
      <c r="P8109" s="126"/>
      <c r="Y8109" s="126"/>
      <c r="Z8109" s="126"/>
    </row>
    <row r="8110" spans="1:26">
      <c r="A8110" s="248"/>
      <c r="I8110" s="126"/>
      <c r="P8110" s="126"/>
      <c r="Y8110" s="126"/>
      <c r="Z8110" s="126"/>
    </row>
    <row r="8111" spans="1:26">
      <c r="A8111" s="248"/>
      <c r="I8111" s="126"/>
      <c r="P8111" s="126"/>
      <c r="Y8111" s="126"/>
      <c r="Z8111" s="126"/>
    </row>
    <row r="8112" spans="1:26">
      <c r="A8112" s="248"/>
      <c r="I8112" s="126"/>
      <c r="P8112" s="126"/>
      <c r="Y8112" s="126"/>
      <c r="Z8112" s="126"/>
    </row>
    <row r="8113" spans="1:26">
      <c r="A8113" s="248"/>
      <c r="I8113" s="126"/>
      <c r="P8113" s="126"/>
      <c r="Y8113" s="126"/>
      <c r="Z8113" s="126"/>
    </row>
    <row r="8114" spans="1:26">
      <c r="A8114" s="248"/>
      <c r="I8114" s="126"/>
      <c r="P8114" s="126"/>
      <c r="Y8114" s="126"/>
      <c r="Z8114" s="126"/>
    </row>
    <row r="8115" spans="1:26">
      <c r="A8115" s="248"/>
      <c r="I8115" s="126"/>
      <c r="P8115" s="126"/>
      <c r="Y8115" s="126"/>
      <c r="Z8115" s="126"/>
    </row>
    <row r="8116" spans="1:26">
      <c r="A8116" s="248"/>
      <c r="I8116" s="126"/>
      <c r="P8116" s="126"/>
      <c r="Y8116" s="126"/>
      <c r="Z8116" s="126"/>
    </row>
    <row r="8117" spans="1:26">
      <c r="A8117" s="248"/>
      <c r="I8117" s="126"/>
      <c r="P8117" s="126"/>
      <c r="Y8117" s="126"/>
      <c r="Z8117" s="126"/>
    </row>
    <row r="8118" spans="1:26">
      <c r="A8118" s="248"/>
      <c r="I8118" s="126"/>
      <c r="P8118" s="126"/>
      <c r="Y8118" s="126"/>
      <c r="Z8118" s="126"/>
    </row>
    <row r="8119" spans="1:26">
      <c r="A8119" s="248"/>
      <c r="I8119" s="126"/>
      <c r="P8119" s="126"/>
      <c r="Y8119" s="126"/>
      <c r="Z8119" s="126"/>
    </row>
    <row r="8120" spans="1:26">
      <c r="A8120" s="248"/>
      <c r="I8120" s="126"/>
      <c r="P8120" s="126"/>
      <c r="Y8120" s="126"/>
      <c r="Z8120" s="126"/>
    </row>
    <row r="8121" spans="1:26">
      <c r="A8121" s="248"/>
      <c r="I8121" s="126"/>
      <c r="P8121" s="126"/>
      <c r="Y8121" s="126"/>
      <c r="Z8121" s="126"/>
    </row>
    <row r="8122" spans="1:26">
      <c r="A8122" s="248"/>
      <c r="I8122" s="126"/>
      <c r="P8122" s="126"/>
      <c r="Y8122" s="126"/>
      <c r="Z8122" s="126"/>
    </row>
    <row r="8123" spans="1:26">
      <c r="A8123" s="248"/>
      <c r="I8123" s="126"/>
      <c r="P8123" s="126"/>
      <c r="Y8123" s="126"/>
      <c r="Z8123" s="126"/>
    </row>
    <row r="8124" spans="1:26">
      <c r="A8124" s="248"/>
      <c r="I8124" s="126"/>
      <c r="P8124" s="126"/>
      <c r="Y8124" s="126"/>
      <c r="Z8124" s="126"/>
    </row>
    <row r="8125" spans="1:26">
      <c r="A8125" s="248"/>
      <c r="I8125" s="126"/>
      <c r="P8125" s="126"/>
      <c r="Y8125" s="126"/>
      <c r="Z8125" s="126"/>
    </row>
    <row r="8126" spans="1:26">
      <c r="A8126" s="248"/>
      <c r="I8126" s="126"/>
      <c r="P8126" s="126"/>
      <c r="Y8126" s="126"/>
      <c r="Z8126" s="126"/>
    </row>
    <row r="8127" spans="1:26">
      <c r="A8127" s="248"/>
      <c r="I8127" s="126"/>
      <c r="P8127" s="126"/>
      <c r="Y8127" s="126"/>
      <c r="Z8127" s="126"/>
    </row>
    <row r="8128" spans="1:26">
      <c r="A8128" s="248"/>
      <c r="I8128" s="126"/>
      <c r="P8128" s="126"/>
      <c r="Y8128" s="126"/>
      <c r="Z8128" s="126"/>
    </row>
    <row r="8129" spans="1:26">
      <c r="A8129" s="248"/>
      <c r="I8129" s="126"/>
      <c r="P8129" s="126"/>
      <c r="Y8129" s="126"/>
      <c r="Z8129" s="126"/>
    </row>
    <row r="8130" spans="1:26">
      <c r="A8130" s="248"/>
      <c r="I8130" s="126"/>
      <c r="P8130" s="126"/>
      <c r="Y8130" s="126"/>
      <c r="Z8130" s="126"/>
    </row>
    <row r="8131" spans="1:26">
      <c r="A8131" s="248"/>
      <c r="I8131" s="126"/>
      <c r="P8131" s="126"/>
      <c r="Y8131" s="126"/>
      <c r="Z8131" s="126"/>
    </row>
    <row r="8132" spans="1:26">
      <c r="A8132" s="248"/>
      <c r="I8132" s="126"/>
      <c r="P8132" s="126"/>
      <c r="Y8132" s="126"/>
      <c r="Z8132" s="126"/>
    </row>
    <row r="8133" spans="1:26">
      <c r="A8133" s="248"/>
      <c r="I8133" s="126"/>
      <c r="P8133" s="126"/>
      <c r="Y8133" s="126"/>
      <c r="Z8133" s="126"/>
    </row>
    <row r="8134" spans="1:26">
      <c r="A8134" s="248"/>
      <c r="I8134" s="126"/>
      <c r="P8134" s="126"/>
      <c r="Y8134" s="126"/>
      <c r="Z8134" s="126"/>
    </row>
    <row r="8135" spans="1:26">
      <c r="A8135" s="248"/>
      <c r="I8135" s="126"/>
      <c r="P8135" s="126"/>
      <c r="Y8135" s="126"/>
      <c r="Z8135" s="126"/>
    </row>
    <row r="8136" spans="1:26">
      <c r="A8136" s="248"/>
      <c r="I8136" s="126"/>
      <c r="P8136" s="126"/>
      <c r="Y8136" s="126"/>
      <c r="Z8136" s="126"/>
    </row>
    <row r="8137" spans="1:26">
      <c r="A8137" s="248"/>
      <c r="I8137" s="126"/>
      <c r="P8137" s="126"/>
      <c r="Y8137" s="126"/>
      <c r="Z8137" s="126"/>
    </row>
    <row r="8138" spans="1:26">
      <c r="A8138" s="248"/>
      <c r="I8138" s="126"/>
      <c r="P8138" s="126"/>
      <c r="Y8138" s="126"/>
      <c r="Z8138" s="126"/>
    </row>
    <row r="8139" spans="1:26">
      <c r="A8139" s="248"/>
      <c r="I8139" s="126"/>
      <c r="P8139" s="126"/>
      <c r="Y8139" s="126"/>
      <c r="Z8139" s="126"/>
    </row>
    <row r="8140" spans="1:26">
      <c r="A8140" s="248"/>
      <c r="I8140" s="126"/>
      <c r="P8140" s="126"/>
      <c r="Y8140" s="126"/>
      <c r="Z8140" s="126"/>
    </row>
    <row r="8141" spans="1:26">
      <c r="A8141" s="248"/>
      <c r="I8141" s="126"/>
      <c r="P8141" s="126"/>
      <c r="Y8141" s="126"/>
      <c r="Z8141" s="126"/>
    </row>
    <row r="8142" spans="1:26">
      <c r="A8142" s="248"/>
      <c r="I8142" s="126"/>
      <c r="P8142" s="126"/>
      <c r="Y8142" s="126"/>
      <c r="Z8142" s="126"/>
    </row>
    <row r="8143" spans="1:26">
      <c r="A8143" s="248"/>
      <c r="I8143" s="126"/>
      <c r="P8143" s="126"/>
      <c r="Y8143" s="126"/>
      <c r="Z8143" s="126"/>
    </row>
    <row r="8144" spans="1:26">
      <c r="A8144" s="248"/>
      <c r="I8144" s="126"/>
      <c r="P8144" s="126"/>
      <c r="Y8144" s="126"/>
      <c r="Z8144" s="126"/>
    </row>
    <row r="8145" spans="1:26">
      <c r="A8145" s="248"/>
      <c r="I8145" s="126"/>
      <c r="P8145" s="126"/>
      <c r="Y8145" s="126"/>
      <c r="Z8145" s="126"/>
    </row>
    <row r="8146" spans="1:26">
      <c r="A8146" s="248"/>
      <c r="I8146" s="126"/>
      <c r="P8146" s="126"/>
      <c r="Y8146" s="126"/>
      <c r="Z8146" s="126"/>
    </row>
    <row r="8147" spans="1:26">
      <c r="A8147" s="248"/>
      <c r="I8147" s="126"/>
      <c r="P8147" s="126"/>
      <c r="Y8147" s="126"/>
      <c r="Z8147" s="126"/>
    </row>
    <row r="8148" spans="1:26">
      <c r="A8148" s="248"/>
      <c r="I8148" s="126"/>
      <c r="P8148" s="126"/>
      <c r="Y8148" s="126"/>
      <c r="Z8148" s="126"/>
    </row>
    <row r="8149" spans="1:26">
      <c r="A8149" s="248"/>
      <c r="I8149" s="126"/>
      <c r="P8149" s="126"/>
      <c r="Y8149" s="126"/>
      <c r="Z8149" s="126"/>
    </row>
    <row r="8150" spans="1:26">
      <c r="A8150" s="248"/>
      <c r="I8150" s="126"/>
      <c r="P8150" s="126"/>
      <c r="Y8150" s="126"/>
      <c r="Z8150" s="126"/>
    </row>
    <row r="8151" spans="1:26">
      <c r="A8151" s="248"/>
      <c r="I8151" s="126"/>
      <c r="P8151" s="126"/>
      <c r="Y8151" s="126"/>
      <c r="Z8151" s="126"/>
    </row>
    <row r="8152" spans="1:26">
      <c r="A8152" s="248"/>
      <c r="I8152" s="126"/>
      <c r="P8152" s="126"/>
      <c r="Y8152" s="126"/>
      <c r="Z8152" s="126"/>
    </row>
    <row r="8153" spans="1:26">
      <c r="A8153" s="248"/>
      <c r="I8153" s="126"/>
      <c r="P8153" s="126"/>
      <c r="Y8153" s="126"/>
      <c r="Z8153" s="126"/>
    </row>
    <row r="8154" spans="1:26">
      <c r="A8154" s="248"/>
      <c r="I8154" s="126"/>
      <c r="P8154" s="126"/>
      <c r="Y8154" s="126"/>
      <c r="Z8154" s="126"/>
    </row>
    <row r="8155" spans="1:26">
      <c r="A8155" s="248"/>
      <c r="I8155" s="126"/>
      <c r="P8155" s="126"/>
      <c r="Y8155" s="126"/>
      <c r="Z8155" s="126"/>
    </row>
    <row r="8156" spans="1:26">
      <c r="A8156" s="248"/>
      <c r="I8156" s="126"/>
      <c r="P8156" s="126"/>
      <c r="Y8156" s="126"/>
      <c r="Z8156" s="126"/>
    </row>
    <row r="8157" spans="1:26">
      <c r="A8157" s="248"/>
      <c r="I8157" s="126"/>
      <c r="P8157" s="126"/>
      <c r="Y8157" s="126"/>
      <c r="Z8157" s="126"/>
    </row>
    <row r="8158" spans="1:26">
      <c r="A8158" s="248"/>
      <c r="I8158" s="126"/>
      <c r="P8158" s="126"/>
      <c r="Y8158" s="126"/>
      <c r="Z8158" s="126"/>
    </row>
    <row r="8159" spans="1:26">
      <c r="A8159" s="248"/>
      <c r="I8159" s="126"/>
      <c r="P8159" s="126"/>
      <c r="Y8159" s="126"/>
      <c r="Z8159" s="126"/>
    </row>
    <row r="8160" spans="1:26">
      <c r="A8160" s="248"/>
      <c r="I8160" s="126"/>
      <c r="P8160" s="126"/>
      <c r="Y8160" s="126"/>
      <c r="Z8160" s="126"/>
    </row>
    <row r="8161" spans="1:26">
      <c r="A8161" s="248"/>
      <c r="I8161" s="126"/>
      <c r="P8161" s="126"/>
      <c r="Y8161" s="126"/>
      <c r="Z8161" s="126"/>
    </row>
    <row r="8162" spans="1:26">
      <c r="A8162" s="248"/>
      <c r="I8162" s="126"/>
      <c r="P8162" s="126"/>
      <c r="Y8162" s="126"/>
      <c r="Z8162" s="126"/>
    </row>
    <row r="8163" spans="1:26">
      <c r="A8163" s="248"/>
      <c r="I8163" s="126"/>
      <c r="P8163" s="126"/>
      <c r="Y8163" s="126"/>
      <c r="Z8163" s="126"/>
    </row>
    <row r="8164" spans="1:26">
      <c r="A8164" s="248"/>
      <c r="I8164" s="126"/>
      <c r="P8164" s="126"/>
      <c r="Y8164" s="126"/>
      <c r="Z8164" s="126"/>
    </row>
    <row r="8165" spans="1:26">
      <c r="A8165" s="248"/>
      <c r="I8165" s="126"/>
      <c r="P8165" s="126"/>
      <c r="Y8165" s="126"/>
      <c r="Z8165" s="126"/>
    </row>
    <row r="8166" spans="1:26">
      <c r="A8166" s="248"/>
      <c r="I8166" s="126"/>
      <c r="P8166" s="126"/>
      <c r="Y8166" s="126"/>
      <c r="Z8166" s="126"/>
    </row>
    <row r="8167" spans="1:26">
      <c r="A8167" s="248"/>
      <c r="I8167" s="126"/>
      <c r="P8167" s="126"/>
      <c r="Y8167" s="126"/>
      <c r="Z8167" s="126"/>
    </row>
    <row r="8168" spans="1:26">
      <c r="A8168" s="248"/>
      <c r="I8168" s="126"/>
      <c r="P8168" s="126"/>
      <c r="Y8168" s="126"/>
      <c r="Z8168" s="126"/>
    </row>
    <row r="8169" spans="1:26">
      <c r="A8169" s="248"/>
      <c r="I8169" s="126"/>
      <c r="P8169" s="126"/>
      <c r="Y8169" s="126"/>
      <c r="Z8169" s="126"/>
    </row>
    <row r="8170" spans="1:26">
      <c r="A8170" s="248"/>
      <c r="I8170" s="126"/>
      <c r="P8170" s="126"/>
      <c r="Y8170" s="126"/>
      <c r="Z8170" s="126"/>
    </row>
    <row r="8171" spans="1:26">
      <c r="A8171" s="248"/>
      <c r="I8171" s="126"/>
      <c r="P8171" s="126"/>
      <c r="Y8171" s="126"/>
      <c r="Z8171" s="126"/>
    </row>
    <row r="8172" spans="1:26">
      <c r="A8172" s="248"/>
      <c r="I8172" s="126"/>
      <c r="P8172" s="126"/>
      <c r="Y8172" s="126"/>
      <c r="Z8172" s="126"/>
    </row>
    <row r="8173" spans="1:26">
      <c r="A8173" s="248"/>
      <c r="I8173" s="126"/>
      <c r="P8173" s="126"/>
      <c r="Y8173" s="126"/>
      <c r="Z8173" s="126"/>
    </row>
    <row r="8174" spans="1:26">
      <c r="A8174" s="248"/>
      <c r="I8174" s="126"/>
      <c r="P8174" s="126"/>
      <c r="Y8174" s="126"/>
      <c r="Z8174" s="126"/>
    </row>
    <row r="8175" spans="1:26">
      <c r="A8175" s="248"/>
      <c r="I8175" s="126"/>
      <c r="P8175" s="126"/>
      <c r="Y8175" s="126"/>
      <c r="Z8175" s="126"/>
    </row>
    <row r="8176" spans="1:26">
      <c r="A8176" s="248"/>
      <c r="I8176" s="126"/>
      <c r="P8176" s="126"/>
      <c r="Y8176" s="126"/>
      <c r="Z8176" s="126"/>
    </row>
    <row r="8177" spans="1:26">
      <c r="A8177" s="248"/>
      <c r="I8177" s="126"/>
      <c r="P8177" s="126"/>
      <c r="Y8177" s="126"/>
      <c r="Z8177" s="126"/>
    </row>
    <row r="8178" spans="1:26">
      <c r="A8178" s="248"/>
      <c r="I8178" s="126"/>
      <c r="P8178" s="126"/>
      <c r="Y8178" s="126"/>
      <c r="Z8178" s="126"/>
    </row>
    <row r="8179" spans="1:26">
      <c r="A8179" s="248"/>
      <c r="I8179" s="126"/>
      <c r="P8179" s="126"/>
      <c r="Y8179" s="126"/>
      <c r="Z8179" s="126"/>
    </row>
    <row r="8180" spans="1:26">
      <c r="A8180" s="248"/>
      <c r="I8180" s="126"/>
      <c r="P8180" s="126"/>
      <c r="Y8180" s="126"/>
      <c r="Z8180" s="126"/>
    </row>
    <row r="8181" spans="1:26">
      <c r="A8181" s="248"/>
      <c r="I8181" s="126"/>
      <c r="P8181" s="126"/>
      <c r="Y8181" s="126"/>
      <c r="Z8181" s="126"/>
    </row>
    <row r="8182" spans="1:26">
      <c r="A8182" s="248"/>
      <c r="I8182" s="126"/>
      <c r="P8182" s="126"/>
      <c r="Y8182" s="126"/>
      <c r="Z8182" s="126"/>
    </row>
    <row r="8183" spans="1:26">
      <c r="A8183" s="248"/>
      <c r="I8183" s="126"/>
      <c r="P8183" s="126"/>
      <c r="Y8183" s="126"/>
      <c r="Z8183" s="126"/>
    </row>
    <row r="8184" spans="1:26">
      <c r="A8184" s="248"/>
      <c r="I8184" s="126"/>
      <c r="P8184" s="126"/>
      <c r="Y8184" s="126"/>
      <c r="Z8184" s="126"/>
    </row>
    <row r="8185" spans="1:26">
      <c r="A8185" s="248"/>
      <c r="I8185" s="126"/>
      <c r="P8185" s="126"/>
      <c r="Y8185" s="126"/>
      <c r="Z8185" s="126"/>
    </row>
    <row r="8186" spans="1:26">
      <c r="A8186" s="248"/>
      <c r="I8186" s="126"/>
      <c r="P8186" s="126"/>
      <c r="Y8186" s="126"/>
      <c r="Z8186" s="126"/>
    </row>
    <row r="8187" spans="1:26">
      <c r="A8187" s="248"/>
      <c r="I8187" s="126"/>
      <c r="P8187" s="126"/>
      <c r="Y8187" s="126"/>
      <c r="Z8187" s="126"/>
    </row>
    <row r="8188" spans="1:26">
      <c r="A8188" s="248"/>
      <c r="I8188" s="126"/>
      <c r="P8188" s="126"/>
      <c r="Y8188" s="126"/>
      <c r="Z8188" s="126"/>
    </row>
    <row r="8189" spans="1:26">
      <c r="A8189" s="248"/>
      <c r="I8189" s="126"/>
      <c r="P8189" s="126"/>
      <c r="Y8189" s="126"/>
      <c r="Z8189" s="126"/>
    </row>
    <row r="8190" spans="1:26">
      <c r="A8190" s="248"/>
      <c r="I8190" s="126"/>
      <c r="P8190" s="126"/>
      <c r="Y8190" s="126"/>
      <c r="Z8190" s="126"/>
    </row>
    <row r="8191" spans="1:26">
      <c r="A8191" s="248"/>
      <c r="I8191" s="126"/>
      <c r="P8191" s="126"/>
      <c r="Y8191" s="126"/>
      <c r="Z8191" s="126"/>
    </row>
    <row r="8192" spans="1:26">
      <c r="A8192" s="248"/>
      <c r="I8192" s="126"/>
      <c r="P8192" s="126"/>
      <c r="Y8192" s="126"/>
      <c r="Z8192" s="126"/>
    </row>
    <row r="8193" spans="1:26">
      <c r="A8193" s="248"/>
      <c r="I8193" s="126"/>
      <c r="P8193" s="126"/>
      <c r="Y8193" s="126"/>
      <c r="Z8193" s="126"/>
    </row>
    <row r="8194" spans="1:26">
      <c r="A8194" s="248"/>
      <c r="I8194" s="126"/>
      <c r="P8194" s="126"/>
      <c r="Y8194" s="126"/>
      <c r="Z8194" s="126"/>
    </row>
    <row r="8195" spans="1:26">
      <c r="A8195" s="248"/>
      <c r="I8195" s="126"/>
      <c r="P8195" s="126"/>
      <c r="Y8195" s="126"/>
      <c r="Z8195" s="126"/>
    </row>
    <row r="8196" spans="1:26">
      <c r="A8196" s="248"/>
      <c r="I8196" s="126"/>
      <c r="P8196" s="126"/>
      <c r="Y8196" s="126"/>
      <c r="Z8196" s="126"/>
    </row>
    <row r="8197" spans="1:26">
      <c r="A8197" s="248"/>
      <c r="I8197" s="126"/>
      <c r="P8197" s="126"/>
      <c r="Y8197" s="126"/>
      <c r="Z8197" s="126"/>
    </row>
    <row r="8198" spans="1:26">
      <c r="A8198" s="248"/>
      <c r="I8198" s="126"/>
      <c r="P8198" s="126"/>
      <c r="Y8198" s="126"/>
      <c r="Z8198" s="126"/>
    </row>
    <row r="8199" spans="1:26">
      <c r="A8199" s="248"/>
      <c r="I8199" s="126"/>
      <c r="P8199" s="126"/>
      <c r="Y8199" s="126"/>
      <c r="Z8199" s="126"/>
    </row>
    <row r="8200" spans="1:26">
      <c r="A8200" s="248"/>
      <c r="I8200" s="126"/>
      <c r="P8200" s="126"/>
      <c r="Y8200" s="126"/>
      <c r="Z8200" s="126"/>
    </row>
    <row r="8201" spans="1:26">
      <c r="A8201" s="248"/>
      <c r="I8201" s="126"/>
      <c r="P8201" s="126"/>
      <c r="Y8201" s="126"/>
      <c r="Z8201" s="126"/>
    </row>
    <row r="8202" spans="1:26">
      <c r="A8202" s="248"/>
      <c r="I8202" s="126"/>
      <c r="P8202" s="126"/>
      <c r="Y8202" s="126"/>
      <c r="Z8202" s="126"/>
    </row>
    <row r="8203" spans="1:26">
      <c r="A8203" s="248"/>
      <c r="I8203" s="126"/>
      <c r="P8203" s="126"/>
      <c r="Y8203" s="126"/>
      <c r="Z8203" s="126"/>
    </row>
    <row r="8204" spans="1:26">
      <c r="A8204" s="248"/>
      <c r="I8204" s="126"/>
      <c r="P8204" s="126"/>
      <c r="Y8204" s="126"/>
      <c r="Z8204" s="126"/>
    </row>
    <row r="8205" spans="1:26">
      <c r="A8205" s="248"/>
      <c r="I8205" s="126"/>
      <c r="P8205" s="126"/>
      <c r="Y8205" s="126"/>
      <c r="Z8205" s="126"/>
    </row>
    <row r="8206" spans="1:26">
      <c r="A8206" s="248"/>
      <c r="I8206" s="126"/>
      <c r="P8206" s="126"/>
      <c r="Y8206" s="126"/>
      <c r="Z8206" s="126"/>
    </row>
    <row r="8207" spans="1:26">
      <c r="A8207" s="248"/>
      <c r="I8207" s="126"/>
      <c r="P8207" s="126"/>
      <c r="Y8207" s="126"/>
      <c r="Z8207" s="126"/>
    </row>
    <row r="8208" spans="1:26">
      <c r="A8208" s="248"/>
      <c r="I8208" s="126"/>
      <c r="P8208" s="126"/>
      <c r="Y8208" s="126"/>
      <c r="Z8208" s="126"/>
    </row>
    <row r="8209" spans="1:26">
      <c r="A8209" s="248"/>
      <c r="I8209" s="126"/>
      <c r="P8209" s="126"/>
      <c r="Y8209" s="126"/>
      <c r="Z8209" s="126"/>
    </row>
    <row r="8210" spans="1:26">
      <c r="A8210" s="248"/>
      <c r="I8210" s="126"/>
      <c r="P8210" s="126"/>
      <c r="Y8210" s="126"/>
      <c r="Z8210" s="126"/>
    </row>
    <row r="8211" spans="1:26">
      <c r="A8211" s="248"/>
      <c r="I8211" s="126"/>
      <c r="P8211" s="126"/>
      <c r="Y8211" s="126"/>
      <c r="Z8211" s="126"/>
    </row>
    <row r="8212" spans="1:26">
      <c r="A8212" s="248"/>
      <c r="I8212" s="126"/>
      <c r="P8212" s="126"/>
      <c r="Y8212" s="126"/>
      <c r="Z8212" s="126"/>
    </row>
    <row r="8213" spans="1:26">
      <c r="A8213" s="248"/>
      <c r="I8213" s="126"/>
      <c r="P8213" s="126"/>
      <c r="Y8213" s="126"/>
      <c r="Z8213" s="126"/>
    </row>
    <row r="8214" spans="1:26">
      <c r="A8214" s="248"/>
      <c r="I8214" s="126"/>
      <c r="P8214" s="126"/>
      <c r="Y8214" s="126"/>
      <c r="Z8214" s="126"/>
    </row>
    <row r="8215" spans="1:26">
      <c r="A8215" s="248"/>
      <c r="I8215" s="126"/>
      <c r="P8215" s="126"/>
      <c r="Y8215" s="126"/>
      <c r="Z8215" s="126"/>
    </row>
    <row r="8216" spans="1:26">
      <c r="A8216" s="248"/>
      <c r="I8216" s="126"/>
      <c r="P8216" s="126"/>
      <c r="Y8216" s="126"/>
      <c r="Z8216" s="126"/>
    </row>
    <row r="8217" spans="1:26">
      <c r="A8217" s="248"/>
      <c r="I8217" s="126"/>
      <c r="P8217" s="126"/>
      <c r="Y8217" s="126"/>
      <c r="Z8217" s="126"/>
    </row>
    <row r="8218" spans="1:26">
      <c r="A8218" s="248"/>
      <c r="I8218" s="126"/>
      <c r="P8218" s="126"/>
      <c r="Y8218" s="126"/>
      <c r="Z8218" s="126"/>
    </row>
    <row r="8219" spans="1:26">
      <c r="A8219" s="248"/>
      <c r="I8219" s="126"/>
      <c r="P8219" s="126"/>
      <c r="Y8219" s="126"/>
      <c r="Z8219" s="126"/>
    </row>
    <row r="8220" spans="1:26">
      <c r="A8220" s="248"/>
      <c r="I8220" s="126"/>
      <c r="P8220" s="126"/>
      <c r="Y8220" s="126"/>
      <c r="Z8220" s="126"/>
    </row>
    <row r="8221" spans="1:26">
      <c r="A8221" s="248"/>
      <c r="I8221" s="126"/>
      <c r="P8221" s="126"/>
      <c r="Y8221" s="126"/>
      <c r="Z8221" s="126"/>
    </row>
    <row r="8222" spans="1:26">
      <c r="A8222" s="248"/>
      <c r="I8222" s="126"/>
      <c r="P8222" s="126"/>
      <c r="Y8222" s="126"/>
      <c r="Z8222" s="126"/>
    </row>
    <row r="8223" spans="1:26">
      <c r="A8223" s="248"/>
      <c r="I8223" s="126"/>
      <c r="P8223" s="126"/>
      <c r="Y8223" s="126"/>
      <c r="Z8223" s="126"/>
    </row>
    <row r="8224" spans="1:26">
      <c r="A8224" s="248"/>
      <c r="I8224" s="126"/>
      <c r="P8224" s="126"/>
      <c r="Y8224" s="126"/>
      <c r="Z8224" s="126"/>
    </row>
    <row r="8225" spans="1:26">
      <c r="A8225" s="248"/>
      <c r="I8225" s="126"/>
      <c r="P8225" s="126"/>
      <c r="Y8225" s="126"/>
      <c r="Z8225" s="126"/>
    </row>
    <row r="8226" spans="1:26">
      <c r="A8226" s="248"/>
      <c r="I8226" s="126"/>
      <c r="P8226" s="126"/>
      <c r="Y8226" s="126"/>
      <c r="Z8226" s="126"/>
    </row>
    <row r="8227" spans="1:26">
      <c r="A8227" s="248"/>
      <c r="I8227" s="126"/>
      <c r="P8227" s="126"/>
      <c r="Y8227" s="126"/>
      <c r="Z8227" s="126"/>
    </row>
    <row r="8228" spans="1:26">
      <c r="A8228" s="248"/>
      <c r="I8228" s="126"/>
      <c r="P8228" s="126"/>
      <c r="Y8228" s="126"/>
      <c r="Z8228" s="126"/>
    </row>
    <row r="8229" spans="1:26">
      <c r="A8229" s="248"/>
      <c r="I8229" s="126"/>
      <c r="P8229" s="126"/>
      <c r="Y8229" s="126"/>
      <c r="Z8229" s="126"/>
    </row>
    <row r="8230" spans="1:26">
      <c r="A8230" s="248"/>
      <c r="I8230" s="126"/>
      <c r="P8230" s="126"/>
      <c r="Y8230" s="126"/>
      <c r="Z8230" s="126"/>
    </row>
    <row r="8231" spans="1:26">
      <c r="A8231" s="248"/>
      <c r="I8231" s="126"/>
      <c r="P8231" s="126"/>
      <c r="Y8231" s="126"/>
      <c r="Z8231" s="126"/>
    </row>
    <row r="8232" spans="1:26">
      <c r="A8232" s="248"/>
      <c r="I8232" s="126"/>
      <c r="P8232" s="126"/>
      <c r="Y8232" s="126"/>
      <c r="Z8232" s="126"/>
    </row>
    <row r="8233" spans="1:26">
      <c r="A8233" s="248"/>
      <c r="I8233" s="126"/>
      <c r="P8233" s="126"/>
      <c r="Y8233" s="126"/>
      <c r="Z8233" s="126"/>
    </row>
    <row r="8234" spans="1:26">
      <c r="A8234" s="248"/>
      <c r="I8234" s="126"/>
      <c r="P8234" s="126"/>
      <c r="Y8234" s="126"/>
      <c r="Z8234" s="126"/>
    </row>
    <row r="8235" spans="1:26">
      <c r="A8235" s="248"/>
      <c r="I8235" s="126"/>
      <c r="P8235" s="126"/>
      <c r="Y8235" s="126"/>
      <c r="Z8235" s="126"/>
    </row>
    <row r="8236" spans="1:26">
      <c r="A8236" s="248"/>
      <c r="I8236" s="126"/>
      <c r="P8236" s="126"/>
      <c r="Y8236" s="126"/>
      <c r="Z8236" s="126"/>
    </row>
    <row r="8237" spans="1:26">
      <c r="A8237" s="248"/>
      <c r="I8237" s="126"/>
      <c r="P8237" s="126"/>
      <c r="Y8237" s="126"/>
      <c r="Z8237" s="126"/>
    </row>
    <row r="8238" spans="1:26">
      <c r="A8238" s="248"/>
      <c r="I8238" s="126"/>
      <c r="P8238" s="126"/>
      <c r="Y8238" s="126"/>
      <c r="Z8238" s="126"/>
    </row>
    <row r="8239" spans="1:26">
      <c r="A8239" s="248"/>
      <c r="I8239" s="126"/>
      <c r="P8239" s="126"/>
      <c r="Y8239" s="126"/>
      <c r="Z8239" s="126"/>
    </row>
    <row r="8240" spans="1:26">
      <c r="A8240" s="248"/>
      <c r="I8240" s="126"/>
      <c r="P8240" s="126"/>
      <c r="Y8240" s="126"/>
      <c r="Z8240" s="126"/>
    </row>
    <row r="8241" spans="1:26">
      <c r="A8241" s="248"/>
      <c r="I8241" s="126"/>
      <c r="P8241" s="126"/>
      <c r="Y8241" s="126"/>
      <c r="Z8241" s="126"/>
    </row>
    <row r="8242" spans="1:26">
      <c r="A8242" s="248"/>
      <c r="I8242" s="126"/>
      <c r="P8242" s="126"/>
      <c r="Y8242" s="126"/>
      <c r="Z8242" s="126"/>
    </row>
    <row r="8243" spans="1:26">
      <c r="A8243" s="248"/>
      <c r="I8243" s="126"/>
      <c r="P8243" s="126"/>
      <c r="Y8243" s="126"/>
      <c r="Z8243" s="126"/>
    </row>
    <row r="8244" spans="1:26">
      <c r="A8244" s="248"/>
      <c r="I8244" s="126"/>
      <c r="P8244" s="126"/>
      <c r="Y8244" s="126"/>
      <c r="Z8244" s="126"/>
    </row>
    <row r="8245" spans="1:26">
      <c r="A8245" s="248"/>
      <c r="I8245" s="126"/>
      <c r="P8245" s="126"/>
      <c r="Y8245" s="126"/>
      <c r="Z8245" s="126"/>
    </row>
    <row r="8246" spans="1:26">
      <c r="A8246" s="248"/>
      <c r="I8246" s="126"/>
      <c r="P8246" s="126"/>
      <c r="Y8246" s="126"/>
      <c r="Z8246" s="126"/>
    </row>
    <row r="8247" spans="1:26">
      <c r="A8247" s="248"/>
      <c r="I8247" s="126"/>
      <c r="P8247" s="126"/>
      <c r="Y8247" s="126"/>
      <c r="Z8247" s="126"/>
    </row>
    <row r="8248" spans="1:26">
      <c r="A8248" s="248"/>
      <c r="I8248" s="126"/>
      <c r="P8248" s="126"/>
      <c r="Y8248" s="126"/>
      <c r="Z8248" s="126"/>
    </row>
    <row r="8249" spans="1:26">
      <c r="A8249" s="248"/>
      <c r="I8249" s="126"/>
      <c r="P8249" s="126"/>
      <c r="Y8249" s="126"/>
      <c r="Z8249" s="126"/>
    </row>
    <row r="8250" spans="1:26">
      <c r="A8250" s="248"/>
      <c r="I8250" s="126"/>
      <c r="P8250" s="126"/>
      <c r="Y8250" s="126"/>
      <c r="Z8250" s="126"/>
    </row>
    <row r="8251" spans="1:26">
      <c r="A8251" s="248"/>
      <c r="I8251" s="126"/>
      <c r="P8251" s="126"/>
      <c r="Y8251" s="126"/>
      <c r="Z8251" s="126"/>
    </row>
    <row r="8252" spans="1:26">
      <c r="A8252" s="248"/>
      <c r="I8252" s="126"/>
      <c r="P8252" s="126"/>
      <c r="Y8252" s="126"/>
      <c r="Z8252" s="126"/>
    </row>
    <row r="8253" spans="1:26">
      <c r="A8253" s="248"/>
      <c r="I8253" s="126"/>
      <c r="P8253" s="126"/>
      <c r="Y8253" s="126"/>
      <c r="Z8253" s="126"/>
    </row>
    <row r="8254" spans="1:26">
      <c r="A8254" s="248"/>
      <c r="I8254" s="126"/>
      <c r="P8254" s="126"/>
      <c r="Y8254" s="126"/>
      <c r="Z8254" s="126"/>
    </row>
    <row r="8255" spans="1:26">
      <c r="A8255" s="248"/>
      <c r="I8255" s="126"/>
      <c r="P8255" s="126"/>
      <c r="Y8255" s="126"/>
      <c r="Z8255" s="126"/>
    </row>
    <row r="8256" spans="1:26">
      <c r="A8256" s="248"/>
      <c r="I8256" s="126"/>
      <c r="P8256" s="126"/>
      <c r="Y8256" s="126"/>
      <c r="Z8256" s="126"/>
    </row>
    <row r="8257" spans="1:26">
      <c r="A8257" s="248"/>
      <c r="I8257" s="126"/>
      <c r="P8257" s="126"/>
      <c r="Y8257" s="126"/>
      <c r="Z8257" s="126"/>
    </row>
    <row r="8258" spans="1:26">
      <c r="A8258" s="248"/>
      <c r="I8258" s="126"/>
      <c r="P8258" s="126"/>
      <c r="Y8258" s="126"/>
      <c r="Z8258" s="126"/>
    </row>
    <row r="8259" spans="1:26">
      <c r="A8259" s="248"/>
      <c r="I8259" s="126"/>
      <c r="P8259" s="126"/>
      <c r="Y8259" s="126"/>
      <c r="Z8259" s="126"/>
    </row>
    <row r="8260" spans="1:26">
      <c r="A8260" s="248"/>
      <c r="I8260" s="126"/>
      <c r="P8260" s="126"/>
      <c r="Y8260" s="126"/>
      <c r="Z8260" s="126"/>
    </row>
    <row r="8261" spans="1:26">
      <c r="A8261" s="248"/>
      <c r="I8261" s="126"/>
      <c r="P8261" s="126"/>
      <c r="Y8261" s="126"/>
      <c r="Z8261" s="126"/>
    </row>
    <row r="8262" spans="1:26">
      <c r="A8262" s="248"/>
      <c r="I8262" s="126"/>
      <c r="P8262" s="126"/>
      <c r="Y8262" s="126"/>
      <c r="Z8262" s="126"/>
    </row>
    <row r="8263" spans="1:26">
      <c r="A8263" s="248"/>
      <c r="I8263" s="126"/>
      <c r="P8263" s="126"/>
      <c r="Y8263" s="126"/>
      <c r="Z8263" s="126"/>
    </row>
    <row r="8264" spans="1:26">
      <c r="A8264" s="248"/>
      <c r="I8264" s="126"/>
      <c r="P8264" s="126"/>
      <c r="Y8264" s="126"/>
      <c r="Z8264" s="126"/>
    </row>
    <row r="8265" spans="1:26">
      <c r="A8265" s="248"/>
      <c r="I8265" s="126"/>
      <c r="P8265" s="126"/>
      <c r="Y8265" s="126"/>
      <c r="Z8265" s="126"/>
    </row>
    <row r="8266" spans="1:26">
      <c r="A8266" s="248"/>
      <c r="I8266" s="126"/>
      <c r="P8266" s="126"/>
      <c r="Y8266" s="126"/>
      <c r="Z8266" s="126"/>
    </row>
    <row r="8267" spans="1:26">
      <c r="A8267" s="248"/>
      <c r="I8267" s="126"/>
      <c r="P8267" s="126"/>
      <c r="Y8267" s="126"/>
      <c r="Z8267" s="126"/>
    </row>
    <row r="8268" spans="1:26">
      <c r="A8268" s="248"/>
      <c r="I8268" s="126"/>
      <c r="P8268" s="126"/>
      <c r="Y8268" s="126"/>
      <c r="Z8268" s="126"/>
    </row>
    <row r="8269" spans="1:26">
      <c r="A8269" s="248"/>
      <c r="I8269" s="126"/>
      <c r="P8269" s="126"/>
      <c r="Y8269" s="126"/>
      <c r="Z8269" s="126"/>
    </row>
    <row r="8270" spans="1:26">
      <c r="A8270" s="248"/>
      <c r="I8270" s="126"/>
      <c r="P8270" s="126"/>
      <c r="Y8270" s="126"/>
      <c r="Z8270" s="126"/>
    </row>
    <row r="8271" spans="1:26">
      <c r="A8271" s="248"/>
      <c r="I8271" s="126"/>
      <c r="P8271" s="126"/>
      <c r="Y8271" s="126"/>
      <c r="Z8271" s="126"/>
    </row>
    <row r="8272" spans="1:26">
      <c r="A8272" s="248"/>
      <c r="I8272" s="126"/>
      <c r="P8272" s="126"/>
      <c r="Y8272" s="126"/>
      <c r="Z8272" s="126"/>
    </row>
    <row r="8273" spans="1:26">
      <c r="A8273" s="248"/>
      <c r="I8273" s="126"/>
      <c r="P8273" s="126"/>
      <c r="Y8273" s="126"/>
      <c r="Z8273" s="126"/>
    </row>
    <row r="8274" spans="1:26">
      <c r="A8274" s="248"/>
      <c r="I8274" s="126"/>
      <c r="P8274" s="126"/>
      <c r="Y8274" s="126"/>
      <c r="Z8274" s="126"/>
    </row>
    <row r="8275" spans="1:26">
      <c r="A8275" s="248"/>
      <c r="I8275" s="126"/>
      <c r="P8275" s="126"/>
      <c r="Y8275" s="126"/>
      <c r="Z8275" s="126"/>
    </row>
    <row r="8276" spans="1:26">
      <c r="A8276" s="248"/>
      <c r="I8276" s="126"/>
      <c r="P8276" s="126"/>
      <c r="Y8276" s="126"/>
      <c r="Z8276" s="126"/>
    </row>
    <row r="8277" spans="1:26">
      <c r="A8277" s="248"/>
      <c r="I8277" s="126"/>
      <c r="P8277" s="126"/>
      <c r="Y8277" s="126"/>
      <c r="Z8277" s="126"/>
    </row>
    <row r="8278" spans="1:26">
      <c r="A8278" s="248"/>
      <c r="I8278" s="126"/>
      <c r="P8278" s="126"/>
      <c r="Y8278" s="126"/>
      <c r="Z8278" s="126"/>
    </row>
    <row r="8279" spans="1:26">
      <c r="A8279" s="248"/>
      <c r="I8279" s="126"/>
      <c r="P8279" s="126"/>
      <c r="Y8279" s="126"/>
      <c r="Z8279" s="126"/>
    </row>
    <row r="8280" spans="1:26">
      <c r="A8280" s="248"/>
      <c r="I8280" s="126"/>
      <c r="P8280" s="126"/>
      <c r="Y8280" s="126"/>
      <c r="Z8280" s="126"/>
    </row>
    <row r="8281" spans="1:26">
      <c r="A8281" s="248"/>
      <c r="I8281" s="126"/>
      <c r="P8281" s="126"/>
      <c r="Y8281" s="126"/>
      <c r="Z8281" s="126"/>
    </row>
    <row r="8282" spans="1:26">
      <c r="A8282" s="248"/>
      <c r="I8282" s="126"/>
      <c r="P8282" s="126"/>
      <c r="Y8282" s="126"/>
      <c r="Z8282" s="126"/>
    </row>
    <row r="8283" spans="1:26">
      <c r="A8283" s="248"/>
      <c r="I8283" s="126"/>
      <c r="P8283" s="126"/>
      <c r="Y8283" s="126"/>
      <c r="Z8283" s="126"/>
    </row>
    <row r="8284" spans="1:26">
      <c r="A8284" s="248"/>
      <c r="I8284" s="126"/>
      <c r="P8284" s="126"/>
      <c r="Y8284" s="126"/>
      <c r="Z8284" s="126"/>
    </row>
    <row r="8285" spans="1:26">
      <c r="A8285" s="248"/>
      <c r="I8285" s="126"/>
      <c r="P8285" s="126"/>
      <c r="Y8285" s="126"/>
      <c r="Z8285" s="126"/>
    </row>
    <row r="8286" spans="1:26">
      <c r="A8286" s="248"/>
      <c r="I8286" s="126"/>
      <c r="P8286" s="126"/>
      <c r="Y8286" s="126"/>
      <c r="Z8286" s="126"/>
    </row>
    <row r="8287" spans="1:26">
      <c r="A8287" s="248"/>
      <c r="I8287" s="126"/>
      <c r="P8287" s="126"/>
      <c r="Y8287" s="126"/>
      <c r="Z8287" s="126"/>
    </row>
    <row r="8288" spans="1:26">
      <c r="A8288" s="248"/>
      <c r="I8288" s="126"/>
      <c r="P8288" s="126"/>
      <c r="Y8288" s="126"/>
      <c r="Z8288" s="126"/>
    </row>
    <row r="8289" spans="1:26">
      <c r="A8289" s="248"/>
      <c r="I8289" s="126"/>
      <c r="P8289" s="126"/>
      <c r="Y8289" s="126"/>
      <c r="Z8289" s="126"/>
    </row>
    <row r="8290" spans="1:26">
      <c r="A8290" s="248"/>
      <c r="I8290" s="126"/>
      <c r="P8290" s="126"/>
      <c r="Y8290" s="126"/>
      <c r="Z8290" s="126"/>
    </row>
    <row r="8291" spans="1:26">
      <c r="A8291" s="248"/>
      <c r="I8291" s="126"/>
      <c r="P8291" s="126"/>
      <c r="Y8291" s="126"/>
      <c r="Z8291" s="126"/>
    </row>
    <row r="8292" spans="1:26">
      <c r="A8292" s="248"/>
      <c r="I8292" s="126"/>
      <c r="P8292" s="126"/>
      <c r="Y8292" s="126"/>
      <c r="Z8292" s="126"/>
    </row>
    <row r="8293" spans="1:26">
      <c r="A8293" s="248"/>
      <c r="I8293" s="126"/>
      <c r="P8293" s="126"/>
      <c r="Y8293" s="126"/>
      <c r="Z8293" s="126"/>
    </row>
    <row r="8294" spans="1:26">
      <c r="A8294" s="248"/>
      <c r="I8294" s="126"/>
      <c r="P8294" s="126"/>
      <c r="Y8294" s="126"/>
      <c r="Z8294" s="126"/>
    </row>
    <row r="8295" spans="1:26">
      <c r="A8295" s="248"/>
      <c r="I8295" s="126"/>
      <c r="P8295" s="126"/>
      <c r="Y8295" s="126"/>
      <c r="Z8295" s="126"/>
    </row>
    <row r="8296" spans="1:26">
      <c r="A8296" s="248"/>
      <c r="I8296" s="126"/>
      <c r="P8296" s="126"/>
      <c r="Y8296" s="126"/>
      <c r="Z8296" s="126"/>
    </row>
    <row r="8297" spans="1:26">
      <c r="A8297" s="248"/>
      <c r="I8297" s="126"/>
      <c r="P8297" s="126"/>
      <c r="Y8297" s="126"/>
      <c r="Z8297" s="126"/>
    </row>
    <row r="8298" spans="1:26">
      <c r="A8298" s="248"/>
      <c r="I8298" s="126"/>
      <c r="P8298" s="126"/>
      <c r="Y8298" s="126"/>
      <c r="Z8298" s="126"/>
    </row>
    <row r="8299" spans="1:26">
      <c r="A8299" s="248"/>
      <c r="I8299" s="126"/>
      <c r="P8299" s="126"/>
      <c r="Y8299" s="126"/>
      <c r="Z8299" s="126"/>
    </row>
    <row r="8300" spans="1:26">
      <c r="A8300" s="248"/>
      <c r="I8300" s="126"/>
      <c r="P8300" s="126"/>
      <c r="Y8300" s="126"/>
      <c r="Z8300" s="126"/>
    </row>
    <row r="8301" spans="1:26">
      <c r="A8301" s="248"/>
      <c r="I8301" s="126"/>
      <c r="P8301" s="126"/>
      <c r="Y8301" s="126"/>
      <c r="Z8301" s="126"/>
    </row>
    <row r="8302" spans="1:26">
      <c r="A8302" s="248"/>
      <c r="I8302" s="126"/>
      <c r="P8302" s="126"/>
      <c r="Y8302" s="126"/>
      <c r="Z8302" s="126"/>
    </row>
    <row r="8303" spans="1:26">
      <c r="A8303" s="248"/>
      <c r="I8303" s="126"/>
      <c r="P8303" s="126"/>
      <c r="Y8303" s="126"/>
      <c r="Z8303" s="126"/>
    </row>
    <row r="8304" spans="1:26">
      <c r="A8304" s="248"/>
      <c r="I8304" s="126"/>
      <c r="P8304" s="126"/>
      <c r="Y8304" s="126"/>
      <c r="Z8304" s="126"/>
    </row>
    <row r="8305" spans="1:26">
      <c r="A8305" s="248"/>
      <c r="I8305" s="126"/>
      <c r="P8305" s="126"/>
      <c r="Y8305" s="126"/>
      <c r="Z8305" s="126"/>
    </row>
    <row r="8306" spans="1:26">
      <c r="A8306" s="248"/>
      <c r="I8306" s="126"/>
      <c r="P8306" s="126"/>
      <c r="Y8306" s="126"/>
      <c r="Z8306" s="126"/>
    </row>
    <row r="8307" spans="1:26">
      <c r="A8307" s="248"/>
      <c r="I8307" s="126"/>
      <c r="P8307" s="126"/>
      <c r="Y8307" s="126"/>
      <c r="Z8307" s="126"/>
    </row>
    <row r="8308" spans="1:26">
      <c r="A8308" s="248"/>
      <c r="I8308" s="126"/>
      <c r="P8308" s="126"/>
      <c r="Y8308" s="126"/>
      <c r="Z8308" s="126"/>
    </row>
    <row r="8309" spans="1:26">
      <c r="A8309" s="248"/>
      <c r="I8309" s="126"/>
      <c r="P8309" s="126"/>
      <c r="Y8309" s="126"/>
      <c r="Z8309" s="126"/>
    </row>
    <row r="8310" spans="1:26">
      <c r="A8310" s="248"/>
      <c r="I8310" s="126"/>
      <c r="P8310" s="126"/>
      <c r="Y8310" s="126"/>
      <c r="Z8310" s="126"/>
    </row>
    <row r="8311" spans="1:26">
      <c r="A8311" s="248"/>
      <c r="I8311" s="126"/>
      <c r="P8311" s="126"/>
      <c r="Y8311" s="126"/>
      <c r="Z8311" s="126"/>
    </row>
    <row r="8312" spans="1:26">
      <c r="A8312" s="248"/>
      <c r="I8312" s="126"/>
      <c r="P8312" s="126"/>
      <c r="Y8312" s="126"/>
      <c r="Z8312" s="126"/>
    </row>
    <row r="8313" spans="1:26">
      <c r="A8313" s="248"/>
      <c r="I8313" s="126"/>
      <c r="P8313" s="126"/>
      <c r="Y8313" s="126"/>
      <c r="Z8313" s="126"/>
    </row>
    <row r="8314" spans="1:26">
      <c r="A8314" s="248"/>
      <c r="I8314" s="126"/>
      <c r="P8314" s="126"/>
      <c r="Y8314" s="126"/>
      <c r="Z8314" s="126"/>
    </row>
    <row r="8315" spans="1:26">
      <c r="A8315" s="248"/>
      <c r="I8315" s="126"/>
      <c r="P8315" s="126"/>
      <c r="Y8315" s="126"/>
      <c r="Z8315" s="126"/>
    </row>
    <row r="8316" spans="1:26">
      <c r="A8316" s="248"/>
      <c r="I8316" s="126"/>
      <c r="P8316" s="126"/>
      <c r="Y8316" s="126"/>
      <c r="Z8316" s="126"/>
    </row>
    <row r="8317" spans="1:26">
      <c r="A8317" s="248"/>
      <c r="I8317" s="126"/>
      <c r="P8317" s="126"/>
      <c r="Y8317" s="126"/>
      <c r="Z8317" s="126"/>
    </row>
    <row r="8318" spans="1:26">
      <c r="A8318" s="248"/>
      <c r="I8318" s="126"/>
      <c r="P8318" s="126"/>
      <c r="Y8318" s="126"/>
      <c r="Z8318" s="126"/>
    </row>
    <row r="8319" spans="1:26">
      <c r="A8319" s="248"/>
      <c r="I8319" s="126"/>
      <c r="P8319" s="126"/>
      <c r="Y8319" s="126"/>
      <c r="Z8319" s="126"/>
    </row>
    <row r="8320" spans="1:26">
      <c r="A8320" s="248"/>
      <c r="I8320" s="126"/>
      <c r="P8320" s="126"/>
      <c r="Y8320" s="126"/>
      <c r="Z8320" s="126"/>
    </row>
    <row r="8321" spans="1:26">
      <c r="A8321" s="248"/>
      <c r="I8321" s="126"/>
      <c r="P8321" s="126"/>
      <c r="Y8321" s="126"/>
      <c r="Z8321" s="126"/>
    </row>
    <row r="8322" spans="1:26">
      <c r="A8322" s="248"/>
      <c r="I8322" s="126"/>
      <c r="P8322" s="126"/>
      <c r="Y8322" s="126"/>
      <c r="Z8322" s="126"/>
    </row>
    <row r="8323" spans="1:26">
      <c r="A8323" s="248"/>
      <c r="I8323" s="126"/>
      <c r="P8323" s="126"/>
      <c r="Y8323" s="126"/>
      <c r="Z8323" s="126"/>
    </row>
    <row r="8324" spans="1:26">
      <c r="A8324" s="248"/>
      <c r="I8324" s="126"/>
      <c r="P8324" s="126"/>
      <c r="Y8324" s="126"/>
      <c r="Z8324" s="126"/>
    </row>
    <row r="8325" spans="1:26">
      <c r="A8325" s="248"/>
      <c r="I8325" s="126"/>
      <c r="P8325" s="126"/>
      <c r="Y8325" s="126"/>
      <c r="Z8325" s="126"/>
    </row>
    <row r="8326" spans="1:26">
      <c r="A8326" s="248"/>
      <c r="I8326" s="126"/>
      <c r="P8326" s="126"/>
      <c r="Y8326" s="126"/>
      <c r="Z8326" s="126"/>
    </row>
    <row r="8327" spans="1:26">
      <c r="A8327" s="248"/>
      <c r="I8327" s="126"/>
      <c r="P8327" s="126"/>
      <c r="Y8327" s="126"/>
      <c r="Z8327" s="126"/>
    </row>
    <row r="8328" spans="1:26">
      <c r="A8328" s="248"/>
      <c r="I8328" s="126"/>
      <c r="P8328" s="126"/>
      <c r="Y8328" s="126"/>
      <c r="Z8328" s="126"/>
    </row>
    <row r="8329" spans="1:26">
      <c r="A8329" s="248"/>
      <c r="I8329" s="126"/>
      <c r="P8329" s="126"/>
      <c r="Y8329" s="126"/>
      <c r="Z8329" s="126"/>
    </row>
    <row r="8330" spans="1:26">
      <c r="A8330" s="248"/>
      <c r="I8330" s="126"/>
      <c r="P8330" s="126"/>
      <c r="Y8330" s="126"/>
      <c r="Z8330" s="126"/>
    </row>
    <row r="8331" spans="1:26">
      <c r="A8331" s="248"/>
      <c r="I8331" s="126"/>
      <c r="P8331" s="126"/>
      <c r="Y8331" s="126"/>
      <c r="Z8331" s="126"/>
    </row>
    <row r="8332" spans="1:26">
      <c r="A8332" s="248"/>
      <c r="I8332" s="126"/>
      <c r="P8332" s="126"/>
      <c r="Y8332" s="126"/>
      <c r="Z8332" s="126"/>
    </row>
    <row r="8333" spans="1:26">
      <c r="A8333" s="248"/>
      <c r="I8333" s="126"/>
      <c r="P8333" s="126"/>
      <c r="Y8333" s="126"/>
      <c r="Z8333" s="126"/>
    </row>
    <row r="8334" spans="1:26">
      <c r="A8334" s="248"/>
      <c r="I8334" s="126"/>
      <c r="P8334" s="126"/>
      <c r="Y8334" s="126"/>
      <c r="Z8334" s="126"/>
    </row>
    <row r="8335" spans="1:26">
      <c r="A8335" s="248"/>
      <c r="I8335" s="126"/>
      <c r="P8335" s="126"/>
      <c r="Y8335" s="126"/>
      <c r="Z8335" s="126"/>
    </row>
    <row r="8336" spans="1:26">
      <c r="A8336" s="248"/>
      <c r="I8336" s="126"/>
      <c r="P8336" s="126"/>
      <c r="Y8336" s="126"/>
      <c r="Z8336" s="126"/>
    </row>
    <row r="8337" spans="1:26">
      <c r="A8337" s="248"/>
      <c r="I8337" s="126"/>
      <c r="P8337" s="126"/>
      <c r="Y8337" s="126"/>
      <c r="Z8337" s="126"/>
    </row>
    <row r="8338" spans="1:26">
      <c r="A8338" s="248"/>
      <c r="I8338" s="126"/>
      <c r="P8338" s="126"/>
      <c r="Y8338" s="126"/>
      <c r="Z8338" s="126"/>
    </row>
    <row r="8339" spans="1:26">
      <c r="A8339" s="248"/>
      <c r="I8339" s="126"/>
      <c r="P8339" s="126"/>
      <c r="Y8339" s="126"/>
      <c r="Z8339" s="126"/>
    </row>
    <row r="8340" spans="1:26">
      <c r="A8340" s="248"/>
      <c r="I8340" s="126"/>
      <c r="P8340" s="126"/>
      <c r="Y8340" s="126"/>
      <c r="Z8340" s="126"/>
    </row>
    <row r="8341" spans="1:26">
      <c r="A8341" s="248"/>
      <c r="I8341" s="126"/>
      <c r="P8341" s="126"/>
      <c r="Y8341" s="126"/>
      <c r="Z8341" s="126"/>
    </row>
    <row r="8342" spans="1:26">
      <c r="A8342" s="248"/>
      <c r="I8342" s="126"/>
      <c r="P8342" s="126"/>
      <c r="Y8342" s="126"/>
      <c r="Z8342" s="126"/>
    </row>
    <row r="8343" spans="1:26">
      <c r="A8343" s="248"/>
      <c r="I8343" s="126"/>
      <c r="P8343" s="126"/>
      <c r="Y8343" s="126"/>
      <c r="Z8343" s="126"/>
    </row>
    <row r="8344" spans="1:26">
      <c r="A8344" s="248"/>
      <c r="I8344" s="126"/>
      <c r="P8344" s="126"/>
      <c r="Y8344" s="126"/>
      <c r="Z8344" s="126"/>
    </row>
    <row r="8345" spans="1:26">
      <c r="A8345" s="248"/>
      <c r="I8345" s="126"/>
      <c r="P8345" s="126"/>
      <c r="Y8345" s="126"/>
      <c r="Z8345" s="126"/>
    </row>
    <row r="8346" spans="1:26">
      <c r="A8346" s="248"/>
      <c r="I8346" s="126"/>
      <c r="P8346" s="126"/>
      <c r="Y8346" s="126"/>
      <c r="Z8346" s="126"/>
    </row>
    <row r="8347" spans="1:26">
      <c r="A8347" s="248"/>
      <c r="I8347" s="126"/>
      <c r="P8347" s="126"/>
      <c r="Y8347" s="126"/>
      <c r="Z8347" s="126"/>
    </row>
    <row r="8348" spans="1:26">
      <c r="A8348" s="248"/>
      <c r="I8348" s="126"/>
      <c r="P8348" s="126"/>
      <c r="Y8348" s="126"/>
      <c r="Z8348" s="126"/>
    </row>
    <row r="8349" spans="1:26">
      <c r="A8349" s="248"/>
      <c r="I8349" s="126"/>
      <c r="P8349" s="126"/>
      <c r="Y8349" s="126"/>
      <c r="Z8349" s="126"/>
    </row>
    <row r="8350" spans="1:26">
      <c r="A8350" s="248"/>
      <c r="I8350" s="126"/>
      <c r="P8350" s="126"/>
      <c r="Y8350" s="126"/>
      <c r="Z8350" s="126"/>
    </row>
    <row r="8351" spans="1:26">
      <c r="A8351" s="248"/>
      <c r="I8351" s="126"/>
      <c r="P8351" s="126"/>
      <c r="Y8351" s="126"/>
      <c r="Z8351" s="126"/>
    </row>
    <row r="8352" spans="1:26">
      <c r="A8352" s="248"/>
      <c r="I8352" s="126"/>
      <c r="P8352" s="126"/>
      <c r="Y8352" s="126"/>
      <c r="Z8352" s="126"/>
    </row>
    <row r="8353" spans="1:26">
      <c r="A8353" s="248"/>
      <c r="I8353" s="126"/>
      <c r="P8353" s="126"/>
      <c r="Y8353" s="126"/>
      <c r="Z8353" s="126"/>
    </row>
    <row r="8354" spans="1:26">
      <c r="A8354" s="248"/>
      <c r="I8354" s="126"/>
      <c r="P8354" s="126"/>
      <c r="Y8354" s="126"/>
      <c r="Z8354" s="126"/>
    </row>
    <row r="8355" spans="1:26">
      <c r="A8355" s="248"/>
      <c r="I8355" s="126"/>
      <c r="P8355" s="126"/>
      <c r="Y8355" s="126"/>
      <c r="Z8355" s="126"/>
    </row>
    <row r="8356" spans="1:26">
      <c r="A8356" s="248"/>
      <c r="I8356" s="126"/>
      <c r="P8356" s="126"/>
      <c r="Y8356" s="126"/>
      <c r="Z8356" s="126"/>
    </row>
    <row r="8357" spans="1:26">
      <c r="A8357" s="248"/>
      <c r="I8357" s="126"/>
      <c r="P8357" s="126"/>
      <c r="Y8357" s="126"/>
      <c r="Z8357" s="126"/>
    </row>
    <row r="8358" spans="1:26">
      <c r="A8358" s="248"/>
      <c r="I8358" s="126"/>
      <c r="P8358" s="126"/>
      <c r="Y8358" s="126"/>
      <c r="Z8358" s="126"/>
    </row>
    <row r="8359" spans="1:26">
      <c r="A8359" s="248"/>
      <c r="I8359" s="126"/>
      <c r="P8359" s="126"/>
      <c r="Y8359" s="126"/>
      <c r="Z8359" s="126"/>
    </row>
    <row r="8360" spans="1:26">
      <c r="A8360" s="248"/>
      <c r="I8360" s="126"/>
      <c r="P8360" s="126"/>
      <c r="Y8360" s="126"/>
      <c r="Z8360" s="126"/>
    </row>
    <row r="8361" spans="1:26">
      <c r="A8361" s="248"/>
      <c r="I8361" s="126"/>
      <c r="P8361" s="126"/>
      <c r="Y8361" s="126"/>
      <c r="Z8361" s="126"/>
    </row>
    <row r="8362" spans="1:26">
      <c r="A8362" s="248"/>
      <c r="I8362" s="126"/>
      <c r="P8362" s="126"/>
      <c r="Y8362" s="126"/>
      <c r="Z8362" s="126"/>
    </row>
    <row r="8363" spans="1:26">
      <c r="A8363" s="248"/>
      <c r="I8363" s="126"/>
      <c r="P8363" s="126"/>
      <c r="Y8363" s="126"/>
      <c r="Z8363" s="126"/>
    </row>
    <row r="8364" spans="1:26">
      <c r="A8364" s="248"/>
      <c r="I8364" s="126"/>
      <c r="P8364" s="126"/>
      <c r="Y8364" s="126"/>
      <c r="Z8364" s="126"/>
    </row>
    <row r="8365" spans="1:26">
      <c r="A8365" s="248"/>
      <c r="I8365" s="126"/>
      <c r="P8365" s="126"/>
      <c r="Y8365" s="126"/>
      <c r="Z8365" s="126"/>
    </row>
    <row r="8366" spans="1:26">
      <c r="A8366" s="248"/>
      <c r="I8366" s="126"/>
      <c r="P8366" s="126"/>
      <c r="Y8366" s="126"/>
      <c r="Z8366" s="126"/>
    </row>
    <row r="8367" spans="1:26">
      <c r="A8367" s="248"/>
      <c r="I8367" s="126"/>
      <c r="P8367" s="126"/>
      <c r="Y8367" s="126"/>
      <c r="Z8367" s="126"/>
    </row>
    <row r="8368" spans="1:26">
      <c r="A8368" s="248"/>
      <c r="I8368" s="126"/>
      <c r="P8368" s="126"/>
      <c r="Y8368" s="126"/>
      <c r="Z8368" s="126"/>
    </row>
    <row r="8369" spans="1:26">
      <c r="A8369" s="248"/>
      <c r="I8369" s="126"/>
      <c r="P8369" s="126"/>
      <c r="Y8369" s="126"/>
      <c r="Z8369" s="126"/>
    </row>
    <row r="8370" spans="1:26">
      <c r="A8370" s="248"/>
      <c r="I8370" s="126"/>
      <c r="P8370" s="126"/>
      <c r="Y8370" s="126"/>
      <c r="Z8370" s="126"/>
    </row>
    <row r="8371" spans="1:26">
      <c r="A8371" s="248"/>
      <c r="I8371" s="126"/>
      <c r="P8371" s="126"/>
      <c r="Y8371" s="126"/>
      <c r="Z8371" s="126"/>
    </row>
    <row r="8372" spans="1:26">
      <c r="A8372" s="248"/>
      <c r="I8372" s="126"/>
      <c r="P8372" s="126"/>
      <c r="Y8372" s="126"/>
      <c r="Z8372" s="126"/>
    </row>
    <row r="8373" spans="1:26">
      <c r="A8373" s="248"/>
      <c r="I8373" s="126"/>
      <c r="P8373" s="126"/>
      <c r="Y8373" s="126"/>
      <c r="Z8373" s="126"/>
    </row>
    <row r="8374" spans="1:26">
      <c r="A8374" s="248"/>
      <c r="I8374" s="126"/>
      <c r="P8374" s="126"/>
      <c r="Y8374" s="126"/>
      <c r="Z8374" s="126"/>
    </row>
    <row r="8375" spans="1:26">
      <c r="A8375" s="248"/>
      <c r="I8375" s="126"/>
      <c r="P8375" s="126"/>
      <c r="Y8375" s="126"/>
      <c r="Z8375" s="126"/>
    </row>
    <row r="8376" spans="1:26">
      <c r="A8376" s="248"/>
      <c r="I8376" s="126"/>
      <c r="P8376" s="126"/>
      <c r="Y8376" s="126"/>
      <c r="Z8376" s="126"/>
    </row>
    <row r="8377" spans="1:26">
      <c r="A8377" s="248"/>
      <c r="I8377" s="126"/>
      <c r="P8377" s="126"/>
      <c r="Y8377" s="126"/>
      <c r="Z8377" s="126"/>
    </row>
    <row r="8378" spans="1:26">
      <c r="A8378" s="248"/>
      <c r="I8378" s="126"/>
      <c r="P8378" s="126"/>
      <c r="Y8378" s="126"/>
      <c r="Z8378" s="126"/>
    </row>
    <row r="8379" spans="1:26">
      <c r="A8379" s="248"/>
      <c r="I8379" s="126"/>
      <c r="P8379" s="126"/>
      <c r="Y8379" s="126"/>
      <c r="Z8379" s="126"/>
    </row>
    <row r="8380" spans="1:26">
      <c r="A8380" s="248"/>
      <c r="I8380" s="126"/>
      <c r="P8380" s="126"/>
      <c r="Y8380" s="126"/>
      <c r="Z8380" s="126"/>
    </row>
    <row r="8381" spans="1:26">
      <c r="A8381" s="248"/>
      <c r="I8381" s="126"/>
      <c r="P8381" s="126"/>
      <c r="Y8381" s="126"/>
      <c r="Z8381" s="126"/>
    </row>
    <row r="8382" spans="1:26">
      <c r="A8382" s="248"/>
      <c r="I8382" s="126"/>
      <c r="P8382" s="126"/>
      <c r="Y8382" s="126"/>
      <c r="Z8382" s="126"/>
    </row>
    <row r="8383" spans="1:26">
      <c r="A8383" s="248"/>
      <c r="I8383" s="126"/>
      <c r="P8383" s="126"/>
      <c r="Y8383" s="126"/>
      <c r="Z8383" s="126"/>
    </row>
    <row r="8384" spans="1:26">
      <c r="A8384" s="248"/>
      <c r="I8384" s="126"/>
      <c r="P8384" s="126"/>
      <c r="Y8384" s="126"/>
      <c r="Z8384" s="126"/>
    </row>
    <row r="8385" spans="1:26">
      <c r="A8385" s="248"/>
      <c r="I8385" s="126"/>
      <c r="P8385" s="126"/>
      <c r="Y8385" s="126"/>
      <c r="Z8385" s="126"/>
    </row>
    <row r="8386" spans="1:26">
      <c r="A8386" s="248"/>
      <c r="I8386" s="126"/>
      <c r="P8386" s="126"/>
      <c r="Y8386" s="126"/>
      <c r="Z8386" s="126"/>
    </row>
    <row r="8387" spans="1:26">
      <c r="A8387" s="248"/>
      <c r="I8387" s="126"/>
      <c r="P8387" s="126"/>
      <c r="Y8387" s="126"/>
      <c r="Z8387" s="126"/>
    </row>
    <row r="8388" spans="1:26">
      <c r="A8388" s="248"/>
      <c r="I8388" s="126"/>
      <c r="P8388" s="126"/>
      <c r="Y8388" s="126"/>
      <c r="Z8388" s="126"/>
    </row>
    <row r="8389" spans="1:26">
      <c r="A8389" s="248"/>
      <c r="I8389" s="126"/>
      <c r="P8389" s="126"/>
      <c r="Y8389" s="126"/>
      <c r="Z8389" s="126"/>
    </row>
    <row r="8390" spans="1:26">
      <c r="A8390" s="248"/>
      <c r="I8390" s="126"/>
      <c r="P8390" s="126"/>
      <c r="Y8390" s="126"/>
      <c r="Z8390" s="126"/>
    </row>
    <row r="8391" spans="1:26">
      <c r="A8391" s="248"/>
      <c r="I8391" s="126"/>
      <c r="P8391" s="126"/>
      <c r="Y8391" s="126"/>
      <c r="Z8391" s="126"/>
    </row>
    <row r="8392" spans="1:26">
      <c r="A8392" s="248"/>
      <c r="I8392" s="126"/>
      <c r="P8392" s="126"/>
      <c r="Y8392" s="126"/>
      <c r="Z8392" s="126"/>
    </row>
    <row r="8393" spans="1:26">
      <c r="A8393" s="248"/>
      <c r="I8393" s="126"/>
      <c r="P8393" s="126"/>
      <c r="Y8393" s="126"/>
      <c r="Z8393" s="126"/>
    </row>
    <row r="8394" spans="1:26">
      <c r="A8394" s="248"/>
      <c r="I8394" s="126"/>
      <c r="P8394" s="126"/>
      <c r="Y8394" s="126"/>
      <c r="Z8394" s="126"/>
    </row>
    <row r="8395" spans="1:26">
      <c r="A8395" s="248"/>
      <c r="I8395" s="126"/>
      <c r="P8395" s="126"/>
      <c r="Y8395" s="126"/>
      <c r="Z8395" s="126"/>
    </row>
    <row r="8396" spans="1:26">
      <c r="A8396" s="248"/>
      <c r="I8396" s="126"/>
      <c r="P8396" s="126"/>
      <c r="Y8396" s="126"/>
      <c r="Z8396" s="126"/>
    </row>
    <row r="8397" spans="1:26">
      <c r="A8397" s="248"/>
      <c r="I8397" s="126"/>
      <c r="P8397" s="126"/>
      <c r="Y8397" s="126"/>
      <c r="Z8397" s="126"/>
    </row>
    <row r="8398" spans="1:26">
      <c r="A8398" s="248"/>
      <c r="I8398" s="126"/>
      <c r="P8398" s="126"/>
      <c r="Y8398" s="126"/>
      <c r="Z8398" s="126"/>
    </row>
    <row r="8399" spans="1:26">
      <c r="A8399" s="248"/>
      <c r="I8399" s="126"/>
      <c r="P8399" s="126"/>
      <c r="Y8399" s="126"/>
      <c r="Z8399" s="126"/>
    </row>
    <row r="8400" spans="1:26">
      <c r="A8400" s="248"/>
      <c r="I8400" s="126"/>
      <c r="P8400" s="126"/>
      <c r="Y8400" s="126"/>
      <c r="Z8400" s="126"/>
    </row>
    <row r="8401" spans="1:26">
      <c r="A8401" s="248"/>
      <c r="I8401" s="126"/>
      <c r="P8401" s="126"/>
      <c r="Y8401" s="126"/>
      <c r="Z8401" s="126"/>
    </row>
    <row r="8402" spans="1:26">
      <c r="A8402" s="248"/>
      <c r="I8402" s="126"/>
      <c r="P8402" s="126"/>
      <c r="Y8402" s="126"/>
      <c r="Z8402" s="126"/>
    </row>
    <row r="8403" spans="1:26">
      <c r="A8403" s="248"/>
      <c r="I8403" s="126"/>
      <c r="P8403" s="126"/>
      <c r="Y8403" s="126"/>
      <c r="Z8403" s="126"/>
    </row>
    <row r="8404" spans="1:26">
      <c r="A8404" s="248"/>
      <c r="I8404" s="126"/>
      <c r="P8404" s="126"/>
      <c r="Y8404" s="126"/>
      <c r="Z8404" s="126"/>
    </row>
    <row r="8405" spans="1:26">
      <c r="A8405" s="248"/>
      <c r="I8405" s="126"/>
      <c r="P8405" s="126"/>
      <c r="Y8405" s="126"/>
      <c r="Z8405" s="126"/>
    </row>
    <row r="8406" spans="1:26">
      <c r="A8406" s="248"/>
      <c r="I8406" s="126"/>
      <c r="P8406" s="126"/>
      <c r="Y8406" s="126"/>
      <c r="Z8406" s="126"/>
    </row>
    <row r="8407" spans="1:26">
      <c r="A8407" s="248"/>
      <c r="I8407" s="126"/>
      <c r="P8407" s="126"/>
      <c r="Y8407" s="126"/>
      <c r="Z8407" s="126"/>
    </row>
    <row r="8408" spans="1:26">
      <c r="A8408" s="248"/>
      <c r="I8408" s="126"/>
      <c r="P8408" s="126"/>
      <c r="Y8408" s="126"/>
      <c r="Z8408" s="126"/>
    </row>
    <row r="8409" spans="1:26">
      <c r="A8409" s="248"/>
      <c r="I8409" s="126"/>
      <c r="P8409" s="126"/>
      <c r="Y8409" s="126"/>
      <c r="Z8409" s="126"/>
    </row>
    <row r="8410" spans="1:26">
      <c r="A8410" s="248"/>
      <c r="I8410" s="126"/>
      <c r="P8410" s="126"/>
      <c r="Y8410" s="126"/>
      <c r="Z8410" s="126"/>
    </row>
    <row r="8411" spans="1:26">
      <c r="A8411" s="248"/>
      <c r="I8411" s="126"/>
      <c r="P8411" s="126"/>
      <c r="Y8411" s="126"/>
      <c r="Z8411" s="126"/>
    </row>
    <row r="8412" spans="1:26">
      <c r="A8412" s="248"/>
      <c r="I8412" s="126"/>
      <c r="P8412" s="126"/>
      <c r="Y8412" s="126"/>
      <c r="Z8412" s="126"/>
    </row>
    <row r="8413" spans="1:26">
      <c r="A8413" s="248"/>
      <c r="I8413" s="126"/>
      <c r="P8413" s="126"/>
      <c r="Y8413" s="126"/>
      <c r="Z8413" s="126"/>
    </row>
    <row r="8414" spans="1:26">
      <c r="A8414" s="248"/>
      <c r="I8414" s="126"/>
      <c r="P8414" s="126"/>
      <c r="Y8414" s="126"/>
      <c r="Z8414" s="126"/>
    </row>
    <row r="8415" spans="1:26">
      <c r="A8415" s="248"/>
      <c r="I8415" s="126"/>
      <c r="P8415" s="126"/>
      <c r="Y8415" s="126"/>
      <c r="Z8415" s="126"/>
    </row>
    <row r="8416" spans="1:26">
      <c r="A8416" s="248"/>
      <c r="I8416" s="126"/>
      <c r="P8416" s="126"/>
      <c r="Y8416" s="126"/>
      <c r="Z8416" s="126"/>
    </row>
    <row r="8417" spans="1:26">
      <c r="A8417" s="248"/>
      <c r="I8417" s="126"/>
      <c r="P8417" s="126"/>
      <c r="Y8417" s="126"/>
      <c r="Z8417" s="126"/>
    </row>
    <row r="8418" spans="1:26">
      <c r="A8418" s="248"/>
      <c r="I8418" s="126"/>
      <c r="P8418" s="126"/>
      <c r="Y8418" s="126"/>
      <c r="Z8418" s="126"/>
    </row>
    <row r="8419" spans="1:26">
      <c r="A8419" s="248"/>
      <c r="I8419" s="126"/>
      <c r="P8419" s="126"/>
      <c r="Y8419" s="126"/>
      <c r="Z8419" s="126"/>
    </row>
    <row r="8420" spans="1:26">
      <c r="A8420" s="248"/>
      <c r="I8420" s="126"/>
      <c r="P8420" s="126"/>
      <c r="Y8420" s="126"/>
      <c r="Z8420" s="126"/>
    </row>
    <row r="8421" spans="1:26">
      <c r="A8421" s="248"/>
      <c r="I8421" s="126"/>
      <c r="P8421" s="126"/>
      <c r="Y8421" s="126"/>
      <c r="Z8421" s="126"/>
    </row>
    <row r="8422" spans="1:26">
      <c r="A8422" s="248"/>
      <c r="I8422" s="126"/>
      <c r="P8422" s="126"/>
      <c r="Y8422" s="126"/>
      <c r="Z8422" s="126"/>
    </row>
    <row r="8423" spans="1:26">
      <c r="A8423" s="248"/>
      <c r="I8423" s="126"/>
      <c r="P8423" s="126"/>
      <c r="Y8423" s="126"/>
      <c r="Z8423" s="126"/>
    </row>
    <row r="8424" spans="1:26">
      <c r="A8424" s="248"/>
      <c r="I8424" s="126"/>
      <c r="P8424" s="126"/>
      <c r="Y8424" s="126"/>
      <c r="Z8424" s="126"/>
    </row>
    <row r="8425" spans="1:26">
      <c r="A8425" s="248"/>
      <c r="I8425" s="126"/>
      <c r="P8425" s="126"/>
      <c r="Y8425" s="126"/>
      <c r="Z8425" s="126"/>
    </row>
    <row r="8426" spans="1:26">
      <c r="A8426" s="248"/>
      <c r="I8426" s="126"/>
      <c r="P8426" s="126"/>
      <c r="Y8426" s="126"/>
      <c r="Z8426" s="126"/>
    </row>
    <row r="8427" spans="1:26">
      <c r="A8427" s="248"/>
      <c r="I8427" s="126"/>
      <c r="P8427" s="126"/>
      <c r="Y8427" s="126"/>
      <c r="Z8427" s="126"/>
    </row>
    <row r="8428" spans="1:26">
      <c r="A8428" s="248"/>
      <c r="I8428" s="126"/>
      <c r="P8428" s="126"/>
      <c r="Y8428" s="126"/>
      <c r="Z8428" s="126"/>
    </row>
    <row r="8429" spans="1:26">
      <c r="A8429" s="248"/>
      <c r="I8429" s="126"/>
      <c r="P8429" s="126"/>
      <c r="Y8429" s="126"/>
      <c r="Z8429" s="126"/>
    </row>
    <row r="8430" spans="1:26">
      <c r="A8430" s="248"/>
      <c r="I8430" s="126"/>
      <c r="P8430" s="126"/>
      <c r="Y8430" s="126"/>
      <c r="Z8430" s="126"/>
    </row>
    <row r="8431" spans="1:26">
      <c r="A8431" s="248"/>
      <c r="I8431" s="126"/>
      <c r="P8431" s="126"/>
      <c r="Y8431" s="126"/>
      <c r="Z8431" s="126"/>
    </row>
    <row r="8432" spans="1:26">
      <c r="A8432" s="248"/>
      <c r="I8432" s="126"/>
      <c r="P8432" s="126"/>
      <c r="Y8432" s="126"/>
      <c r="Z8432" s="126"/>
    </row>
    <row r="8433" spans="1:26">
      <c r="A8433" s="248"/>
      <c r="I8433" s="126"/>
      <c r="P8433" s="126"/>
      <c r="Y8433" s="126"/>
      <c r="Z8433" s="126"/>
    </row>
    <row r="8434" spans="1:26">
      <c r="A8434" s="248"/>
      <c r="I8434" s="126"/>
      <c r="P8434" s="126"/>
      <c r="Y8434" s="126"/>
      <c r="Z8434" s="126"/>
    </row>
    <row r="8435" spans="1:26">
      <c r="A8435" s="248"/>
      <c r="I8435" s="126"/>
      <c r="P8435" s="126"/>
      <c r="Y8435" s="126"/>
      <c r="Z8435" s="126"/>
    </row>
    <row r="8436" spans="1:26">
      <c r="A8436" s="248"/>
      <c r="I8436" s="126"/>
      <c r="P8436" s="126"/>
      <c r="Y8436" s="126"/>
      <c r="Z8436" s="126"/>
    </row>
    <row r="8437" spans="1:26">
      <c r="A8437" s="248"/>
      <c r="I8437" s="126"/>
      <c r="P8437" s="126"/>
      <c r="Y8437" s="126"/>
      <c r="Z8437" s="126"/>
    </row>
    <row r="8438" spans="1:26">
      <c r="A8438" s="248"/>
      <c r="I8438" s="126"/>
      <c r="P8438" s="126"/>
      <c r="Y8438" s="126"/>
      <c r="Z8438" s="126"/>
    </row>
    <row r="8439" spans="1:26">
      <c r="A8439" s="248"/>
      <c r="I8439" s="126"/>
      <c r="P8439" s="126"/>
      <c r="Y8439" s="126"/>
      <c r="Z8439" s="126"/>
    </row>
    <row r="8440" spans="1:26">
      <c r="A8440" s="248"/>
      <c r="I8440" s="126"/>
      <c r="P8440" s="126"/>
      <c r="Y8440" s="126"/>
      <c r="Z8440" s="126"/>
    </row>
    <row r="8441" spans="1:26">
      <c r="A8441" s="248"/>
      <c r="I8441" s="126"/>
      <c r="P8441" s="126"/>
      <c r="Y8441" s="126"/>
      <c r="Z8441" s="126"/>
    </row>
    <row r="8442" spans="1:26">
      <c r="A8442" s="248"/>
      <c r="I8442" s="126"/>
      <c r="P8442" s="126"/>
      <c r="Y8442" s="126"/>
      <c r="Z8442" s="126"/>
    </row>
    <row r="8443" spans="1:26">
      <c r="A8443" s="248"/>
      <c r="I8443" s="126"/>
      <c r="P8443" s="126"/>
      <c r="Y8443" s="126"/>
      <c r="Z8443" s="126"/>
    </row>
    <row r="8444" spans="1:26">
      <c r="A8444" s="248"/>
      <c r="I8444" s="126"/>
      <c r="P8444" s="126"/>
      <c r="Y8444" s="126"/>
      <c r="Z8444" s="126"/>
    </row>
    <row r="8445" spans="1:26">
      <c r="A8445" s="248"/>
      <c r="I8445" s="126"/>
      <c r="P8445" s="126"/>
      <c r="Y8445" s="126"/>
      <c r="Z8445" s="126"/>
    </row>
    <row r="8446" spans="1:26">
      <c r="A8446" s="248"/>
      <c r="I8446" s="126"/>
      <c r="P8446" s="126"/>
      <c r="Y8446" s="126"/>
      <c r="Z8446" s="126"/>
    </row>
    <row r="8447" spans="1:26">
      <c r="A8447" s="248"/>
      <c r="I8447" s="126"/>
      <c r="P8447" s="126"/>
      <c r="Y8447" s="126"/>
      <c r="Z8447" s="126"/>
    </row>
    <row r="8448" spans="1:26">
      <c r="A8448" s="248"/>
      <c r="I8448" s="126"/>
      <c r="P8448" s="126"/>
      <c r="Y8448" s="126"/>
      <c r="Z8448" s="126"/>
    </row>
    <row r="8449" spans="1:26">
      <c r="A8449" s="248"/>
      <c r="I8449" s="126"/>
      <c r="P8449" s="126"/>
      <c r="Y8449" s="126"/>
      <c r="Z8449" s="126"/>
    </row>
    <row r="8450" spans="1:26">
      <c r="A8450" s="248"/>
      <c r="I8450" s="126"/>
      <c r="P8450" s="126"/>
      <c r="Y8450" s="126"/>
      <c r="Z8450" s="126"/>
    </row>
    <row r="8451" spans="1:26">
      <c r="A8451" s="248"/>
      <c r="I8451" s="126"/>
      <c r="P8451" s="126"/>
      <c r="Y8451" s="126"/>
      <c r="Z8451" s="126"/>
    </row>
    <row r="8452" spans="1:26">
      <c r="A8452" s="248"/>
      <c r="I8452" s="126"/>
      <c r="P8452" s="126"/>
      <c r="Y8452" s="126"/>
      <c r="Z8452" s="126"/>
    </row>
    <row r="8453" spans="1:26">
      <c r="A8453" s="248"/>
      <c r="I8453" s="126"/>
      <c r="P8453" s="126"/>
      <c r="Y8453" s="126"/>
      <c r="Z8453" s="126"/>
    </row>
    <row r="8454" spans="1:26">
      <c r="A8454" s="248"/>
      <c r="I8454" s="126"/>
      <c r="P8454" s="126"/>
      <c r="Y8454" s="126"/>
      <c r="Z8454" s="126"/>
    </row>
    <row r="8455" spans="1:26">
      <c r="A8455" s="248"/>
      <c r="I8455" s="126"/>
      <c r="P8455" s="126"/>
      <c r="Y8455" s="126"/>
      <c r="Z8455" s="126"/>
    </row>
    <row r="8456" spans="1:26">
      <c r="A8456" s="248"/>
      <c r="I8456" s="126"/>
      <c r="P8456" s="126"/>
      <c r="Y8456" s="126"/>
      <c r="Z8456" s="126"/>
    </row>
    <row r="8457" spans="1:26">
      <c r="A8457" s="248"/>
      <c r="I8457" s="126"/>
      <c r="P8457" s="126"/>
      <c r="Y8457" s="126"/>
      <c r="Z8457" s="126"/>
    </row>
    <row r="8458" spans="1:26">
      <c r="A8458" s="248"/>
      <c r="I8458" s="126"/>
      <c r="P8458" s="126"/>
      <c r="Y8458" s="126"/>
      <c r="Z8458" s="126"/>
    </row>
    <row r="8459" spans="1:26">
      <c r="A8459" s="248"/>
      <c r="I8459" s="126"/>
      <c r="P8459" s="126"/>
      <c r="Y8459" s="126"/>
      <c r="Z8459" s="126"/>
    </row>
    <row r="8460" spans="1:26">
      <c r="A8460" s="248"/>
      <c r="I8460" s="126"/>
      <c r="P8460" s="126"/>
      <c r="Y8460" s="126"/>
      <c r="Z8460" s="126"/>
    </row>
    <row r="8461" spans="1:26">
      <c r="A8461" s="248"/>
      <c r="I8461" s="126"/>
      <c r="P8461" s="126"/>
      <c r="Y8461" s="126"/>
      <c r="Z8461" s="126"/>
    </row>
    <row r="8462" spans="1:26">
      <c r="A8462" s="248"/>
      <c r="I8462" s="126"/>
      <c r="P8462" s="126"/>
      <c r="Y8462" s="126"/>
      <c r="Z8462" s="126"/>
    </row>
    <row r="8463" spans="1:26">
      <c r="A8463" s="248"/>
      <c r="I8463" s="126"/>
      <c r="P8463" s="126"/>
      <c r="Y8463" s="126"/>
      <c r="Z8463" s="126"/>
    </row>
    <row r="8464" spans="1:26">
      <c r="A8464" s="248"/>
      <c r="I8464" s="126"/>
      <c r="P8464" s="126"/>
      <c r="Y8464" s="126"/>
      <c r="Z8464" s="126"/>
    </row>
    <row r="8465" spans="1:26">
      <c r="A8465" s="248"/>
      <c r="I8465" s="126"/>
      <c r="P8465" s="126"/>
      <c r="Y8465" s="126"/>
      <c r="Z8465" s="126"/>
    </row>
    <row r="8466" spans="1:26">
      <c r="A8466" s="248"/>
      <c r="I8466" s="126"/>
      <c r="P8466" s="126"/>
      <c r="Y8466" s="126"/>
      <c r="Z8466" s="126"/>
    </row>
    <row r="8467" spans="1:26">
      <c r="A8467" s="248"/>
      <c r="I8467" s="126"/>
      <c r="P8467" s="126"/>
      <c r="Y8467" s="126"/>
      <c r="Z8467" s="126"/>
    </row>
    <row r="8468" spans="1:26">
      <c r="A8468" s="248"/>
      <c r="I8468" s="126"/>
      <c r="P8468" s="126"/>
      <c r="Y8468" s="126"/>
      <c r="Z8468" s="126"/>
    </row>
    <row r="8469" spans="1:26">
      <c r="A8469" s="248"/>
      <c r="I8469" s="126"/>
      <c r="P8469" s="126"/>
      <c r="Y8469" s="126"/>
      <c r="Z8469" s="126"/>
    </row>
    <row r="8470" spans="1:26">
      <c r="A8470" s="248"/>
      <c r="I8470" s="126"/>
      <c r="P8470" s="126"/>
      <c r="Y8470" s="126"/>
      <c r="Z8470" s="126"/>
    </row>
    <row r="8471" spans="1:26">
      <c r="A8471" s="248"/>
      <c r="I8471" s="126"/>
      <c r="P8471" s="126"/>
      <c r="Y8471" s="126"/>
      <c r="Z8471" s="126"/>
    </row>
    <row r="8472" spans="1:26">
      <c r="A8472" s="248"/>
      <c r="I8472" s="126"/>
      <c r="P8472" s="126"/>
      <c r="Y8472" s="126"/>
      <c r="Z8472" s="126"/>
    </row>
    <row r="8473" spans="1:26">
      <c r="A8473" s="248"/>
      <c r="I8473" s="126"/>
      <c r="P8473" s="126"/>
      <c r="Y8473" s="126"/>
      <c r="Z8473" s="126"/>
    </row>
    <row r="8474" spans="1:26">
      <c r="A8474" s="248"/>
      <c r="I8474" s="126"/>
      <c r="P8474" s="126"/>
      <c r="Y8474" s="126"/>
      <c r="Z8474" s="126"/>
    </row>
    <row r="8475" spans="1:26">
      <c r="A8475" s="248"/>
      <c r="I8475" s="126"/>
      <c r="P8475" s="126"/>
      <c r="Y8475" s="126"/>
      <c r="Z8475" s="126"/>
    </row>
    <row r="8476" spans="1:26">
      <c r="A8476" s="248"/>
      <c r="I8476" s="126"/>
      <c r="P8476" s="126"/>
      <c r="Y8476" s="126"/>
      <c r="Z8476" s="126"/>
    </row>
    <row r="8477" spans="1:26">
      <c r="A8477" s="248"/>
      <c r="I8477" s="126"/>
      <c r="P8477" s="126"/>
      <c r="Y8477" s="126"/>
      <c r="Z8477" s="126"/>
    </row>
    <row r="8478" spans="1:26">
      <c r="A8478" s="248"/>
      <c r="I8478" s="126"/>
      <c r="P8478" s="126"/>
      <c r="Y8478" s="126"/>
      <c r="Z8478" s="126"/>
    </row>
    <row r="8479" spans="1:26">
      <c r="A8479" s="248"/>
      <c r="I8479" s="126"/>
      <c r="P8479" s="126"/>
      <c r="Y8479" s="126"/>
      <c r="Z8479" s="126"/>
    </row>
    <row r="8480" spans="1:26">
      <c r="A8480" s="248"/>
      <c r="I8480" s="126"/>
      <c r="P8480" s="126"/>
      <c r="Y8480" s="126"/>
      <c r="Z8480" s="126"/>
    </row>
    <row r="8481" spans="1:26">
      <c r="A8481" s="248"/>
      <c r="I8481" s="126"/>
      <c r="P8481" s="126"/>
      <c r="Y8481" s="126"/>
      <c r="Z8481" s="126"/>
    </row>
    <row r="8482" spans="1:26">
      <c r="A8482" s="248"/>
      <c r="I8482" s="126"/>
      <c r="P8482" s="126"/>
      <c r="Y8482" s="126"/>
      <c r="Z8482" s="126"/>
    </row>
    <row r="8483" spans="1:26">
      <c r="A8483" s="248"/>
      <c r="I8483" s="126"/>
      <c r="P8483" s="126"/>
      <c r="Y8483" s="126"/>
      <c r="Z8483" s="126"/>
    </row>
    <row r="8484" spans="1:26">
      <c r="A8484" s="248"/>
      <c r="I8484" s="126"/>
      <c r="P8484" s="126"/>
      <c r="Y8484" s="126"/>
      <c r="Z8484" s="126"/>
    </row>
    <row r="8485" spans="1:26">
      <c r="A8485" s="248"/>
      <c r="I8485" s="126"/>
      <c r="P8485" s="126"/>
      <c r="Y8485" s="126"/>
      <c r="Z8485" s="126"/>
    </row>
    <row r="8486" spans="1:26">
      <c r="A8486" s="248"/>
      <c r="I8486" s="126"/>
      <c r="P8486" s="126"/>
      <c r="Y8486" s="126"/>
      <c r="Z8486" s="126"/>
    </row>
    <row r="8487" spans="1:26">
      <c r="A8487" s="248"/>
      <c r="I8487" s="126"/>
      <c r="P8487" s="126"/>
      <c r="Y8487" s="126"/>
      <c r="Z8487" s="126"/>
    </row>
    <row r="8488" spans="1:26">
      <c r="A8488" s="248"/>
      <c r="I8488" s="126"/>
      <c r="P8488" s="126"/>
      <c r="Y8488" s="126"/>
      <c r="Z8488" s="126"/>
    </row>
    <row r="8489" spans="1:26">
      <c r="A8489" s="248"/>
      <c r="I8489" s="126"/>
      <c r="P8489" s="126"/>
      <c r="Y8489" s="126"/>
      <c r="Z8489" s="126"/>
    </row>
    <row r="8490" spans="1:26">
      <c r="A8490" s="248"/>
      <c r="I8490" s="126"/>
      <c r="P8490" s="126"/>
      <c r="Y8490" s="126"/>
      <c r="Z8490" s="126"/>
    </row>
    <row r="8491" spans="1:26">
      <c r="A8491" s="248"/>
      <c r="I8491" s="126"/>
      <c r="P8491" s="126"/>
      <c r="Y8491" s="126"/>
      <c r="Z8491" s="126"/>
    </row>
    <row r="8492" spans="1:26">
      <c r="A8492" s="248"/>
      <c r="I8492" s="126"/>
      <c r="P8492" s="126"/>
      <c r="Y8492" s="126"/>
      <c r="Z8492" s="126"/>
    </row>
    <row r="8493" spans="1:26">
      <c r="A8493" s="248"/>
      <c r="I8493" s="126"/>
      <c r="P8493" s="126"/>
      <c r="Y8493" s="126"/>
      <c r="Z8493" s="126"/>
    </row>
    <row r="8494" spans="1:26">
      <c r="A8494" s="248"/>
      <c r="I8494" s="126"/>
      <c r="P8494" s="126"/>
      <c r="Y8494" s="126"/>
      <c r="Z8494" s="126"/>
    </row>
    <row r="8495" spans="1:26">
      <c r="A8495" s="248"/>
      <c r="I8495" s="126"/>
      <c r="P8495" s="126"/>
      <c r="Y8495" s="126"/>
      <c r="Z8495" s="126"/>
    </row>
    <row r="8496" spans="1:26">
      <c r="A8496" s="248"/>
      <c r="I8496" s="126"/>
      <c r="P8496" s="126"/>
      <c r="Y8496" s="126"/>
      <c r="Z8496" s="126"/>
    </row>
    <row r="8497" spans="1:26">
      <c r="A8497" s="248"/>
      <c r="I8497" s="126"/>
      <c r="P8497" s="126"/>
      <c r="Y8497" s="126"/>
      <c r="Z8497" s="126"/>
    </row>
    <row r="8498" spans="1:26">
      <c r="A8498" s="248"/>
      <c r="I8498" s="126"/>
      <c r="P8498" s="126"/>
      <c r="Y8498" s="126"/>
      <c r="Z8498" s="126"/>
    </row>
    <row r="8499" spans="1:26">
      <c r="A8499" s="248"/>
      <c r="I8499" s="126"/>
      <c r="P8499" s="126"/>
      <c r="Y8499" s="126"/>
      <c r="Z8499" s="126"/>
    </row>
    <row r="8500" spans="1:26">
      <c r="A8500" s="248"/>
      <c r="I8500" s="126"/>
      <c r="P8500" s="126"/>
      <c r="Y8500" s="126"/>
      <c r="Z8500" s="126"/>
    </row>
    <row r="8501" spans="1:26">
      <c r="A8501" s="248"/>
      <c r="I8501" s="126"/>
      <c r="P8501" s="126"/>
      <c r="Y8501" s="126"/>
      <c r="Z8501" s="126"/>
    </row>
    <row r="8502" spans="1:26">
      <c r="A8502" s="248"/>
      <c r="I8502" s="126"/>
      <c r="P8502" s="126"/>
      <c r="Y8502" s="126"/>
      <c r="Z8502" s="126"/>
    </row>
    <row r="8503" spans="1:26">
      <c r="A8503" s="248"/>
      <c r="I8503" s="126"/>
      <c r="P8503" s="126"/>
      <c r="Y8503" s="126"/>
      <c r="Z8503" s="126"/>
    </row>
    <row r="8504" spans="1:26">
      <c r="A8504" s="248"/>
      <c r="I8504" s="126"/>
      <c r="P8504" s="126"/>
      <c r="Y8504" s="126"/>
      <c r="Z8504" s="126"/>
    </row>
    <row r="8505" spans="1:26">
      <c r="A8505" s="248"/>
      <c r="I8505" s="126"/>
      <c r="P8505" s="126"/>
      <c r="Y8505" s="126"/>
      <c r="Z8505" s="126"/>
    </row>
    <row r="8506" spans="1:26">
      <c r="A8506" s="248"/>
      <c r="I8506" s="126"/>
      <c r="P8506" s="126"/>
      <c r="Y8506" s="126"/>
      <c r="Z8506" s="126"/>
    </row>
    <row r="8507" spans="1:26">
      <c r="A8507" s="248"/>
      <c r="I8507" s="126"/>
      <c r="P8507" s="126"/>
      <c r="Y8507" s="126"/>
      <c r="Z8507" s="126"/>
    </row>
    <row r="8508" spans="1:26">
      <c r="A8508" s="248"/>
      <c r="I8508" s="126"/>
      <c r="P8508" s="126"/>
      <c r="Y8508" s="126"/>
      <c r="Z8508" s="126"/>
    </row>
    <row r="8509" spans="1:26">
      <c r="A8509" s="248"/>
      <c r="I8509" s="126"/>
      <c r="P8509" s="126"/>
      <c r="Y8509" s="126"/>
      <c r="Z8509" s="126"/>
    </row>
    <row r="8510" spans="1:26">
      <c r="A8510" s="248"/>
      <c r="I8510" s="126"/>
      <c r="P8510" s="126"/>
      <c r="Y8510" s="126"/>
      <c r="Z8510" s="126"/>
    </row>
    <row r="8511" spans="1:26">
      <c r="A8511" s="248"/>
      <c r="I8511" s="126"/>
      <c r="P8511" s="126"/>
      <c r="Y8511" s="126"/>
      <c r="Z8511" s="126"/>
    </row>
    <row r="8512" spans="1:26">
      <c r="A8512" s="248"/>
      <c r="I8512" s="126"/>
      <c r="P8512" s="126"/>
      <c r="Y8512" s="126"/>
      <c r="Z8512" s="126"/>
    </row>
    <row r="8513" spans="1:26">
      <c r="A8513" s="248"/>
      <c r="I8513" s="126"/>
      <c r="P8513" s="126"/>
      <c r="Y8513" s="126"/>
      <c r="Z8513" s="126"/>
    </row>
    <row r="8514" spans="1:26">
      <c r="A8514" s="248"/>
      <c r="I8514" s="126"/>
      <c r="P8514" s="126"/>
      <c r="Y8514" s="126"/>
      <c r="Z8514" s="126"/>
    </row>
    <row r="8515" spans="1:26">
      <c r="A8515" s="248"/>
      <c r="I8515" s="126"/>
      <c r="P8515" s="126"/>
      <c r="Y8515" s="126"/>
      <c r="Z8515" s="126"/>
    </row>
    <row r="8516" spans="1:26">
      <c r="A8516" s="248"/>
      <c r="I8516" s="126"/>
      <c r="P8516" s="126"/>
      <c r="Y8516" s="126"/>
      <c r="Z8516" s="126"/>
    </row>
    <row r="8517" spans="1:26">
      <c r="A8517" s="248"/>
      <c r="I8517" s="126"/>
      <c r="P8517" s="126"/>
      <c r="Y8517" s="126"/>
      <c r="Z8517" s="126"/>
    </row>
    <row r="8518" spans="1:26">
      <c r="A8518" s="248"/>
      <c r="I8518" s="126"/>
      <c r="P8518" s="126"/>
      <c r="Y8518" s="126"/>
      <c r="Z8518" s="126"/>
    </row>
    <row r="8519" spans="1:26">
      <c r="A8519" s="248"/>
      <c r="I8519" s="126"/>
      <c r="P8519" s="126"/>
      <c r="Y8519" s="126"/>
      <c r="Z8519" s="126"/>
    </row>
    <row r="8520" spans="1:26">
      <c r="A8520" s="248"/>
      <c r="I8520" s="126"/>
      <c r="P8520" s="126"/>
      <c r="Y8520" s="126"/>
      <c r="Z8520" s="126"/>
    </row>
    <row r="8521" spans="1:26">
      <c r="A8521" s="248"/>
      <c r="I8521" s="126"/>
      <c r="P8521" s="126"/>
      <c r="Y8521" s="126"/>
      <c r="Z8521" s="126"/>
    </row>
    <row r="8522" spans="1:26">
      <c r="A8522" s="248"/>
      <c r="I8522" s="126"/>
      <c r="P8522" s="126"/>
      <c r="Y8522" s="126"/>
      <c r="Z8522" s="126"/>
    </row>
    <row r="8523" spans="1:26">
      <c r="A8523" s="248"/>
      <c r="I8523" s="126"/>
      <c r="P8523" s="126"/>
      <c r="Y8523" s="126"/>
      <c r="Z8523" s="126"/>
    </row>
    <row r="8524" spans="1:26">
      <c r="A8524" s="248"/>
      <c r="I8524" s="126"/>
      <c r="P8524" s="126"/>
      <c r="Y8524" s="126"/>
      <c r="Z8524" s="126"/>
    </row>
    <row r="8525" spans="1:26">
      <c r="A8525" s="248"/>
      <c r="I8525" s="126"/>
      <c r="P8525" s="126"/>
      <c r="Y8525" s="126"/>
      <c r="Z8525" s="126"/>
    </row>
    <row r="8526" spans="1:26">
      <c r="A8526" s="248"/>
      <c r="I8526" s="126"/>
      <c r="P8526" s="126"/>
      <c r="Y8526" s="126"/>
      <c r="Z8526" s="126"/>
    </row>
    <row r="8527" spans="1:26">
      <c r="A8527" s="248"/>
      <c r="I8527" s="126"/>
      <c r="P8527" s="126"/>
      <c r="Y8527" s="126"/>
      <c r="Z8527" s="126"/>
    </row>
    <row r="8528" spans="1:26">
      <c r="A8528" s="248"/>
      <c r="I8528" s="126"/>
      <c r="P8528" s="126"/>
      <c r="Y8528" s="126"/>
      <c r="Z8528" s="126"/>
    </row>
    <row r="8529" spans="1:26">
      <c r="A8529" s="248"/>
      <c r="I8529" s="126"/>
      <c r="P8529" s="126"/>
      <c r="Y8529" s="126"/>
      <c r="Z8529" s="126"/>
    </row>
    <row r="8530" spans="1:26">
      <c r="A8530" s="248"/>
      <c r="I8530" s="126"/>
      <c r="P8530" s="126"/>
      <c r="Y8530" s="126"/>
      <c r="Z8530" s="126"/>
    </row>
    <row r="8531" spans="1:26">
      <c r="A8531" s="248"/>
      <c r="I8531" s="126"/>
      <c r="P8531" s="126"/>
      <c r="Y8531" s="126"/>
      <c r="Z8531" s="126"/>
    </row>
    <row r="8532" spans="1:26">
      <c r="A8532" s="248"/>
      <c r="I8532" s="126"/>
      <c r="P8532" s="126"/>
      <c r="Y8532" s="126"/>
      <c r="Z8532" s="126"/>
    </row>
    <row r="8533" spans="1:26">
      <c r="A8533" s="248"/>
      <c r="I8533" s="126"/>
      <c r="P8533" s="126"/>
      <c r="Y8533" s="126"/>
      <c r="Z8533" s="126"/>
    </row>
    <row r="8534" spans="1:26">
      <c r="A8534" s="248"/>
      <c r="I8534" s="126"/>
      <c r="P8534" s="126"/>
      <c r="Y8534" s="126"/>
      <c r="Z8534" s="126"/>
    </row>
    <row r="8535" spans="1:26">
      <c r="A8535" s="248"/>
      <c r="I8535" s="126"/>
      <c r="P8535" s="126"/>
      <c r="Y8535" s="126"/>
      <c r="Z8535" s="126"/>
    </row>
    <row r="8536" spans="1:26">
      <c r="A8536" s="248"/>
      <c r="I8536" s="126"/>
      <c r="P8536" s="126"/>
      <c r="Y8536" s="126"/>
      <c r="Z8536" s="126"/>
    </row>
    <row r="8537" spans="1:26">
      <c r="A8537" s="248"/>
      <c r="I8537" s="126"/>
      <c r="P8537" s="126"/>
      <c r="Y8537" s="126"/>
      <c r="Z8537" s="126"/>
    </row>
    <row r="8538" spans="1:26">
      <c r="A8538" s="248"/>
      <c r="I8538" s="126"/>
      <c r="P8538" s="126"/>
      <c r="Y8538" s="126"/>
      <c r="Z8538" s="126"/>
    </row>
    <row r="8539" spans="1:26">
      <c r="A8539" s="248"/>
      <c r="I8539" s="126"/>
      <c r="P8539" s="126"/>
      <c r="Y8539" s="126"/>
      <c r="Z8539" s="126"/>
    </row>
    <row r="8540" spans="1:26">
      <c r="A8540" s="248"/>
      <c r="I8540" s="126"/>
      <c r="P8540" s="126"/>
      <c r="Y8540" s="126"/>
      <c r="Z8540" s="126"/>
    </row>
    <row r="8541" spans="1:26">
      <c r="A8541" s="248"/>
      <c r="I8541" s="126"/>
      <c r="P8541" s="126"/>
      <c r="Y8541" s="126"/>
      <c r="Z8541" s="126"/>
    </row>
    <row r="8542" spans="1:26">
      <c r="A8542" s="248"/>
      <c r="I8542" s="126"/>
      <c r="P8542" s="126"/>
      <c r="Y8542" s="126"/>
      <c r="Z8542" s="126"/>
    </row>
    <row r="8543" spans="1:26">
      <c r="A8543" s="248"/>
      <c r="I8543" s="126"/>
      <c r="P8543" s="126"/>
      <c r="Y8543" s="126"/>
      <c r="Z8543" s="126"/>
    </row>
    <row r="8544" spans="1:26">
      <c r="A8544" s="248"/>
      <c r="I8544" s="126"/>
      <c r="P8544" s="126"/>
      <c r="Y8544" s="126"/>
      <c r="Z8544" s="126"/>
    </row>
    <row r="8545" spans="1:26">
      <c r="A8545" s="248"/>
      <c r="I8545" s="126"/>
      <c r="P8545" s="126"/>
      <c r="Y8545" s="126"/>
      <c r="Z8545" s="126"/>
    </row>
    <row r="8546" spans="1:26">
      <c r="A8546" s="248"/>
      <c r="I8546" s="126"/>
      <c r="P8546" s="126"/>
      <c r="Y8546" s="126"/>
      <c r="Z8546" s="126"/>
    </row>
    <row r="8547" spans="1:26">
      <c r="A8547" s="248"/>
      <c r="I8547" s="126"/>
      <c r="P8547" s="126"/>
      <c r="Y8547" s="126"/>
      <c r="Z8547" s="126"/>
    </row>
    <row r="8548" spans="1:26">
      <c r="A8548" s="248"/>
      <c r="I8548" s="126"/>
      <c r="P8548" s="126"/>
      <c r="Y8548" s="126"/>
      <c r="Z8548" s="126"/>
    </row>
    <row r="8549" spans="1:26">
      <c r="A8549" s="248"/>
      <c r="I8549" s="126"/>
      <c r="P8549" s="126"/>
      <c r="Y8549" s="126"/>
      <c r="Z8549" s="126"/>
    </row>
    <row r="8550" spans="1:26">
      <c r="A8550" s="248"/>
      <c r="I8550" s="126"/>
      <c r="P8550" s="126"/>
      <c r="Y8550" s="126"/>
      <c r="Z8550" s="126"/>
    </row>
    <row r="8551" spans="1:26">
      <c r="A8551" s="248"/>
      <c r="I8551" s="126"/>
      <c r="P8551" s="126"/>
      <c r="Y8551" s="126"/>
      <c r="Z8551" s="126"/>
    </row>
    <row r="8552" spans="1:26">
      <c r="A8552" s="248"/>
      <c r="I8552" s="126"/>
      <c r="P8552" s="126"/>
      <c r="Y8552" s="126"/>
      <c r="Z8552" s="126"/>
    </row>
    <row r="8553" spans="1:26">
      <c r="A8553" s="248"/>
      <c r="I8553" s="126"/>
      <c r="P8553" s="126"/>
      <c r="Y8553" s="126"/>
      <c r="Z8553" s="126"/>
    </row>
    <row r="8554" spans="1:26">
      <c r="A8554" s="248"/>
      <c r="I8554" s="126"/>
      <c r="P8554" s="126"/>
      <c r="Y8554" s="126"/>
      <c r="Z8554" s="126"/>
    </row>
    <row r="8555" spans="1:26">
      <c r="A8555" s="248"/>
      <c r="I8555" s="126"/>
      <c r="P8555" s="126"/>
      <c r="Y8555" s="126"/>
      <c r="Z8555" s="126"/>
    </row>
    <row r="8556" spans="1:26">
      <c r="A8556" s="248"/>
      <c r="I8556" s="126"/>
      <c r="P8556" s="126"/>
      <c r="Y8556" s="126"/>
      <c r="Z8556" s="126"/>
    </row>
    <row r="8557" spans="1:26">
      <c r="A8557" s="248"/>
      <c r="I8557" s="126"/>
      <c r="P8557" s="126"/>
      <c r="Y8557" s="126"/>
      <c r="Z8557" s="126"/>
    </row>
    <row r="8558" spans="1:26">
      <c r="A8558" s="248"/>
      <c r="I8558" s="126"/>
      <c r="P8558" s="126"/>
      <c r="Y8558" s="126"/>
      <c r="Z8558" s="126"/>
    </row>
    <row r="8559" spans="1:26">
      <c r="A8559" s="248"/>
      <c r="I8559" s="126"/>
      <c r="P8559" s="126"/>
      <c r="Y8559" s="126"/>
      <c r="Z8559" s="126"/>
    </row>
    <row r="8560" spans="1:26">
      <c r="A8560" s="248"/>
      <c r="I8560" s="126"/>
      <c r="P8560" s="126"/>
      <c r="Y8560" s="126"/>
      <c r="Z8560" s="126"/>
    </row>
    <row r="8561" spans="1:26">
      <c r="A8561" s="248"/>
      <c r="I8561" s="126"/>
      <c r="P8561" s="126"/>
      <c r="Y8561" s="126"/>
      <c r="Z8561" s="126"/>
    </row>
    <row r="8562" spans="1:26">
      <c r="A8562" s="248"/>
      <c r="I8562" s="126"/>
      <c r="P8562" s="126"/>
      <c r="Y8562" s="126"/>
      <c r="Z8562" s="126"/>
    </row>
    <row r="8563" spans="1:26">
      <c r="A8563" s="248"/>
      <c r="I8563" s="126"/>
      <c r="P8563" s="126"/>
      <c r="Y8563" s="126"/>
      <c r="Z8563" s="126"/>
    </row>
    <row r="8564" spans="1:26">
      <c r="A8564" s="248"/>
      <c r="I8564" s="126"/>
      <c r="P8564" s="126"/>
      <c r="Y8564" s="126"/>
      <c r="Z8564" s="126"/>
    </row>
    <row r="8565" spans="1:26">
      <c r="A8565" s="248"/>
      <c r="I8565" s="126"/>
      <c r="P8565" s="126"/>
      <c r="Y8565" s="126"/>
      <c r="Z8565" s="126"/>
    </row>
    <row r="8566" spans="1:26">
      <c r="A8566" s="248"/>
      <c r="I8566" s="126"/>
      <c r="P8566" s="126"/>
      <c r="Y8566" s="126"/>
      <c r="Z8566" s="126"/>
    </row>
    <row r="8567" spans="1:26">
      <c r="A8567" s="248"/>
      <c r="I8567" s="126"/>
      <c r="P8567" s="126"/>
      <c r="Y8567" s="126"/>
      <c r="Z8567" s="126"/>
    </row>
    <row r="8568" spans="1:26">
      <c r="A8568" s="248"/>
      <c r="I8568" s="126"/>
      <c r="P8568" s="126"/>
      <c r="Y8568" s="126"/>
      <c r="Z8568" s="126"/>
    </row>
    <row r="8569" spans="1:26">
      <c r="A8569" s="248"/>
      <c r="I8569" s="126"/>
      <c r="P8569" s="126"/>
      <c r="Y8569" s="126"/>
      <c r="Z8569" s="126"/>
    </row>
    <row r="8570" spans="1:26">
      <c r="A8570" s="248"/>
      <c r="I8570" s="126"/>
      <c r="P8570" s="126"/>
      <c r="Y8570" s="126"/>
      <c r="Z8570" s="126"/>
    </row>
    <row r="8571" spans="1:26">
      <c r="A8571" s="248"/>
      <c r="I8571" s="126"/>
      <c r="P8571" s="126"/>
      <c r="Y8571" s="126"/>
      <c r="Z8571" s="126"/>
    </row>
    <row r="8572" spans="1:26">
      <c r="A8572" s="248"/>
      <c r="I8572" s="126"/>
      <c r="P8572" s="126"/>
      <c r="Y8572" s="126"/>
      <c r="Z8572" s="126"/>
    </row>
    <row r="8573" spans="1:26">
      <c r="A8573" s="248"/>
      <c r="I8573" s="126"/>
      <c r="P8573" s="126"/>
      <c r="Y8573" s="126"/>
      <c r="Z8573" s="126"/>
    </row>
    <row r="8574" spans="1:26">
      <c r="A8574" s="248"/>
      <c r="I8574" s="126"/>
      <c r="P8574" s="126"/>
      <c r="Y8574" s="126"/>
      <c r="Z8574" s="126"/>
    </row>
    <row r="8575" spans="1:26">
      <c r="A8575" s="248"/>
      <c r="I8575" s="126"/>
      <c r="P8575" s="126"/>
      <c r="Y8575" s="126"/>
      <c r="Z8575" s="126"/>
    </row>
    <row r="8576" spans="1:26">
      <c r="A8576" s="248"/>
      <c r="I8576" s="126"/>
      <c r="P8576" s="126"/>
      <c r="Y8576" s="126"/>
      <c r="Z8576" s="126"/>
    </row>
    <row r="8577" spans="1:26">
      <c r="A8577" s="248"/>
      <c r="I8577" s="126"/>
      <c r="P8577" s="126"/>
      <c r="Y8577" s="126"/>
      <c r="Z8577" s="126"/>
    </row>
    <row r="8578" spans="1:26">
      <c r="A8578" s="248"/>
      <c r="I8578" s="126"/>
      <c r="P8578" s="126"/>
      <c r="Y8578" s="126"/>
      <c r="Z8578" s="126"/>
    </row>
    <row r="8579" spans="1:26">
      <c r="A8579" s="248"/>
      <c r="I8579" s="126"/>
      <c r="P8579" s="126"/>
      <c r="Y8579" s="126"/>
      <c r="Z8579" s="126"/>
    </row>
    <row r="8580" spans="1:26">
      <c r="A8580" s="248"/>
      <c r="I8580" s="126"/>
      <c r="P8580" s="126"/>
      <c r="Y8580" s="126"/>
      <c r="Z8580" s="126"/>
    </row>
    <row r="8581" spans="1:26">
      <c r="A8581" s="248"/>
      <c r="I8581" s="126"/>
      <c r="P8581" s="126"/>
      <c r="Y8581" s="126"/>
      <c r="Z8581" s="126"/>
    </row>
    <row r="8582" spans="1:26">
      <c r="A8582" s="248"/>
      <c r="I8582" s="126"/>
      <c r="P8582" s="126"/>
      <c r="Y8582" s="126"/>
      <c r="Z8582" s="126"/>
    </row>
    <row r="8583" spans="1:26">
      <c r="A8583" s="248"/>
      <c r="I8583" s="126"/>
      <c r="P8583" s="126"/>
      <c r="Y8583" s="126"/>
      <c r="Z8583" s="126"/>
    </row>
    <row r="8584" spans="1:26">
      <c r="A8584" s="248"/>
      <c r="I8584" s="126"/>
      <c r="P8584" s="126"/>
      <c r="Y8584" s="126"/>
      <c r="Z8584" s="126"/>
    </row>
    <row r="8585" spans="1:26">
      <c r="A8585" s="248"/>
      <c r="I8585" s="126"/>
      <c r="P8585" s="126"/>
      <c r="Y8585" s="126"/>
      <c r="Z8585" s="126"/>
    </row>
    <row r="8586" spans="1:26">
      <c r="A8586" s="248"/>
      <c r="I8586" s="126"/>
      <c r="P8586" s="126"/>
      <c r="Y8586" s="126"/>
      <c r="Z8586" s="126"/>
    </row>
    <row r="8587" spans="1:26">
      <c r="A8587" s="248"/>
      <c r="I8587" s="126"/>
      <c r="P8587" s="126"/>
      <c r="Y8587" s="126"/>
      <c r="Z8587" s="126"/>
    </row>
    <row r="8588" spans="1:26">
      <c r="A8588" s="248"/>
      <c r="I8588" s="126"/>
      <c r="P8588" s="126"/>
      <c r="Y8588" s="126"/>
      <c r="Z8588" s="126"/>
    </row>
    <row r="8589" spans="1:26">
      <c r="A8589" s="248"/>
      <c r="I8589" s="126"/>
      <c r="P8589" s="126"/>
      <c r="Y8589" s="126"/>
      <c r="Z8589" s="126"/>
    </row>
    <row r="8590" spans="1:26">
      <c r="A8590" s="248"/>
      <c r="I8590" s="126"/>
      <c r="P8590" s="126"/>
      <c r="Y8590" s="126"/>
      <c r="Z8590" s="126"/>
    </row>
    <row r="8591" spans="1:26">
      <c r="A8591" s="248"/>
      <c r="I8591" s="126"/>
      <c r="P8591" s="126"/>
      <c r="Y8591" s="126"/>
      <c r="Z8591" s="126"/>
    </row>
    <row r="8592" spans="1:26">
      <c r="A8592" s="248"/>
      <c r="I8592" s="126"/>
      <c r="P8592" s="126"/>
      <c r="Y8592" s="126"/>
      <c r="Z8592" s="126"/>
    </row>
    <row r="8593" spans="1:26">
      <c r="A8593" s="248"/>
      <c r="I8593" s="126"/>
      <c r="P8593" s="126"/>
      <c r="Y8593" s="126"/>
      <c r="Z8593" s="126"/>
    </row>
    <row r="8594" spans="1:26">
      <c r="A8594" s="248"/>
      <c r="I8594" s="126"/>
      <c r="P8594" s="126"/>
      <c r="Y8594" s="126"/>
      <c r="Z8594" s="126"/>
    </row>
    <row r="8595" spans="1:26">
      <c r="A8595" s="248"/>
      <c r="I8595" s="126"/>
      <c r="P8595" s="126"/>
      <c r="Y8595" s="126"/>
      <c r="Z8595" s="126"/>
    </row>
    <row r="8596" spans="1:26">
      <c r="A8596" s="248"/>
      <c r="I8596" s="126"/>
      <c r="P8596" s="126"/>
      <c r="Y8596" s="126"/>
      <c r="Z8596" s="126"/>
    </row>
    <row r="8597" spans="1:26">
      <c r="A8597" s="248"/>
      <c r="I8597" s="126"/>
      <c r="P8597" s="126"/>
      <c r="Y8597" s="126"/>
      <c r="Z8597" s="126"/>
    </row>
    <row r="8598" spans="1:26">
      <c r="A8598" s="248"/>
      <c r="I8598" s="126"/>
      <c r="P8598" s="126"/>
      <c r="Y8598" s="126"/>
      <c r="Z8598" s="126"/>
    </row>
    <row r="8599" spans="1:26">
      <c r="A8599" s="248"/>
      <c r="I8599" s="126"/>
      <c r="P8599" s="126"/>
      <c r="Y8599" s="126"/>
      <c r="Z8599" s="126"/>
    </row>
    <row r="8600" spans="1:26">
      <c r="A8600" s="248"/>
      <c r="I8600" s="126"/>
      <c r="P8600" s="126"/>
      <c r="Y8600" s="126"/>
      <c r="Z8600" s="126"/>
    </row>
    <row r="8601" spans="1:26">
      <c r="A8601" s="248"/>
      <c r="I8601" s="126"/>
      <c r="P8601" s="126"/>
      <c r="Y8601" s="126"/>
      <c r="Z8601" s="126"/>
    </row>
    <row r="8602" spans="1:26">
      <c r="A8602" s="248"/>
      <c r="I8602" s="126"/>
      <c r="P8602" s="126"/>
      <c r="Y8602" s="126"/>
      <c r="Z8602" s="126"/>
    </row>
    <row r="8603" spans="1:26">
      <c r="A8603" s="248"/>
      <c r="I8603" s="126"/>
      <c r="P8603" s="126"/>
      <c r="Y8603" s="126"/>
      <c r="Z8603" s="126"/>
    </row>
    <row r="8604" spans="1:26">
      <c r="A8604" s="248"/>
      <c r="I8604" s="126"/>
      <c r="P8604" s="126"/>
      <c r="Y8604" s="126"/>
      <c r="Z8604" s="126"/>
    </row>
    <row r="8605" spans="1:26">
      <c r="A8605" s="248"/>
      <c r="I8605" s="126"/>
      <c r="P8605" s="126"/>
      <c r="Y8605" s="126"/>
      <c r="Z8605" s="126"/>
    </row>
    <row r="8606" spans="1:26">
      <c r="A8606" s="248"/>
      <c r="I8606" s="126"/>
      <c r="P8606" s="126"/>
      <c r="Y8606" s="126"/>
      <c r="Z8606" s="126"/>
    </row>
    <row r="8607" spans="1:26">
      <c r="A8607" s="248"/>
      <c r="I8607" s="126"/>
      <c r="P8607" s="126"/>
      <c r="Y8607" s="126"/>
      <c r="Z8607" s="126"/>
    </row>
    <row r="8608" spans="1:26">
      <c r="A8608" s="248"/>
      <c r="I8608" s="126"/>
      <c r="P8608" s="126"/>
      <c r="Y8608" s="126"/>
      <c r="Z8608" s="126"/>
    </row>
    <row r="8609" spans="1:26">
      <c r="A8609" s="248"/>
      <c r="I8609" s="126"/>
      <c r="P8609" s="126"/>
      <c r="Y8609" s="126"/>
      <c r="Z8609" s="126"/>
    </row>
    <row r="8610" spans="1:26">
      <c r="A8610" s="248"/>
      <c r="I8610" s="126"/>
      <c r="P8610" s="126"/>
      <c r="Y8610" s="126"/>
      <c r="Z8610" s="126"/>
    </row>
    <row r="8611" spans="1:26">
      <c r="A8611" s="248"/>
      <c r="I8611" s="126"/>
      <c r="P8611" s="126"/>
      <c r="Y8611" s="126"/>
      <c r="Z8611" s="126"/>
    </row>
    <row r="8612" spans="1:26">
      <c r="A8612" s="248"/>
      <c r="I8612" s="126"/>
      <c r="P8612" s="126"/>
      <c r="Y8612" s="126"/>
      <c r="Z8612" s="126"/>
    </row>
    <row r="8613" spans="1:26">
      <c r="A8613" s="248"/>
      <c r="I8613" s="126"/>
      <c r="P8613" s="126"/>
      <c r="Y8613" s="126"/>
      <c r="Z8613" s="126"/>
    </row>
    <row r="8614" spans="1:26">
      <c r="A8614" s="248"/>
      <c r="I8614" s="126"/>
      <c r="P8614" s="126"/>
      <c r="Y8614" s="126"/>
      <c r="Z8614" s="126"/>
    </row>
    <row r="8615" spans="1:26">
      <c r="A8615" s="248"/>
      <c r="I8615" s="126"/>
      <c r="P8615" s="126"/>
      <c r="Y8615" s="126"/>
      <c r="Z8615" s="126"/>
    </row>
    <row r="8616" spans="1:26">
      <c r="A8616" s="248"/>
      <c r="I8616" s="126"/>
      <c r="P8616" s="126"/>
      <c r="Y8616" s="126"/>
      <c r="Z8616" s="126"/>
    </row>
    <row r="8617" spans="1:26">
      <c r="A8617" s="248"/>
      <c r="I8617" s="126"/>
      <c r="P8617" s="126"/>
      <c r="Y8617" s="126"/>
      <c r="Z8617" s="126"/>
    </row>
    <row r="8618" spans="1:26">
      <c r="A8618" s="248"/>
      <c r="I8618" s="126"/>
      <c r="P8618" s="126"/>
      <c r="Y8618" s="126"/>
      <c r="Z8618" s="126"/>
    </row>
    <row r="8619" spans="1:26">
      <c r="A8619" s="248"/>
      <c r="I8619" s="126"/>
      <c r="P8619" s="126"/>
      <c r="Y8619" s="126"/>
      <c r="Z8619" s="126"/>
    </row>
    <row r="8620" spans="1:26">
      <c r="A8620" s="248"/>
      <c r="I8620" s="126"/>
      <c r="P8620" s="126"/>
      <c r="Y8620" s="126"/>
      <c r="Z8620" s="126"/>
    </row>
    <row r="8621" spans="1:26">
      <c r="A8621" s="248"/>
      <c r="I8621" s="126"/>
      <c r="P8621" s="126"/>
      <c r="Y8621" s="126"/>
      <c r="Z8621" s="126"/>
    </row>
    <row r="8622" spans="1:26">
      <c r="A8622" s="248"/>
      <c r="I8622" s="126"/>
      <c r="P8622" s="126"/>
      <c r="Y8622" s="126"/>
      <c r="Z8622" s="126"/>
    </row>
    <row r="8623" spans="1:26">
      <c r="A8623" s="248"/>
      <c r="I8623" s="126"/>
      <c r="P8623" s="126"/>
      <c r="Y8623" s="126"/>
      <c r="Z8623" s="126"/>
    </row>
    <row r="8624" spans="1:26">
      <c r="A8624" s="248"/>
      <c r="I8624" s="126"/>
      <c r="P8624" s="126"/>
      <c r="Y8624" s="126"/>
      <c r="Z8624" s="126"/>
    </row>
    <row r="8625" spans="1:26">
      <c r="A8625" s="248"/>
      <c r="I8625" s="126"/>
      <c r="P8625" s="126"/>
      <c r="Y8625" s="126"/>
      <c r="Z8625" s="126"/>
    </row>
    <row r="8626" spans="1:26">
      <c r="A8626" s="248"/>
      <c r="I8626" s="126"/>
      <c r="P8626" s="126"/>
      <c r="Y8626" s="126"/>
      <c r="Z8626" s="126"/>
    </row>
    <row r="8627" spans="1:26">
      <c r="A8627" s="248"/>
      <c r="I8627" s="126"/>
      <c r="P8627" s="126"/>
      <c r="Y8627" s="126"/>
      <c r="Z8627" s="126"/>
    </row>
    <row r="8628" spans="1:26">
      <c r="A8628" s="248"/>
      <c r="I8628" s="126"/>
      <c r="P8628" s="126"/>
      <c r="Y8628" s="126"/>
      <c r="Z8628" s="126"/>
    </row>
    <row r="8629" spans="1:26">
      <c r="A8629" s="248"/>
      <c r="I8629" s="126"/>
      <c r="P8629" s="126"/>
      <c r="Y8629" s="126"/>
      <c r="Z8629" s="126"/>
    </row>
    <row r="8630" spans="1:26">
      <c r="A8630" s="248"/>
      <c r="I8630" s="126"/>
      <c r="P8630" s="126"/>
      <c r="Y8630" s="126"/>
      <c r="Z8630" s="126"/>
    </row>
    <row r="8631" spans="1:26">
      <c r="A8631" s="248"/>
      <c r="I8631" s="126"/>
      <c r="P8631" s="126"/>
      <c r="Y8631" s="126"/>
      <c r="Z8631" s="126"/>
    </row>
    <row r="8632" spans="1:26">
      <c r="A8632" s="248"/>
      <c r="I8632" s="126"/>
      <c r="P8632" s="126"/>
      <c r="Y8632" s="126"/>
      <c r="Z8632" s="126"/>
    </row>
    <row r="8633" spans="1:26">
      <c r="A8633" s="248"/>
      <c r="I8633" s="126"/>
      <c r="P8633" s="126"/>
      <c r="Y8633" s="126"/>
      <c r="Z8633" s="126"/>
    </row>
    <row r="8634" spans="1:26">
      <c r="A8634" s="248"/>
      <c r="I8634" s="126"/>
      <c r="P8634" s="126"/>
      <c r="Y8634" s="126"/>
      <c r="Z8634" s="126"/>
    </row>
    <row r="8635" spans="1:26">
      <c r="A8635" s="248"/>
      <c r="I8635" s="126"/>
      <c r="P8635" s="126"/>
      <c r="Y8635" s="126"/>
      <c r="Z8635" s="126"/>
    </row>
    <row r="8636" spans="1:26">
      <c r="A8636" s="248"/>
      <c r="I8636" s="126"/>
      <c r="P8636" s="126"/>
      <c r="Y8636" s="126"/>
      <c r="Z8636" s="126"/>
    </row>
    <row r="8637" spans="1:26">
      <c r="A8637" s="248"/>
      <c r="I8637" s="126"/>
      <c r="P8637" s="126"/>
      <c r="Y8637" s="126"/>
      <c r="Z8637" s="126"/>
    </row>
    <row r="8638" spans="1:26">
      <c r="A8638" s="248"/>
      <c r="I8638" s="126"/>
      <c r="P8638" s="126"/>
      <c r="Y8638" s="126"/>
      <c r="Z8638" s="126"/>
    </row>
    <row r="8639" spans="1:26">
      <c r="A8639" s="248"/>
      <c r="I8639" s="126"/>
      <c r="P8639" s="126"/>
      <c r="Y8639" s="126"/>
      <c r="Z8639" s="126"/>
    </row>
    <row r="8640" spans="1:26">
      <c r="A8640" s="248"/>
      <c r="I8640" s="126"/>
      <c r="P8640" s="126"/>
      <c r="Y8640" s="126"/>
      <c r="Z8640" s="126"/>
    </row>
    <row r="8641" spans="1:26">
      <c r="A8641" s="248"/>
      <c r="I8641" s="126"/>
      <c r="P8641" s="126"/>
      <c r="Y8641" s="126"/>
      <c r="Z8641" s="126"/>
    </row>
    <row r="8642" spans="1:26">
      <c r="A8642" s="248"/>
      <c r="I8642" s="126"/>
      <c r="P8642" s="126"/>
      <c r="Y8642" s="126"/>
      <c r="Z8642" s="126"/>
    </row>
    <row r="8643" spans="1:26">
      <c r="A8643" s="248"/>
      <c r="I8643" s="126"/>
      <c r="P8643" s="126"/>
      <c r="Y8643" s="126"/>
      <c r="Z8643" s="126"/>
    </row>
    <row r="8644" spans="1:26">
      <c r="A8644" s="248"/>
      <c r="I8644" s="126"/>
      <c r="P8644" s="126"/>
      <c r="Y8644" s="126"/>
      <c r="Z8644" s="126"/>
    </row>
    <row r="8645" spans="1:26">
      <c r="A8645" s="248"/>
      <c r="I8645" s="126"/>
      <c r="P8645" s="126"/>
      <c r="Y8645" s="126"/>
      <c r="Z8645" s="126"/>
    </row>
    <row r="8646" spans="1:26">
      <c r="A8646" s="248"/>
      <c r="I8646" s="126"/>
      <c r="P8646" s="126"/>
      <c r="Y8646" s="126"/>
      <c r="Z8646" s="126"/>
    </row>
    <row r="8647" spans="1:26">
      <c r="A8647" s="248"/>
      <c r="I8647" s="126"/>
      <c r="P8647" s="126"/>
      <c r="Y8647" s="126"/>
      <c r="Z8647" s="126"/>
    </row>
    <row r="8648" spans="1:26">
      <c r="A8648" s="248"/>
      <c r="I8648" s="126"/>
      <c r="P8648" s="126"/>
      <c r="Y8648" s="126"/>
      <c r="Z8648" s="126"/>
    </row>
    <row r="8649" spans="1:26">
      <c r="A8649" s="248"/>
      <c r="I8649" s="126"/>
      <c r="P8649" s="126"/>
      <c r="Y8649" s="126"/>
      <c r="Z8649" s="126"/>
    </row>
    <row r="8650" spans="1:26">
      <c r="A8650" s="248"/>
      <c r="I8650" s="126"/>
      <c r="P8650" s="126"/>
      <c r="Y8650" s="126"/>
      <c r="Z8650" s="126"/>
    </row>
    <row r="8651" spans="1:26">
      <c r="A8651" s="248"/>
      <c r="I8651" s="126"/>
      <c r="P8651" s="126"/>
      <c r="Y8651" s="126"/>
      <c r="Z8651" s="126"/>
    </row>
    <row r="8652" spans="1:26">
      <c r="A8652" s="248"/>
      <c r="I8652" s="126"/>
      <c r="P8652" s="126"/>
      <c r="Y8652" s="126"/>
      <c r="Z8652" s="126"/>
    </row>
    <row r="8653" spans="1:26">
      <c r="A8653" s="248"/>
      <c r="I8653" s="126"/>
      <c r="P8653" s="126"/>
      <c r="Y8653" s="126"/>
      <c r="Z8653" s="126"/>
    </row>
    <row r="8654" spans="1:26">
      <c r="A8654" s="248"/>
      <c r="I8654" s="126"/>
      <c r="P8654" s="126"/>
      <c r="Y8654" s="126"/>
      <c r="Z8654" s="126"/>
    </row>
    <row r="8655" spans="1:26">
      <c r="A8655" s="248"/>
      <c r="I8655" s="126"/>
      <c r="P8655" s="126"/>
      <c r="Y8655" s="126"/>
      <c r="Z8655" s="126"/>
    </row>
    <row r="8656" spans="1:26">
      <c r="A8656" s="248"/>
      <c r="I8656" s="126"/>
      <c r="P8656" s="126"/>
      <c r="Y8656" s="126"/>
      <c r="Z8656" s="126"/>
    </row>
    <row r="8657" spans="1:26">
      <c r="A8657" s="248"/>
      <c r="I8657" s="126"/>
      <c r="P8657" s="126"/>
      <c r="Y8657" s="126"/>
      <c r="Z8657" s="126"/>
    </row>
    <row r="8658" spans="1:26">
      <c r="A8658" s="248"/>
      <c r="I8658" s="126"/>
      <c r="P8658" s="126"/>
      <c r="Y8658" s="126"/>
      <c r="Z8658" s="126"/>
    </row>
    <row r="8659" spans="1:26">
      <c r="A8659" s="248"/>
      <c r="I8659" s="126"/>
      <c r="P8659" s="126"/>
      <c r="Y8659" s="126"/>
      <c r="Z8659" s="126"/>
    </row>
    <row r="8660" spans="1:26">
      <c r="A8660" s="248"/>
      <c r="I8660" s="126"/>
      <c r="P8660" s="126"/>
      <c r="Y8660" s="126"/>
      <c r="Z8660" s="126"/>
    </row>
    <row r="8661" spans="1:26">
      <c r="A8661" s="248"/>
      <c r="I8661" s="126"/>
      <c r="P8661" s="126"/>
      <c r="Y8661" s="126"/>
      <c r="Z8661" s="126"/>
    </row>
    <row r="8662" spans="1:26">
      <c r="A8662" s="248"/>
      <c r="I8662" s="126"/>
      <c r="P8662" s="126"/>
      <c r="Y8662" s="126"/>
      <c r="Z8662" s="126"/>
    </row>
    <row r="8663" spans="1:26">
      <c r="A8663" s="248"/>
      <c r="I8663" s="126"/>
      <c r="P8663" s="126"/>
      <c r="Y8663" s="126"/>
      <c r="Z8663" s="126"/>
    </row>
    <row r="8664" spans="1:26">
      <c r="A8664" s="248"/>
      <c r="I8664" s="126"/>
      <c r="P8664" s="126"/>
      <c r="Y8664" s="126"/>
      <c r="Z8664" s="126"/>
    </row>
    <row r="8665" spans="1:26">
      <c r="A8665" s="248"/>
      <c r="I8665" s="126"/>
      <c r="P8665" s="126"/>
      <c r="Y8665" s="126"/>
      <c r="Z8665" s="126"/>
    </row>
    <row r="8666" spans="1:26">
      <c r="A8666" s="248"/>
      <c r="I8666" s="126"/>
      <c r="P8666" s="126"/>
      <c r="Y8666" s="126"/>
      <c r="Z8666" s="126"/>
    </row>
    <row r="8667" spans="1:26">
      <c r="A8667" s="248"/>
      <c r="I8667" s="126"/>
      <c r="P8667" s="126"/>
      <c r="Y8667" s="126"/>
      <c r="Z8667" s="126"/>
    </row>
    <row r="8668" spans="1:26">
      <c r="A8668" s="248"/>
      <c r="I8668" s="126"/>
      <c r="P8668" s="126"/>
      <c r="Y8668" s="126"/>
      <c r="Z8668" s="126"/>
    </row>
    <row r="8669" spans="1:26">
      <c r="A8669" s="248"/>
      <c r="I8669" s="126"/>
      <c r="P8669" s="126"/>
      <c r="Y8669" s="126"/>
      <c r="Z8669" s="126"/>
    </row>
    <row r="8670" spans="1:26">
      <c r="A8670" s="248"/>
      <c r="I8670" s="126"/>
      <c r="P8670" s="126"/>
      <c r="Y8670" s="126"/>
      <c r="Z8670" s="126"/>
    </row>
    <row r="8671" spans="1:26">
      <c r="A8671" s="248"/>
      <c r="I8671" s="126"/>
      <c r="P8671" s="126"/>
      <c r="Y8671" s="126"/>
      <c r="Z8671" s="126"/>
    </row>
    <row r="8672" spans="1:26">
      <c r="A8672" s="248"/>
      <c r="I8672" s="126"/>
      <c r="P8672" s="126"/>
      <c r="Y8672" s="126"/>
      <c r="Z8672" s="126"/>
    </row>
    <row r="8673" spans="1:26">
      <c r="A8673" s="248"/>
      <c r="I8673" s="126"/>
      <c r="P8673" s="126"/>
      <c r="Y8673" s="126"/>
      <c r="Z8673" s="126"/>
    </row>
    <row r="8674" spans="1:26">
      <c r="A8674" s="248"/>
      <c r="I8674" s="126"/>
      <c r="P8674" s="126"/>
      <c r="Y8674" s="126"/>
      <c r="Z8674" s="126"/>
    </row>
    <row r="8675" spans="1:26">
      <c r="A8675" s="248"/>
      <c r="I8675" s="126"/>
      <c r="P8675" s="126"/>
      <c r="Y8675" s="126"/>
      <c r="Z8675" s="126"/>
    </row>
    <row r="8676" spans="1:26">
      <c r="A8676" s="248"/>
      <c r="I8676" s="126"/>
      <c r="P8676" s="126"/>
      <c r="Y8676" s="126"/>
      <c r="Z8676" s="126"/>
    </row>
    <row r="8677" spans="1:26">
      <c r="A8677" s="248"/>
      <c r="I8677" s="126"/>
      <c r="P8677" s="126"/>
      <c r="Y8677" s="126"/>
      <c r="Z8677" s="126"/>
    </row>
    <row r="8678" spans="1:26">
      <c r="A8678" s="248"/>
      <c r="I8678" s="126"/>
      <c r="P8678" s="126"/>
      <c r="Y8678" s="126"/>
      <c r="Z8678" s="126"/>
    </row>
    <row r="8679" spans="1:26">
      <c r="A8679" s="248"/>
      <c r="I8679" s="126"/>
      <c r="P8679" s="126"/>
      <c r="Y8679" s="126"/>
      <c r="Z8679" s="126"/>
    </row>
    <row r="8680" spans="1:26">
      <c r="A8680" s="248"/>
      <c r="I8680" s="126"/>
      <c r="P8680" s="126"/>
      <c r="Y8680" s="126"/>
      <c r="Z8680" s="126"/>
    </row>
    <row r="8681" spans="1:26">
      <c r="A8681" s="248"/>
      <c r="I8681" s="126"/>
      <c r="P8681" s="126"/>
      <c r="Y8681" s="126"/>
      <c r="Z8681" s="126"/>
    </row>
    <row r="8682" spans="1:26">
      <c r="A8682" s="248"/>
      <c r="I8682" s="126"/>
      <c r="P8682" s="126"/>
      <c r="Y8682" s="126"/>
      <c r="Z8682" s="126"/>
    </row>
    <row r="8683" spans="1:26">
      <c r="A8683" s="248"/>
      <c r="I8683" s="126"/>
      <c r="P8683" s="126"/>
      <c r="Y8683" s="126"/>
      <c r="Z8683" s="126"/>
    </row>
    <row r="8684" spans="1:26">
      <c r="A8684" s="248"/>
      <c r="I8684" s="126"/>
      <c r="P8684" s="126"/>
      <c r="Y8684" s="126"/>
      <c r="Z8684" s="126"/>
    </row>
    <row r="8685" spans="1:26">
      <c r="A8685" s="248"/>
      <c r="I8685" s="126"/>
      <c r="P8685" s="126"/>
      <c r="Y8685" s="126"/>
      <c r="Z8685" s="126"/>
    </row>
    <row r="8686" spans="1:26">
      <c r="A8686" s="248"/>
      <c r="I8686" s="126"/>
      <c r="P8686" s="126"/>
      <c r="Y8686" s="126"/>
      <c r="Z8686" s="126"/>
    </row>
    <row r="8687" spans="1:26">
      <c r="A8687" s="248"/>
      <c r="I8687" s="126"/>
      <c r="P8687" s="126"/>
      <c r="Y8687" s="126"/>
      <c r="Z8687" s="126"/>
    </row>
    <row r="8688" spans="1:26">
      <c r="A8688" s="248"/>
      <c r="I8688" s="126"/>
      <c r="P8688" s="126"/>
      <c r="Y8688" s="126"/>
      <c r="Z8688" s="126"/>
    </row>
    <row r="8689" spans="1:26">
      <c r="A8689" s="248"/>
      <c r="I8689" s="126"/>
      <c r="P8689" s="126"/>
      <c r="Y8689" s="126"/>
      <c r="Z8689" s="126"/>
    </row>
    <row r="8690" spans="1:26">
      <c r="A8690" s="248"/>
      <c r="I8690" s="126"/>
      <c r="P8690" s="126"/>
      <c r="Y8690" s="126"/>
      <c r="Z8690" s="126"/>
    </row>
    <row r="8691" spans="1:26">
      <c r="A8691" s="248"/>
      <c r="I8691" s="126"/>
      <c r="P8691" s="126"/>
      <c r="Y8691" s="126"/>
      <c r="Z8691" s="126"/>
    </row>
    <row r="8692" spans="1:26">
      <c r="A8692" s="248"/>
      <c r="I8692" s="126"/>
      <c r="P8692" s="126"/>
      <c r="Y8692" s="126"/>
      <c r="Z8692" s="126"/>
    </row>
    <row r="8693" spans="1:26">
      <c r="A8693" s="248"/>
      <c r="I8693" s="126"/>
      <c r="P8693" s="126"/>
      <c r="Y8693" s="126"/>
      <c r="Z8693" s="126"/>
    </row>
    <row r="8694" spans="1:26">
      <c r="A8694" s="248"/>
      <c r="I8694" s="126"/>
      <c r="P8694" s="126"/>
      <c r="Y8694" s="126"/>
      <c r="Z8694" s="126"/>
    </row>
    <row r="8695" spans="1:26">
      <c r="A8695" s="248"/>
      <c r="I8695" s="126"/>
      <c r="P8695" s="126"/>
      <c r="Y8695" s="126"/>
      <c r="Z8695" s="126"/>
    </row>
    <row r="8696" spans="1:26">
      <c r="A8696" s="248"/>
      <c r="I8696" s="126"/>
      <c r="P8696" s="126"/>
      <c r="Y8696" s="126"/>
      <c r="Z8696" s="126"/>
    </row>
    <row r="8697" spans="1:26">
      <c r="A8697" s="248"/>
      <c r="I8697" s="126"/>
      <c r="P8697" s="126"/>
      <c r="Y8697" s="126"/>
      <c r="Z8697" s="126"/>
    </row>
    <row r="8698" spans="1:26">
      <c r="A8698" s="248"/>
      <c r="I8698" s="126"/>
      <c r="P8698" s="126"/>
      <c r="Y8698" s="126"/>
      <c r="Z8698" s="126"/>
    </row>
    <row r="8699" spans="1:26">
      <c r="A8699" s="248"/>
      <c r="I8699" s="126"/>
      <c r="P8699" s="126"/>
      <c r="Y8699" s="126"/>
      <c r="Z8699" s="126"/>
    </row>
    <row r="8700" spans="1:26">
      <c r="A8700" s="248"/>
      <c r="I8700" s="126"/>
      <c r="P8700" s="126"/>
      <c r="Y8700" s="126"/>
      <c r="Z8700" s="126"/>
    </row>
    <row r="8701" spans="1:26">
      <c r="A8701" s="248"/>
      <c r="I8701" s="126"/>
      <c r="P8701" s="126"/>
      <c r="Y8701" s="126"/>
      <c r="Z8701" s="126"/>
    </row>
    <row r="8702" spans="1:26">
      <c r="A8702" s="248"/>
      <c r="I8702" s="126"/>
      <c r="P8702" s="126"/>
      <c r="Y8702" s="126"/>
      <c r="Z8702" s="126"/>
    </row>
    <row r="8703" spans="1:26">
      <c r="A8703" s="248"/>
      <c r="I8703" s="126"/>
      <c r="P8703" s="126"/>
      <c r="Y8703" s="126"/>
      <c r="Z8703" s="126"/>
    </row>
    <row r="8704" spans="1:26">
      <c r="A8704" s="248"/>
      <c r="I8704" s="126"/>
      <c r="P8704" s="126"/>
      <c r="Y8704" s="126"/>
      <c r="Z8704" s="126"/>
    </row>
    <row r="8705" spans="1:26">
      <c r="A8705" s="248"/>
      <c r="I8705" s="126"/>
      <c r="P8705" s="126"/>
      <c r="Y8705" s="126"/>
      <c r="Z8705" s="126"/>
    </row>
    <row r="8706" spans="1:26">
      <c r="A8706" s="248"/>
      <c r="I8706" s="126"/>
      <c r="P8706" s="126"/>
      <c r="Y8706" s="126"/>
      <c r="Z8706" s="126"/>
    </row>
    <row r="8707" spans="1:26">
      <c r="A8707" s="248"/>
      <c r="I8707" s="126"/>
      <c r="P8707" s="126"/>
      <c r="Y8707" s="126"/>
      <c r="Z8707" s="126"/>
    </row>
    <row r="8708" spans="1:26">
      <c r="A8708" s="248"/>
      <c r="I8708" s="126"/>
      <c r="P8708" s="126"/>
      <c r="Y8708" s="126"/>
      <c r="Z8708" s="126"/>
    </row>
    <row r="8709" spans="1:26">
      <c r="A8709" s="248"/>
      <c r="I8709" s="126"/>
      <c r="P8709" s="126"/>
      <c r="Y8709" s="126"/>
      <c r="Z8709" s="126"/>
    </row>
    <row r="8710" spans="1:26">
      <c r="A8710" s="248"/>
      <c r="I8710" s="126"/>
      <c r="P8710" s="126"/>
      <c r="Y8710" s="126"/>
      <c r="Z8710" s="126"/>
    </row>
    <row r="8711" spans="1:26">
      <c r="A8711" s="248"/>
      <c r="I8711" s="126"/>
      <c r="P8711" s="126"/>
      <c r="Y8711" s="126"/>
      <c r="Z8711" s="126"/>
    </row>
    <row r="8712" spans="1:26">
      <c r="A8712" s="248"/>
      <c r="I8712" s="126"/>
      <c r="P8712" s="126"/>
      <c r="Y8712" s="126"/>
      <c r="Z8712" s="126"/>
    </row>
    <row r="8713" spans="1:26">
      <c r="A8713" s="248"/>
      <c r="I8713" s="126"/>
      <c r="P8713" s="126"/>
      <c r="Y8713" s="126"/>
      <c r="Z8713" s="126"/>
    </row>
    <row r="8714" spans="1:26">
      <c r="A8714" s="248"/>
      <c r="I8714" s="126"/>
      <c r="P8714" s="126"/>
      <c r="Y8714" s="126"/>
      <c r="Z8714" s="126"/>
    </row>
    <row r="8715" spans="1:26">
      <c r="A8715" s="248"/>
      <c r="I8715" s="126"/>
      <c r="P8715" s="126"/>
      <c r="Y8715" s="126"/>
      <c r="Z8715" s="126"/>
    </row>
    <row r="8716" spans="1:26">
      <c r="A8716" s="248"/>
      <c r="I8716" s="126"/>
      <c r="P8716" s="126"/>
      <c r="Y8716" s="126"/>
      <c r="Z8716" s="126"/>
    </row>
    <row r="8717" spans="1:26">
      <c r="A8717" s="248"/>
      <c r="I8717" s="126"/>
      <c r="P8717" s="126"/>
      <c r="Y8717" s="126"/>
      <c r="Z8717" s="126"/>
    </row>
    <row r="8718" spans="1:26">
      <c r="A8718" s="248"/>
      <c r="I8718" s="126"/>
      <c r="P8718" s="126"/>
      <c r="Y8718" s="126"/>
      <c r="Z8718" s="126"/>
    </row>
    <row r="8719" spans="1:26">
      <c r="A8719" s="248"/>
      <c r="I8719" s="126"/>
      <c r="P8719" s="126"/>
      <c r="Y8719" s="126"/>
      <c r="Z8719" s="126"/>
    </row>
    <row r="8720" spans="1:26">
      <c r="A8720" s="248"/>
      <c r="I8720" s="126"/>
      <c r="P8720" s="126"/>
      <c r="Y8720" s="126"/>
      <c r="Z8720" s="126"/>
    </row>
    <row r="8721" spans="1:26">
      <c r="A8721" s="248"/>
      <c r="I8721" s="126"/>
      <c r="P8721" s="126"/>
      <c r="Y8721" s="126"/>
      <c r="Z8721" s="126"/>
    </row>
    <row r="8722" spans="1:26">
      <c r="A8722" s="248"/>
      <c r="I8722" s="126"/>
      <c r="P8722" s="126"/>
      <c r="Y8722" s="126"/>
      <c r="Z8722" s="126"/>
    </row>
    <row r="8723" spans="1:26">
      <c r="A8723" s="248"/>
      <c r="I8723" s="126"/>
      <c r="P8723" s="126"/>
      <c r="Y8723" s="126"/>
      <c r="Z8723" s="126"/>
    </row>
    <row r="8724" spans="1:26">
      <c r="A8724" s="248"/>
      <c r="I8724" s="126"/>
      <c r="P8724" s="126"/>
      <c r="Y8724" s="126"/>
      <c r="Z8724" s="126"/>
    </row>
    <row r="8725" spans="1:26">
      <c r="A8725" s="248"/>
      <c r="I8725" s="126"/>
      <c r="P8725" s="126"/>
      <c r="Y8725" s="126"/>
      <c r="Z8725" s="126"/>
    </row>
    <row r="8726" spans="1:26">
      <c r="A8726" s="248"/>
      <c r="I8726" s="126"/>
      <c r="P8726" s="126"/>
      <c r="Y8726" s="126"/>
      <c r="Z8726" s="126"/>
    </row>
    <row r="8727" spans="1:26">
      <c r="A8727" s="248"/>
      <c r="I8727" s="126"/>
      <c r="P8727" s="126"/>
      <c r="Y8727" s="126"/>
      <c r="Z8727" s="126"/>
    </row>
    <row r="8728" spans="1:26">
      <c r="A8728" s="248"/>
      <c r="I8728" s="126"/>
      <c r="P8728" s="126"/>
      <c r="Y8728" s="126"/>
      <c r="Z8728" s="126"/>
    </row>
    <row r="8729" spans="1:26">
      <c r="A8729" s="248"/>
      <c r="I8729" s="126"/>
      <c r="P8729" s="126"/>
      <c r="Y8729" s="126"/>
      <c r="Z8729" s="126"/>
    </row>
    <row r="8730" spans="1:26">
      <c r="A8730" s="248"/>
      <c r="I8730" s="126"/>
      <c r="P8730" s="126"/>
      <c r="Y8730" s="126"/>
      <c r="Z8730" s="126"/>
    </row>
    <row r="8731" spans="1:26">
      <c r="A8731" s="248"/>
      <c r="I8731" s="126"/>
      <c r="P8731" s="126"/>
      <c r="Y8731" s="126"/>
      <c r="Z8731" s="126"/>
    </row>
    <row r="8732" spans="1:26">
      <c r="A8732" s="248"/>
      <c r="I8732" s="126"/>
      <c r="P8732" s="126"/>
      <c r="Y8732" s="126"/>
      <c r="Z8732" s="126"/>
    </row>
    <row r="8733" spans="1:26">
      <c r="A8733" s="248"/>
      <c r="I8733" s="126"/>
      <c r="P8733" s="126"/>
      <c r="Y8733" s="126"/>
      <c r="Z8733" s="126"/>
    </row>
    <row r="8734" spans="1:26">
      <c r="A8734" s="248"/>
      <c r="I8734" s="126"/>
      <c r="P8734" s="126"/>
      <c r="Y8734" s="126"/>
      <c r="Z8734" s="126"/>
    </row>
    <row r="8735" spans="1:26">
      <c r="A8735" s="248"/>
      <c r="I8735" s="126"/>
      <c r="P8735" s="126"/>
      <c r="Y8735" s="126"/>
      <c r="Z8735" s="126"/>
    </row>
    <row r="8736" spans="1:26">
      <c r="A8736" s="248"/>
      <c r="I8736" s="126"/>
      <c r="P8736" s="126"/>
      <c r="Y8736" s="126"/>
      <c r="Z8736" s="126"/>
    </row>
    <row r="8737" spans="1:26">
      <c r="A8737" s="248"/>
      <c r="I8737" s="126"/>
      <c r="P8737" s="126"/>
      <c r="Y8737" s="126"/>
      <c r="Z8737" s="126"/>
    </row>
    <row r="8738" spans="1:26">
      <c r="A8738" s="248"/>
      <c r="I8738" s="126"/>
      <c r="P8738" s="126"/>
      <c r="Y8738" s="126"/>
      <c r="Z8738" s="126"/>
    </row>
    <row r="8739" spans="1:26">
      <c r="A8739" s="248"/>
      <c r="I8739" s="126"/>
      <c r="P8739" s="126"/>
      <c r="Y8739" s="126"/>
      <c r="Z8739" s="126"/>
    </row>
    <row r="8740" spans="1:26">
      <c r="A8740" s="248"/>
      <c r="I8740" s="126"/>
      <c r="P8740" s="126"/>
      <c r="Y8740" s="126"/>
      <c r="Z8740" s="126"/>
    </row>
    <row r="8741" spans="1:26">
      <c r="A8741" s="248"/>
      <c r="I8741" s="126"/>
      <c r="P8741" s="126"/>
      <c r="Y8741" s="126"/>
      <c r="Z8741" s="126"/>
    </row>
    <row r="8742" spans="1:26">
      <c r="A8742" s="248"/>
      <c r="I8742" s="126"/>
      <c r="P8742" s="126"/>
      <c r="Y8742" s="126"/>
      <c r="Z8742" s="126"/>
    </row>
    <row r="8743" spans="1:26">
      <c r="A8743" s="248"/>
      <c r="I8743" s="126"/>
      <c r="P8743" s="126"/>
      <c r="Y8743" s="126"/>
      <c r="Z8743" s="126"/>
    </row>
    <row r="8744" spans="1:26">
      <c r="A8744" s="248"/>
      <c r="I8744" s="126"/>
      <c r="P8744" s="126"/>
      <c r="Y8744" s="126"/>
      <c r="Z8744" s="126"/>
    </row>
    <row r="8745" spans="1:26">
      <c r="A8745" s="248"/>
      <c r="I8745" s="126"/>
      <c r="P8745" s="126"/>
      <c r="Y8745" s="126"/>
      <c r="Z8745" s="126"/>
    </row>
    <row r="8746" spans="1:26">
      <c r="A8746" s="248"/>
      <c r="I8746" s="126"/>
      <c r="P8746" s="126"/>
      <c r="Y8746" s="126"/>
      <c r="Z8746" s="126"/>
    </row>
    <row r="8747" spans="1:26">
      <c r="A8747" s="248"/>
      <c r="I8747" s="126"/>
      <c r="P8747" s="126"/>
      <c r="Y8747" s="126"/>
      <c r="Z8747" s="126"/>
    </row>
    <row r="8748" spans="1:26">
      <c r="A8748" s="248"/>
      <c r="I8748" s="126"/>
      <c r="P8748" s="126"/>
      <c r="Y8748" s="126"/>
      <c r="Z8748" s="126"/>
    </row>
    <row r="8749" spans="1:26">
      <c r="A8749" s="248"/>
      <c r="I8749" s="126"/>
      <c r="P8749" s="126"/>
      <c r="Y8749" s="126"/>
      <c r="Z8749" s="126"/>
    </row>
    <row r="8750" spans="1:26">
      <c r="A8750" s="248"/>
      <c r="I8750" s="126"/>
      <c r="P8750" s="126"/>
      <c r="Y8750" s="126"/>
      <c r="Z8750" s="126"/>
    </row>
    <row r="8751" spans="1:26">
      <c r="A8751" s="248"/>
      <c r="I8751" s="126"/>
      <c r="P8751" s="126"/>
      <c r="Y8751" s="126"/>
      <c r="Z8751" s="126"/>
    </row>
    <row r="8752" spans="1:26">
      <c r="A8752" s="248"/>
      <c r="I8752" s="126"/>
      <c r="P8752" s="126"/>
      <c r="Y8752" s="126"/>
      <c r="Z8752" s="126"/>
    </row>
    <row r="8753" spans="1:26">
      <c r="A8753" s="248"/>
      <c r="I8753" s="126"/>
      <c r="P8753" s="126"/>
      <c r="Y8753" s="126"/>
      <c r="Z8753" s="126"/>
    </row>
    <row r="8754" spans="1:26">
      <c r="A8754" s="248"/>
      <c r="I8754" s="126"/>
      <c r="P8754" s="126"/>
      <c r="Y8754" s="126"/>
      <c r="Z8754" s="126"/>
    </row>
    <row r="8755" spans="1:26">
      <c r="A8755" s="248"/>
      <c r="I8755" s="126"/>
      <c r="P8755" s="126"/>
      <c r="Y8755" s="126"/>
      <c r="Z8755" s="126"/>
    </row>
    <row r="8756" spans="1:26">
      <c r="A8756" s="248"/>
      <c r="I8756" s="126"/>
      <c r="P8756" s="126"/>
      <c r="Y8756" s="126"/>
      <c r="Z8756" s="126"/>
    </row>
    <row r="8757" spans="1:26">
      <c r="A8757" s="248"/>
      <c r="I8757" s="126"/>
      <c r="P8757" s="126"/>
      <c r="Y8757" s="126"/>
      <c r="Z8757" s="126"/>
    </row>
    <row r="8758" spans="1:26">
      <c r="A8758" s="248"/>
      <c r="I8758" s="126"/>
      <c r="P8758" s="126"/>
      <c r="Y8758" s="126"/>
      <c r="Z8758" s="126"/>
    </row>
    <row r="8759" spans="1:26">
      <c r="A8759" s="248"/>
      <c r="I8759" s="126"/>
      <c r="P8759" s="126"/>
      <c r="Y8759" s="126"/>
      <c r="Z8759" s="126"/>
    </row>
    <row r="8760" spans="1:26">
      <c r="A8760" s="248"/>
      <c r="I8760" s="126"/>
      <c r="P8760" s="126"/>
      <c r="Y8760" s="126"/>
      <c r="Z8760" s="126"/>
    </row>
    <row r="8761" spans="1:26">
      <c r="A8761" s="248"/>
      <c r="I8761" s="126"/>
      <c r="P8761" s="126"/>
      <c r="Y8761" s="126"/>
      <c r="Z8761" s="126"/>
    </row>
    <row r="8762" spans="1:26">
      <c r="A8762" s="248"/>
      <c r="I8762" s="126"/>
      <c r="P8762" s="126"/>
      <c r="Y8762" s="126"/>
      <c r="Z8762" s="126"/>
    </row>
    <row r="8763" spans="1:26">
      <c r="A8763" s="248"/>
      <c r="I8763" s="126"/>
      <c r="P8763" s="126"/>
      <c r="Y8763" s="126"/>
      <c r="Z8763" s="126"/>
    </row>
    <row r="8764" spans="1:26">
      <c r="A8764" s="248"/>
      <c r="I8764" s="126"/>
      <c r="P8764" s="126"/>
      <c r="Y8764" s="126"/>
      <c r="Z8764" s="126"/>
    </row>
    <row r="8765" spans="1:26">
      <c r="A8765" s="248"/>
      <c r="I8765" s="126"/>
      <c r="P8765" s="126"/>
      <c r="Y8765" s="126"/>
      <c r="Z8765" s="126"/>
    </row>
    <row r="8766" spans="1:26">
      <c r="A8766" s="248"/>
      <c r="I8766" s="126"/>
      <c r="P8766" s="126"/>
      <c r="Y8766" s="126"/>
      <c r="Z8766" s="126"/>
    </row>
    <row r="8767" spans="1:26">
      <c r="A8767" s="248"/>
      <c r="I8767" s="126"/>
      <c r="P8767" s="126"/>
      <c r="Y8767" s="126"/>
      <c r="Z8767" s="126"/>
    </row>
    <row r="8768" spans="1:26">
      <c r="A8768" s="248"/>
      <c r="I8768" s="126"/>
      <c r="P8768" s="126"/>
      <c r="Y8768" s="126"/>
      <c r="Z8768" s="126"/>
    </row>
    <row r="8769" spans="1:26">
      <c r="A8769" s="248"/>
      <c r="I8769" s="126"/>
      <c r="P8769" s="126"/>
      <c r="Y8769" s="126"/>
      <c r="Z8769" s="126"/>
    </row>
    <row r="8770" spans="1:26">
      <c r="A8770" s="248"/>
      <c r="I8770" s="126"/>
      <c r="P8770" s="126"/>
      <c r="Y8770" s="126"/>
      <c r="Z8770" s="126"/>
    </row>
    <row r="8771" spans="1:26">
      <c r="A8771" s="248"/>
      <c r="I8771" s="126"/>
      <c r="P8771" s="126"/>
      <c r="Y8771" s="126"/>
      <c r="Z8771" s="126"/>
    </row>
    <row r="8772" spans="1:26">
      <c r="A8772" s="248"/>
      <c r="I8772" s="126"/>
      <c r="P8772" s="126"/>
      <c r="Y8772" s="126"/>
      <c r="Z8772" s="126"/>
    </row>
    <row r="8773" spans="1:26">
      <c r="A8773" s="248"/>
      <c r="I8773" s="126"/>
      <c r="P8773" s="126"/>
      <c r="Y8773" s="126"/>
      <c r="Z8773" s="126"/>
    </row>
    <row r="8774" spans="1:26">
      <c r="A8774" s="248"/>
      <c r="I8774" s="126"/>
      <c r="P8774" s="126"/>
      <c r="Y8774" s="126"/>
      <c r="Z8774" s="126"/>
    </row>
    <row r="8775" spans="1:26">
      <c r="A8775" s="248"/>
      <c r="I8775" s="126"/>
      <c r="P8775" s="126"/>
      <c r="Y8775" s="126"/>
      <c r="Z8775" s="126"/>
    </row>
    <row r="8776" spans="1:26">
      <c r="A8776" s="248"/>
      <c r="I8776" s="126"/>
      <c r="P8776" s="126"/>
      <c r="Y8776" s="126"/>
      <c r="Z8776" s="126"/>
    </row>
    <row r="8777" spans="1:26">
      <c r="A8777" s="248"/>
      <c r="I8777" s="126"/>
      <c r="P8777" s="126"/>
      <c r="Y8777" s="126"/>
      <c r="Z8777" s="126"/>
    </row>
    <row r="8778" spans="1:26">
      <c r="A8778" s="248"/>
      <c r="I8778" s="126"/>
      <c r="P8778" s="126"/>
      <c r="Y8778" s="126"/>
      <c r="Z8778" s="126"/>
    </row>
    <row r="8779" spans="1:26">
      <c r="A8779" s="248"/>
      <c r="I8779" s="126"/>
      <c r="P8779" s="126"/>
      <c r="Y8779" s="126"/>
      <c r="Z8779" s="126"/>
    </row>
    <row r="8780" spans="1:26">
      <c r="A8780" s="248"/>
      <c r="I8780" s="126"/>
      <c r="P8780" s="126"/>
      <c r="Y8780" s="126"/>
      <c r="Z8780" s="126"/>
    </row>
    <row r="8781" spans="1:26">
      <c r="A8781" s="248"/>
      <c r="I8781" s="126"/>
      <c r="P8781" s="126"/>
      <c r="Y8781" s="126"/>
      <c r="Z8781" s="126"/>
    </row>
    <row r="8782" spans="1:26">
      <c r="A8782" s="248"/>
      <c r="I8782" s="126"/>
      <c r="P8782" s="126"/>
      <c r="Y8782" s="126"/>
      <c r="Z8782" s="126"/>
    </row>
    <row r="8783" spans="1:26">
      <c r="A8783" s="248"/>
      <c r="I8783" s="126"/>
      <c r="P8783" s="126"/>
      <c r="Y8783" s="126"/>
      <c r="Z8783" s="126"/>
    </row>
    <row r="8784" spans="1:26">
      <c r="A8784" s="248"/>
      <c r="I8784" s="126"/>
      <c r="P8784" s="126"/>
      <c r="Y8784" s="126"/>
      <c r="Z8784" s="126"/>
    </row>
    <row r="8785" spans="1:26">
      <c r="A8785" s="248"/>
      <c r="I8785" s="126"/>
      <c r="P8785" s="126"/>
      <c r="Y8785" s="126"/>
      <c r="Z8785" s="126"/>
    </row>
    <row r="8786" spans="1:26">
      <c r="A8786" s="248"/>
      <c r="I8786" s="126"/>
      <c r="P8786" s="126"/>
      <c r="Y8786" s="126"/>
      <c r="Z8786" s="126"/>
    </row>
    <row r="8787" spans="1:26">
      <c r="A8787" s="248"/>
      <c r="I8787" s="126"/>
      <c r="P8787" s="126"/>
      <c r="Y8787" s="126"/>
      <c r="Z8787" s="126"/>
    </row>
    <row r="8788" spans="1:26">
      <c r="A8788" s="248"/>
      <c r="I8788" s="126"/>
      <c r="P8788" s="126"/>
      <c r="Y8788" s="126"/>
      <c r="Z8788" s="126"/>
    </row>
    <row r="8789" spans="1:26">
      <c r="A8789" s="248"/>
      <c r="I8789" s="126"/>
      <c r="P8789" s="126"/>
      <c r="Y8789" s="126"/>
      <c r="Z8789" s="126"/>
    </row>
    <row r="8790" spans="1:26">
      <c r="A8790" s="248"/>
      <c r="I8790" s="126"/>
      <c r="P8790" s="126"/>
      <c r="Y8790" s="126"/>
      <c r="Z8790" s="126"/>
    </row>
    <row r="8791" spans="1:26">
      <c r="A8791" s="248"/>
      <c r="I8791" s="126"/>
      <c r="P8791" s="126"/>
      <c r="Y8791" s="126"/>
      <c r="Z8791" s="126"/>
    </row>
    <row r="8792" spans="1:26">
      <c r="A8792" s="248"/>
      <c r="I8792" s="126"/>
      <c r="P8792" s="126"/>
      <c r="Y8792" s="126"/>
      <c r="Z8792" s="126"/>
    </row>
    <row r="8793" spans="1:26">
      <c r="A8793" s="248"/>
      <c r="I8793" s="126"/>
      <c r="P8793" s="126"/>
      <c r="Y8793" s="126"/>
      <c r="Z8793" s="126"/>
    </row>
    <row r="8794" spans="1:26">
      <c r="A8794" s="248"/>
      <c r="I8794" s="126"/>
      <c r="P8794" s="126"/>
      <c r="Y8794" s="126"/>
      <c r="Z8794" s="126"/>
    </row>
    <row r="8795" spans="1:26">
      <c r="A8795" s="248"/>
      <c r="I8795" s="126"/>
      <c r="P8795" s="126"/>
      <c r="Y8795" s="126"/>
      <c r="Z8795" s="126"/>
    </row>
    <row r="8796" spans="1:26">
      <c r="A8796" s="248"/>
      <c r="I8796" s="126"/>
      <c r="P8796" s="126"/>
      <c r="Y8796" s="126"/>
      <c r="Z8796" s="126"/>
    </row>
    <row r="8797" spans="1:26">
      <c r="A8797" s="248"/>
      <c r="I8797" s="126"/>
      <c r="P8797" s="126"/>
      <c r="Y8797" s="126"/>
      <c r="Z8797" s="126"/>
    </row>
    <row r="8798" spans="1:26">
      <c r="A8798" s="248"/>
      <c r="I8798" s="126"/>
      <c r="P8798" s="126"/>
      <c r="Y8798" s="126"/>
      <c r="Z8798" s="126"/>
    </row>
    <row r="8799" spans="1:26">
      <c r="A8799" s="248"/>
      <c r="I8799" s="126"/>
      <c r="P8799" s="126"/>
      <c r="Y8799" s="126"/>
      <c r="Z8799" s="126"/>
    </row>
    <row r="8800" spans="1:26">
      <c r="A8800" s="248"/>
      <c r="I8800" s="126"/>
      <c r="P8800" s="126"/>
      <c r="Y8800" s="126"/>
      <c r="Z8800" s="126"/>
    </row>
    <row r="8801" spans="1:26">
      <c r="A8801" s="248"/>
      <c r="I8801" s="126"/>
      <c r="P8801" s="126"/>
      <c r="Y8801" s="126"/>
      <c r="Z8801" s="126"/>
    </row>
    <row r="8802" spans="1:26">
      <c r="A8802" s="248"/>
      <c r="I8802" s="126"/>
      <c r="P8802" s="126"/>
      <c r="Y8802" s="126"/>
      <c r="Z8802" s="126"/>
    </row>
    <row r="8803" spans="1:26">
      <c r="A8803" s="248"/>
      <c r="I8803" s="126"/>
      <c r="P8803" s="126"/>
      <c r="Y8803" s="126"/>
      <c r="Z8803" s="126"/>
    </row>
    <row r="8804" spans="1:26">
      <c r="A8804" s="248"/>
      <c r="I8804" s="126"/>
      <c r="P8804" s="126"/>
      <c r="Y8804" s="126"/>
      <c r="Z8804" s="126"/>
    </row>
    <row r="8805" spans="1:26">
      <c r="A8805" s="248"/>
      <c r="I8805" s="126"/>
      <c r="P8805" s="126"/>
      <c r="Y8805" s="126"/>
      <c r="Z8805" s="126"/>
    </row>
    <row r="8806" spans="1:26">
      <c r="A8806" s="248"/>
      <c r="I8806" s="126"/>
      <c r="P8806" s="126"/>
      <c r="Y8806" s="126"/>
      <c r="Z8806" s="126"/>
    </row>
    <row r="8807" spans="1:26">
      <c r="A8807" s="248"/>
      <c r="I8807" s="126"/>
      <c r="P8807" s="126"/>
      <c r="Y8807" s="126"/>
      <c r="Z8807" s="126"/>
    </row>
    <row r="8808" spans="1:26">
      <c r="A8808" s="248"/>
      <c r="I8808" s="126"/>
      <c r="P8808" s="126"/>
      <c r="Y8808" s="126"/>
      <c r="Z8808" s="126"/>
    </row>
    <row r="8809" spans="1:26">
      <c r="A8809" s="248"/>
      <c r="I8809" s="126"/>
      <c r="P8809" s="126"/>
      <c r="Y8809" s="126"/>
      <c r="Z8809" s="126"/>
    </row>
    <row r="8810" spans="1:26">
      <c r="A8810" s="248"/>
      <c r="I8810" s="126"/>
      <c r="P8810" s="126"/>
      <c r="Y8810" s="126"/>
      <c r="Z8810" s="126"/>
    </row>
    <row r="8811" spans="1:26">
      <c r="A8811" s="248"/>
      <c r="I8811" s="126"/>
      <c r="P8811" s="126"/>
      <c r="Y8811" s="126"/>
      <c r="Z8811" s="126"/>
    </row>
    <row r="8812" spans="1:26">
      <c r="A8812" s="248"/>
      <c r="I8812" s="126"/>
      <c r="P8812" s="126"/>
      <c r="Y8812" s="126"/>
      <c r="Z8812" s="126"/>
    </row>
    <row r="8813" spans="1:26">
      <c r="A8813" s="248"/>
      <c r="I8813" s="126"/>
      <c r="P8813" s="126"/>
      <c r="Y8813" s="126"/>
      <c r="Z8813" s="126"/>
    </row>
    <row r="8814" spans="1:26">
      <c r="A8814" s="248"/>
      <c r="I8814" s="126"/>
      <c r="P8814" s="126"/>
      <c r="Y8814" s="126"/>
      <c r="Z8814" s="126"/>
    </row>
    <row r="8815" spans="1:26">
      <c r="A8815" s="248"/>
      <c r="I8815" s="126"/>
      <c r="P8815" s="126"/>
      <c r="Y8815" s="126"/>
      <c r="Z8815" s="126"/>
    </row>
    <row r="8816" spans="1:26">
      <c r="A8816" s="248"/>
      <c r="I8816" s="126"/>
      <c r="P8816" s="126"/>
      <c r="Y8816" s="126"/>
      <c r="Z8816" s="126"/>
    </row>
    <row r="8817" spans="1:26">
      <c r="A8817" s="248"/>
      <c r="I8817" s="126"/>
      <c r="P8817" s="126"/>
      <c r="Y8817" s="126"/>
      <c r="Z8817" s="126"/>
    </row>
    <row r="8818" spans="1:26">
      <c r="A8818" s="248"/>
      <c r="I8818" s="126"/>
      <c r="P8818" s="126"/>
      <c r="Y8818" s="126"/>
      <c r="Z8818" s="126"/>
    </row>
    <row r="8819" spans="1:26">
      <c r="A8819" s="248"/>
      <c r="I8819" s="126"/>
      <c r="P8819" s="126"/>
      <c r="Y8819" s="126"/>
      <c r="Z8819" s="126"/>
    </row>
    <row r="8820" spans="1:26">
      <c r="A8820" s="248"/>
      <c r="I8820" s="126"/>
      <c r="P8820" s="126"/>
      <c r="Y8820" s="126"/>
      <c r="Z8820" s="126"/>
    </row>
    <row r="8821" spans="1:26">
      <c r="A8821" s="248"/>
      <c r="I8821" s="126"/>
      <c r="P8821" s="126"/>
      <c r="Y8821" s="126"/>
      <c r="Z8821" s="126"/>
    </row>
    <row r="8822" spans="1:26">
      <c r="A8822" s="248"/>
      <c r="I8822" s="126"/>
      <c r="P8822" s="126"/>
      <c r="Y8822" s="126"/>
      <c r="Z8822" s="126"/>
    </row>
    <row r="8823" spans="1:26">
      <c r="A8823" s="248"/>
      <c r="I8823" s="126"/>
      <c r="P8823" s="126"/>
      <c r="Y8823" s="126"/>
      <c r="Z8823" s="126"/>
    </row>
    <row r="8824" spans="1:26">
      <c r="A8824" s="248"/>
      <c r="I8824" s="126"/>
      <c r="P8824" s="126"/>
      <c r="Y8824" s="126"/>
      <c r="Z8824" s="126"/>
    </row>
    <row r="8825" spans="1:26">
      <c r="A8825" s="248"/>
      <c r="I8825" s="126"/>
      <c r="P8825" s="126"/>
      <c r="Y8825" s="126"/>
      <c r="Z8825" s="126"/>
    </row>
    <row r="8826" spans="1:26">
      <c r="A8826" s="248"/>
      <c r="I8826" s="126"/>
      <c r="P8826" s="126"/>
      <c r="Y8826" s="126"/>
      <c r="Z8826" s="126"/>
    </row>
    <row r="8827" spans="1:26">
      <c r="A8827" s="248"/>
      <c r="I8827" s="126"/>
      <c r="P8827" s="126"/>
      <c r="Y8827" s="126"/>
      <c r="Z8827" s="126"/>
    </row>
    <row r="8828" spans="1:26">
      <c r="A8828" s="248"/>
      <c r="I8828" s="126"/>
      <c r="P8828" s="126"/>
      <c r="Y8828" s="126"/>
      <c r="Z8828" s="126"/>
    </row>
    <row r="8829" spans="1:26">
      <c r="A8829" s="248"/>
      <c r="I8829" s="126"/>
      <c r="P8829" s="126"/>
      <c r="Y8829" s="126"/>
      <c r="Z8829" s="126"/>
    </row>
    <row r="8830" spans="1:26">
      <c r="A8830" s="248"/>
      <c r="I8830" s="126"/>
      <c r="P8830" s="126"/>
      <c r="Y8830" s="126"/>
      <c r="Z8830" s="126"/>
    </row>
    <row r="8831" spans="1:26">
      <c r="A8831" s="248"/>
      <c r="I8831" s="126"/>
      <c r="P8831" s="126"/>
      <c r="Y8831" s="126"/>
      <c r="Z8831" s="126"/>
    </row>
    <row r="8832" spans="1:26">
      <c r="A8832" s="248"/>
      <c r="I8832" s="126"/>
      <c r="P8832" s="126"/>
      <c r="Y8832" s="126"/>
      <c r="Z8832" s="126"/>
    </row>
    <row r="8833" spans="1:26">
      <c r="A8833" s="248"/>
      <c r="I8833" s="126"/>
      <c r="P8833" s="126"/>
      <c r="Y8833" s="126"/>
      <c r="Z8833" s="126"/>
    </row>
    <row r="8834" spans="1:26">
      <c r="A8834" s="248"/>
      <c r="I8834" s="126"/>
      <c r="P8834" s="126"/>
      <c r="Y8834" s="126"/>
      <c r="Z8834" s="126"/>
    </row>
    <row r="8835" spans="1:26">
      <c r="A8835" s="248"/>
      <c r="I8835" s="126"/>
      <c r="P8835" s="126"/>
      <c r="Y8835" s="126"/>
      <c r="Z8835" s="126"/>
    </row>
    <row r="8836" spans="1:26">
      <c r="A8836" s="248"/>
      <c r="I8836" s="126"/>
      <c r="P8836" s="126"/>
      <c r="Y8836" s="126"/>
      <c r="Z8836" s="126"/>
    </row>
    <row r="8837" spans="1:26">
      <c r="A8837" s="248"/>
      <c r="I8837" s="126"/>
      <c r="P8837" s="126"/>
      <c r="Y8837" s="126"/>
      <c r="Z8837" s="126"/>
    </row>
    <row r="8838" spans="1:26">
      <c r="A8838" s="248"/>
      <c r="I8838" s="126"/>
      <c r="P8838" s="126"/>
      <c r="Y8838" s="126"/>
      <c r="Z8838" s="126"/>
    </row>
    <row r="8839" spans="1:26">
      <c r="A8839" s="248"/>
      <c r="I8839" s="126"/>
      <c r="P8839" s="126"/>
      <c r="Y8839" s="126"/>
      <c r="Z8839" s="126"/>
    </row>
    <row r="8840" spans="1:26">
      <c r="A8840" s="248"/>
      <c r="I8840" s="126"/>
      <c r="P8840" s="126"/>
      <c r="Y8840" s="126"/>
      <c r="Z8840" s="126"/>
    </row>
    <row r="8841" spans="1:26">
      <c r="A8841" s="248"/>
      <c r="I8841" s="126"/>
      <c r="P8841" s="126"/>
      <c r="Y8841" s="126"/>
      <c r="Z8841" s="126"/>
    </row>
    <row r="8842" spans="1:26">
      <c r="A8842" s="248"/>
      <c r="I8842" s="126"/>
      <c r="P8842" s="126"/>
      <c r="Y8842" s="126"/>
      <c r="Z8842" s="126"/>
    </row>
    <row r="8843" spans="1:26">
      <c r="A8843" s="248"/>
      <c r="I8843" s="126"/>
      <c r="P8843" s="126"/>
      <c r="Y8843" s="126"/>
      <c r="Z8843" s="126"/>
    </row>
    <row r="8844" spans="1:26">
      <c r="A8844" s="248"/>
      <c r="I8844" s="126"/>
      <c r="P8844" s="126"/>
      <c r="Y8844" s="126"/>
      <c r="Z8844" s="126"/>
    </row>
    <row r="8845" spans="1:26">
      <c r="A8845" s="248"/>
      <c r="I8845" s="126"/>
      <c r="P8845" s="126"/>
      <c r="Y8845" s="126"/>
      <c r="Z8845" s="126"/>
    </row>
    <row r="8846" spans="1:26">
      <c r="A8846" s="248"/>
      <c r="I8846" s="126"/>
      <c r="P8846" s="126"/>
      <c r="Y8846" s="126"/>
      <c r="Z8846" s="126"/>
    </row>
    <row r="8847" spans="1:26">
      <c r="A8847" s="248"/>
      <c r="I8847" s="126"/>
      <c r="P8847" s="126"/>
      <c r="Y8847" s="126"/>
      <c r="Z8847" s="126"/>
    </row>
    <row r="8848" spans="1:26">
      <c r="A8848" s="248"/>
      <c r="I8848" s="126"/>
      <c r="P8848" s="126"/>
      <c r="Y8848" s="126"/>
      <c r="Z8848" s="126"/>
    </row>
    <row r="8849" spans="1:26">
      <c r="A8849" s="248"/>
      <c r="I8849" s="126"/>
      <c r="P8849" s="126"/>
      <c r="Y8849" s="126"/>
      <c r="Z8849" s="126"/>
    </row>
    <row r="8850" spans="1:26">
      <c r="A8850" s="248"/>
      <c r="I8850" s="126"/>
      <c r="P8850" s="126"/>
      <c r="Y8850" s="126"/>
      <c r="Z8850" s="126"/>
    </row>
    <row r="8851" spans="1:26">
      <c r="A8851" s="248"/>
      <c r="I8851" s="126"/>
      <c r="P8851" s="126"/>
      <c r="Y8851" s="126"/>
      <c r="Z8851" s="126"/>
    </row>
    <row r="8852" spans="1:26">
      <c r="A8852" s="248"/>
      <c r="I8852" s="126"/>
      <c r="P8852" s="126"/>
      <c r="Y8852" s="126"/>
      <c r="Z8852" s="126"/>
    </row>
    <row r="8853" spans="1:26">
      <c r="A8853" s="248"/>
      <c r="I8853" s="126"/>
      <c r="P8853" s="126"/>
      <c r="Y8853" s="126"/>
      <c r="Z8853" s="126"/>
    </row>
    <row r="8854" spans="1:26">
      <c r="A8854" s="248"/>
      <c r="I8854" s="126"/>
      <c r="P8854" s="126"/>
      <c r="Y8854" s="126"/>
      <c r="Z8854" s="126"/>
    </row>
    <row r="8855" spans="1:26">
      <c r="A8855" s="248"/>
      <c r="I8855" s="126"/>
      <c r="P8855" s="126"/>
      <c r="Y8855" s="126"/>
      <c r="Z8855" s="126"/>
    </row>
    <row r="8856" spans="1:26">
      <c r="A8856" s="248"/>
      <c r="I8856" s="126"/>
      <c r="P8856" s="126"/>
      <c r="Y8856" s="126"/>
      <c r="Z8856" s="126"/>
    </row>
    <row r="8857" spans="1:26">
      <c r="A8857" s="248"/>
      <c r="I8857" s="126"/>
      <c r="P8857" s="126"/>
      <c r="Y8857" s="126"/>
      <c r="Z8857" s="126"/>
    </row>
    <row r="8858" spans="1:26">
      <c r="A8858" s="248"/>
      <c r="I8858" s="126"/>
      <c r="P8858" s="126"/>
      <c r="Y8858" s="126"/>
      <c r="Z8858" s="126"/>
    </row>
    <row r="8859" spans="1:26">
      <c r="A8859" s="248"/>
      <c r="I8859" s="126"/>
      <c r="P8859" s="126"/>
      <c r="Y8859" s="126"/>
      <c r="Z8859" s="126"/>
    </row>
    <row r="8860" spans="1:26">
      <c r="A8860" s="248"/>
      <c r="I8860" s="126"/>
      <c r="P8860" s="126"/>
      <c r="Y8860" s="126"/>
      <c r="Z8860" s="126"/>
    </row>
    <row r="8861" spans="1:26">
      <c r="A8861" s="248"/>
      <c r="I8861" s="126"/>
      <c r="P8861" s="126"/>
      <c r="Y8861" s="126"/>
      <c r="Z8861" s="126"/>
    </row>
    <row r="8862" spans="1:26">
      <c r="A8862" s="248"/>
      <c r="I8862" s="126"/>
      <c r="P8862" s="126"/>
      <c r="Y8862" s="126"/>
      <c r="Z8862" s="126"/>
    </row>
    <row r="8863" spans="1:26">
      <c r="A8863" s="248"/>
      <c r="I8863" s="126"/>
      <c r="P8863" s="126"/>
      <c r="Y8863" s="126"/>
      <c r="Z8863" s="126"/>
    </row>
    <row r="8864" spans="1:26">
      <c r="A8864" s="248"/>
      <c r="I8864" s="126"/>
      <c r="P8864" s="126"/>
      <c r="Y8864" s="126"/>
      <c r="Z8864" s="126"/>
    </row>
    <row r="8865" spans="1:26">
      <c r="A8865" s="248"/>
      <c r="I8865" s="126"/>
      <c r="P8865" s="126"/>
      <c r="Y8865" s="126"/>
      <c r="Z8865" s="126"/>
    </row>
    <row r="8866" spans="1:26">
      <c r="A8866" s="248"/>
      <c r="I8866" s="126"/>
      <c r="P8866" s="126"/>
      <c r="Y8866" s="126"/>
      <c r="Z8866" s="126"/>
    </row>
    <row r="8867" spans="1:26">
      <c r="A8867" s="248"/>
      <c r="I8867" s="126"/>
      <c r="P8867" s="126"/>
      <c r="Y8867" s="126"/>
      <c r="Z8867" s="126"/>
    </row>
    <row r="8868" spans="1:26">
      <c r="A8868" s="248"/>
      <c r="I8868" s="126"/>
      <c r="P8868" s="126"/>
      <c r="Y8868" s="126"/>
      <c r="Z8868" s="126"/>
    </row>
    <row r="8869" spans="1:26">
      <c r="A8869" s="248"/>
      <c r="I8869" s="126"/>
      <c r="P8869" s="126"/>
      <c r="Y8869" s="126"/>
      <c r="Z8869" s="126"/>
    </row>
    <row r="8870" spans="1:26">
      <c r="A8870" s="248"/>
      <c r="I8870" s="126"/>
      <c r="P8870" s="126"/>
      <c r="Y8870" s="126"/>
      <c r="Z8870" s="126"/>
    </row>
    <row r="8871" spans="1:26">
      <c r="A8871" s="248"/>
      <c r="I8871" s="126"/>
      <c r="P8871" s="126"/>
      <c r="Y8871" s="126"/>
      <c r="Z8871" s="126"/>
    </row>
    <row r="8872" spans="1:26">
      <c r="A8872" s="248"/>
      <c r="I8872" s="126"/>
      <c r="P8872" s="126"/>
      <c r="Y8872" s="126"/>
      <c r="Z8872" s="126"/>
    </row>
    <row r="8873" spans="1:26">
      <c r="A8873" s="248"/>
      <c r="I8873" s="126"/>
      <c r="P8873" s="126"/>
      <c r="Y8873" s="126"/>
      <c r="Z8873" s="126"/>
    </row>
    <row r="8874" spans="1:26">
      <c r="A8874" s="248"/>
      <c r="I8874" s="126"/>
      <c r="P8874" s="126"/>
      <c r="Y8874" s="126"/>
      <c r="Z8874" s="126"/>
    </row>
    <row r="8875" spans="1:26">
      <c r="A8875" s="248"/>
      <c r="I8875" s="126"/>
      <c r="P8875" s="126"/>
      <c r="Y8875" s="126"/>
      <c r="Z8875" s="126"/>
    </row>
    <row r="8876" spans="1:26">
      <c r="A8876" s="248"/>
      <c r="I8876" s="126"/>
      <c r="P8876" s="126"/>
      <c r="Y8876" s="126"/>
      <c r="Z8876" s="126"/>
    </row>
    <row r="8877" spans="1:26">
      <c r="A8877" s="248"/>
      <c r="I8877" s="126"/>
      <c r="P8877" s="126"/>
      <c r="Y8877" s="126"/>
      <c r="Z8877" s="126"/>
    </row>
    <row r="8878" spans="1:26">
      <c r="A8878" s="248"/>
      <c r="I8878" s="126"/>
      <c r="P8878" s="126"/>
      <c r="Y8878" s="126"/>
      <c r="Z8878" s="126"/>
    </row>
    <row r="8879" spans="1:26">
      <c r="A8879" s="248"/>
      <c r="I8879" s="126"/>
      <c r="P8879" s="126"/>
      <c r="Y8879" s="126"/>
      <c r="Z8879" s="126"/>
    </row>
    <row r="8880" spans="1:26">
      <c r="A8880" s="248"/>
      <c r="I8880" s="126"/>
      <c r="P8880" s="126"/>
      <c r="Y8880" s="126"/>
      <c r="Z8880" s="126"/>
    </row>
    <row r="8881" spans="1:26">
      <c r="A8881" s="248"/>
      <c r="I8881" s="126"/>
      <c r="P8881" s="126"/>
      <c r="Y8881" s="126"/>
      <c r="Z8881" s="126"/>
    </row>
    <row r="8882" spans="1:26">
      <c r="A8882" s="248"/>
      <c r="I8882" s="126"/>
      <c r="P8882" s="126"/>
      <c r="Y8882" s="126"/>
      <c r="Z8882" s="126"/>
    </row>
    <row r="8883" spans="1:26">
      <c r="A8883" s="248"/>
      <c r="I8883" s="126"/>
      <c r="P8883" s="126"/>
      <c r="Y8883" s="126"/>
      <c r="Z8883" s="126"/>
    </row>
    <row r="8884" spans="1:26">
      <c r="A8884" s="248"/>
      <c r="I8884" s="126"/>
      <c r="P8884" s="126"/>
      <c r="Y8884" s="126"/>
      <c r="Z8884" s="126"/>
    </row>
    <row r="8885" spans="1:26">
      <c r="A8885" s="248"/>
      <c r="I8885" s="126"/>
      <c r="P8885" s="126"/>
      <c r="Y8885" s="126"/>
      <c r="Z8885" s="126"/>
    </row>
    <row r="8886" spans="1:26">
      <c r="A8886" s="248"/>
      <c r="I8886" s="126"/>
      <c r="P8886" s="126"/>
      <c r="Y8886" s="126"/>
      <c r="Z8886" s="126"/>
    </row>
    <row r="8887" spans="1:26">
      <c r="A8887" s="248"/>
      <c r="I8887" s="126"/>
      <c r="P8887" s="126"/>
      <c r="Y8887" s="126"/>
      <c r="Z8887" s="126"/>
    </row>
    <row r="8888" spans="1:26">
      <c r="A8888" s="248"/>
      <c r="I8888" s="126"/>
      <c r="P8888" s="126"/>
      <c r="Y8888" s="126"/>
      <c r="Z8888" s="126"/>
    </row>
    <row r="8889" spans="1:26">
      <c r="A8889" s="248"/>
      <c r="I8889" s="126"/>
      <c r="P8889" s="126"/>
      <c r="Y8889" s="126"/>
      <c r="Z8889" s="126"/>
    </row>
    <row r="8890" spans="1:26">
      <c r="A8890" s="248"/>
      <c r="I8890" s="126"/>
      <c r="P8890" s="126"/>
      <c r="Y8890" s="126"/>
      <c r="Z8890" s="126"/>
    </row>
    <row r="8891" spans="1:26">
      <c r="A8891" s="248"/>
      <c r="I8891" s="126"/>
      <c r="P8891" s="126"/>
      <c r="Y8891" s="126"/>
      <c r="Z8891" s="126"/>
    </row>
    <row r="8892" spans="1:26">
      <c r="A8892" s="248"/>
      <c r="I8892" s="126"/>
      <c r="P8892" s="126"/>
      <c r="Y8892" s="126"/>
      <c r="Z8892" s="126"/>
    </row>
    <row r="8893" spans="1:26">
      <c r="A8893" s="248"/>
      <c r="I8893" s="126"/>
      <c r="P8893" s="126"/>
      <c r="Y8893" s="126"/>
      <c r="Z8893" s="126"/>
    </row>
    <row r="8894" spans="1:26">
      <c r="A8894" s="248"/>
      <c r="I8894" s="126"/>
      <c r="P8894" s="126"/>
      <c r="Y8894" s="126"/>
      <c r="Z8894" s="126"/>
    </row>
    <row r="8895" spans="1:26">
      <c r="A8895" s="248"/>
      <c r="I8895" s="126"/>
      <c r="P8895" s="126"/>
      <c r="Y8895" s="126"/>
      <c r="Z8895" s="126"/>
    </row>
    <row r="8896" spans="1:26">
      <c r="A8896" s="248"/>
      <c r="I8896" s="126"/>
      <c r="P8896" s="126"/>
      <c r="Y8896" s="126"/>
      <c r="Z8896" s="126"/>
    </row>
    <row r="8897" spans="1:26">
      <c r="A8897" s="248"/>
      <c r="I8897" s="126"/>
      <c r="P8897" s="126"/>
      <c r="Y8897" s="126"/>
      <c r="Z8897" s="126"/>
    </row>
    <row r="8898" spans="1:26">
      <c r="A8898" s="248"/>
      <c r="I8898" s="126"/>
      <c r="P8898" s="126"/>
      <c r="Y8898" s="126"/>
      <c r="Z8898" s="126"/>
    </row>
    <row r="8899" spans="1:26">
      <c r="A8899" s="248"/>
      <c r="I8899" s="126"/>
      <c r="P8899" s="126"/>
      <c r="Y8899" s="126"/>
      <c r="Z8899" s="126"/>
    </row>
    <row r="8900" spans="1:26">
      <c r="A8900" s="248"/>
      <c r="I8900" s="126"/>
      <c r="P8900" s="126"/>
      <c r="Y8900" s="126"/>
      <c r="Z8900" s="126"/>
    </row>
    <row r="8901" spans="1:26">
      <c r="A8901" s="248"/>
      <c r="I8901" s="126"/>
      <c r="P8901" s="126"/>
      <c r="Y8901" s="126"/>
      <c r="Z8901" s="126"/>
    </row>
    <row r="8902" spans="1:26">
      <c r="A8902" s="248"/>
      <c r="I8902" s="126"/>
      <c r="P8902" s="126"/>
      <c r="Y8902" s="126"/>
      <c r="Z8902" s="126"/>
    </row>
    <row r="8903" spans="1:26">
      <c r="A8903" s="248"/>
      <c r="I8903" s="126"/>
      <c r="P8903" s="126"/>
      <c r="Y8903" s="126"/>
      <c r="Z8903" s="126"/>
    </row>
    <row r="8904" spans="1:26">
      <c r="A8904" s="248"/>
      <c r="I8904" s="126"/>
      <c r="P8904" s="126"/>
      <c r="Y8904" s="126"/>
      <c r="Z8904" s="126"/>
    </row>
    <row r="8905" spans="1:26">
      <c r="A8905" s="248"/>
      <c r="I8905" s="126"/>
      <c r="P8905" s="126"/>
      <c r="Y8905" s="126"/>
      <c r="Z8905" s="126"/>
    </row>
    <row r="8906" spans="1:26">
      <c r="A8906" s="248"/>
      <c r="I8906" s="126"/>
      <c r="P8906" s="126"/>
      <c r="Y8906" s="126"/>
      <c r="Z8906" s="126"/>
    </row>
    <row r="8907" spans="1:26">
      <c r="A8907" s="248"/>
      <c r="I8907" s="126"/>
      <c r="P8907" s="126"/>
      <c r="Y8907" s="126"/>
      <c r="Z8907" s="126"/>
    </row>
    <row r="8908" spans="1:26">
      <c r="A8908" s="248"/>
      <c r="I8908" s="126"/>
      <c r="P8908" s="126"/>
      <c r="Y8908" s="126"/>
      <c r="Z8908" s="126"/>
    </row>
    <row r="8909" spans="1:26">
      <c r="A8909" s="248"/>
      <c r="I8909" s="126"/>
      <c r="P8909" s="126"/>
      <c r="Y8909" s="126"/>
      <c r="Z8909" s="126"/>
    </row>
    <row r="8910" spans="1:26">
      <c r="A8910" s="248"/>
      <c r="I8910" s="126"/>
      <c r="P8910" s="126"/>
      <c r="Y8910" s="126"/>
      <c r="Z8910" s="126"/>
    </row>
    <row r="8911" spans="1:26">
      <c r="A8911" s="248"/>
      <c r="I8911" s="126"/>
      <c r="P8911" s="126"/>
      <c r="Y8911" s="126"/>
      <c r="Z8911" s="126"/>
    </row>
    <row r="8912" spans="1:26">
      <c r="A8912" s="248"/>
      <c r="I8912" s="126"/>
      <c r="P8912" s="126"/>
      <c r="Y8912" s="126"/>
      <c r="Z8912" s="126"/>
    </row>
    <row r="8913" spans="1:26">
      <c r="A8913" s="248"/>
      <c r="I8913" s="126"/>
      <c r="P8913" s="126"/>
      <c r="Y8913" s="126"/>
      <c r="Z8913" s="126"/>
    </row>
    <row r="8914" spans="1:26">
      <c r="A8914" s="248"/>
      <c r="I8914" s="126"/>
      <c r="P8914" s="126"/>
      <c r="Y8914" s="126"/>
      <c r="Z8914" s="126"/>
    </row>
    <row r="8915" spans="1:26">
      <c r="A8915" s="248"/>
      <c r="I8915" s="126"/>
      <c r="P8915" s="126"/>
      <c r="Y8915" s="126"/>
      <c r="Z8915" s="126"/>
    </row>
    <row r="8916" spans="1:26">
      <c r="A8916" s="248"/>
      <c r="I8916" s="126"/>
      <c r="P8916" s="126"/>
      <c r="Y8916" s="126"/>
      <c r="Z8916" s="126"/>
    </row>
    <row r="8917" spans="1:26">
      <c r="A8917" s="248"/>
      <c r="I8917" s="126"/>
      <c r="P8917" s="126"/>
      <c r="Y8917" s="126"/>
      <c r="Z8917" s="126"/>
    </row>
    <row r="8918" spans="1:26">
      <c r="A8918" s="248"/>
      <c r="I8918" s="126"/>
      <c r="P8918" s="126"/>
      <c r="Y8918" s="126"/>
      <c r="Z8918" s="126"/>
    </row>
    <row r="8919" spans="1:26">
      <c r="A8919" s="248"/>
      <c r="I8919" s="126"/>
      <c r="P8919" s="126"/>
      <c r="Y8919" s="126"/>
      <c r="Z8919" s="126"/>
    </row>
    <row r="8920" spans="1:26">
      <c r="A8920" s="248"/>
      <c r="I8920" s="126"/>
      <c r="P8920" s="126"/>
      <c r="Y8920" s="126"/>
      <c r="Z8920" s="126"/>
    </row>
    <row r="8921" spans="1:26">
      <c r="A8921" s="248"/>
      <c r="I8921" s="126"/>
      <c r="P8921" s="126"/>
      <c r="Y8921" s="126"/>
      <c r="Z8921" s="126"/>
    </row>
    <row r="8922" spans="1:26">
      <c r="A8922" s="248"/>
      <c r="I8922" s="126"/>
      <c r="P8922" s="126"/>
      <c r="Y8922" s="126"/>
      <c r="Z8922" s="126"/>
    </row>
    <row r="8923" spans="1:26">
      <c r="A8923" s="248"/>
      <c r="I8923" s="126"/>
      <c r="P8923" s="126"/>
      <c r="Y8923" s="126"/>
      <c r="Z8923" s="126"/>
    </row>
    <row r="8924" spans="1:26">
      <c r="A8924" s="248"/>
      <c r="I8924" s="126"/>
      <c r="P8924" s="126"/>
      <c r="Y8924" s="126"/>
      <c r="Z8924" s="126"/>
    </row>
    <row r="8925" spans="1:26">
      <c r="A8925" s="248"/>
      <c r="I8925" s="126"/>
      <c r="P8925" s="126"/>
      <c r="Y8925" s="126"/>
      <c r="Z8925" s="126"/>
    </row>
    <row r="8926" spans="1:26">
      <c r="A8926" s="248"/>
      <c r="I8926" s="126"/>
      <c r="P8926" s="126"/>
      <c r="Y8926" s="126"/>
      <c r="Z8926" s="126"/>
    </row>
    <row r="8927" spans="1:26">
      <c r="A8927" s="248"/>
      <c r="I8927" s="126"/>
      <c r="P8927" s="126"/>
      <c r="Y8927" s="126"/>
      <c r="Z8927" s="126"/>
    </row>
    <row r="8928" spans="1:26">
      <c r="A8928" s="248"/>
      <c r="I8928" s="126"/>
      <c r="P8928" s="126"/>
      <c r="Y8928" s="126"/>
      <c r="Z8928" s="126"/>
    </row>
    <row r="8929" spans="1:26">
      <c r="A8929" s="248"/>
      <c r="I8929" s="126"/>
      <c r="P8929" s="126"/>
      <c r="Y8929" s="126"/>
      <c r="Z8929" s="126"/>
    </row>
    <row r="8930" spans="1:26">
      <c r="A8930" s="248"/>
      <c r="I8930" s="126"/>
      <c r="P8930" s="126"/>
      <c r="Y8930" s="126"/>
      <c r="Z8930" s="126"/>
    </row>
    <row r="8931" spans="1:26">
      <c r="A8931" s="248"/>
      <c r="I8931" s="126"/>
      <c r="P8931" s="126"/>
      <c r="Y8931" s="126"/>
      <c r="Z8931" s="126"/>
    </row>
    <row r="8932" spans="1:26">
      <c r="A8932" s="248"/>
      <c r="I8932" s="126"/>
      <c r="P8932" s="126"/>
      <c r="Y8932" s="126"/>
      <c r="Z8932" s="126"/>
    </row>
    <row r="8933" spans="1:26">
      <c r="A8933" s="248"/>
      <c r="I8933" s="126"/>
      <c r="P8933" s="126"/>
      <c r="Y8933" s="126"/>
      <c r="Z8933" s="126"/>
    </row>
    <row r="8934" spans="1:26">
      <c r="A8934" s="248"/>
      <c r="I8934" s="126"/>
      <c r="P8934" s="126"/>
      <c r="Y8934" s="126"/>
      <c r="Z8934" s="126"/>
    </row>
    <row r="8935" spans="1:26">
      <c r="A8935" s="248"/>
      <c r="I8935" s="126"/>
      <c r="P8935" s="126"/>
      <c r="Y8935" s="126"/>
      <c r="Z8935" s="126"/>
    </row>
    <row r="8936" spans="1:26">
      <c r="A8936" s="248"/>
      <c r="I8936" s="126"/>
      <c r="P8936" s="126"/>
      <c r="Y8936" s="126"/>
      <c r="Z8936" s="126"/>
    </row>
    <row r="8937" spans="1:26">
      <c r="A8937" s="248"/>
      <c r="I8937" s="126"/>
      <c r="P8937" s="126"/>
      <c r="Y8937" s="126"/>
      <c r="Z8937" s="126"/>
    </row>
    <row r="8938" spans="1:26">
      <c r="A8938" s="248"/>
      <c r="I8938" s="126"/>
      <c r="P8938" s="126"/>
      <c r="Y8938" s="126"/>
      <c r="Z8938" s="126"/>
    </row>
    <row r="8939" spans="1:26">
      <c r="A8939" s="248"/>
      <c r="I8939" s="126"/>
      <c r="P8939" s="126"/>
      <c r="Y8939" s="126"/>
      <c r="Z8939" s="126"/>
    </row>
    <row r="8940" spans="1:26">
      <c r="A8940" s="248"/>
      <c r="I8940" s="126"/>
      <c r="P8940" s="126"/>
      <c r="Y8940" s="126"/>
      <c r="Z8940" s="126"/>
    </row>
    <row r="8941" spans="1:26">
      <c r="A8941" s="248"/>
      <c r="I8941" s="126"/>
      <c r="P8941" s="126"/>
      <c r="Y8941" s="126"/>
      <c r="Z8941" s="126"/>
    </row>
    <row r="8942" spans="1:26">
      <c r="A8942" s="248"/>
      <c r="I8942" s="126"/>
      <c r="P8942" s="126"/>
      <c r="Y8942" s="126"/>
      <c r="Z8942" s="126"/>
    </row>
    <row r="8943" spans="1:26">
      <c r="A8943" s="248"/>
      <c r="I8943" s="126"/>
      <c r="P8943" s="126"/>
      <c r="Y8943" s="126"/>
      <c r="Z8943" s="126"/>
    </row>
    <row r="8944" spans="1:26">
      <c r="A8944" s="248"/>
      <c r="I8944" s="126"/>
      <c r="P8944" s="126"/>
      <c r="Y8944" s="126"/>
      <c r="Z8944" s="126"/>
    </row>
    <row r="8945" spans="1:26">
      <c r="A8945" s="248"/>
      <c r="I8945" s="126"/>
      <c r="P8945" s="126"/>
      <c r="Y8945" s="126"/>
      <c r="Z8945" s="126"/>
    </row>
    <row r="8946" spans="1:26">
      <c r="A8946" s="248"/>
      <c r="I8946" s="126"/>
      <c r="P8946" s="126"/>
      <c r="Y8946" s="126"/>
      <c r="Z8946" s="126"/>
    </row>
    <row r="8947" spans="1:26">
      <c r="A8947" s="248"/>
      <c r="I8947" s="126"/>
      <c r="P8947" s="126"/>
      <c r="Y8947" s="126"/>
      <c r="Z8947" s="126"/>
    </row>
    <row r="8948" spans="1:26">
      <c r="A8948" s="248"/>
      <c r="I8948" s="126"/>
      <c r="P8948" s="126"/>
      <c r="Y8948" s="126"/>
      <c r="Z8948" s="126"/>
    </row>
    <row r="8949" spans="1:26">
      <c r="A8949" s="248"/>
      <c r="I8949" s="126"/>
      <c r="P8949" s="126"/>
      <c r="Y8949" s="126"/>
      <c r="Z8949" s="126"/>
    </row>
    <row r="8950" spans="1:26">
      <c r="A8950" s="248"/>
      <c r="I8950" s="126"/>
      <c r="P8950" s="126"/>
      <c r="Y8950" s="126"/>
      <c r="Z8950" s="126"/>
    </row>
    <row r="8951" spans="1:26">
      <c r="A8951" s="248"/>
      <c r="I8951" s="126"/>
      <c r="P8951" s="126"/>
      <c r="Y8951" s="126"/>
      <c r="Z8951" s="126"/>
    </row>
    <row r="8952" spans="1:26">
      <c r="A8952" s="248"/>
      <c r="I8952" s="126"/>
      <c r="P8952" s="126"/>
      <c r="Y8952" s="126"/>
      <c r="Z8952" s="126"/>
    </row>
    <row r="8953" spans="1:26">
      <c r="A8953" s="248"/>
      <c r="I8953" s="126"/>
      <c r="P8953" s="126"/>
      <c r="Y8953" s="126"/>
      <c r="Z8953" s="126"/>
    </row>
    <row r="8954" spans="1:26">
      <c r="A8954" s="248"/>
      <c r="I8954" s="126"/>
      <c r="P8954" s="126"/>
      <c r="Y8954" s="126"/>
      <c r="Z8954" s="126"/>
    </row>
    <row r="8955" spans="1:26">
      <c r="A8955" s="248"/>
      <c r="I8955" s="126"/>
      <c r="P8955" s="126"/>
      <c r="Y8955" s="126"/>
      <c r="Z8955" s="126"/>
    </row>
    <row r="8956" spans="1:26">
      <c r="A8956" s="248"/>
      <c r="I8956" s="126"/>
      <c r="P8956" s="126"/>
      <c r="Y8956" s="126"/>
      <c r="Z8956" s="126"/>
    </row>
    <row r="8957" spans="1:26">
      <c r="A8957" s="248"/>
      <c r="I8957" s="126"/>
      <c r="P8957" s="126"/>
      <c r="Y8957" s="126"/>
      <c r="Z8957" s="126"/>
    </row>
    <row r="8958" spans="1:26">
      <c r="A8958" s="248"/>
      <c r="I8958" s="126"/>
      <c r="P8958" s="126"/>
      <c r="Y8958" s="126"/>
      <c r="Z8958" s="126"/>
    </row>
    <row r="8959" spans="1:26">
      <c r="A8959" s="248"/>
      <c r="I8959" s="126"/>
      <c r="P8959" s="126"/>
      <c r="Y8959" s="126"/>
      <c r="Z8959" s="126"/>
    </row>
    <row r="8960" spans="1:26">
      <c r="A8960" s="248"/>
      <c r="I8960" s="126"/>
      <c r="P8960" s="126"/>
      <c r="Y8960" s="126"/>
      <c r="Z8960" s="126"/>
    </row>
    <row r="8961" spans="1:26">
      <c r="A8961" s="248"/>
      <c r="I8961" s="126"/>
      <c r="P8961" s="126"/>
      <c r="Y8961" s="126"/>
      <c r="Z8961" s="126"/>
    </row>
    <row r="8962" spans="1:26">
      <c r="A8962" s="248"/>
      <c r="I8962" s="126"/>
      <c r="P8962" s="126"/>
      <c r="Y8962" s="126"/>
      <c r="Z8962" s="126"/>
    </row>
    <row r="8963" spans="1:26">
      <c r="A8963" s="248"/>
      <c r="I8963" s="126"/>
      <c r="P8963" s="126"/>
      <c r="Y8963" s="126"/>
      <c r="Z8963" s="126"/>
    </row>
    <row r="8964" spans="1:26">
      <c r="A8964" s="248"/>
      <c r="I8964" s="126"/>
      <c r="P8964" s="126"/>
      <c r="Y8964" s="126"/>
      <c r="Z8964" s="126"/>
    </row>
    <row r="8965" spans="1:26">
      <c r="A8965" s="248"/>
      <c r="I8965" s="126"/>
      <c r="P8965" s="126"/>
      <c r="Y8965" s="126"/>
      <c r="Z8965" s="126"/>
    </row>
    <row r="8966" spans="1:26">
      <c r="A8966" s="248"/>
      <c r="I8966" s="126"/>
      <c r="P8966" s="126"/>
      <c r="Y8966" s="126"/>
      <c r="Z8966" s="126"/>
    </row>
    <row r="8967" spans="1:26">
      <c r="A8967" s="248"/>
      <c r="I8967" s="126"/>
      <c r="P8967" s="126"/>
      <c r="Y8967" s="126"/>
      <c r="Z8967" s="126"/>
    </row>
    <row r="8968" spans="1:26">
      <c r="A8968" s="248"/>
      <c r="I8968" s="126"/>
      <c r="P8968" s="126"/>
      <c r="Y8968" s="126"/>
      <c r="Z8968" s="126"/>
    </row>
    <row r="8969" spans="1:26">
      <c r="A8969" s="248"/>
      <c r="I8969" s="126"/>
      <c r="P8969" s="126"/>
      <c r="Y8969" s="126"/>
      <c r="Z8969" s="126"/>
    </row>
    <row r="8970" spans="1:26">
      <c r="A8970" s="248"/>
      <c r="I8970" s="126"/>
      <c r="P8970" s="126"/>
      <c r="Y8970" s="126"/>
      <c r="Z8970" s="126"/>
    </row>
    <row r="8971" spans="1:26">
      <c r="A8971" s="248"/>
      <c r="I8971" s="126"/>
      <c r="P8971" s="126"/>
      <c r="Y8971" s="126"/>
      <c r="Z8971" s="126"/>
    </row>
    <row r="8972" spans="1:26">
      <c r="A8972" s="248"/>
      <c r="I8972" s="126"/>
      <c r="P8972" s="126"/>
      <c r="Y8972" s="126"/>
      <c r="Z8972" s="126"/>
    </row>
    <row r="8973" spans="1:26">
      <c r="A8973" s="248"/>
      <c r="I8973" s="126"/>
      <c r="P8973" s="126"/>
      <c r="Y8973" s="126"/>
      <c r="Z8973" s="126"/>
    </row>
    <row r="8974" spans="1:26">
      <c r="A8974" s="248"/>
      <c r="I8974" s="126"/>
      <c r="P8974" s="126"/>
      <c r="Y8974" s="126"/>
      <c r="Z8974" s="126"/>
    </row>
    <row r="8975" spans="1:26">
      <c r="A8975" s="248"/>
      <c r="I8975" s="126"/>
      <c r="P8975" s="126"/>
      <c r="Y8975" s="126"/>
      <c r="Z8975" s="126"/>
    </row>
    <row r="8976" spans="1:26">
      <c r="A8976" s="248"/>
      <c r="I8976" s="126"/>
      <c r="P8976" s="126"/>
      <c r="Y8976" s="126"/>
      <c r="Z8976" s="126"/>
    </row>
    <row r="8977" spans="1:26">
      <c r="A8977" s="248"/>
      <c r="I8977" s="126"/>
      <c r="P8977" s="126"/>
      <c r="Y8977" s="126"/>
      <c r="Z8977" s="126"/>
    </row>
    <row r="8978" spans="1:26">
      <c r="A8978" s="248"/>
      <c r="I8978" s="126"/>
      <c r="P8978" s="126"/>
      <c r="Y8978" s="126"/>
      <c r="Z8978" s="126"/>
    </row>
    <row r="8979" spans="1:26">
      <c r="A8979" s="248"/>
      <c r="I8979" s="126"/>
      <c r="P8979" s="126"/>
      <c r="Y8979" s="126"/>
      <c r="Z8979" s="126"/>
    </row>
    <row r="8980" spans="1:26">
      <c r="A8980" s="248"/>
      <c r="I8980" s="126"/>
      <c r="P8980" s="126"/>
      <c r="Y8980" s="126"/>
      <c r="Z8980" s="126"/>
    </row>
    <row r="8981" spans="1:26">
      <c r="A8981" s="248"/>
      <c r="I8981" s="126"/>
      <c r="P8981" s="126"/>
      <c r="Y8981" s="126"/>
      <c r="Z8981" s="126"/>
    </row>
    <row r="8982" spans="1:26">
      <c r="A8982" s="248"/>
      <c r="I8982" s="126"/>
      <c r="P8982" s="126"/>
      <c r="Y8982" s="126"/>
      <c r="Z8982" s="126"/>
    </row>
    <row r="8983" spans="1:26">
      <c r="A8983" s="248"/>
      <c r="I8983" s="126"/>
      <c r="P8983" s="126"/>
      <c r="Y8983" s="126"/>
      <c r="Z8983" s="126"/>
    </row>
    <row r="8984" spans="1:26">
      <c r="A8984" s="248"/>
      <c r="I8984" s="126"/>
      <c r="P8984" s="126"/>
      <c r="Y8984" s="126"/>
      <c r="Z8984" s="126"/>
    </row>
    <row r="8985" spans="1:26">
      <c r="A8985" s="248"/>
      <c r="I8985" s="126"/>
      <c r="P8985" s="126"/>
      <c r="Y8985" s="126"/>
      <c r="Z8985" s="126"/>
    </row>
    <row r="8986" spans="1:26">
      <c r="A8986" s="248"/>
      <c r="I8986" s="126"/>
      <c r="P8986" s="126"/>
      <c r="Y8986" s="126"/>
      <c r="Z8986" s="126"/>
    </row>
    <row r="8987" spans="1:26">
      <c r="A8987" s="248"/>
      <c r="I8987" s="126"/>
      <c r="P8987" s="126"/>
      <c r="Y8987" s="126"/>
      <c r="Z8987" s="126"/>
    </row>
    <row r="8988" spans="1:26">
      <c r="A8988" s="248"/>
      <c r="I8988" s="126"/>
      <c r="P8988" s="126"/>
      <c r="Y8988" s="126"/>
      <c r="Z8988" s="126"/>
    </row>
    <row r="8989" spans="1:26">
      <c r="A8989" s="248"/>
      <c r="I8989" s="126"/>
      <c r="P8989" s="126"/>
      <c r="Y8989" s="126"/>
      <c r="Z8989" s="126"/>
    </row>
    <row r="8990" spans="1:26">
      <c r="A8990" s="248"/>
      <c r="I8990" s="126"/>
      <c r="P8990" s="126"/>
      <c r="Y8990" s="126"/>
      <c r="Z8990" s="126"/>
    </row>
    <row r="8991" spans="1:26">
      <c r="A8991" s="248"/>
      <c r="I8991" s="126"/>
      <c r="P8991" s="126"/>
      <c r="Y8991" s="126"/>
      <c r="Z8991" s="126"/>
    </row>
    <row r="8992" spans="1:26">
      <c r="A8992" s="248"/>
      <c r="I8992" s="126"/>
      <c r="P8992" s="126"/>
      <c r="Y8992" s="126"/>
      <c r="Z8992" s="126"/>
    </row>
    <row r="8993" spans="1:26">
      <c r="A8993" s="248"/>
      <c r="I8993" s="126"/>
      <c r="P8993" s="126"/>
      <c r="Y8993" s="126"/>
      <c r="Z8993" s="126"/>
    </row>
    <row r="8994" spans="1:26">
      <c r="A8994" s="248"/>
      <c r="I8994" s="126"/>
      <c r="P8994" s="126"/>
      <c r="Y8994" s="126"/>
      <c r="Z8994" s="126"/>
    </row>
    <row r="8995" spans="1:26">
      <c r="A8995" s="248"/>
      <c r="I8995" s="126"/>
      <c r="P8995" s="126"/>
      <c r="Y8995" s="126"/>
      <c r="Z8995" s="126"/>
    </row>
    <row r="8996" spans="1:26">
      <c r="A8996" s="248"/>
      <c r="I8996" s="126"/>
      <c r="P8996" s="126"/>
      <c r="Y8996" s="126"/>
      <c r="Z8996" s="126"/>
    </row>
    <row r="8997" spans="1:26">
      <c r="A8997" s="248"/>
      <c r="I8997" s="126"/>
      <c r="P8997" s="126"/>
      <c r="Y8997" s="126"/>
      <c r="Z8997" s="126"/>
    </row>
    <row r="8998" spans="1:26">
      <c r="A8998" s="248"/>
      <c r="I8998" s="126"/>
      <c r="P8998" s="126"/>
      <c r="Y8998" s="126"/>
      <c r="Z8998" s="126"/>
    </row>
    <row r="8999" spans="1:26">
      <c r="A8999" s="248"/>
      <c r="I8999" s="126"/>
      <c r="P8999" s="126"/>
      <c r="Y8999" s="126"/>
      <c r="Z8999" s="126"/>
    </row>
    <row r="9000" spans="1:26">
      <c r="A9000" s="248"/>
      <c r="I9000" s="126"/>
      <c r="P9000" s="126"/>
      <c r="Y9000" s="126"/>
      <c r="Z9000" s="126"/>
    </row>
    <row r="9001" spans="1:26">
      <c r="A9001" s="248"/>
      <c r="I9001" s="126"/>
      <c r="P9001" s="126"/>
      <c r="Y9001" s="126"/>
      <c r="Z9001" s="126"/>
    </row>
    <row r="9002" spans="1:26">
      <c r="A9002" s="248"/>
      <c r="I9002" s="126"/>
      <c r="P9002" s="126"/>
      <c r="Y9002" s="126"/>
      <c r="Z9002" s="126"/>
    </row>
    <row r="9003" spans="1:26">
      <c r="A9003" s="248"/>
      <c r="I9003" s="126"/>
      <c r="P9003" s="126"/>
      <c r="Y9003" s="126"/>
      <c r="Z9003" s="126"/>
    </row>
    <row r="9004" spans="1:26">
      <c r="A9004" s="248"/>
      <c r="I9004" s="126"/>
      <c r="P9004" s="126"/>
      <c r="Y9004" s="126"/>
      <c r="Z9004" s="126"/>
    </row>
    <row r="9005" spans="1:26">
      <c r="A9005" s="248"/>
      <c r="I9005" s="126"/>
      <c r="P9005" s="126"/>
      <c r="Y9005" s="126"/>
      <c r="Z9005" s="126"/>
    </row>
    <row r="9006" spans="1:26">
      <c r="A9006" s="248"/>
      <c r="I9006" s="126"/>
      <c r="P9006" s="126"/>
      <c r="Y9006" s="126"/>
      <c r="Z9006" s="126"/>
    </row>
    <row r="9007" spans="1:26">
      <c r="A9007" s="248"/>
      <c r="I9007" s="126"/>
      <c r="P9007" s="126"/>
      <c r="Y9007" s="126"/>
      <c r="Z9007" s="126"/>
    </row>
    <row r="9008" spans="1:26">
      <c r="A9008" s="248"/>
      <c r="I9008" s="126"/>
      <c r="P9008" s="126"/>
      <c r="Y9008" s="126"/>
      <c r="Z9008" s="126"/>
    </row>
    <row r="9009" spans="1:26">
      <c r="A9009" s="248"/>
      <c r="I9009" s="126"/>
      <c r="P9009" s="126"/>
      <c r="Y9009" s="126"/>
      <c r="Z9009" s="126"/>
    </row>
    <row r="9010" spans="1:26">
      <c r="A9010" s="248"/>
      <c r="I9010" s="126"/>
      <c r="P9010" s="126"/>
      <c r="Y9010" s="126"/>
      <c r="Z9010" s="126"/>
    </row>
    <row r="9011" spans="1:26">
      <c r="A9011" s="248"/>
      <c r="I9011" s="126"/>
      <c r="P9011" s="126"/>
      <c r="Y9011" s="126"/>
      <c r="Z9011" s="126"/>
    </row>
    <row r="9012" spans="1:26">
      <c r="A9012" s="248"/>
      <c r="I9012" s="126"/>
      <c r="P9012" s="126"/>
      <c r="Y9012" s="126"/>
      <c r="Z9012" s="126"/>
    </row>
    <row r="9013" spans="1:26">
      <c r="A9013" s="248"/>
      <c r="I9013" s="126"/>
      <c r="P9013" s="126"/>
      <c r="Y9013" s="126"/>
      <c r="Z9013" s="126"/>
    </row>
    <row r="9014" spans="1:26">
      <c r="A9014" s="248"/>
      <c r="I9014" s="126"/>
      <c r="P9014" s="126"/>
      <c r="Y9014" s="126"/>
      <c r="Z9014" s="126"/>
    </row>
    <row r="9015" spans="1:26">
      <c r="A9015" s="248"/>
      <c r="I9015" s="126"/>
      <c r="P9015" s="126"/>
      <c r="Y9015" s="126"/>
      <c r="Z9015" s="126"/>
    </row>
    <row r="9016" spans="1:26">
      <c r="A9016" s="248"/>
      <c r="I9016" s="126"/>
      <c r="P9016" s="126"/>
      <c r="Y9016" s="126"/>
      <c r="Z9016" s="126"/>
    </row>
    <row r="9017" spans="1:26">
      <c r="A9017" s="248"/>
      <c r="I9017" s="126"/>
      <c r="P9017" s="126"/>
      <c r="Y9017" s="126"/>
      <c r="Z9017" s="126"/>
    </row>
    <row r="9018" spans="1:26">
      <c r="A9018" s="248"/>
      <c r="I9018" s="126"/>
      <c r="P9018" s="126"/>
      <c r="Y9018" s="126"/>
      <c r="Z9018" s="126"/>
    </row>
    <row r="9019" spans="1:26">
      <c r="A9019" s="248"/>
      <c r="I9019" s="126"/>
      <c r="P9019" s="126"/>
      <c r="Y9019" s="126"/>
      <c r="Z9019" s="126"/>
    </row>
    <row r="9020" spans="1:26">
      <c r="A9020" s="248"/>
      <c r="I9020" s="126"/>
      <c r="P9020" s="126"/>
      <c r="Y9020" s="126"/>
      <c r="Z9020" s="126"/>
    </row>
    <row r="9021" spans="1:26">
      <c r="A9021" s="248"/>
      <c r="I9021" s="126"/>
      <c r="P9021" s="126"/>
      <c r="Y9021" s="126"/>
      <c r="Z9021" s="126"/>
    </row>
    <row r="9022" spans="1:26">
      <c r="A9022" s="248"/>
      <c r="I9022" s="126"/>
      <c r="P9022" s="126"/>
      <c r="Y9022" s="126"/>
      <c r="Z9022" s="126"/>
    </row>
    <row r="9023" spans="1:26">
      <c r="A9023" s="248"/>
      <c r="I9023" s="126"/>
      <c r="P9023" s="126"/>
      <c r="Y9023" s="126"/>
      <c r="Z9023" s="126"/>
    </row>
    <row r="9024" spans="1:26">
      <c r="A9024" s="248"/>
      <c r="I9024" s="126"/>
      <c r="P9024" s="126"/>
      <c r="Y9024" s="126"/>
      <c r="Z9024" s="126"/>
    </row>
    <row r="9025" spans="1:26">
      <c r="A9025" s="248"/>
      <c r="I9025" s="126"/>
      <c r="P9025" s="126"/>
      <c r="Y9025" s="126"/>
      <c r="Z9025" s="126"/>
    </row>
    <row r="9026" spans="1:26">
      <c r="A9026" s="248"/>
      <c r="I9026" s="126"/>
      <c r="P9026" s="126"/>
      <c r="Y9026" s="126"/>
      <c r="Z9026" s="126"/>
    </row>
    <row r="9027" spans="1:26">
      <c r="A9027" s="248"/>
      <c r="I9027" s="126"/>
      <c r="P9027" s="126"/>
      <c r="Y9027" s="126"/>
      <c r="Z9027" s="126"/>
    </row>
    <row r="9028" spans="1:26">
      <c r="A9028" s="248"/>
      <c r="I9028" s="126"/>
      <c r="P9028" s="126"/>
      <c r="Y9028" s="126"/>
      <c r="Z9028" s="126"/>
    </row>
    <row r="9029" spans="1:26">
      <c r="A9029" s="248"/>
      <c r="I9029" s="126"/>
      <c r="P9029" s="126"/>
      <c r="Y9029" s="126"/>
      <c r="Z9029" s="126"/>
    </row>
    <row r="9030" spans="1:26">
      <c r="A9030" s="248"/>
      <c r="I9030" s="126"/>
      <c r="P9030" s="126"/>
      <c r="Y9030" s="126"/>
      <c r="Z9030" s="126"/>
    </row>
    <row r="9031" spans="1:26">
      <c r="A9031" s="248"/>
      <c r="I9031" s="126"/>
      <c r="P9031" s="126"/>
      <c r="Y9031" s="126"/>
      <c r="Z9031" s="126"/>
    </row>
    <row r="9032" spans="1:26">
      <c r="A9032" s="248"/>
      <c r="I9032" s="126"/>
      <c r="P9032" s="126"/>
      <c r="Y9032" s="126"/>
      <c r="Z9032" s="126"/>
    </row>
    <row r="9033" spans="1:26">
      <c r="A9033" s="248"/>
      <c r="I9033" s="126"/>
      <c r="P9033" s="126"/>
      <c r="Y9033" s="126"/>
      <c r="Z9033" s="126"/>
    </row>
    <row r="9034" spans="1:26">
      <c r="A9034" s="248"/>
      <c r="I9034" s="126"/>
      <c r="P9034" s="126"/>
      <c r="Y9034" s="126"/>
      <c r="Z9034" s="126"/>
    </row>
    <row r="9035" spans="1:26">
      <c r="A9035" s="248"/>
      <c r="I9035" s="126"/>
      <c r="P9035" s="126"/>
      <c r="Y9035" s="126"/>
      <c r="Z9035" s="126"/>
    </row>
    <row r="9036" spans="1:26">
      <c r="A9036" s="248"/>
      <c r="I9036" s="126"/>
      <c r="P9036" s="126"/>
      <c r="Y9036" s="126"/>
      <c r="Z9036" s="126"/>
    </row>
    <row r="9037" spans="1:26">
      <c r="A9037" s="248"/>
      <c r="I9037" s="126"/>
      <c r="P9037" s="126"/>
      <c r="Y9037" s="126"/>
      <c r="Z9037" s="126"/>
    </row>
    <row r="9038" spans="1:26">
      <c r="A9038" s="248"/>
      <c r="I9038" s="126"/>
      <c r="P9038" s="126"/>
      <c r="Y9038" s="126"/>
      <c r="Z9038" s="126"/>
    </row>
    <row r="9039" spans="1:26">
      <c r="A9039" s="248"/>
      <c r="I9039" s="126"/>
      <c r="P9039" s="126"/>
      <c r="Y9039" s="126"/>
      <c r="Z9039" s="126"/>
    </row>
    <row r="9040" spans="1:26">
      <c r="A9040" s="248"/>
      <c r="I9040" s="126"/>
      <c r="P9040" s="126"/>
      <c r="Y9040" s="126"/>
      <c r="Z9040" s="126"/>
    </row>
    <row r="9041" spans="1:26">
      <c r="A9041" s="248"/>
      <c r="I9041" s="126"/>
      <c r="P9041" s="126"/>
      <c r="Y9041" s="126"/>
      <c r="Z9041" s="126"/>
    </row>
    <row r="9042" spans="1:26">
      <c r="A9042" s="248"/>
      <c r="I9042" s="126"/>
      <c r="P9042" s="126"/>
      <c r="Y9042" s="126"/>
      <c r="Z9042" s="126"/>
    </row>
    <row r="9043" spans="1:26">
      <c r="A9043" s="248"/>
      <c r="I9043" s="126"/>
      <c r="P9043" s="126"/>
      <c r="Y9043" s="126"/>
      <c r="Z9043" s="126"/>
    </row>
    <row r="9044" spans="1:26">
      <c r="A9044" s="248"/>
      <c r="I9044" s="126"/>
      <c r="P9044" s="126"/>
      <c r="Y9044" s="126"/>
      <c r="Z9044" s="126"/>
    </row>
    <row r="9045" spans="1:26">
      <c r="A9045" s="248"/>
      <c r="I9045" s="126"/>
      <c r="P9045" s="126"/>
      <c r="Y9045" s="126"/>
      <c r="Z9045" s="126"/>
    </row>
    <row r="9046" spans="1:26">
      <c r="A9046" s="248"/>
      <c r="I9046" s="126"/>
      <c r="P9046" s="126"/>
      <c r="Y9046" s="126"/>
      <c r="Z9046" s="126"/>
    </row>
    <row r="9047" spans="1:26">
      <c r="A9047" s="248"/>
      <c r="I9047" s="126"/>
      <c r="P9047" s="126"/>
      <c r="Y9047" s="126"/>
      <c r="Z9047" s="126"/>
    </row>
    <row r="9048" spans="1:26">
      <c r="A9048" s="248"/>
      <c r="I9048" s="126"/>
      <c r="P9048" s="126"/>
      <c r="Y9048" s="126"/>
      <c r="Z9048" s="126"/>
    </row>
    <row r="9049" spans="1:26">
      <c r="A9049" s="248"/>
      <c r="I9049" s="126"/>
      <c r="P9049" s="126"/>
      <c r="Y9049" s="126"/>
      <c r="Z9049" s="126"/>
    </row>
    <row r="9050" spans="1:26">
      <c r="A9050" s="248"/>
      <c r="I9050" s="126"/>
      <c r="P9050" s="126"/>
      <c r="Y9050" s="126"/>
      <c r="Z9050" s="126"/>
    </row>
    <row r="9051" spans="1:26">
      <c r="A9051" s="248"/>
      <c r="I9051" s="126"/>
      <c r="P9051" s="126"/>
      <c r="Y9051" s="126"/>
      <c r="Z9051" s="126"/>
    </row>
    <row r="9052" spans="1:26">
      <c r="A9052" s="248"/>
      <c r="I9052" s="126"/>
      <c r="P9052" s="126"/>
      <c r="Y9052" s="126"/>
      <c r="Z9052" s="126"/>
    </row>
    <row r="9053" spans="1:26">
      <c r="A9053" s="248"/>
      <c r="I9053" s="126"/>
      <c r="P9053" s="126"/>
      <c r="Y9053" s="126"/>
      <c r="Z9053" s="126"/>
    </row>
    <row r="9054" spans="1:26">
      <c r="A9054" s="248"/>
      <c r="I9054" s="126"/>
      <c r="P9054" s="126"/>
      <c r="Y9054" s="126"/>
      <c r="Z9054" s="126"/>
    </row>
    <row r="9055" spans="1:26">
      <c r="A9055" s="248"/>
      <c r="I9055" s="126"/>
      <c r="P9055" s="126"/>
      <c r="Y9055" s="126"/>
      <c r="Z9055" s="126"/>
    </row>
    <row r="9056" spans="1:26">
      <c r="A9056" s="248"/>
      <c r="I9056" s="126"/>
      <c r="P9056" s="126"/>
      <c r="Y9056" s="126"/>
      <c r="Z9056" s="126"/>
    </row>
    <row r="9057" spans="1:26">
      <c r="A9057" s="248"/>
      <c r="I9057" s="126"/>
      <c r="P9057" s="126"/>
      <c r="Y9057" s="126"/>
      <c r="Z9057" s="126"/>
    </row>
    <row r="9058" spans="1:26">
      <c r="A9058" s="248"/>
      <c r="I9058" s="126"/>
      <c r="P9058" s="126"/>
      <c r="Y9058" s="126"/>
      <c r="Z9058" s="126"/>
    </row>
    <row r="9059" spans="1:26">
      <c r="A9059" s="248"/>
      <c r="I9059" s="126"/>
      <c r="P9059" s="126"/>
      <c r="Y9059" s="126"/>
      <c r="Z9059" s="126"/>
    </row>
    <row r="9060" spans="1:26">
      <c r="A9060" s="248"/>
      <c r="I9060" s="126"/>
      <c r="P9060" s="126"/>
      <c r="Y9060" s="126"/>
      <c r="Z9060" s="126"/>
    </row>
    <row r="9061" spans="1:26">
      <c r="A9061" s="248"/>
      <c r="I9061" s="126"/>
      <c r="P9061" s="126"/>
      <c r="Y9061" s="126"/>
      <c r="Z9061" s="126"/>
    </row>
    <row r="9062" spans="1:26">
      <c r="A9062" s="248"/>
      <c r="I9062" s="126"/>
      <c r="P9062" s="126"/>
      <c r="Y9062" s="126"/>
      <c r="Z9062" s="126"/>
    </row>
    <row r="9063" spans="1:26">
      <c r="A9063" s="248"/>
      <c r="I9063" s="126"/>
      <c r="P9063" s="126"/>
      <c r="Y9063" s="126"/>
      <c r="Z9063" s="126"/>
    </row>
    <row r="9064" spans="1:26">
      <c r="A9064" s="248"/>
      <c r="I9064" s="126"/>
      <c r="P9064" s="126"/>
      <c r="Y9064" s="126"/>
      <c r="Z9064" s="126"/>
    </row>
    <row r="9065" spans="1:26">
      <c r="A9065" s="248"/>
      <c r="I9065" s="126"/>
      <c r="P9065" s="126"/>
      <c r="Y9065" s="126"/>
      <c r="Z9065" s="126"/>
    </row>
    <row r="9066" spans="1:26">
      <c r="A9066" s="248"/>
      <c r="I9066" s="126"/>
      <c r="P9066" s="126"/>
      <c r="Y9066" s="126"/>
      <c r="Z9066" s="126"/>
    </row>
    <row r="9067" spans="1:26">
      <c r="A9067" s="248"/>
      <c r="I9067" s="126"/>
      <c r="P9067" s="126"/>
      <c r="Y9067" s="126"/>
      <c r="Z9067" s="126"/>
    </row>
    <row r="9068" spans="1:26">
      <c r="A9068" s="248"/>
      <c r="I9068" s="126"/>
      <c r="P9068" s="126"/>
      <c r="Y9068" s="126"/>
      <c r="Z9068" s="126"/>
    </row>
    <row r="9069" spans="1:26">
      <c r="A9069" s="248"/>
      <c r="I9069" s="126"/>
      <c r="P9069" s="126"/>
      <c r="Y9069" s="126"/>
      <c r="Z9069" s="126"/>
    </row>
    <row r="9070" spans="1:26">
      <c r="A9070" s="248"/>
      <c r="I9070" s="126"/>
      <c r="P9070" s="126"/>
      <c r="Y9070" s="126"/>
      <c r="Z9070" s="126"/>
    </row>
    <row r="9071" spans="1:26">
      <c r="A9071" s="248"/>
      <c r="I9071" s="126"/>
      <c r="P9071" s="126"/>
      <c r="Y9071" s="126"/>
      <c r="Z9071" s="126"/>
    </row>
    <row r="9072" spans="1:26">
      <c r="A9072" s="248"/>
      <c r="I9072" s="126"/>
      <c r="P9072" s="126"/>
      <c r="Y9072" s="126"/>
      <c r="Z9072" s="126"/>
    </row>
    <row r="9073" spans="1:26">
      <c r="A9073" s="248"/>
      <c r="I9073" s="126"/>
      <c r="P9073" s="126"/>
      <c r="Y9073" s="126"/>
      <c r="Z9073" s="126"/>
    </row>
    <row r="9074" spans="1:26">
      <c r="A9074" s="248"/>
      <c r="I9074" s="126"/>
      <c r="P9074" s="126"/>
      <c r="Y9074" s="126"/>
      <c r="Z9074" s="126"/>
    </row>
    <row r="9075" spans="1:26">
      <c r="A9075" s="248"/>
      <c r="I9075" s="126"/>
      <c r="P9075" s="126"/>
      <c r="Y9075" s="126"/>
      <c r="Z9075" s="126"/>
    </row>
    <row r="9076" spans="1:26">
      <c r="A9076" s="248"/>
      <c r="I9076" s="126"/>
      <c r="P9076" s="126"/>
      <c r="Y9076" s="126"/>
      <c r="Z9076" s="126"/>
    </row>
    <row r="9077" spans="1:26">
      <c r="A9077" s="248"/>
      <c r="I9077" s="126"/>
      <c r="P9077" s="126"/>
      <c r="Y9077" s="126"/>
      <c r="Z9077" s="126"/>
    </row>
    <row r="9078" spans="1:26">
      <c r="A9078" s="248"/>
      <c r="I9078" s="126"/>
      <c r="P9078" s="126"/>
      <c r="Y9078" s="126"/>
      <c r="Z9078" s="126"/>
    </row>
    <row r="9079" spans="1:26">
      <c r="A9079" s="248"/>
      <c r="I9079" s="126"/>
      <c r="P9079" s="126"/>
      <c r="Y9079" s="126"/>
      <c r="Z9079" s="126"/>
    </row>
    <row r="9080" spans="1:26">
      <c r="A9080" s="248"/>
      <c r="I9080" s="126"/>
      <c r="P9080" s="126"/>
      <c r="Y9080" s="126"/>
      <c r="Z9080" s="126"/>
    </row>
    <row r="9081" spans="1:26">
      <c r="A9081" s="248"/>
      <c r="I9081" s="126"/>
      <c r="P9081" s="126"/>
      <c r="Y9081" s="126"/>
      <c r="Z9081" s="126"/>
    </row>
    <row r="9082" spans="1:26">
      <c r="A9082" s="248"/>
      <c r="I9082" s="126"/>
      <c r="P9082" s="126"/>
      <c r="Y9082" s="126"/>
      <c r="Z9082" s="126"/>
    </row>
    <row r="9083" spans="1:26">
      <c r="A9083" s="248"/>
      <c r="I9083" s="126"/>
      <c r="P9083" s="126"/>
      <c r="Y9083" s="126"/>
      <c r="Z9083" s="126"/>
    </row>
    <row r="9084" spans="1:26">
      <c r="A9084" s="248"/>
      <c r="I9084" s="126"/>
      <c r="P9084" s="126"/>
      <c r="Y9084" s="126"/>
      <c r="Z9084" s="126"/>
    </row>
    <row r="9085" spans="1:26">
      <c r="A9085" s="248"/>
      <c r="I9085" s="126"/>
      <c r="P9085" s="126"/>
      <c r="Y9085" s="126"/>
      <c r="Z9085" s="126"/>
    </row>
    <row r="9086" spans="1:26">
      <c r="A9086" s="248"/>
      <c r="I9086" s="126"/>
      <c r="P9086" s="126"/>
      <c r="Y9086" s="126"/>
      <c r="Z9086" s="126"/>
    </row>
    <row r="9087" spans="1:26">
      <c r="A9087" s="248"/>
      <c r="I9087" s="126"/>
      <c r="P9087" s="126"/>
      <c r="Y9087" s="126"/>
      <c r="Z9087" s="126"/>
    </row>
    <row r="9088" spans="1:26">
      <c r="A9088" s="248"/>
      <c r="I9088" s="126"/>
      <c r="P9088" s="126"/>
      <c r="Y9088" s="126"/>
      <c r="Z9088" s="126"/>
    </row>
    <row r="9089" spans="1:26">
      <c r="A9089" s="248"/>
      <c r="I9089" s="126"/>
      <c r="P9089" s="126"/>
      <c r="Y9089" s="126"/>
      <c r="Z9089" s="126"/>
    </row>
    <row r="9090" spans="1:26">
      <c r="A9090" s="248"/>
      <c r="I9090" s="126"/>
      <c r="P9090" s="126"/>
      <c r="Y9090" s="126"/>
      <c r="Z9090" s="126"/>
    </row>
    <row r="9091" spans="1:26">
      <c r="A9091" s="248"/>
      <c r="I9091" s="126"/>
      <c r="P9091" s="126"/>
      <c r="Y9091" s="126"/>
      <c r="Z9091" s="126"/>
    </row>
    <row r="9092" spans="1:26">
      <c r="A9092" s="248"/>
      <c r="I9092" s="126"/>
      <c r="P9092" s="126"/>
      <c r="Y9092" s="126"/>
      <c r="Z9092" s="126"/>
    </row>
    <row r="9093" spans="1:26">
      <c r="A9093" s="248"/>
      <c r="I9093" s="126"/>
      <c r="P9093" s="126"/>
      <c r="Y9093" s="126"/>
      <c r="Z9093" s="126"/>
    </row>
    <row r="9094" spans="1:26">
      <c r="A9094" s="248"/>
      <c r="I9094" s="126"/>
      <c r="P9094" s="126"/>
      <c r="Y9094" s="126"/>
      <c r="Z9094" s="126"/>
    </row>
    <row r="9095" spans="1:26">
      <c r="A9095" s="248"/>
      <c r="I9095" s="126"/>
      <c r="P9095" s="126"/>
      <c r="Y9095" s="126"/>
      <c r="Z9095" s="126"/>
    </row>
    <row r="9096" spans="1:26">
      <c r="A9096" s="248"/>
      <c r="I9096" s="126"/>
      <c r="P9096" s="126"/>
      <c r="Y9096" s="126"/>
      <c r="Z9096" s="126"/>
    </row>
    <row r="9097" spans="1:26">
      <c r="A9097" s="248"/>
      <c r="I9097" s="126"/>
      <c r="P9097" s="126"/>
      <c r="Y9097" s="126"/>
      <c r="Z9097" s="126"/>
    </row>
    <row r="9098" spans="1:26">
      <c r="A9098" s="248"/>
      <c r="I9098" s="126"/>
      <c r="P9098" s="126"/>
      <c r="Y9098" s="126"/>
      <c r="Z9098" s="126"/>
    </row>
    <row r="9099" spans="1:26">
      <c r="A9099" s="248"/>
      <c r="I9099" s="126"/>
      <c r="P9099" s="126"/>
      <c r="Y9099" s="126"/>
      <c r="Z9099" s="126"/>
    </row>
    <row r="9100" spans="1:26">
      <c r="A9100" s="248"/>
      <c r="I9100" s="126"/>
      <c r="P9100" s="126"/>
      <c r="Y9100" s="126"/>
      <c r="Z9100" s="126"/>
    </row>
    <row r="9101" spans="1:26">
      <c r="A9101" s="248"/>
      <c r="I9101" s="126"/>
      <c r="P9101" s="126"/>
      <c r="Y9101" s="126"/>
      <c r="Z9101" s="126"/>
    </row>
    <row r="9102" spans="1:26">
      <c r="A9102" s="248"/>
      <c r="I9102" s="126"/>
      <c r="P9102" s="126"/>
      <c r="Y9102" s="126"/>
      <c r="Z9102" s="126"/>
    </row>
    <row r="9103" spans="1:26">
      <c r="A9103" s="248"/>
      <c r="I9103" s="126"/>
      <c r="P9103" s="126"/>
      <c r="Y9103" s="126"/>
      <c r="Z9103" s="126"/>
    </row>
    <row r="9104" spans="1:26">
      <c r="A9104" s="248"/>
      <c r="I9104" s="126"/>
      <c r="P9104" s="126"/>
      <c r="Y9104" s="126"/>
      <c r="Z9104" s="126"/>
    </row>
    <row r="9105" spans="1:26">
      <c r="A9105" s="248"/>
      <c r="I9105" s="126"/>
      <c r="P9105" s="126"/>
      <c r="Y9105" s="126"/>
      <c r="Z9105" s="126"/>
    </row>
    <row r="9106" spans="1:26">
      <c r="A9106" s="248"/>
      <c r="I9106" s="126"/>
      <c r="P9106" s="126"/>
      <c r="Y9106" s="126"/>
      <c r="Z9106" s="126"/>
    </row>
    <row r="9107" spans="1:26">
      <c r="A9107" s="248"/>
      <c r="I9107" s="126"/>
      <c r="P9107" s="126"/>
      <c r="Y9107" s="126"/>
      <c r="Z9107" s="126"/>
    </row>
    <row r="9108" spans="1:26">
      <c r="A9108" s="248"/>
      <c r="I9108" s="126"/>
      <c r="P9108" s="126"/>
      <c r="Y9108" s="126"/>
      <c r="Z9108" s="126"/>
    </row>
    <row r="9109" spans="1:26">
      <c r="A9109" s="248"/>
      <c r="I9109" s="126"/>
      <c r="P9109" s="126"/>
      <c r="Y9109" s="126"/>
      <c r="Z9109" s="126"/>
    </row>
    <row r="9110" spans="1:26">
      <c r="A9110" s="248"/>
      <c r="I9110" s="126"/>
      <c r="P9110" s="126"/>
      <c r="Y9110" s="126"/>
      <c r="Z9110" s="126"/>
    </row>
    <row r="9111" spans="1:26">
      <c r="A9111" s="248"/>
      <c r="I9111" s="126"/>
      <c r="P9111" s="126"/>
      <c r="Y9111" s="126"/>
      <c r="Z9111" s="126"/>
    </row>
    <row r="9112" spans="1:26">
      <c r="A9112" s="248"/>
      <c r="I9112" s="126"/>
      <c r="P9112" s="126"/>
      <c r="Y9112" s="126"/>
      <c r="Z9112" s="126"/>
    </row>
    <row r="9113" spans="1:26">
      <c r="A9113" s="248"/>
      <c r="I9113" s="126"/>
      <c r="P9113" s="126"/>
      <c r="Y9113" s="126"/>
      <c r="Z9113" s="126"/>
    </row>
    <row r="9114" spans="1:26">
      <c r="A9114" s="248"/>
      <c r="I9114" s="126"/>
      <c r="P9114" s="126"/>
      <c r="Y9114" s="126"/>
      <c r="Z9114" s="126"/>
    </row>
    <row r="9115" spans="1:26">
      <c r="A9115" s="248"/>
      <c r="I9115" s="126"/>
      <c r="P9115" s="126"/>
      <c r="Y9115" s="126"/>
      <c r="Z9115" s="126"/>
    </row>
    <row r="9116" spans="1:26">
      <c r="A9116" s="248"/>
      <c r="I9116" s="126"/>
      <c r="P9116" s="126"/>
      <c r="Y9116" s="126"/>
      <c r="Z9116" s="126"/>
    </row>
    <row r="9117" spans="1:26">
      <c r="A9117" s="248"/>
      <c r="I9117" s="126"/>
      <c r="P9117" s="126"/>
      <c r="Y9117" s="126"/>
      <c r="Z9117" s="126"/>
    </row>
    <row r="9118" spans="1:26">
      <c r="A9118" s="248"/>
      <c r="I9118" s="126"/>
      <c r="P9118" s="126"/>
      <c r="Y9118" s="126"/>
      <c r="Z9118" s="126"/>
    </row>
    <row r="9119" spans="1:26">
      <c r="A9119" s="248"/>
      <c r="I9119" s="126"/>
      <c r="P9119" s="126"/>
      <c r="Y9119" s="126"/>
      <c r="Z9119" s="126"/>
    </row>
    <row r="9120" spans="1:26">
      <c r="A9120" s="248"/>
      <c r="I9120" s="126"/>
      <c r="P9120" s="126"/>
      <c r="Y9120" s="126"/>
      <c r="Z9120" s="126"/>
    </row>
    <row r="9121" spans="1:26">
      <c r="A9121" s="248"/>
      <c r="I9121" s="126"/>
      <c r="P9121" s="126"/>
      <c r="Y9121" s="126"/>
      <c r="Z9121" s="126"/>
    </row>
    <row r="9122" spans="1:26">
      <c r="A9122" s="248"/>
      <c r="I9122" s="126"/>
      <c r="P9122" s="126"/>
      <c r="Y9122" s="126"/>
      <c r="Z9122" s="126"/>
    </row>
    <row r="9123" spans="1:26">
      <c r="A9123" s="248"/>
      <c r="I9123" s="126"/>
      <c r="P9123" s="126"/>
      <c r="Y9123" s="126"/>
      <c r="Z9123" s="126"/>
    </row>
    <row r="9124" spans="1:26">
      <c r="A9124" s="248"/>
      <c r="I9124" s="126"/>
      <c r="P9124" s="126"/>
      <c r="Y9124" s="126"/>
      <c r="Z9124" s="126"/>
    </row>
    <row r="9125" spans="1:26">
      <c r="A9125" s="248"/>
      <c r="I9125" s="126"/>
      <c r="P9125" s="126"/>
      <c r="Y9125" s="126"/>
      <c r="Z9125" s="126"/>
    </row>
    <row r="9126" spans="1:26">
      <c r="A9126" s="248"/>
      <c r="I9126" s="126"/>
      <c r="P9126" s="126"/>
      <c r="Y9126" s="126"/>
      <c r="Z9126" s="126"/>
    </row>
    <row r="9127" spans="1:26">
      <c r="A9127" s="248"/>
      <c r="I9127" s="126"/>
      <c r="P9127" s="126"/>
      <c r="Y9127" s="126"/>
      <c r="Z9127" s="126"/>
    </row>
    <row r="9128" spans="1:26">
      <c r="A9128" s="248"/>
      <c r="I9128" s="126"/>
      <c r="P9128" s="126"/>
      <c r="Y9128" s="126"/>
      <c r="Z9128" s="126"/>
    </row>
    <row r="9129" spans="1:26">
      <c r="A9129" s="248"/>
      <c r="I9129" s="126"/>
      <c r="P9129" s="126"/>
      <c r="Y9129" s="126"/>
      <c r="Z9129" s="126"/>
    </row>
    <row r="9130" spans="1:26">
      <c r="A9130" s="248"/>
      <c r="I9130" s="126"/>
      <c r="P9130" s="126"/>
      <c r="Y9130" s="126"/>
      <c r="Z9130" s="126"/>
    </row>
    <row r="9131" spans="1:26">
      <c r="A9131" s="248"/>
      <c r="I9131" s="126"/>
      <c r="P9131" s="126"/>
      <c r="Y9131" s="126"/>
      <c r="Z9131" s="126"/>
    </row>
    <row r="9132" spans="1:26">
      <c r="A9132" s="248"/>
      <c r="I9132" s="126"/>
      <c r="P9132" s="126"/>
      <c r="Y9132" s="126"/>
      <c r="Z9132" s="126"/>
    </row>
    <row r="9133" spans="1:26">
      <c r="A9133" s="248"/>
      <c r="I9133" s="126"/>
      <c r="P9133" s="126"/>
      <c r="Y9133" s="126"/>
      <c r="Z9133" s="126"/>
    </row>
    <row r="9134" spans="1:26">
      <c r="A9134" s="248"/>
      <c r="I9134" s="126"/>
      <c r="P9134" s="126"/>
      <c r="Y9134" s="126"/>
      <c r="Z9134" s="126"/>
    </row>
    <row r="9135" spans="1:26">
      <c r="A9135" s="248"/>
      <c r="I9135" s="126"/>
      <c r="P9135" s="126"/>
      <c r="Y9135" s="126"/>
      <c r="Z9135" s="126"/>
    </row>
    <row r="9136" spans="1:26">
      <c r="A9136" s="248"/>
      <c r="I9136" s="126"/>
      <c r="P9136" s="126"/>
      <c r="Y9136" s="126"/>
      <c r="Z9136" s="126"/>
    </row>
    <row r="9137" spans="1:26">
      <c r="A9137" s="248"/>
      <c r="I9137" s="126"/>
      <c r="P9137" s="126"/>
      <c r="Y9137" s="126"/>
      <c r="Z9137" s="126"/>
    </row>
    <row r="9138" spans="1:26">
      <c r="A9138" s="248"/>
      <c r="I9138" s="126"/>
      <c r="P9138" s="126"/>
      <c r="Y9138" s="126"/>
      <c r="Z9138" s="126"/>
    </row>
    <row r="9139" spans="1:26">
      <c r="A9139" s="248"/>
      <c r="I9139" s="126"/>
      <c r="P9139" s="126"/>
      <c r="Y9139" s="126"/>
      <c r="Z9139" s="126"/>
    </row>
    <row r="9140" spans="1:26">
      <c r="A9140" s="248"/>
      <c r="I9140" s="126"/>
      <c r="P9140" s="126"/>
      <c r="Y9140" s="126"/>
      <c r="Z9140" s="126"/>
    </row>
    <row r="9141" spans="1:26">
      <c r="A9141" s="248"/>
      <c r="I9141" s="126"/>
      <c r="P9141" s="126"/>
      <c r="Y9141" s="126"/>
      <c r="Z9141" s="126"/>
    </row>
    <row r="9142" spans="1:26">
      <c r="A9142" s="248"/>
      <c r="I9142" s="126"/>
      <c r="P9142" s="126"/>
      <c r="Y9142" s="126"/>
      <c r="Z9142" s="126"/>
    </row>
    <row r="9143" spans="1:26">
      <c r="A9143" s="248"/>
      <c r="I9143" s="126"/>
      <c r="P9143" s="126"/>
      <c r="Y9143" s="126"/>
      <c r="Z9143" s="126"/>
    </row>
    <row r="9144" spans="1:26">
      <c r="A9144" s="248"/>
      <c r="I9144" s="126"/>
      <c r="P9144" s="126"/>
      <c r="Y9144" s="126"/>
      <c r="Z9144" s="126"/>
    </row>
    <row r="9145" spans="1:26">
      <c r="A9145" s="248"/>
      <c r="I9145" s="126"/>
      <c r="P9145" s="126"/>
      <c r="Y9145" s="126"/>
      <c r="Z9145" s="126"/>
    </row>
    <row r="9146" spans="1:26">
      <c r="A9146" s="248"/>
      <c r="I9146" s="126"/>
      <c r="P9146" s="126"/>
      <c r="Y9146" s="126"/>
      <c r="Z9146" s="126"/>
    </row>
    <row r="9147" spans="1:26">
      <c r="A9147" s="248"/>
      <c r="I9147" s="126"/>
      <c r="P9147" s="126"/>
      <c r="Y9147" s="126"/>
      <c r="Z9147" s="126"/>
    </row>
    <row r="9148" spans="1:26">
      <c r="A9148" s="248"/>
      <c r="I9148" s="126"/>
      <c r="P9148" s="126"/>
      <c r="Y9148" s="126"/>
      <c r="Z9148" s="126"/>
    </row>
    <row r="9149" spans="1:26">
      <c r="A9149" s="248"/>
      <c r="I9149" s="126"/>
      <c r="P9149" s="126"/>
      <c r="Y9149" s="126"/>
      <c r="Z9149" s="126"/>
    </row>
    <row r="9150" spans="1:26">
      <c r="A9150" s="248"/>
      <c r="I9150" s="126"/>
      <c r="P9150" s="126"/>
      <c r="Y9150" s="126"/>
      <c r="Z9150" s="126"/>
    </row>
    <row r="9151" spans="1:26">
      <c r="A9151" s="248"/>
      <c r="I9151" s="126"/>
      <c r="P9151" s="126"/>
      <c r="Y9151" s="126"/>
      <c r="Z9151" s="126"/>
    </row>
    <row r="9152" spans="1:26">
      <c r="A9152" s="248"/>
      <c r="I9152" s="126"/>
      <c r="P9152" s="126"/>
      <c r="Y9152" s="126"/>
      <c r="Z9152" s="126"/>
    </row>
    <row r="9153" spans="1:26">
      <c r="A9153" s="248"/>
      <c r="I9153" s="126"/>
      <c r="P9153" s="126"/>
      <c r="Y9153" s="126"/>
      <c r="Z9153" s="126"/>
    </row>
    <row r="9154" spans="1:26">
      <c r="A9154" s="248"/>
      <c r="I9154" s="126"/>
      <c r="P9154" s="126"/>
      <c r="Y9154" s="126"/>
      <c r="Z9154" s="126"/>
    </row>
    <row r="9155" spans="1:26">
      <c r="A9155" s="248"/>
      <c r="I9155" s="126"/>
      <c r="P9155" s="126"/>
      <c r="Y9155" s="126"/>
      <c r="Z9155" s="126"/>
    </row>
    <row r="9156" spans="1:26">
      <c r="A9156" s="248"/>
      <c r="I9156" s="126"/>
      <c r="P9156" s="126"/>
      <c r="Y9156" s="126"/>
      <c r="Z9156" s="126"/>
    </row>
    <row r="9157" spans="1:26">
      <c r="A9157" s="248"/>
      <c r="I9157" s="126"/>
      <c r="P9157" s="126"/>
      <c r="Y9157" s="126"/>
      <c r="Z9157" s="126"/>
    </row>
    <row r="9158" spans="1:26">
      <c r="A9158" s="248"/>
      <c r="I9158" s="126"/>
      <c r="P9158" s="126"/>
      <c r="Y9158" s="126"/>
      <c r="Z9158" s="126"/>
    </row>
    <row r="9159" spans="1:26">
      <c r="A9159" s="248"/>
      <c r="I9159" s="126"/>
      <c r="P9159" s="126"/>
      <c r="Y9159" s="126"/>
      <c r="Z9159" s="126"/>
    </row>
    <row r="9160" spans="1:26">
      <c r="A9160" s="248"/>
      <c r="I9160" s="126"/>
      <c r="P9160" s="126"/>
      <c r="Y9160" s="126"/>
      <c r="Z9160" s="126"/>
    </row>
    <row r="9161" spans="1:26">
      <c r="A9161" s="248"/>
      <c r="I9161" s="126"/>
      <c r="P9161" s="126"/>
      <c r="Y9161" s="126"/>
      <c r="Z9161" s="126"/>
    </row>
    <row r="9162" spans="1:26">
      <c r="A9162" s="248"/>
      <c r="I9162" s="126"/>
      <c r="P9162" s="126"/>
      <c r="Y9162" s="126"/>
      <c r="Z9162" s="126"/>
    </row>
    <row r="9163" spans="1:26">
      <c r="A9163" s="248"/>
      <c r="I9163" s="126"/>
      <c r="P9163" s="126"/>
      <c r="Y9163" s="126"/>
      <c r="Z9163" s="126"/>
    </row>
    <row r="9164" spans="1:26">
      <c r="A9164" s="248"/>
      <c r="I9164" s="126"/>
      <c r="P9164" s="126"/>
      <c r="Y9164" s="126"/>
      <c r="Z9164" s="126"/>
    </row>
    <row r="9165" spans="1:26">
      <c r="A9165" s="248"/>
      <c r="I9165" s="126"/>
      <c r="P9165" s="126"/>
      <c r="Y9165" s="126"/>
      <c r="Z9165" s="126"/>
    </row>
    <row r="9166" spans="1:26">
      <c r="A9166" s="248"/>
      <c r="I9166" s="126"/>
      <c r="P9166" s="126"/>
      <c r="Y9166" s="126"/>
      <c r="Z9166" s="126"/>
    </row>
    <row r="9167" spans="1:26">
      <c r="A9167" s="248"/>
      <c r="I9167" s="126"/>
      <c r="P9167" s="126"/>
      <c r="Y9167" s="126"/>
      <c r="Z9167" s="126"/>
    </row>
    <row r="9168" spans="1:26">
      <c r="A9168" s="248"/>
      <c r="I9168" s="126"/>
      <c r="P9168" s="126"/>
      <c r="Y9168" s="126"/>
      <c r="Z9168" s="126"/>
    </row>
    <row r="9169" spans="1:26">
      <c r="A9169" s="248"/>
      <c r="I9169" s="126"/>
      <c r="P9169" s="126"/>
      <c r="Y9169" s="126"/>
      <c r="Z9169" s="126"/>
    </row>
    <row r="9170" spans="1:26">
      <c r="A9170" s="248"/>
      <c r="I9170" s="126"/>
      <c r="P9170" s="126"/>
      <c r="Y9170" s="126"/>
      <c r="Z9170" s="126"/>
    </row>
    <row r="9171" spans="1:26">
      <c r="A9171" s="248"/>
      <c r="I9171" s="126"/>
      <c r="P9171" s="126"/>
      <c r="Y9171" s="126"/>
      <c r="Z9171" s="126"/>
    </row>
    <row r="9172" spans="1:26">
      <c r="A9172" s="248"/>
      <c r="I9172" s="126"/>
      <c r="P9172" s="126"/>
      <c r="Y9172" s="126"/>
      <c r="Z9172" s="126"/>
    </row>
    <row r="9173" spans="1:26">
      <c r="A9173" s="248"/>
      <c r="I9173" s="126"/>
      <c r="P9173" s="126"/>
      <c r="Y9173" s="126"/>
      <c r="Z9173" s="126"/>
    </row>
    <row r="9174" spans="1:26">
      <c r="A9174" s="248"/>
      <c r="I9174" s="126"/>
      <c r="P9174" s="126"/>
      <c r="Y9174" s="126"/>
      <c r="Z9174" s="126"/>
    </row>
    <row r="9175" spans="1:26">
      <c r="A9175" s="248"/>
      <c r="I9175" s="126"/>
      <c r="P9175" s="126"/>
      <c r="Y9175" s="126"/>
      <c r="Z9175" s="126"/>
    </row>
    <row r="9176" spans="1:26">
      <c r="A9176" s="248"/>
      <c r="I9176" s="126"/>
      <c r="P9176" s="126"/>
      <c r="Y9176" s="126"/>
      <c r="Z9176" s="126"/>
    </row>
    <row r="9177" spans="1:26">
      <c r="A9177" s="248"/>
      <c r="I9177" s="126"/>
      <c r="P9177" s="126"/>
      <c r="Y9177" s="126"/>
      <c r="Z9177" s="126"/>
    </row>
    <row r="9178" spans="1:26">
      <c r="A9178" s="248"/>
      <c r="I9178" s="126"/>
      <c r="P9178" s="126"/>
      <c r="Y9178" s="126"/>
      <c r="Z9178" s="126"/>
    </row>
    <row r="9179" spans="1:26">
      <c r="A9179" s="248"/>
      <c r="I9179" s="126"/>
      <c r="P9179" s="126"/>
      <c r="Y9179" s="126"/>
      <c r="Z9179" s="126"/>
    </row>
    <row r="9180" spans="1:26">
      <c r="A9180" s="248"/>
      <c r="I9180" s="126"/>
      <c r="P9180" s="126"/>
      <c r="Y9180" s="126"/>
      <c r="Z9180" s="126"/>
    </row>
    <row r="9181" spans="1:26">
      <c r="A9181" s="248"/>
      <c r="I9181" s="126"/>
      <c r="P9181" s="126"/>
      <c r="Y9181" s="126"/>
      <c r="Z9181" s="126"/>
    </row>
    <row r="9182" spans="1:26">
      <c r="A9182" s="248"/>
      <c r="I9182" s="126"/>
      <c r="P9182" s="126"/>
      <c r="Y9182" s="126"/>
      <c r="Z9182" s="126"/>
    </row>
    <row r="9183" spans="1:26">
      <c r="A9183" s="248"/>
      <c r="I9183" s="126"/>
      <c r="P9183" s="126"/>
      <c r="Y9183" s="126"/>
      <c r="Z9183" s="126"/>
    </row>
    <row r="9184" spans="1:26">
      <c r="A9184" s="248"/>
      <c r="I9184" s="126"/>
      <c r="P9184" s="126"/>
      <c r="Y9184" s="126"/>
      <c r="Z9184" s="126"/>
    </row>
    <row r="9185" spans="1:26">
      <c r="A9185" s="248"/>
      <c r="I9185" s="126"/>
      <c r="P9185" s="126"/>
      <c r="Y9185" s="126"/>
      <c r="Z9185" s="126"/>
    </row>
    <row r="9186" spans="1:26">
      <c r="A9186" s="248"/>
      <c r="I9186" s="126"/>
      <c r="P9186" s="126"/>
      <c r="Y9186" s="126"/>
      <c r="Z9186" s="126"/>
    </row>
    <row r="9187" spans="1:26">
      <c r="A9187" s="248"/>
      <c r="I9187" s="126"/>
      <c r="P9187" s="126"/>
      <c r="Y9187" s="126"/>
      <c r="Z9187" s="126"/>
    </row>
    <row r="9188" spans="1:26">
      <c r="A9188" s="248"/>
      <c r="I9188" s="126"/>
      <c r="P9188" s="126"/>
      <c r="Y9188" s="126"/>
      <c r="Z9188" s="126"/>
    </row>
    <row r="9189" spans="1:26">
      <c r="A9189" s="248"/>
      <c r="I9189" s="126"/>
      <c r="P9189" s="126"/>
      <c r="Y9189" s="126"/>
      <c r="Z9189" s="126"/>
    </row>
    <row r="9190" spans="1:26">
      <c r="A9190" s="248"/>
      <c r="I9190" s="126"/>
      <c r="P9190" s="126"/>
      <c r="Y9190" s="126"/>
      <c r="Z9190" s="126"/>
    </row>
    <row r="9191" spans="1:26">
      <c r="A9191" s="248"/>
      <c r="I9191" s="126"/>
      <c r="P9191" s="126"/>
      <c r="Y9191" s="126"/>
      <c r="Z9191" s="126"/>
    </row>
    <row r="9192" spans="1:26">
      <c r="A9192" s="248"/>
      <c r="I9192" s="126"/>
      <c r="P9192" s="126"/>
      <c r="Y9192" s="126"/>
      <c r="Z9192" s="126"/>
    </row>
    <row r="9193" spans="1:26">
      <c r="A9193" s="248"/>
      <c r="I9193" s="126"/>
      <c r="P9193" s="126"/>
      <c r="Y9193" s="126"/>
      <c r="Z9193" s="126"/>
    </row>
    <row r="9194" spans="1:26">
      <c r="A9194" s="248"/>
      <c r="I9194" s="126"/>
      <c r="P9194" s="126"/>
      <c r="Y9194" s="126"/>
      <c r="Z9194" s="126"/>
    </row>
    <row r="9195" spans="1:26">
      <c r="A9195" s="248"/>
      <c r="I9195" s="126"/>
      <c r="P9195" s="126"/>
      <c r="Y9195" s="126"/>
      <c r="Z9195" s="126"/>
    </row>
    <row r="9196" spans="1:26">
      <c r="A9196" s="248"/>
      <c r="I9196" s="126"/>
      <c r="P9196" s="126"/>
      <c r="Y9196" s="126"/>
      <c r="Z9196" s="126"/>
    </row>
    <row r="9197" spans="1:26">
      <c r="A9197" s="248"/>
      <c r="I9197" s="126"/>
      <c r="P9197" s="126"/>
      <c r="Y9197" s="126"/>
      <c r="Z9197" s="126"/>
    </row>
    <row r="9198" spans="1:26">
      <c r="A9198" s="248"/>
      <c r="I9198" s="126"/>
      <c r="P9198" s="126"/>
      <c r="Y9198" s="126"/>
      <c r="Z9198" s="126"/>
    </row>
    <row r="9199" spans="1:26">
      <c r="A9199" s="248"/>
      <c r="I9199" s="126"/>
      <c r="P9199" s="126"/>
      <c r="Y9199" s="126"/>
      <c r="Z9199" s="126"/>
    </row>
    <row r="9200" spans="1:26">
      <c r="A9200" s="248"/>
      <c r="I9200" s="126"/>
      <c r="P9200" s="126"/>
      <c r="Y9200" s="126"/>
      <c r="Z9200" s="126"/>
    </row>
    <row r="9201" spans="1:26">
      <c r="A9201" s="248"/>
      <c r="I9201" s="126"/>
      <c r="P9201" s="126"/>
      <c r="Y9201" s="126"/>
      <c r="Z9201" s="126"/>
    </row>
    <row r="9202" spans="1:26">
      <c r="A9202" s="248"/>
      <c r="I9202" s="126"/>
      <c r="P9202" s="126"/>
      <c r="Y9202" s="126"/>
      <c r="Z9202" s="126"/>
    </row>
    <row r="9203" spans="1:26">
      <c r="A9203" s="248"/>
      <c r="I9203" s="126"/>
      <c r="P9203" s="126"/>
      <c r="Y9203" s="126"/>
      <c r="Z9203" s="126"/>
    </row>
    <row r="9204" spans="1:26">
      <c r="A9204" s="248"/>
      <c r="I9204" s="126"/>
      <c r="P9204" s="126"/>
      <c r="Y9204" s="126"/>
      <c r="Z9204" s="126"/>
    </row>
    <row r="9205" spans="1:26">
      <c r="A9205" s="248"/>
      <c r="I9205" s="126"/>
      <c r="P9205" s="126"/>
      <c r="Y9205" s="126"/>
      <c r="Z9205" s="126"/>
    </row>
    <row r="9206" spans="1:26">
      <c r="A9206" s="248"/>
      <c r="I9206" s="126"/>
      <c r="P9206" s="126"/>
      <c r="Y9206" s="126"/>
      <c r="Z9206" s="126"/>
    </row>
    <row r="9207" spans="1:26">
      <c r="A9207" s="248"/>
      <c r="I9207" s="126"/>
      <c r="P9207" s="126"/>
      <c r="Y9207" s="126"/>
      <c r="Z9207" s="126"/>
    </row>
    <row r="9208" spans="1:26">
      <c r="A9208" s="248"/>
      <c r="I9208" s="126"/>
      <c r="P9208" s="126"/>
      <c r="Y9208" s="126"/>
      <c r="Z9208" s="126"/>
    </row>
    <row r="9209" spans="1:26">
      <c r="A9209" s="248"/>
      <c r="I9209" s="126"/>
      <c r="P9209" s="126"/>
      <c r="Y9209" s="126"/>
      <c r="Z9209" s="126"/>
    </row>
    <row r="9210" spans="1:26">
      <c r="A9210" s="248"/>
      <c r="I9210" s="126"/>
      <c r="P9210" s="126"/>
      <c r="Y9210" s="126"/>
      <c r="Z9210" s="126"/>
    </row>
    <row r="9211" spans="1:26">
      <c r="A9211" s="248"/>
      <c r="I9211" s="126"/>
      <c r="P9211" s="126"/>
      <c r="Y9211" s="126"/>
      <c r="Z9211" s="126"/>
    </row>
    <row r="9212" spans="1:26">
      <c r="A9212" s="248"/>
      <c r="I9212" s="126"/>
      <c r="P9212" s="126"/>
      <c r="Y9212" s="126"/>
      <c r="Z9212" s="126"/>
    </row>
    <row r="9213" spans="1:26">
      <c r="A9213" s="248"/>
      <c r="I9213" s="126"/>
      <c r="P9213" s="126"/>
      <c r="Y9213" s="126"/>
      <c r="Z9213" s="126"/>
    </row>
    <row r="9214" spans="1:26">
      <c r="A9214" s="248"/>
      <c r="I9214" s="126"/>
      <c r="P9214" s="126"/>
      <c r="Y9214" s="126"/>
      <c r="Z9214" s="126"/>
    </row>
    <row r="9215" spans="1:26">
      <c r="A9215" s="248"/>
      <c r="I9215" s="126"/>
      <c r="P9215" s="126"/>
      <c r="Y9215" s="126"/>
      <c r="Z9215" s="126"/>
    </row>
    <row r="9216" spans="1:26">
      <c r="A9216" s="248"/>
      <c r="I9216" s="126"/>
      <c r="P9216" s="126"/>
      <c r="Y9216" s="126"/>
      <c r="Z9216" s="126"/>
    </row>
    <row r="9217" spans="1:26">
      <c r="A9217" s="248"/>
      <c r="I9217" s="126"/>
      <c r="P9217" s="126"/>
      <c r="Y9217" s="126"/>
      <c r="Z9217" s="126"/>
    </row>
    <row r="9218" spans="1:26">
      <c r="A9218" s="248"/>
      <c r="I9218" s="126"/>
      <c r="P9218" s="126"/>
      <c r="Y9218" s="126"/>
      <c r="Z9218" s="126"/>
    </row>
    <row r="9219" spans="1:26">
      <c r="A9219" s="248"/>
      <c r="I9219" s="126"/>
      <c r="P9219" s="126"/>
      <c r="Y9219" s="126"/>
      <c r="Z9219" s="126"/>
    </row>
    <row r="9220" spans="1:26">
      <c r="A9220" s="248"/>
      <c r="I9220" s="126"/>
      <c r="P9220" s="126"/>
      <c r="Y9220" s="126"/>
      <c r="Z9220" s="126"/>
    </row>
    <row r="9221" spans="1:26">
      <c r="A9221" s="248"/>
      <c r="I9221" s="126"/>
      <c r="P9221" s="126"/>
      <c r="Y9221" s="126"/>
      <c r="Z9221" s="126"/>
    </row>
    <row r="9222" spans="1:26">
      <c r="A9222" s="248"/>
      <c r="I9222" s="126"/>
      <c r="P9222" s="126"/>
      <c r="Y9222" s="126"/>
      <c r="Z9222" s="126"/>
    </row>
    <row r="9223" spans="1:26">
      <c r="A9223" s="248"/>
      <c r="I9223" s="126"/>
      <c r="P9223" s="126"/>
      <c r="Y9223" s="126"/>
      <c r="Z9223" s="126"/>
    </row>
    <row r="9224" spans="1:26">
      <c r="A9224" s="248"/>
      <c r="I9224" s="126"/>
      <c r="P9224" s="126"/>
      <c r="Y9224" s="126"/>
      <c r="Z9224" s="126"/>
    </row>
    <row r="9225" spans="1:26">
      <c r="A9225" s="248"/>
      <c r="I9225" s="126"/>
      <c r="P9225" s="126"/>
      <c r="Y9225" s="126"/>
      <c r="Z9225" s="126"/>
    </row>
    <row r="9226" spans="1:26">
      <c r="A9226" s="248"/>
      <c r="I9226" s="126"/>
      <c r="P9226" s="126"/>
      <c r="Y9226" s="126"/>
      <c r="Z9226" s="126"/>
    </row>
    <row r="9227" spans="1:26">
      <c r="A9227" s="248"/>
      <c r="I9227" s="126"/>
      <c r="P9227" s="126"/>
      <c r="Y9227" s="126"/>
      <c r="Z9227" s="126"/>
    </row>
    <row r="9228" spans="1:26">
      <c r="A9228" s="248"/>
      <c r="I9228" s="126"/>
      <c r="P9228" s="126"/>
      <c r="Y9228" s="126"/>
      <c r="Z9228" s="126"/>
    </row>
    <row r="9229" spans="1:26">
      <c r="A9229" s="248"/>
      <c r="I9229" s="126"/>
      <c r="P9229" s="126"/>
      <c r="Y9229" s="126"/>
      <c r="Z9229" s="126"/>
    </row>
    <row r="9230" spans="1:26">
      <c r="A9230" s="248"/>
      <c r="I9230" s="126"/>
      <c r="P9230" s="126"/>
      <c r="Y9230" s="126"/>
      <c r="Z9230" s="126"/>
    </row>
    <row r="9231" spans="1:26">
      <c r="A9231" s="248"/>
      <c r="I9231" s="126"/>
      <c r="P9231" s="126"/>
      <c r="Y9231" s="126"/>
      <c r="Z9231" s="126"/>
    </row>
    <row r="9232" spans="1:26">
      <c r="A9232" s="248"/>
      <c r="I9232" s="126"/>
      <c r="P9232" s="126"/>
      <c r="Y9232" s="126"/>
      <c r="Z9232" s="126"/>
    </row>
    <row r="9233" spans="1:26">
      <c r="A9233" s="248"/>
      <c r="I9233" s="126"/>
      <c r="P9233" s="126"/>
      <c r="Y9233" s="126"/>
      <c r="Z9233" s="126"/>
    </row>
    <row r="9234" spans="1:26">
      <c r="A9234" s="248"/>
      <c r="I9234" s="126"/>
      <c r="P9234" s="126"/>
      <c r="Y9234" s="126"/>
      <c r="Z9234" s="126"/>
    </row>
    <row r="9235" spans="1:26">
      <c r="A9235" s="248"/>
      <c r="I9235" s="126"/>
      <c r="P9235" s="126"/>
      <c r="Y9235" s="126"/>
      <c r="Z9235" s="126"/>
    </row>
    <row r="9236" spans="1:26">
      <c r="A9236" s="248"/>
      <c r="I9236" s="126"/>
      <c r="P9236" s="126"/>
      <c r="Y9236" s="126"/>
      <c r="Z9236" s="126"/>
    </row>
    <row r="9237" spans="1:26">
      <c r="A9237" s="248"/>
      <c r="I9237" s="126"/>
      <c r="P9237" s="126"/>
      <c r="Y9237" s="126"/>
      <c r="Z9237" s="126"/>
    </row>
    <row r="9238" spans="1:26">
      <c r="A9238" s="248"/>
      <c r="I9238" s="126"/>
      <c r="P9238" s="126"/>
      <c r="Y9238" s="126"/>
      <c r="Z9238" s="126"/>
    </row>
    <row r="9239" spans="1:26">
      <c r="A9239" s="248"/>
      <c r="I9239" s="126"/>
      <c r="P9239" s="126"/>
      <c r="Y9239" s="126"/>
      <c r="Z9239" s="126"/>
    </row>
    <row r="9240" spans="1:26">
      <c r="A9240" s="248"/>
      <c r="I9240" s="126"/>
      <c r="P9240" s="126"/>
      <c r="Y9240" s="126"/>
      <c r="Z9240" s="126"/>
    </row>
    <row r="9241" spans="1:26">
      <c r="A9241" s="248"/>
      <c r="I9241" s="126"/>
      <c r="P9241" s="126"/>
      <c r="Y9241" s="126"/>
      <c r="Z9241" s="126"/>
    </row>
    <row r="9242" spans="1:26">
      <c r="A9242" s="248"/>
      <c r="I9242" s="126"/>
      <c r="P9242" s="126"/>
      <c r="Y9242" s="126"/>
      <c r="Z9242" s="126"/>
    </row>
    <row r="9243" spans="1:26">
      <c r="A9243" s="248"/>
      <c r="I9243" s="126"/>
      <c r="P9243" s="126"/>
      <c r="Y9243" s="126"/>
      <c r="Z9243" s="126"/>
    </row>
    <row r="9244" spans="1:26">
      <c r="A9244" s="248"/>
      <c r="I9244" s="126"/>
      <c r="P9244" s="126"/>
      <c r="Y9244" s="126"/>
      <c r="Z9244" s="126"/>
    </row>
    <row r="9245" spans="1:26">
      <c r="A9245" s="248"/>
      <c r="I9245" s="126"/>
      <c r="P9245" s="126"/>
      <c r="Y9245" s="126"/>
      <c r="Z9245" s="126"/>
    </row>
    <row r="9246" spans="1:26">
      <c r="A9246" s="248"/>
      <c r="I9246" s="126"/>
      <c r="P9246" s="126"/>
      <c r="Y9246" s="126"/>
      <c r="Z9246" s="126"/>
    </row>
    <row r="9247" spans="1:26">
      <c r="A9247" s="248"/>
      <c r="I9247" s="126"/>
      <c r="P9247" s="126"/>
      <c r="Y9247" s="126"/>
      <c r="Z9247" s="126"/>
    </row>
    <row r="9248" spans="1:26">
      <c r="A9248" s="248"/>
      <c r="I9248" s="126"/>
      <c r="P9248" s="126"/>
      <c r="Y9248" s="126"/>
      <c r="Z9248" s="126"/>
    </row>
    <row r="9249" spans="1:26">
      <c r="A9249" s="248"/>
      <c r="I9249" s="126"/>
      <c r="P9249" s="126"/>
      <c r="Y9249" s="126"/>
      <c r="Z9249" s="126"/>
    </row>
    <row r="9250" spans="1:26">
      <c r="A9250" s="248"/>
      <c r="I9250" s="126"/>
      <c r="P9250" s="126"/>
      <c r="Y9250" s="126"/>
      <c r="Z9250" s="126"/>
    </row>
    <row r="9251" spans="1:26">
      <c r="A9251" s="248"/>
      <c r="I9251" s="126"/>
      <c r="P9251" s="126"/>
      <c r="Y9251" s="126"/>
      <c r="Z9251" s="126"/>
    </row>
    <row r="9252" spans="1:26">
      <c r="A9252" s="248"/>
      <c r="I9252" s="126"/>
      <c r="P9252" s="126"/>
      <c r="Y9252" s="126"/>
      <c r="Z9252" s="126"/>
    </row>
    <row r="9253" spans="1:26">
      <c r="A9253" s="248"/>
      <c r="I9253" s="126"/>
      <c r="P9253" s="126"/>
      <c r="Y9253" s="126"/>
      <c r="Z9253" s="126"/>
    </row>
    <row r="9254" spans="1:26">
      <c r="A9254" s="248"/>
      <c r="I9254" s="126"/>
      <c r="P9254" s="126"/>
      <c r="Y9254" s="126"/>
      <c r="Z9254" s="126"/>
    </row>
    <row r="9255" spans="1:26">
      <c r="A9255" s="248"/>
      <c r="I9255" s="126"/>
      <c r="P9255" s="126"/>
      <c r="Y9255" s="126"/>
      <c r="Z9255" s="126"/>
    </row>
    <row r="9256" spans="1:26">
      <c r="A9256" s="248"/>
      <c r="I9256" s="126"/>
      <c r="P9256" s="126"/>
      <c r="Y9256" s="126"/>
      <c r="Z9256" s="126"/>
    </row>
    <row r="9257" spans="1:26">
      <c r="A9257" s="248"/>
      <c r="I9257" s="126"/>
      <c r="P9257" s="126"/>
      <c r="Y9257" s="126"/>
      <c r="Z9257" s="126"/>
    </row>
    <row r="9258" spans="1:26">
      <c r="A9258" s="248"/>
      <c r="I9258" s="126"/>
      <c r="P9258" s="126"/>
      <c r="Y9258" s="126"/>
      <c r="Z9258" s="126"/>
    </row>
    <row r="9259" spans="1:26">
      <c r="A9259" s="248"/>
      <c r="I9259" s="126"/>
      <c r="P9259" s="126"/>
      <c r="Y9259" s="126"/>
      <c r="Z9259" s="126"/>
    </row>
    <row r="9260" spans="1:26">
      <c r="A9260" s="248"/>
      <c r="I9260" s="126"/>
      <c r="P9260" s="126"/>
      <c r="Y9260" s="126"/>
      <c r="Z9260" s="126"/>
    </row>
    <row r="9261" spans="1:26">
      <c r="A9261" s="248"/>
      <c r="I9261" s="126"/>
      <c r="P9261" s="126"/>
      <c r="Y9261" s="126"/>
      <c r="Z9261" s="126"/>
    </row>
    <row r="9262" spans="1:26">
      <c r="A9262" s="248"/>
      <c r="I9262" s="126"/>
      <c r="P9262" s="126"/>
      <c r="Y9262" s="126"/>
      <c r="Z9262" s="126"/>
    </row>
    <row r="9263" spans="1:26">
      <c r="A9263" s="248"/>
      <c r="I9263" s="126"/>
      <c r="P9263" s="126"/>
      <c r="Y9263" s="126"/>
      <c r="Z9263" s="126"/>
    </row>
    <row r="9264" spans="1:26">
      <c r="A9264" s="248"/>
      <c r="I9264" s="126"/>
      <c r="P9264" s="126"/>
      <c r="Y9264" s="126"/>
      <c r="Z9264" s="126"/>
    </row>
    <row r="9265" spans="1:26">
      <c r="A9265" s="248"/>
      <c r="I9265" s="126"/>
      <c r="P9265" s="126"/>
      <c r="Y9265" s="126"/>
      <c r="Z9265" s="126"/>
    </row>
    <row r="9266" spans="1:26">
      <c r="A9266" s="248"/>
      <c r="I9266" s="126"/>
      <c r="P9266" s="126"/>
      <c r="Y9266" s="126"/>
      <c r="Z9266" s="126"/>
    </row>
    <row r="9267" spans="1:26">
      <c r="A9267" s="248"/>
      <c r="I9267" s="126"/>
      <c r="P9267" s="126"/>
      <c r="Y9267" s="126"/>
      <c r="Z9267" s="126"/>
    </row>
    <row r="9268" spans="1:26">
      <c r="A9268" s="248"/>
      <c r="I9268" s="126"/>
      <c r="P9268" s="126"/>
      <c r="Y9268" s="126"/>
      <c r="Z9268" s="126"/>
    </row>
    <row r="9269" spans="1:26">
      <c r="A9269" s="248"/>
      <c r="I9269" s="126"/>
      <c r="P9269" s="126"/>
      <c r="Y9269" s="126"/>
      <c r="Z9269" s="126"/>
    </row>
    <row r="9270" spans="1:26">
      <c r="A9270" s="248"/>
      <c r="I9270" s="126"/>
      <c r="P9270" s="126"/>
      <c r="Y9270" s="126"/>
      <c r="Z9270" s="126"/>
    </row>
    <row r="9271" spans="1:26">
      <c r="A9271" s="248"/>
      <c r="I9271" s="126"/>
      <c r="P9271" s="126"/>
      <c r="Y9271" s="126"/>
      <c r="Z9271" s="126"/>
    </row>
    <row r="9272" spans="1:26">
      <c r="A9272" s="248"/>
      <c r="I9272" s="126"/>
      <c r="P9272" s="126"/>
      <c r="Y9272" s="126"/>
      <c r="Z9272" s="126"/>
    </row>
    <row r="9273" spans="1:26">
      <c r="A9273" s="248"/>
      <c r="I9273" s="126"/>
      <c r="P9273" s="126"/>
      <c r="Y9273" s="126"/>
      <c r="Z9273" s="126"/>
    </row>
    <row r="9274" spans="1:26">
      <c r="A9274" s="248"/>
      <c r="I9274" s="126"/>
      <c r="P9274" s="126"/>
      <c r="Y9274" s="126"/>
      <c r="Z9274" s="126"/>
    </row>
    <row r="9275" spans="1:26">
      <c r="A9275" s="248"/>
      <c r="I9275" s="126"/>
      <c r="P9275" s="126"/>
      <c r="Y9275" s="126"/>
      <c r="Z9275" s="126"/>
    </row>
    <row r="9276" spans="1:26">
      <c r="A9276" s="248"/>
      <c r="I9276" s="126"/>
      <c r="P9276" s="126"/>
      <c r="Y9276" s="126"/>
      <c r="Z9276" s="126"/>
    </row>
    <row r="9277" spans="1:26">
      <c r="A9277" s="248"/>
      <c r="I9277" s="126"/>
      <c r="P9277" s="126"/>
      <c r="Y9277" s="126"/>
      <c r="Z9277" s="126"/>
    </row>
    <row r="9278" spans="1:26">
      <c r="A9278" s="248"/>
      <c r="I9278" s="126"/>
      <c r="P9278" s="126"/>
      <c r="Y9278" s="126"/>
      <c r="Z9278" s="126"/>
    </row>
    <row r="9279" spans="1:26">
      <c r="A9279" s="248"/>
      <c r="I9279" s="126"/>
      <c r="P9279" s="126"/>
      <c r="Y9279" s="126"/>
      <c r="Z9279" s="126"/>
    </row>
    <row r="9280" spans="1:26">
      <c r="A9280" s="248"/>
      <c r="I9280" s="126"/>
      <c r="P9280" s="126"/>
      <c r="Y9280" s="126"/>
      <c r="Z9280" s="126"/>
    </row>
    <row r="9281" spans="1:26">
      <c r="A9281" s="248"/>
      <c r="I9281" s="126"/>
      <c r="P9281" s="126"/>
      <c r="Y9281" s="126"/>
      <c r="Z9281" s="126"/>
    </row>
    <row r="9282" spans="1:26">
      <c r="A9282" s="248"/>
      <c r="I9282" s="126"/>
      <c r="P9282" s="126"/>
      <c r="Y9282" s="126"/>
      <c r="Z9282" s="126"/>
    </row>
    <row r="9283" spans="1:26">
      <c r="A9283" s="248"/>
      <c r="I9283" s="126"/>
      <c r="P9283" s="126"/>
      <c r="Y9283" s="126"/>
      <c r="Z9283" s="126"/>
    </row>
    <row r="9284" spans="1:26">
      <c r="A9284" s="248"/>
      <c r="I9284" s="126"/>
      <c r="P9284" s="126"/>
      <c r="Y9284" s="126"/>
      <c r="Z9284" s="126"/>
    </row>
    <row r="9285" spans="1:26">
      <c r="A9285" s="248"/>
      <c r="I9285" s="126"/>
      <c r="P9285" s="126"/>
      <c r="Y9285" s="126"/>
      <c r="Z9285" s="126"/>
    </row>
    <row r="9286" spans="1:26">
      <c r="A9286" s="248"/>
      <c r="I9286" s="126"/>
      <c r="P9286" s="126"/>
      <c r="Y9286" s="126"/>
      <c r="Z9286" s="126"/>
    </row>
    <row r="9287" spans="1:26">
      <c r="A9287" s="248"/>
      <c r="I9287" s="126"/>
      <c r="P9287" s="126"/>
      <c r="Y9287" s="126"/>
      <c r="Z9287" s="126"/>
    </row>
    <row r="9288" spans="1:26">
      <c r="A9288" s="248"/>
      <c r="I9288" s="126"/>
      <c r="P9288" s="126"/>
      <c r="Y9288" s="126"/>
      <c r="Z9288" s="126"/>
    </row>
    <row r="9289" spans="1:26">
      <c r="A9289" s="248"/>
      <c r="I9289" s="126"/>
      <c r="P9289" s="126"/>
      <c r="Y9289" s="126"/>
      <c r="Z9289" s="126"/>
    </row>
    <row r="9290" spans="1:26">
      <c r="A9290" s="248"/>
      <c r="I9290" s="126"/>
      <c r="P9290" s="126"/>
      <c r="Y9290" s="126"/>
      <c r="Z9290" s="126"/>
    </row>
    <row r="9291" spans="1:26">
      <c r="A9291" s="248"/>
      <c r="I9291" s="126"/>
      <c r="P9291" s="126"/>
      <c r="Y9291" s="126"/>
      <c r="Z9291" s="126"/>
    </row>
    <row r="9292" spans="1:26">
      <c r="A9292" s="248"/>
      <c r="I9292" s="126"/>
      <c r="P9292" s="126"/>
      <c r="Y9292" s="126"/>
      <c r="Z9292" s="126"/>
    </row>
    <row r="9293" spans="1:26">
      <c r="A9293" s="248"/>
      <c r="I9293" s="126"/>
      <c r="P9293" s="126"/>
      <c r="Y9293" s="126"/>
      <c r="Z9293" s="126"/>
    </row>
    <row r="9294" spans="1:26">
      <c r="A9294" s="248"/>
      <c r="I9294" s="126"/>
      <c r="P9294" s="126"/>
      <c r="Y9294" s="126"/>
      <c r="Z9294" s="126"/>
    </row>
    <row r="9295" spans="1:26">
      <c r="A9295" s="248"/>
      <c r="I9295" s="126"/>
      <c r="P9295" s="126"/>
      <c r="Y9295" s="126"/>
      <c r="Z9295" s="126"/>
    </row>
    <row r="9296" spans="1:26">
      <c r="A9296" s="248"/>
      <c r="I9296" s="126"/>
      <c r="P9296" s="126"/>
      <c r="Y9296" s="126"/>
      <c r="Z9296" s="126"/>
    </row>
    <row r="9297" spans="1:26">
      <c r="A9297" s="248"/>
      <c r="I9297" s="126"/>
      <c r="P9297" s="126"/>
      <c r="Y9297" s="126"/>
      <c r="Z9297" s="126"/>
    </row>
    <row r="9298" spans="1:26">
      <c r="A9298" s="248"/>
      <c r="I9298" s="126"/>
      <c r="P9298" s="126"/>
      <c r="Y9298" s="126"/>
      <c r="Z9298" s="126"/>
    </row>
    <row r="9299" spans="1:26">
      <c r="A9299" s="248"/>
      <c r="I9299" s="126"/>
      <c r="P9299" s="126"/>
      <c r="Y9299" s="126"/>
      <c r="Z9299" s="126"/>
    </row>
    <row r="9300" spans="1:26">
      <c r="A9300" s="248"/>
      <c r="I9300" s="126"/>
      <c r="P9300" s="126"/>
      <c r="Y9300" s="126"/>
      <c r="Z9300" s="126"/>
    </row>
    <row r="9301" spans="1:26">
      <c r="A9301" s="248"/>
      <c r="I9301" s="126"/>
      <c r="P9301" s="126"/>
      <c r="Y9301" s="126"/>
      <c r="Z9301" s="126"/>
    </row>
    <row r="9302" spans="1:26">
      <c r="A9302" s="248"/>
      <c r="I9302" s="126"/>
      <c r="P9302" s="126"/>
      <c r="Y9302" s="126"/>
      <c r="Z9302" s="126"/>
    </row>
    <row r="9303" spans="1:26">
      <c r="A9303" s="248"/>
      <c r="I9303" s="126"/>
      <c r="P9303" s="126"/>
      <c r="Y9303" s="126"/>
      <c r="Z9303" s="126"/>
    </row>
    <row r="9304" spans="1:26">
      <c r="A9304" s="248"/>
      <c r="I9304" s="126"/>
      <c r="P9304" s="126"/>
      <c r="Y9304" s="126"/>
      <c r="Z9304" s="126"/>
    </row>
    <row r="9305" spans="1:26">
      <c r="A9305" s="248"/>
      <c r="I9305" s="126"/>
      <c r="P9305" s="126"/>
      <c r="Y9305" s="126"/>
      <c r="Z9305" s="126"/>
    </row>
    <row r="9306" spans="1:26">
      <c r="A9306" s="248"/>
      <c r="I9306" s="126"/>
      <c r="P9306" s="126"/>
      <c r="Y9306" s="126"/>
      <c r="Z9306" s="126"/>
    </row>
    <row r="9307" spans="1:26">
      <c r="A9307" s="248"/>
      <c r="I9307" s="126"/>
      <c r="P9307" s="126"/>
      <c r="Y9307" s="126"/>
      <c r="Z9307" s="126"/>
    </row>
    <row r="9308" spans="1:26">
      <c r="A9308" s="248"/>
      <c r="I9308" s="126"/>
      <c r="P9308" s="126"/>
      <c r="Y9308" s="126"/>
      <c r="Z9308" s="126"/>
    </row>
    <row r="9309" spans="1:26">
      <c r="A9309" s="248"/>
      <c r="I9309" s="126"/>
      <c r="P9309" s="126"/>
      <c r="Y9309" s="126"/>
      <c r="Z9309" s="126"/>
    </row>
    <row r="9310" spans="1:26">
      <c r="A9310" s="248"/>
      <c r="I9310" s="126"/>
      <c r="P9310" s="126"/>
      <c r="Y9310" s="126"/>
      <c r="Z9310" s="126"/>
    </row>
    <row r="9311" spans="1:26">
      <c r="A9311" s="248"/>
      <c r="I9311" s="126"/>
      <c r="P9311" s="126"/>
      <c r="Y9311" s="126"/>
      <c r="Z9311" s="126"/>
    </row>
    <row r="9312" spans="1:26">
      <c r="A9312" s="248"/>
      <c r="I9312" s="126"/>
      <c r="P9312" s="126"/>
      <c r="Y9312" s="126"/>
      <c r="Z9312" s="126"/>
    </row>
    <row r="9313" spans="1:26">
      <c r="A9313" s="248"/>
      <c r="I9313" s="126"/>
      <c r="P9313" s="126"/>
      <c r="Y9313" s="126"/>
      <c r="Z9313" s="126"/>
    </row>
    <row r="9314" spans="1:26">
      <c r="A9314" s="248"/>
      <c r="I9314" s="126"/>
      <c r="P9314" s="126"/>
      <c r="Y9314" s="126"/>
      <c r="Z9314" s="126"/>
    </row>
    <row r="9315" spans="1:26">
      <c r="A9315" s="248"/>
      <c r="I9315" s="126"/>
      <c r="P9315" s="126"/>
      <c r="Y9315" s="126"/>
      <c r="Z9315" s="126"/>
    </row>
    <row r="9316" spans="1:26">
      <c r="A9316" s="248"/>
      <c r="I9316" s="126"/>
      <c r="P9316" s="126"/>
      <c r="Y9316" s="126"/>
      <c r="Z9316" s="126"/>
    </row>
    <row r="9317" spans="1:26">
      <c r="A9317" s="248"/>
      <c r="I9317" s="126"/>
      <c r="P9317" s="126"/>
      <c r="Y9317" s="126"/>
      <c r="Z9317" s="126"/>
    </row>
    <row r="9318" spans="1:26">
      <c r="A9318" s="248"/>
      <c r="I9318" s="126"/>
      <c r="P9318" s="126"/>
      <c r="Y9318" s="126"/>
      <c r="Z9318" s="126"/>
    </row>
    <row r="9319" spans="1:26">
      <c r="A9319" s="248"/>
      <c r="I9319" s="126"/>
      <c r="P9319" s="126"/>
      <c r="Y9319" s="126"/>
      <c r="Z9319" s="126"/>
    </row>
    <row r="9320" spans="1:26">
      <c r="A9320" s="248"/>
      <c r="I9320" s="126"/>
      <c r="P9320" s="126"/>
      <c r="Y9320" s="126"/>
      <c r="Z9320" s="126"/>
    </row>
    <row r="9321" spans="1:26">
      <c r="A9321" s="248"/>
      <c r="I9321" s="126"/>
      <c r="P9321" s="126"/>
      <c r="Y9321" s="126"/>
      <c r="Z9321" s="126"/>
    </row>
    <row r="9322" spans="1:26">
      <c r="A9322" s="248"/>
      <c r="I9322" s="126"/>
      <c r="P9322" s="126"/>
      <c r="Y9322" s="126"/>
      <c r="Z9322" s="126"/>
    </row>
    <row r="9323" spans="1:26">
      <c r="A9323" s="248"/>
      <c r="I9323" s="126"/>
      <c r="P9323" s="126"/>
      <c r="Y9323" s="126"/>
      <c r="Z9323" s="126"/>
    </row>
    <row r="9324" spans="1:26">
      <c r="A9324" s="248"/>
      <c r="I9324" s="126"/>
      <c r="P9324" s="126"/>
      <c r="Y9324" s="126"/>
      <c r="Z9324" s="126"/>
    </row>
    <row r="9325" spans="1:26">
      <c r="A9325" s="248"/>
      <c r="I9325" s="126"/>
      <c r="P9325" s="126"/>
      <c r="Y9325" s="126"/>
      <c r="Z9325" s="126"/>
    </row>
    <row r="9326" spans="1:26">
      <c r="A9326" s="248"/>
      <c r="I9326" s="126"/>
      <c r="P9326" s="126"/>
      <c r="Y9326" s="126"/>
      <c r="Z9326" s="126"/>
    </row>
    <row r="9327" spans="1:26">
      <c r="A9327" s="248"/>
      <c r="I9327" s="126"/>
      <c r="P9327" s="126"/>
      <c r="Y9327" s="126"/>
      <c r="Z9327" s="126"/>
    </row>
    <row r="9328" spans="1:26">
      <c r="A9328" s="248"/>
      <c r="I9328" s="126"/>
      <c r="P9328" s="126"/>
      <c r="Y9328" s="126"/>
      <c r="Z9328" s="126"/>
    </row>
    <row r="9329" spans="1:26">
      <c r="A9329" s="248"/>
      <c r="I9329" s="126"/>
      <c r="P9329" s="126"/>
      <c r="Y9329" s="126"/>
      <c r="Z9329" s="126"/>
    </row>
    <row r="9330" spans="1:26">
      <c r="A9330" s="248"/>
      <c r="I9330" s="126"/>
      <c r="P9330" s="126"/>
      <c r="Y9330" s="126"/>
      <c r="Z9330" s="126"/>
    </row>
    <row r="9331" spans="1:26">
      <c r="A9331" s="248"/>
      <c r="I9331" s="126"/>
      <c r="P9331" s="126"/>
      <c r="Y9331" s="126"/>
      <c r="Z9331" s="126"/>
    </row>
    <row r="9332" spans="1:26">
      <c r="A9332" s="248"/>
      <c r="I9332" s="126"/>
      <c r="P9332" s="126"/>
      <c r="Y9332" s="126"/>
      <c r="Z9332" s="126"/>
    </row>
    <row r="9333" spans="1:26">
      <c r="A9333" s="248"/>
      <c r="I9333" s="126"/>
      <c r="P9333" s="126"/>
      <c r="Y9333" s="126"/>
      <c r="Z9333" s="126"/>
    </row>
    <row r="9334" spans="1:26">
      <c r="A9334" s="248"/>
      <c r="I9334" s="126"/>
      <c r="P9334" s="126"/>
      <c r="Y9334" s="126"/>
      <c r="Z9334" s="126"/>
    </row>
    <row r="9335" spans="1:26">
      <c r="A9335" s="248"/>
      <c r="I9335" s="126"/>
      <c r="P9335" s="126"/>
      <c r="Y9335" s="126"/>
      <c r="Z9335" s="126"/>
    </row>
    <row r="9336" spans="1:26">
      <c r="A9336" s="248"/>
      <c r="I9336" s="126"/>
      <c r="P9336" s="126"/>
      <c r="Y9336" s="126"/>
      <c r="Z9336" s="126"/>
    </row>
    <row r="9337" spans="1:26">
      <c r="A9337" s="248"/>
      <c r="I9337" s="126"/>
      <c r="P9337" s="126"/>
      <c r="Y9337" s="126"/>
      <c r="Z9337" s="126"/>
    </row>
    <row r="9338" spans="1:26">
      <c r="A9338" s="248"/>
      <c r="I9338" s="126"/>
      <c r="P9338" s="126"/>
      <c r="Y9338" s="126"/>
      <c r="Z9338" s="126"/>
    </row>
    <row r="9339" spans="1:26">
      <c r="A9339" s="248"/>
      <c r="I9339" s="126"/>
      <c r="P9339" s="126"/>
      <c r="Y9339" s="126"/>
      <c r="Z9339" s="126"/>
    </row>
    <row r="9340" spans="1:26">
      <c r="A9340" s="248"/>
      <c r="I9340" s="126"/>
      <c r="P9340" s="126"/>
      <c r="Y9340" s="126"/>
      <c r="Z9340" s="126"/>
    </row>
    <row r="9341" spans="1:26">
      <c r="A9341" s="248"/>
      <c r="I9341" s="126"/>
      <c r="P9341" s="126"/>
      <c r="Y9341" s="126"/>
      <c r="Z9341" s="126"/>
    </row>
    <row r="9342" spans="1:26">
      <c r="A9342" s="248"/>
      <c r="I9342" s="126"/>
      <c r="P9342" s="126"/>
      <c r="Y9342" s="126"/>
      <c r="Z9342" s="126"/>
    </row>
    <row r="9343" spans="1:26">
      <c r="A9343" s="248"/>
      <c r="I9343" s="126"/>
      <c r="P9343" s="126"/>
      <c r="Y9343" s="126"/>
      <c r="Z9343" s="126"/>
    </row>
    <row r="9344" spans="1:26">
      <c r="A9344" s="248"/>
      <c r="I9344" s="126"/>
      <c r="P9344" s="126"/>
      <c r="Y9344" s="126"/>
      <c r="Z9344" s="126"/>
    </row>
    <row r="9345" spans="1:26">
      <c r="A9345" s="248"/>
      <c r="I9345" s="126"/>
      <c r="P9345" s="126"/>
      <c r="Y9345" s="126"/>
      <c r="Z9345" s="126"/>
    </row>
    <row r="9346" spans="1:26">
      <c r="A9346" s="248"/>
      <c r="I9346" s="126"/>
      <c r="P9346" s="126"/>
      <c r="Y9346" s="126"/>
      <c r="Z9346" s="126"/>
    </row>
    <row r="9347" spans="1:26">
      <c r="A9347" s="248"/>
      <c r="I9347" s="126"/>
      <c r="P9347" s="126"/>
      <c r="Y9347" s="126"/>
      <c r="Z9347" s="126"/>
    </row>
    <row r="9348" spans="1:26">
      <c r="A9348" s="248"/>
      <c r="I9348" s="126"/>
      <c r="P9348" s="126"/>
      <c r="Y9348" s="126"/>
      <c r="Z9348" s="126"/>
    </row>
    <row r="9349" spans="1:26">
      <c r="A9349" s="248"/>
      <c r="I9349" s="126"/>
      <c r="P9349" s="126"/>
      <c r="Y9349" s="126"/>
      <c r="Z9349" s="126"/>
    </row>
    <row r="9350" spans="1:26">
      <c r="A9350" s="248"/>
      <c r="I9350" s="126"/>
      <c r="P9350" s="126"/>
      <c r="Y9350" s="126"/>
      <c r="Z9350" s="126"/>
    </row>
    <row r="9351" spans="1:26">
      <c r="A9351" s="248"/>
      <c r="I9351" s="126"/>
      <c r="P9351" s="126"/>
      <c r="Y9351" s="126"/>
      <c r="Z9351" s="126"/>
    </row>
    <row r="9352" spans="1:26">
      <c r="A9352" s="248"/>
      <c r="I9352" s="126"/>
      <c r="P9352" s="126"/>
      <c r="Y9352" s="126"/>
      <c r="Z9352" s="126"/>
    </row>
    <row r="9353" spans="1:26">
      <c r="A9353" s="248"/>
      <c r="I9353" s="126"/>
      <c r="P9353" s="126"/>
      <c r="Y9353" s="126"/>
      <c r="Z9353" s="126"/>
    </row>
    <row r="9354" spans="1:26">
      <c r="A9354" s="248"/>
      <c r="I9354" s="126"/>
      <c r="P9354" s="126"/>
      <c r="Y9354" s="126"/>
      <c r="Z9354" s="126"/>
    </row>
    <row r="9355" spans="1:26">
      <c r="A9355" s="248"/>
      <c r="I9355" s="126"/>
      <c r="P9355" s="126"/>
      <c r="Y9355" s="126"/>
      <c r="Z9355" s="126"/>
    </row>
    <row r="9356" spans="1:26">
      <c r="A9356" s="248"/>
      <c r="I9356" s="126"/>
      <c r="P9356" s="126"/>
      <c r="Y9356" s="126"/>
      <c r="Z9356" s="126"/>
    </row>
    <row r="9357" spans="1:26">
      <c r="A9357" s="248"/>
      <c r="I9357" s="126"/>
      <c r="P9357" s="126"/>
      <c r="Y9357" s="126"/>
      <c r="Z9357" s="126"/>
    </row>
    <row r="9358" spans="1:26">
      <c r="A9358" s="248"/>
      <c r="I9358" s="126"/>
      <c r="P9358" s="126"/>
      <c r="Y9358" s="126"/>
      <c r="Z9358" s="126"/>
    </row>
    <row r="9359" spans="1:26">
      <c r="A9359" s="248"/>
      <c r="I9359" s="126"/>
      <c r="P9359" s="126"/>
      <c r="Y9359" s="126"/>
      <c r="Z9359" s="126"/>
    </row>
    <row r="9360" spans="1:26">
      <c r="A9360" s="248"/>
      <c r="I9360" s="126"/>
      <c r="P9360" s="126"/>
      <c r="Y9360" s="126"/>
      <c r="Z9360" s="126"/>
    </row>
    <row r="9361" spans="1:26">
      <c r="A9361" s="248"/>
      <c r="I9361" s="126"/>
      <c r="P9361" s="126"/>
      <c r="Y9361" s="126"/>
      <c r="Z9361" s="126"/>
    </row>
    <row r="9362" spans="1:26">
      <c r="A9362" s="248"/>
      <c r="I9362" s="126"/>
      <c r="P9362" s="126"/>
      <c r="Y9362" s="126"/>
      <c r="Z9362" s="126"/>
    </row>
    <row r="9363" spans="1:26">
      <c r="A9363" s="248"/>
      <c r="I9363" s="126"/>
      <c r="P9363" s="126"/>
      <c r="Y9363" s="126"/>
      <c r="Z9363" s="126"/>
    </row>
    <row r="9364" spans="1:26">
      <c r="A9364" s="248"/>
      <c r="I9364" s="126"/>
      <c r="P9364" s="126"/>
      <c r="Y9364" s="126"/>
      <c r="Z9364" s="126"/>
    </row>
    <row r="9365" spans="1:26">
      <c r="A9365" s="248"/>
      <c r="I9365" s="126"/>
      <c r="P9365" s="126"/>
      <c r="Y9365" s="126"/>
      <c r="Z9365" s="126"/>
    </row>
    <row r="9366" spans="1:26">
      <c r="A9366" s="248"/>
      <c r="I9366" s="126"/>
      <c r="P9366" s="126"/>
      <c r="Y9366" s="126"/>
      <c r="Z9366" s="126"/>
    </row>
    <row r="9367" spans="1:26">
      <c r="A9367" s="248"/>
      <c r="I9367" s="126"/>
      <c r="P9367" s="126"/>
      <c r="Y9367" s="126"/>
      <c r="Z9367" s="126"/>
    </row>
    <row r="9368" spans="1:26">
      <c r="A9368" s="248"/>
      <c r="I9368" s="126"/>
      <c r="P9368" s="126"/>
      <c r="Y9368" s="126"/>
      <c r="Z9368" s="126"/>
    </row>
    <row r="9369" spans="1:26">
      <c r="A9369" s="248"/>
      <c r="I9369" s="126"/>
      <c r="P9369" s="126"/>
      <c r="Y9369" s="126"/>
      <c r="Z9369" s="126"/>
    </row>
    <row r="9370" spans="1:26">
      <c r="A9370" s="248"/>
      <c r="I9370" s="126"/>
      <c r="P9370" s="126"/>
      <c r="Y9370" s="126"/>
      <c r="Z9370" s="126"/>
    </row>
    <row r="9371" spans="1:26">
      <c r="A9371" s="248"/>
      <c r="I9371" s="126"/>
      <c r="P9371" s="126"/>
      <c r="Y9371" s="126"/>
      <c r="Z9371" s="126"/>
    </row>
    <row r="9372" spans="1:26">
      <c r="A9372" s="248"/>
      <c r="I9372" s="126"/>
      <c r="P9372" s="126"/>
      <c r="Y9372" s="126"/>
      <c r="Z9372" s="126"/>
    </row>
    <row r="9373" spans="1:26">
      <c r="A9373" s="248"/>
      <c r="I9373" s="126"/>
      <c r="P9373" s="126"/>
      <c r="Y9373" s="126"/>
      <c r="Z9373" s="126"/>
    </row>
    <row r="9374" spans="1:26">
      <c r="A9374" s="248"/>
      <c r="I9374" s="126"/>
      <c r="P9374" s="126"/>
      <c r="Y9374" s="126"/>
      <c r="Z9374" s="126"/>
    </row>
    <row r="9375" spans="1:26">
      <c r="A9375" s="248"/>
      <c r="I9375" s="126"/>
      <c r="P9375" s="126"/>
      <c r="Y9375" s="126"/>
      <c r="Z9375" s="126"/>
    </row>
    <row r="9376" spans="1:26">
      <c r="A9376" s="248"/>
      <c r="I9376" s="126"/>
      <c r="P9376" s="126"/>
      <c r="Y9376" s="126"/>
      <c r="Z9376" s="126"/>
    </row>
    <row r="9377" spans="1:26">
      <c r="A9377" s="248"/>
      <c r="I9377" s="126"/>
      <c r="P9377" s="126"/>
      <c r="Y9377" s="126"/>
      <c r="Z9377" s="126"/>
    </row>
    <row r="9378" spans="1:26">
      <c r="A9378" s="248"/>
      <c r="I9378" s="126"/>
      <c r="P9378" s="126"/>
      <c r="Y9378" s="126"/>
      <c r="Z9378" s="126"/>
    </row>
    <row r="9379" spans="1:26">
      <c r="A9379" s="248"/>
      <c r="I9379" s="126"/>
      <c r="P9379" s="126"/>
      <c r="Y9379" s="126"/>
      <c r="Z9379" s="126"/>
    </row>
    <row r="9380" spans="1:26">
      <c r="A9380" s="248"/>
      <c r="I9380" s="126"/>
      <c r="P9380" s="126"/>
      <c r="Y9380" s="126"/>
      <c r="Z9380" s="126"/>
    </row>
    <row r="9381" spans="1:26">
      <c r="A9381" s="248"/>
      <c r="I9381" s="126"/>
      <c r="P9381" s="126"/>
      <c r="Y9381" s="126"/>
      <c r="Z9381" s="126"/>
    </row>
    <row r="9382" spans="1:26">
      <c r="A9382" s="248"/>
      <c r="I9382" s="126"/>
      <c r="P9382" s="126"/>
      <c r="Y9382" s="126"/>
      <c r="Z9382" s="126"/>
    </row>
    <row r="9383" spans="1:26">
      <c r="A9383" s="248"/>
      <c r="I9383" s="126"/>
      <c r="P9383" s="126"/>
      <c r="Y9383" s="126"/>
      <c r="Z9383" s="126"/>
    </row>
    <row r="9384" spans="1:26">
      <c r="A9384" s="248"/>
      <c r="I9384" s="126"/>
      <c r="P9384" s="126"/>
      <c r="Y9384" s="126"/>
      <c r="Z9384" s="126"/>
    </row>
    <row r="9385" spans="1:26">
      <c r="A9385" s="248"/>
      <c r="I9385" s="126"/>
      <c r="P9385" s="126"/>
      <c r="Y9385" s="126"/>
      <c r="Z9385" s="126"/>
    </row>
    <row r="9386" spans="1:26">
      <c r="A9386" s="248"/>
      <c r="I9386" s="126"/>
      <c r="P9386" s="126"/>
      <c r="Y9386" s="126"/>
      <c r="Z9386" s="126"/>
    </row>
    <row r="9387" spans="1:26">
      <c r="A9387" s="248"/>
      <c r="I9387" s="126"/>
      <c r="P9387" s="126"/>
      <c r="Y9387" s="126"/>
      <c r="Z9387" s="126"/>
    </row>
    <row r="9388" spans="1:26">
      <c r="A9388" s="248"/>
      <c r="I9388" s="126"/>
      <c r="P9388" s="126"/>
      <c r="Y9388" s="126"/>
      <c r="Z9388" s="126"/>
    </row>
    <row r="9389" spans="1:26">
      <c r="A9389" s="248"/>
      <c r="I9389" s="126"/>
      <c r="P9389" s="126"/>
      <c r="Y9389" s="126"/>
      <c r="Z9389" s="126"/>
    </row>
    <row r="9390" spans="1:26">
      <c r="A9390" s="248"/>
      <c r="I9390" s="126"/>
      <c r="P9390" s="126"/>
      <c r="Y9390" s="126"/>
      <c r="Z9390" s="126"/>
    </row>
    <row r="9391" spans="1:26">
      <c r="A9391" s="248"/>
      <c r="I9391" s="126"/>
      <c r="P9391" s="126"/>
      <c r="Y9391" s="126"/>
      <c r="Z9391" s="126"/>
    </row>
    <row r="9392" spans="1:26">
      <c r="A9392" s="248"/>
      <c r="I9392" s="126"/>
      <c r="P9392" s="126"/>
      <c r="Y9392" s="126"/>
      <c r="Z9392" s="126"/>
    </row>
    <row r="9393" spans="1:26">
      <c r="A9393" s="248"/>
      <c r="I9393" s="126"/>
      <c r="P9393" s="126"/>
      <c r="Y9393" s="126"/>
      <c r="Z9393" s="126"/>
    </row>
    <row r="9394" spans="1:26">
      <c r="A9394" s="248"/>
      <c r="I9394" s="126"/>
      <c r="P9394" s="126"/>
      <c r="Y9394" s="126"/>
      <c r="Z9394" s="126"/>
    </row>
    <row r="9395" spans="1:26">
      <c r="A9395" s="248"/>
      <c r="I9395" s="126"/>
      <c r="P9395" s="126"/>
      <c r="Y9395" s="126"/>
      <c r="Z9395" s="126"/>
    </row>
    <row r="9396" spans="1:26">
      <c r="A9396" s="248"/>
      <c r="I9396" s="126"/>
      <c r="P9396" s="126"/>
      <c r="Y9396" s="126"/>
      <c r="Z9396" s="126"/>
    </row>
    <row r="9397" spans="1:26">
      <c r="A9397" s="248"/>
      <c r="I9397" s="126"/>
      <c r="P9397" s="126"/>
      <c r="Y9397" s="126"/>
      <c r="Z9397" s="126"/>
    </row>
    <row r="9398" spans="1:26">
      <c r="A9398" s="248"/>
      <c r="I9398" s="126"/>
      <c r="P9398" s="126"/>
      <c r="Y9398" s="126"/>
      <c r="Z9398" s="126"/>
    </row>
    <row r="9399" spans="1:26">
      <c r="A9399" s="248"/>
      <c r="I9399" s="126"/>
      <c r="P9399" s="126"/>
      <c r="Y9399" s="126"/>
      <c r="Z9399" s="126"/>
    </row>
    <row r="9400" spans="1:26">
      <c r="A9400" s="248"/>
      <c r="I9400" s="126"/>
      <c r="P9400" s="126"/>
      <c r="Y9400" s="126"/>
      <c r="Z9400" s="126"/>
    </row>
    <row r="9401" spans="1:26">
      <c r="A9401" s="248"/>
      <c r="I9401" s="126"/>
      <c r="P9401" s="126"/>
      <c r="Y9401" s="126"/>
      <c r="Z9401" s="126"/>
    </row>
    <row r="9402" spans="1:26">
      <c r="A9402" s="248"/>
      <c r="I9402" s="126"/>
      <c r="P9402" s="126"/>
      <c r="Y9402" s="126"/>
      <c r="Z9402" s="126"/>
    </row>
    <row r="9403" spans="1:26">
      <c r="A9403" s="248"/>
      <c r="I9403" s="126"/>
      <c r="P9403" s="126"/>
      <c r="Y9403" s="126"/>
      <c r="Z9403" s="126"/>
    </row>
    <row r="9404" spans="1:26">
      <c r="A9404" s="248"/>
      <c r="I9404" s="126"/>
      <c r="P9404" s="126"/>
      <c r="Y9404" s="126"/>
      <c r="Z9404" s="126"/>
    </row>
    <row r="9405" spans="1:26">
      <c r="A9405" s="248"/>
      <c r="I9405" s="126"/>
      <c r="P9405" s="126"/>
      <c r="Y9405" s="126"/>
      <c r="Z9405" s="126"/>
    </row>
    <row r="9406" spans="1:26">
      <c r="A9406" s="248"/>
      <c r="I9406" s="126"/>
      <c r="P9406" s="126"/>
      <c r="Y9406" s="126"/>
      <c r="Z9406" s="126"/>
    </row>
    <row r="9407" spans="1:26">
      <c r="A9407" s="248"/>
      <c r="I9407" s="126"/>
      <c r="P9407" s="126"/>
      <c r="Y9407" s="126"/>
      <c r="Z9407" s="126"/>
    </row>
    <row r="9408" spans="1:26">
      <c r="A9408" s="248"/>
      <c r="I9408" s="126"/>
      <c r="P9408" s="126"/>
      <c r="Y9408" s="126"/>
      <c r="Z9408" s="126"/>
    </row>
    <row r="9409" spans="1:26">
      <c r="A9409" s="248"/>
      <c r="I9409" s="126"/>
      <c r="P9409" s="126"/>
      <c r="Y9409" s="126"/>
      <c r="Z9409" s="126"/>
    </row>
    <row r="9410" spans="1:26">
      <c r="A9410" s="248"/>
      <c r="I9410" s="126"/>
      <c r="P9410" s="126"/>
      <c r="Y9410" s="126"/>
      <c r="Z9410" s="126"/>
    </row>
    <row r="9411" spans="1:26">
      <c r="A9411" s="248"/>
      <c r="I9411" s="126"/>
      <c r="P9411" s="126"/>
      <c r="Y9411" s="126"/>
      <c r="Z9411" s="126"/>
    </row>
    <row r="9412" spans="1:26">
      <c r="A9412" s="248"/>
      <c r="I9412" s="126"/>
      <c r="P9412" s="126"/>
      <c r="Y9412" s="126"/>
      <c r="Z9412" s="126"/>
    </row>
    <row r="9413" spans="1:26">
      <c r="A9413" s="248"/>
      <c r="I9413" s="126"/>
      <c r="P9413" s="126"/>
      <c r="Y9413" s="126"/>
      <c r="Z9413" s="126"/>
    </row>
    <row r="9414" spans="1:26">
      <c r="A9414" s="248"/>
      <c r="I9414" s="126"/>
      <c r="P9414" s="126"/>
      <c r="Y9414" s="126"/>
      <c r="Z9414" s="126"/>
    </row>
    <row r="9415" spans="1:26">
      <c r="A9415" s="248"/>
      <c r="I9415" s="126"/>
      <c r="P9415" s="126"/>
      <c r="Y9415" s="126"/>
      <c r="Z9415" s="126"/>
    </row>
    <row r="9416" spans="1:26">
      <c r="A9416" s="248"/>
      <c r="I9416" s="126"/>
      <c r="P9416" s="126"/>
      <c r="Y9416" s="126"/>
      <c r="Z9416" s="126"/>
    </row>
    <row r="9417" spans="1:26">
      <c r="A9417" s="248"/>
      <c r="I9417" s="126"/>
      <c r="P9417" s="126"/>
      <c r="Y9417" s="126"/>
      <c r="Z9417" s="126"/>
    </row>
    <row r="9418" spans="1:26">
      <c r="A9418" s="248"/>
      <c r="I9418" s="126"/>
      <c r="P9418" s="126"/>
      <c r="Y9418" s="126"/>
      <c r="Z9418" s="126"/>
    </row>
    <row r="9419" spans="1:26">
      <c r="A9419" s="248"/>
      <c r="I9419" s="126"/>
      <c r="P9419" s="126"/>
      <c r="Y9419" s="126"/>
      <c r="Z9419" s="126"/>
    </row>
    <row r="9420" spans="1:26">
      <c r="A9420" s="248"/>
      <c r="I9420" s="126"/>
      <c r="P9420" s="126"/>
      <c r="Y9420" s="126"/>
      <c r="Z9420" s="126"/>
    </row>
    <row r="9421" spans="1:26">
      <c r="A9421" s="248"/>
      <c r="I9421" s="126"/>
      <c r="P9421" s="126"/>
      <c r="Y9421" s="126"/>
      <c r="Z9421" s="126"/>
    </row>
    <row r="9422" spans="1:26">
      <c r="A9422" s="248"/>
      <c r="I9422" s="126"/>
      <c r="P9422" s="126"/>
      <c r="Y9422" s="126"/>
      <c r="Z9422" s="126"/>
    </row>
    <row r="9423" spans="1:26">
      <c r="A9423" s="248"/>
      <c r="I9423" s="126"/>
      <c r="P9423" s="126"/>
      <c r="Y9423" s="126"/>
      <c r="Z9423" s="126"/>
    </row>
    <row r="9424" spans="1:26">
      <c r="A9424" s="248"/>
      <c r="I9424" s="126"/>
      <c r="P9424" s="126"/>
      <c r="Y9424" s="126"/>
      <c r="Z9424" s="126"/>
    </row>
    <row r="9425" spans="1:26">
      <c r="A9425" s="248"/>
      <c r="I9425" s="126"/>
      <c r="P9425" s="126"/>
      <c r="Y9425" s="126"/>
      <c r="Z9425" s="126"/>
    </row>
    <row r="9426" spans="1:26">
      <c r="A9426" s="248"/>
      <c r="I9426" s="126"/>
      <c r="P9426" s="126"/>
      <c r="Y9426" s="126"/>
      <c r="Z9426" s="126"/>
    </row>
    <row r="9427" spans="1:26">
      <c r="A9427" s="248"/>
      <c r="I9427" s="126"/>
      <c r="P9427" s="126"/>
      <c r="Y9427" s="126"/>
      <c r="Z9427" s="126"/>
    </row>
    <row r="9428" spans="1:26">
      <c r="A9428" s="248"/>
      <c r="I9428" s="126"/>
      <c r="P9428" s="126"/>
      <c r="Y9428" s="126"/>
      <c r="Z9428" s="126"/>
    </row>
    <row r="9429" spans="1:26">
      <c r="A9429" s="248"/>
      <c r="I9429" s="126"/>
      <c r="P9429" s="126"/>
      <c r="Y9429" s="126"/>
      <c r="Z9429" s="126"/>
    </row>
    <row r="9430" spans="1:26">
      <c r="A9430" s="248"/>
      <c r="I9430" s="126"/>
      <c r="P9430" s="126"/>
      <c r="Y9430" s="126"/>
      <c r="Z9430" s="126"/>
    </row>
    <row r="9431" spans="1:26">
      <c r="A9431" s="248"/>
      <c r="I9431" s="126"/>
      <c r="P9431" s="126"/>
      <c r="Y9431" s="126"/>
      <c r="Z9431" s="126"/>
    </row>
    <row r="9432" spans="1:26">
      <c r="A9432" s="248"/>
      <c r="I9432" s="126"/>
      <c r="P9432" s="126"/>
      <c r="Y9432" s="126"/>
      <c r="Z9432" s="126"/>
    </row>
    <row r="9433" spans="1:26">
      <c r="A9433" s="248"/>
      <c r="I9433" s="126"/>
      <c r="P9433" s="126"/>
      <c r="Y9433" s="126"/>
      <c r="Z9433" s="126"/>
    </row>
    <row r="9434" spans="1:26">
      <c r="A9434" s="248"/>
      <c r="I9434" s="126"/>
      <c r="P9434" s="126"/>
      <c r="Y9434" s="126"/>
      <c r="Z9434" s="126"/>
    </row>
    <row r="9435" spans="1:26">
      <c r="A9435" s="248"/>
      <c r="I9435" s="126"/>
      <c r="P9435" s="126"/>
      <c r="Y9435" s="126"/>
      <c r="Z9435" s="126"/>
    </row>
    <row r="9436" spans="1:26">
      <c r="A9436" s="248"/>
      <c r="I9436" s="126"/>
      <c r="P9436" s="126"/>
      <c r="Y9436" s="126"/>
      <c r="Z9436" s="126"/>
    </row>
    <row r="9437" spans="1:26">
      <c r="A9437" s="248"/>
      <c r="I9437" s="126"/>
      <c r="P9437" s="126"/>
      <c r="Y9437" s="126"/>
      <c r="Z9437" s="126"/>
    </row>
    <row r="9438" spans="1:26">
      <c r="A9438" s="248"/>
      <c r="I9438" s="126"/>
      <c r="P9438" s="126"/>
      <c r="Y9438" s="126"/>
      <c r="Z9438" s="126"/>
    </row>
    <row r="9439" spans="1:26">
      <c r="A9439" s="248"/>
      <c r="I9439" s="126"/>
      <c r="P9439" s="126"/>
      <c r="Y9439" s="126"/>
      <c r="Z9439" s="126"/>
    </row>
    <row r="9440" spans="1:26">
      <c r="A9440" s="248"/>
      <c r="I9440" s="126"/>
      <c r="P9440" s="126"/>
      <c r="Y9440" s="126"/>
      <c r="Z9440" s="126"/>
    </row>
    <row r="9441" spans="1:26">
      <c r="A9441" s="248"/>
      <c r="I9441" s="126"/>
      <c r="P9441" s="126"/>
      <c r="Y9441" s="126"/>
      <c r="Z9441" s="126"/>
    </row>
    <row r="9442" spans="1:26">
      <c r="A9442" s="248"/>
      <c r="I9442" s="126"/>
      <c r="P9442" s="126"/>
      <c r="Y9442" s="126"/>
      <c r="Z9442" s="126"/>
    </row>
    <row r="9443" spans="1:26">
      <c r="A9443" s="248"/>
      <c r="I9443" s="126"/>
      <c r="P9443" s="126"/>
      <c r="Y9443" s="126"/>
      <c r="Z9443" s="126"/>
    </row>
    <row r="9444" spans="1:26">
      <c r="A9444" s="248"/>
      <c r="I9444" s="126"/>
      <c r="P9444" s="126"/>
      <c r="Y9444" s="126"/>
      <c r="Z9444" s="126"/>
    </row>
    <row r="9445" spans="1:26">
      <c r="A9445" s="248"/>
      <c r="I9445" s="126"/>
      <c r="P9445" s="126"/>
      <c r="Y9445" s="126"/>
      <c r="Z9445" s="126"/>
    </row>
    <row r="9446" spans="1:26">
      <c r="A9446" s="248"/>
      <c r="I9446" s="126"/>
      <c r="P9446" s="126"/>
      <c r="Y9446" s="126"/>
      <c r="Z9446" s="126"/>
    </row>
    <row r="9447" spans="1:26">
      <c r="A9447" s="248"/>
      <c r="I9447" s="126"/>
      <c r="P9447" s="126"/>
      <c r="Y9447" s="126"/>
      <c r="Z9447" s="126"/>
    </row>
    <row r="9448" spans="1:26">
      <c r="A9448" s="248"/>
      <c r="I9448" s="126"/>
      <c r="P9448" s="126"/>
      <c r="Y9448" s="126"/>
      <c r="Z9448" s="126"/>
    </row>
    <row r="9449" spans="1:26">
      <c r="A9449" s="248"/>
      <c r="I9449" s="126"/>
      <c r="P9449" s="126"/>
      <c r="Y9449" s="126"/>
      <c r="Z9449" s="126"/>
    </row>
    <row r="9450" spans="1:26">
      <c r="A9450" s="248"/>
      <c r="I9450" s="126"/>
      <c r="P9450" s="126"/>
      <c r="Y9450" s="126"/>
      <c r="Z9450" s="126"/>
    </row>
    <row r="9451" spans="1:26">
      <c r="A9451" s="248"/>
      <c r="I9451" s="126"/>
      <c r="P9451" s="126"/>
      <c r="Y9451" s="126"/>
      <c r="Z9451" s="126"/>
    </row>
    <row r="9452" spans="1:26">
      <c r="A9452" s="248"/>
      <c r="I9452" s="126"/>
      <c r="P9452" s="126"/>
      <c r="Y9452" s="126"/>
      <c r="Z9452" s="126"/>
    </row>
    <row r="9453" spans="1:26">
      <c r="A9453" s="248"/>
      <c r="I9453" s="126"/>
      <c r="P9453" s="126"/>
      <c r="Y9453" s="126"/>
      <c r="Z9453" s="126"/>
    </row>
    <row r="9454" spans="1:26">
      <c r="A9454" s="248"/>
      <c r="I9454" s="126"/>
      <c r="P9454" s="126"/>
      <c r="Y9454" s="126"/>
      <c r="Z9454" s="126"/>
    </row>
    <row r="9455" spans="1:26">
      <c r="A9455" s="248"/>
      <c r="I9455" s="126"/>
      <c r="P9455" s="126"/>
      <c r="Y9455" s="126"/>
      <c r="Z9455" s="126"/>
    </row>
    <row r="9456" spans="1:26">
      <c r="A9456" s="248"/>
      <c r="I9456" s="126"/>
      <c r="P9456" s="126"/>
      <c r="Y9456" s="126"/>
      <c r="Z9456" s="126"/>
    </row>
    <row r="9457" spans="1:26">
      <c r="A9457" s="248"/>
      <c r="I9457" s="126"/>
      <c r="P9457" s="126"/>
      <c r="Y9457" s="126"/>
      <c r="Z9457" s="126"/>
    </row>
    <row r="9458" spans="1:26">
      <c r="A9458" s="248"/>
      <c r="I9458" s="126"/>
      <c r="P9458" s="126"/>
      <c r="Y9458" s="126"/>
      <c r="Z9458" s="126"/>
    </row>
    <row r="9459" spans="1:26">
      <c r="A9459" s="248"/>
      <c r="I9459" s="126"/>
      <c r="P9459" s="126"/>
      <c r="Y9459" s="126"/>
      <c r="Z9459" s="126"/>
    </row>
    <row r="9460" spans="1:26">
      <c r="A9460" s="248"/>
      <c r="I9460" s="126"/>
      <c r="P9460" s="126"/>
      <c r="Y9460" s="126"/>
      <c r="Z9460" s="126"/>
    </row>
    <row r="9461" spans="1:26">
      <c r="A9461" s="248"/>
      <c r="I9461" s="126"/>
      <c r="P9461" s="126"/>
      <c r="Y9461" s="126"/>
      <c r="Z9461" s="126"/>
    </row>
    <row r="9462" spans="1:26">
      <c r="A9462" s="248"/>
      <c r="I9462" s="126"/>
      <c r="P9462" s="126"/>
      <c r="Y9462" s="126"/>
      <c r="Z9462" s="126"/>
    </row>
    <row r="9463" spans="1:26">
      <c r="A9463" s="248"/>
      <c r="I9463" s="126"/>
      <c r="P9463" s="126"/>
      <c r="Y9463" s="126"/>
      <c r="Z9463" s="126"/>
    </row>
    <row r="9464" spans="1:26">
      <c r="A9464" s="248"/>
      <c r="I9464" s="126"/>
      <c r="P9464" s="126"/>
      <c r="Y9464" s="126"/>
      <c r="Z9464" s="126"/>
    </row>
    <row r="9465" spans="1:26">
      <c r="A9465" s="248"/>
      <c r="I9465" s="126"/>
      <c r="P9465" s="126"/>
      <c r="Y9465" s="126"/>
      <c r="Z9465" s="126"/>
    </row>
    <row r="9466" spans="1:26">
      <c r="A9466" s="248"/>
      <c r="I9466" s="126"/>
      <c r="P9466" s="126"/>
      <c r="Y9466" s="126"/>
      <c r="Z9466" s="126"/>
    </row>
    <row r="9467" spans="1:26">
      <c r="A9467" s="248"/>
      <c r="I9467" s="126"/>
      <c r="P9467" s="126"/>
      <c r="Y9467" s="126"/>
      <c r="Z9467" s="126"/>
    </row>
    <row r="9468" spans="1:26">
      <c r="A9468" s="248"/>
      <c r="I9468" s="126"/>
      <c r="P9468" s="126"/>
      <c r="Y9468" s="126"/>
      <c r="Z9468" s="126"/>
    </row>
    <row r="9469" spans="1:26">
      <c r="A9469" s="248"/>
      <c r="I9469" s="126"/>
      <c r="P9469" s="126"/>
      <c r="Y9469" s="126"/>
      <c r="Z9469" s="126"/>
    </row>
    <row r="9470" spans="1:26">
      <c r="A9470" s="248"/>
      <c r="I9470" s="126"/>
      <c r="P9470" s="126"/>
      <c r="Y9470" s="126"/>
      <c r="Z9470" s="126"/>
    </row>
    <row r="9471" spans="1:26">
      <c r="A9471" s="248"/>
      <c r="I9471" s="126"/>
      <c r="P9471" s="126"/>
      <c r="Y9471" s="126"/>
      <c r="Z9471" s="126"/>
    </row>
    <row r="9472" spans="1:26">
      <c r="A9472" s="248"/>
      <c r="I9472" s="126"/>
      <c r="P9472" s="126"/>
      <c r="Y9472" s="126"/>
      <c r="Z9472" s="126"/>
    </row>
    <row r="9473" spans="1:26">
      <c r="A9473" s="248"/>
      <c r="I9473" s="126"/>
      <c r="P9473" s="126"/>
      <c r="Y9473" s="126"/>
      <c r="Z9473" s="126"/>
    </row>
    <row r="9474" spans="1:26">
      <c r="A9474" s="248"/>
      <c r="I9474" s="126"/>
      <c r="P9474" s="126"/>
      <c r="Y9474" s="126"/>
      <c r="Z9474" s="126"/>
    </row>
    <row r="9475" spans="1:26">
      <c r="A9475" s="248"/>
      <c r="I9475" s="126"/>
      <c r="P9475" s="126"/>
      <c r="Y9475" s="126"/>
      <c r="Z9475" s="126"/>
    </row>
    <row r="9476" spans="1:26">
      <c r="A9476" s="248"/>
      <c r="I9476" s="126"/>
      <c r="P9476" s="126"/>
      <c r="Y9476" s="126"/>
      <c r="Z9476" s="126"/>
    </row>
    <row r="9477" spans="1:26">
      <c r="A9477" s="248"/>
      <c r="I9477" s="126"/>
      <c r="P9477" s="126"/>
      <c r="Y9477" s="126"/>
      <c r="Z9477" s="126"/>
    </row>
    <row r="9478" spans="1:26">
      <c r="A9478" s="248"/>
      <c r="I9478" s="126"/>
      <c r="P9478" s="126"/>
      <c r="Y9478" s="126"/>
      <c r="Z9478" s="126"/>
    </row>
    <row r="9479" spans="1:26">
      <c r="A9479" s="248"/>
      <c r="I9479" s="126"/>
      <c r="P9479" s="126"/>
      <c r="Y9479" s="126"/>
      <c r="Z9479" s="126"/>
    </row>
    <row r="9480" spans="1:26">
      <c r="A9480" s="248"/>
      <c r="I9480" s="126"/>
      <c r="P9480" s="126"/>
      <c r="Y9480" s="126"/>
      <c r="Z9480" s="126"/>
    </row>
    <row r="9481" spans="1:26">
      <c r="A9481" s="248"/>
      <c r="I9481" s="126"/>
      <c r="P9481" s="126"/>
      <c r="Y9481" s="126"/>
      <c r="Z9481" s="126"/>
    </row>
    <row r="9482" spans="1:26">
      <c r="A9482" s="248"/>
      <c r="I9482" s="126"/>
      <c r="P9482" s="126"/>
      <c r="Y9482" s="126"/>
      <c r="Z9482" s="126"/>
    </row>
    <row r="9483" spans="1:26">
      <c r="A9483" s="248"/>
      <c r="I9483" s="126"/>
      <c r="P9483" s="126"/>
      <c r="Y9483" s="126"/>
      <c r="Z9483" s="126"/>
    </row>
    <row r="9484" spans="1:26">
      <c r="A9484" s="248"/>
      <c r="I9484" s="126"/>
      <c r="P9484" s="126"/>
      <c r="Y9484" s="126"/>
      <c r="Z9484" s="126"/>
    </row>
    <row r="9485" spans="1:26">
      <c r="A9485" s="248"/>
      <c r="I9485" s="126"/>
      <c r="P9485" s="126"/>
      <c r="Y9485" s="126"/>
      <c r="Z9485" s="126"/>
    </row>
    <row r="9486" spans="1:26">
      <c r="A9486" s="248"/>
      <c r="I9486" s="126"/>
      <c r="P9486" s="126"/>
      <c r="Y9486" s="126"/>
      <c r="Z9486" s="126"/>
    </row>
    <row r="9487" spans="1:26">
      <c r="A9487" s="248"/>
      <c r="I9487" s="126"/>
      <c r="P9487" s="126"/>
      <c r="Y9487" s="126"/>
      <c r="Z9487" s="126"/>
    </row>
    <row r="9488" spans="1:26">
      <c r="A9488" s="248"/>
      <c r="I9488" s="126"/>
      <c r="P9488" s="126"/>
      <c r="Y9488" s="126"/>
      <c r="Z9488" s="126"/>
    </row>
    <row r="9489" spans="1:26">
      <c r="A9489" s="248"/>
      <c r="I9489" s="126"/>
      <c r="P9489" s="126"/>
      <c r="Y9489" s="126"/>
      <c r="Z9489" s="126"/>
    </row>
    <row r="9490" spans="1:26">
      <c r="A9490" s="248"/>
      <c r="I9490" s="126"/>
      <c r="P9490" s="126"/>
      <c r="Y9490" s="126"/>
      <c r="Z9490" s="126"/>
    </row>
    <row r="9491" spans="1:26">
      <c r="A9491" s="248"/>
      <c r="I9491" s="126"/>
      <c r="P9491" s="126"/>
      <c r="Y9491" s="126"/>
      <c r="Z9491" s="126"/>
    </row>
    <row r="9492" spans="1:26">
      <c r="A9492" s="248"/>
      <c r="I9492" s="126"/>
      <c r="P9492" s="126"/>
      <c r="Y9492" s="126"/>
      <c r="Z9492" s="126"/>
    </row>
    <row r="9493" spans="1:26">
      <c r="A9493" s="248"/>
      <c r="I9493" s="126"/>
      <c r="P9493" s="126"/>
      <c r="Y9493" s="126"/>
      <c r="Z9493" s="126"/>
    </row>
    <row r="9494" spans="1:26">
      <c r="A9494" s="248"/>
      <c r="I9494" s="126"/>
      <c r="P9494" s="126"/>
      <c r="Y9494" s="126"/>
      <c r="Z9494" s="126"/>
    </row>
    <row r="9495" spans="1:26">
      <c r="A9495" s="248"/>
      <c r="I9495" s="126"/>
      <c r="P9495" s="126"/>
      <c r="Y9495" s="126"/>
      <c r="Z9495" s="126"/>
    </row>
    <row r="9496" spans="1:26">
      <c r="A9496" s="248"/>
      <c r="I9496" s="126"/>
      <c r="P9496" s="126"/>
      <c r="Y9496" s="126"/>
      <c r="Z9496" s="126"/>
    </row>
    <row r="9497" spans="1:26">
      <c r="A9497" s="248"/>
      <c r="I9497" s="126"/>
      <c r="P9497" s="126"/>
      <c r="Y9497" s="126"/>
      <c r="Z9497" s="126"/>
    </row>
    <row r="9498" spans="1:26">
      <c r="A9498" s="248"/>
      <c r="I9498" s="126"/>
      <c r="P9498" s="126"/>
      <c r="Y9498" s="126"/>
      <c r="Z9498" s="126"/>
    </row>
    <row r="9499" spans="1:26">
      <c r="A9499" s="248"/>
      <c r="I9499" s="126"/>
      <c r="P9499" s="126"/>
      <c r="Y9499" s="126"/>
      <c r="Z9499" s="126"/>
    </row>
    <row r="9500" spans="1:26">
      <c r="A9500" s="248"/>
      <c r="I9500" s="126"/>
      <c r="P9500" s="126"/>
      <c r="Y9500" s="126"/>
      <c r="Z9500" s="126"/>
    </row>
    <row r="9501" spans="1:26">
      <c r="A9501" s="248"/>
      <c r="I9501" s="126"/>
      <c r="P9501" s="126"/>
      <c r="Y9501" s="126"/>
      <c r="Z9501" s="126"/>
    </row>
    <row r="9502" spans="1:26">
      <c r="A9502" s="248"/>
      <c r="I9502" s="126"/>
      <c r="P9502" s="126"/>
      <c r="Y9502" s="126"/>
      <c r="Z9502" s="126"/>
    </row>
    <row r="9503" spans="1:26">
      <c r="A9503" s="248"/>
      <c r="I9503" s="126"/>
      <c r="P9503" s="126"/>
      <c r="Y9503" s="126"/>
      <c r="Z9503" s="126"/>
    </row>
    <row r="9504" spans="1:26">
      <c r="A9504" s="248"/>
      <c r="I9504" s="126"/>
      <c r="P9504" s="126"/>
      <c r="Y9504" s="126"/>
      <c r="Z9504" s="126"/>
    </row>
    <row r="9505" spans="1:26">
      <c r="A9505" s="248"/>
      <c r="I9505" s="126"/>
      <c r="P9505" s="126"/>
      <c r="Y9505" s="126"/>
      <c r="Z9505" s="126"/>
    </row>
    <row r="9506" spans="1:26">
      <c r="A9506" s="248"/>
      <c r="I9506" s="126"/>
      <c r="P9506" s="126"/>
      <c r="Y9506" s="126"/>
      <c r="Z9506" s="126"/>
    </row>
    <row r="9507" spans="1:26">
      <c r="A9507" s="248"/>
      <c r="I9507" s="126"/>
      <c r="P9507" s="126"/>
      <c r="Y9507" s="126"/>
      <c r="Z9507" s="126"/>
    </row>
    <row r="9508" spans="1:26">
      <c r="A9508" s="248"/>
      <c r="I9508" s="126"/>
      <c r="P9508" s="126"/>
      <c r="Y9508" s="126"/>
      <c r="Z9508" s="126"/>
    </row>
    <row r="9509" spans="1:26">
      <c r="A9509" s="248"/>
      <c r="I9509" s="126"/>
      <c r="P9509" s="126"/>
      <c r="Y9509" s="126"/>
      <c r="Z9509" s="126"/>
    </row>
    <row r="9510" spans="1:26">
      <c r="A9510" s="248"/>
      <c r="I9510" s="126"/>
      <c r="P9510" s="126"/>
      <c r="Y9510" s="126"/>
      <c r="Z9510" s="126"/>
    </row>
    <row r="9511" spans="1:26">
      <c r="A9511" s="248"/>
      <c r="I9511" s="126"/>
      <c r="P9511" s="126"/>
      <c r="Y9511" s="126"/>
      <c r="Z9511" s="126"/>
    </row>
    <row r="9512" spans="1:26">
      <c r="A9512" s="248"/>
      <c r="I9512" s="126"/>
      <c r="P9512" s="126"/>
      <c r="Y9512" s="126"/>
      <c r="Z9512" s="126"/>
    </row>
    <row r="9513" spans="1:26">
      <c r="A9513" s="248"/>
      <c r="I9513" s="126"/>
      <c r="P9513" s="126"/>
      <c r="Y9513" s="126"/>
      <c r="Z9513" s="126"/>
    </row>
    <row r="9514" spans="1:26">
      <c r="A9514" s="248"/>
      <c r="I9514" s="126"/>
      <c r="P9514" s="126"/>
      <c r="Y9514" s="126"/>
      <c r="Z9514" s="126"/>
    </row>
    <row r="9515" spans="1:26">
      <c r="A9515" s="248"/>
      <c r="I9515" s="126"/>
      <c r="P9515" s="126"/>
      <c r="Y9515" s="126"/>
      <c r="Z9515" s="126"/>
    </row>
    <row r="9516" spans="1:26">
      <c r="A9516" s="248"/>
      <c r="I9516" s="126"/>
      <c r="P9516" s="126"/>
      <c r="Y9516" s="126"/>
      <c r="Z9516" s="126"/>
    </row>
    <row r="9517" spans="1:26">
      <c r="A9517" s="248"/>
      <c r="I9517" s="126"/>
      <c r="P9517" s="126"/>
      <c r="Y9517" s="126"/>
      <c r="Z9517" s="126"/>
    </row>
    <row r="9518" spans="1:26">
      <c r="A9518" s="248"/>
      <c r="I9518" s="126"/>
      <c r="P9518" s="126"/>
      <c r="Y9518" s="126"/>
      <c r="Z9518" s="126"/>
    </row>
    <row r="9519" spans="1:26">
      <c r="A9519" s="248"/>
      <c r="I9519" s="126"/>
      <c r="P9519" s="126"/>
      <c r="Y9519" s="126"/>
      <c r="Z9519" s="126"/>
    </row>
    <row r="9520" spans="1:26">
      <c r="A9520" s="248"/>
      <c r="I9520" s="126"/>
      <c r="P9520" s="126"/>
      <c r="Y9520" s="126"/>
      <c r="Z9520" s="126"/>
    </row>
    <row r="9521" spans="1:26">
      <c r="A9521" s="248"/>
      <c r="I9521" s="126"/>
      <c r="P9521" s="126"/>
      <c r="Y9521" s="126"/>
      <c r="Z9521" s="126"/>
    </row>
    <row r="9522" spans="1:26">
      <c r="A9522" s="248"/>
      <c r="I9522" s="126"/>
      <c r="P9522" s="126"/>
      <c r="Y9522" s="126"/>
      <c r="Z9522" s="126"/>
    </row>
    <row r="9523" spans="1:26">
      <c r="A9523" s="248"/>
      <c r="I9523" s="126"/>
      <c r="P9523" s="126"/>
      <c r="Y9523" s="126"/>
      <c r="Z9523" s="126"/>
    </row>
    <row r="9524" spans="1:26">
      <c r="A9524" s="248"/>
      <c r="I9524" s="126"/>
      <c r="P9524" s="126"/>
      <c r="Y9524" s="126"/>
      <c r="Z9524" s="126"/>
    </row>
    <row r="9525" spans="1:26">
      <c r="A9525" s="248"/>
      <c r="I9525" s="126"/>
      <c r="P9525" s="126"/>
      <c r="Y9525" s="126"/>
      <c r="Z9525" s="126"/>
    </row>
    <row r="9526" spans="1:26">
      <c r="A9526" s="248"/>
      <c r="I9526" s="126"/>
      <c r="P9526" s="126"/>
      <c r="Y9526" s="126"/>
      <c r="Z9526" s="126"/>
    </row>
    <row r="9527" spans="1:26">
      <c r="A9527" s="248"/>
      <c r="I9527" s="126"/>
      <c r="P9527" s="126"/>
      <c r="Y9527" s="126"/>
      <c r="Z9527" s="126"/>
    </row>
    <row r="9528" spans="1:26">
      <c r="A9528" s="248"/>
      <c r="I9528" s="126"/>
      <c r="P9528" s="126"/>
      <c r="Y9528" s="126"/>
      <c r="Z9528" s="126"/>
    </row>
    <row r="9529" spans="1:26">
      <c r="A9529" s="248"/>
      <c r="I9529" s="126"/>
      <c r="P9529" s="126"/>
      <c r="Y9529" s="126"/>
      <c r="Z9529" s="126"/>
    </row>
    <row r="9530" spans="1:26">
      <c r="A9530" s="248"/>
      <c r="I9530" s="126"/>
      <c r="P9530" s="126"/>
      <c r="Y9530" s="126"/>
      <c r="Z9530" s="126"/>
    </row>
    <row r="9531" spans="1:26">
      <c r="A9531" s="248"/>
      <c r="I9531" s="126"/>
      <c r="P9531" s="126"/>
      <c r="Y9531" s="126"/>
      <c r="Z9531" s="126"/>
    </row>
    <row r="9532" spans="1:26">
      <c r="A9532" s="248"/>
      <c r="I9532" s="126"/>
      <c r="P9532" s="126"/>
      <c r="Y9532" s="126"/>
      <c r="Z9532" s="126"/>
    </row>
    <row r="9533" spans="1:26">
      <c r="A9533" s="248"/>
      <c r="I9533" s="126"/>
      <c r="P9533" s="126"/>
      <c r="Y9533" s="126"/>
      <c r="Z9533" s="126"/>
    </row>
    <row r="9534" spans="1:26">
      <c r="A9534" s="248"/>
      <c r="I9534" s="126"/>
      <c r="P9534" s="126"/>
      <c r="Y9534" s="126"/>
      <c r="Z9534" s="126"/>
    </row>
    <row r="9535" spans="1:26">
      <c r="A9535" s="248"/>
      <c r="I9535" s="126"/>
      <c r="P9535" s="126"/>
      <c r="Y9535" s="126"/>
      <c r="Z9535" s="126"/>
    </row>
    <row r="9536" spans="1:26">
      <c r="A9536" s="248"/>
      <c r="I9536" s="126"/>
      <c r="P9536" s="126"/>
      <c r="Y9536" s="126"/>
      <c r="Z9536" s="126"/>
    </row>
    <row r="9537" spans="1:26">
      <c r="A9537" s="248"/>
      <c r="I9537" s="126"/>
      <c r="P9537" s="126"/>
      <c r="Y9537" s="126"/>
      <c r="Z9537" s="126"/>
    </row>
    <row r="9538" spans="1:26">
      <c r="A9538" s="248"/>
      <c r="I9538" s="126"/>
      <c r="P9538" s="126"/>
      <c r="Y9538" s="126"/>
      <c r="Z9538" s="126"/>
    </row>
    <row r="9539" spans="1:26">
      <c r="A9539" s="248"/>
      <c r="I9539" s="126"/>
      <c r="P9539" s="126"/>
      <c r="Y9539" s="126"/>
      <c r="Z9539" s="126"/>
    </row>
    <row r="9540" spans="1:26">
      <c r="A9540" s="248"/>
      <c r="I9540" s="126"/>
      <c r="P9540" s="126"/>
      <c r="Y9540" s="126"/>
      <c r="Z9540" s="126"/>
    </row>
    <row r="9541" spans="1:26">
      <c r="A9541" s="248"/>
      <c r="I9541" s="126"/>
      <c r="P9541" s="126"/>
      <c r="Y9541" s="126"/>
      <c r="Z9541" s="126"/>
    </row>
    <row r="9542" spans="1:26">
      <c r="A9542" s="248"/>
      <c r="I9542" s="126"/>
      <c r="P9542" s="126"/>
      <c r="Y9542" s="126"/>
      <c r="Z9542" s="126"/>
    </row>
    <row r="9543" spans="1:26">
      <c r="A9543" s="248"/>
      <c r="I9543" s="126"/>
      <c r="P9543" s="126"/>
      <c r="Y9543" s="126"/>
      <c r="Z9543" s="126"/>
    </row>
    <row r="9544" spans="1:26">
      <c r="A9544" s="248"/>
      <c r="I9544" s="126"/>
      <c r="P9544" s="126"/>
      <c r="Y9544" s="126"/>
      <c r="Z9544" s="126"/>
    </row>
    <row r="9545" spans="1:26">
      <c r="A9545" s="248"/>
      <c r="I9545" s="126"/>
      <c r="P9545" s="126"/>
      <c r="Y9545" s="126"/>
      <c r="Z9545" s="126"/>
    </row>
    <row r="9546" spans="1:26">
      <c r="A9546" s="248"/>
      <c r="I9546" s="126"/>
      <c r="P9546" s="126"/>
      <c r="Y9546" s="126"/>
      <c r="Z9546" s="126"/>
    </row>
    <row r="9547" spans="1:26">
      <c r="A9547" s="248"/>
      <c r="I9547" s="126"/>
      <c r="P9547" s="126"/>
      <c r="Y9547" s="126"/>
      <c r="Z9547" s="126"/>
    </row>
    <row r="9548" spans="1:26">
      <c r="A9548" s="248"/>
      <c r="I9548" s="126"/>
      <c r="P9548" s="126"/>
      <c r="Y9548" s="126"/>
      <c r="Z9548" s="126"/>
    </row>
    <row r="9549" spans="1:26">
      <c r="A9549" s="248"/>
      <c r="I9549" s="126"/>
      <c r="P9549" s="126"/>
      <c r="Y9549" s="126"/>
      <c r="Z9549" s="126"/>
    </row>
    <row r="9550" spans="1:26">
      <c r="A9550" s="248"/>
      <c r="I9550" s="126"/>
      <c r="P9550" s="126"/>
      <c r="Y9550" s="126"/>
      <c r="Z9550" s="126"/>
    </row>
    <row r="9551" spans="1:26">
      <c r="A9551" s="248"/>
      <c r="I9551" s="126"/>
      <c r="P9551" s="126"/>
      <c r="Y9551" s="126"/>
      <c r="Z9551" s="126"/>
    </row>
    <row r="9552" spans="1:26">
      <c r="A9552" s="248"/>
      <c r="I9552" s="126"/>
      <c r="P9552" s="126"/>
      <c r="Y9552" s="126"/>
      <c r="Z9552" s="126"/>
    </row>
    <row r="9553" spans="1:26">
      <c r="A9553" s="248"/>
      <c r="I9553" s="126"/>
      <c r="P9553" s="126"/>
      <c r="Y9553" s="126"/>
      <c r="Z9553" s="126"/>
    </row>
    <row r="9554" spans="1:26">
      <c r="A9554" s="248"/>
      <c r="I9554" s="126"/>
      <c r="P9554" s="126"/>
      <c r="Y9554" s="126"/>
      <c r="Z9554" s="126"/>
    </row>
    <row r="9555" spans="1:26">
      <c r="A9555" s="248"/>
      <c r="I9555" s="126"/>
      <c r="P9555" s="126"/>
      <c r="Y9555" s="126"/>
      <c r="Z9555" s="126"/>
    </row>
    <row r="9556" spans="1:26">
      <c r="A9556" s="248"/>
      <c r="I9556" s="126"/>
      <c r="P9556" s="126"/>
      <c r="Y9556" s="126"/>
      <c r="Z9556" s="126"/>
    </row>
    <row r="9557" spans="1:26">
      <c r="A9557" s="248"/>
      <c r="I9557" s="126"/>
      <c r="P9557" s="126"/>
      <c r="Y9557" s="126"/>
      <c r="Z9557" s="126"/>
    </row>
    <row r="9558" spans="1:26">
      <c r="A9558" s="248"/>
      <c r="I9558" s="126"/>
      <c r="P9558" s="126"/>
      <c r="Y9558" s="126"/>
      <c r="Z9558" s="126"/>
    </row>
    <row r="9559" spans="1:26">
      <c r="A9559" s="248"/>
      <c r="I9559" s="126"/>
      <c r="P9559" s="126"/>
      <c r="Y9559" s="126"/>
      <c r="Z9559" s="126"/>
    </row>
    <row r="9560" spans="1:26">
      <c r="A9560" s="248"/>
      <c r="I9560" s="126"/>
      <c r="P9560" s="126"/>
      <c r="Y9560" s="126"/>
      <c r="Z9560" s="126"/>
    </row>
    <row r="9561" spans="1:26">
      <c r="A9561" s="248"/>
      <c r="I9561" s="126"/>
      <c r="P9561" s="126"/>
      <c r="Y9561" s="126"/>
      <c r="Z9561" s="126"/>
    </row>
    <row r="9562" spans="1:26">
      <c r="A9562" s="248"/>
      <c r="I9562" s="126"/>
      <c r="P9562" s="126"/>
      <c r="Y9562" s="126"/>
      <c r="Z9562" s="126"/>
    </row>
    <row r="9563" spans="1:26">
      <c r="A9563" s="248"/>
      <c r="I9563" s="126"/>
      <c r="P9563" s="126"/>
      <c r="Y9563" s="126"/>
      <c r="Z9563" s="126"/>
    </row>
    <row r="9564" spans="1:26">
      <c r="A9564" s="248"/>
      <c r="I9564" s="126"/>
      <c r="P9564" s="126"/>
      <c r="Y9564" s="126"/>
      <c r="Z9564" s="126"/>
    </row>
    <row r="9565" spans="1:26">
      <c r="A9565" s="248"/>
      <c r="I9565" s="126"/>
      <c r="P9565" s="126"/>
      <c r="Y9565" s="126"/>
      <c r="Z9565" s="126"/>
    </row>
    <row r="9566" spans="1:26">
      <c r="A9566" s="248"/>
      <c r="I9566" s="126"/>
      <c r="P9566" s="126"/>
      <c r="Y9566" s="126"/>
      <c r="Z9566" s="126"/>
    </row>
    <row r="9567" spans="1:26">
      <c r="A9567" s="248"/>
      <c r="I9567" s="126"/>
      <c r="P9567" s="126"/>
      <c r="Y9567" s="126"/>
      <c r="Z9567" s="126"/>
    </row>
    <row r="9568" spans="1:26">
      <c r="A9568" s="248"/>
      <c r="I9568" s="126"/>
      <c r="P9568" s="126"/>
      <c r="Y9568" s="126"/>
      <c r="Z9568" s="126"/>
    </row>
    <row r="9569" spans="1:26">
      <c r="A9569" s="248"/>
      <c r="I9569" s="126"/>
      <c r="P9569" s="126"/>
      <c r="Y9569" s="126"/>
      <c r="Z9569" s="126"/>
    </row>
    <row r="9570" spans="1:26">
      <c r="A9570" s="248"/>
      <c r="I9570" s="126"/>
      <c r="P9570" s="126"/>
      <c r="Y9570" s="126"/>
      <c r="Z9570" s="126"/>
    </row>
    <row r="9571" spans="1:26">
      <c r="A9571" s="248"/>
      <c r="I9571" s="126"/>
      <c r="P9571" s="126"/>
      <c r="Y9571" s="126"/>
      <c r="Z9571" s="126"/>
    </row>
    <row r="9572" spans="1:26">
      <c r="A9572" s="248"/>
      <c r="I9572" s="126"/>
      <c r="P9572" s="126"/>
      <c r="Y9572" s="126"/>
      <c r="Z9572" s="126"/>
    </row>
    <row r="9573" spans="1:26">
      <c r="A9573" s="248"/>
      <c r="I9573" s="126"/>
      <c r="P9573" s="126"/>
      <c r="Y9573" s="126"/>
      <c r="Z9573" s="126"/>
    </row>
    <row r="9574" spans="1:26">
      <c r="A9574" s="248"/>
      <c r="I9574" s="126"/>
      <c r="P9574" s="126"/>
      <c r="Y9574" s="126"/>
      <c r="Z9574" s="126"/>
    </row>
    <row r="9575" spans="1:26">
      <c r="A9575" s="248"/>
      <c r="I9575" s="126"/>
      <c r="P9575" s="126"/>
      <c r="Y9575" s="126"/>
      <c r="Z9575" s="126"/>
    </row>
    <row r="9576" spans="1:26">
      <c r="A9576" s="248"/>
      <c r="I9576" s="126"/>
      <c r="P9576" s="126"/>
      <c r="Y9576" s="126"/>
      <c r="Z9576" s="126"/>
    </row>
    <row r="9577" spans="1:26">
      <c r="A9577" s="248"/>
      <c r="I9577" s="126"/>
      <c r="P9577" s="126"/>
      <c r="Y9577" s="126"/>
      <c r="Z9577" s="126"/>
    </row>
    <row r="9578" spans="1:26">
      <c r="A9578" s="248"/>
      <c r="I9578" s="126"/>
      <c r="P9578" s="126"/>
      <c r="Y9578" s="126"/>
      <c r="Z9578" s="126"/>
    </row>
    <row r="9579" spans="1:26">
      <c r="A9579" s="248"/>
      <c r="I9579" s="126"/>
      <c r="P9579" s="126"/>
      <c r="Y9579" s="126"/>
      <c r="Z9579" s="126"/>
    </row>
    <row r="9580" spans="1:26">
      <c r="A9580" s="248"/>
      <c r="I9580" s="126"/>
      <c r="P9580" s="126"/>
      <c r="Y9580" s="126"/>
      <c r="Z9580" s="126"/>
    </row>
    <row r="9581" spans="1:26">
      <c r="A9581" s="248"/>
      <c r="I9581" s="126"/>
      <c r="P9581" s="126"/>
      <c r="Y9581" s="126"/>
      <c r="Z9581" s="126"/>
    </row>
    <row r="9582" spans="1:26">
      <c r="A9582" s="248"/>
      <c r="I9582" s="126"/>
      <c r="P9582" s="126"/>
      <c r="Y9582" s="126"/>
      <c r="Z9582" s="126"/>
    </row>
    <row r="9583" spans="1:26">
      <c r="A9583" s="248"/>
      <c r="I9583" s="126"/>
      <c r="P9583" s="126"/>
      <c r="Y9583" s="126"/>
      <c r="Z9583" s="126"/>
    </row>
    <row r="9584" spans="1:26">
      <c r="A9584" s="248"/>
      <c r="I9584" s="126"/>
      <c r="P9584" s="126"/>
      <c r="Y9584" s="126"/>
      <c r="Z9584" s="126"/>
    </row>
    <row r="9585" spans="1:26">
      <c r="A9585" s="248"/>
      <c r="I9585" s="126"/>
      <c r="P9585" s="126"/>
      <c r="Y9585" s="126"/>
      <c r="Z9585" s="126"/>
    </row>
    <row r="9586" spans="1:26">
      <c r="A9586" s="248"/>
      <c r="I9586" s="126"/>
      <c r="P9586" s="126"/>
      <c r="Y9586" s="126"/>
      <c r="Z9586" s="126"/>
    </row>
    <row r="9587" spans="1:26">
      <c r="A9587" s="248"/>
      <c r="I9587" s="126"/>
      <c r="P9587" s="126"/>
      <c r="Y9587" s="126"/>
      <c r="Z9587" s="126"/>
    </row>
    <row r="9588" spans="1:26">
      <c r="A9588" s="248"/>
      <c r="I9588" s="126"/>
      <c r="P9588" s="126"/>
      <c r="Y9588" s="126"/>
      <c r="Z9588" s="126"/>
    </row>
    <row r="9589" spans="1:26">
      <c r="A9589" s="248"/>
      <c r="I9589" s="126"/>
      <c r="P9589" s="126"/>
      <c r="Y9589" s="126"/>
      <c r="Z9589" s="126"/>
    </row>
    <row r="9590" spans="1:26">
      <c r="A9590" s="248"/>
      <c r="I9590" s="126"/>
      <c r="P9590" s="126"/>
      <c r="Y9590" s="126"/>
      <c r="Z9590" s="126"/>
    </row>
    <row r="9591" spans="1:26">
      <c r="A9591" s="248"/>
      <c r="I9591" s="126"/>
      <c r="P9591" s="126"/>
      <c r="Y9591" s="126"/>
      <c r="Z9591" s="126"/>
    </row>
    <row r="9592" spans="1:26">
      <c r="A9592" s="248"/>
      <c r="I9592" s="126"/>
      <c r="P9592" s="126"/>
      <c r="Y9592" s="126"/>
      <c r="Z9592" s="126"/>
    </row>
    <row r="9593" spans="1:26">
      <c r="A9593" s="248"/>
      <c r="I9593" s="126"/>
      <c r="P9593" s="126"/>
      <c r="Y9593" s="126"/>
      <c r="Z9593" s="126"/>
    </row>
    <row r="9594" spans="1:26">
      <c r="A9594" s="248"/>
      <c r="I9594" s="126"/>
      <c r="P9594" s="126"/>
      <c r="Y9594" s="126"/>
      <c r="Z9594" s="126"/>
    </row>
    <row r="9595" spans="1:26">
      <c r="A9595" s="248"/>
      <c r="I9595" s="126"/>
      <c r="P9595" s="126"/>
      <c r="Y9595" s="126"/>
      <c r="Z9595" s="126"/>
    </row>
    <row r="9596" spans="1:26">
      <c r="A9596" s="248"/>
      <c r="I9596" s="126"/>
      <c r="P9596" s="126"/>
      <c r="Y9596" s="126"/>
      <c r="Z9596" s="126"/>
    </row>
    <row r="9597" spans="1:26">
      <c r="A9597" s="248"/>
      <c r="I9597" s="126"/>
      <c r="P9597" s="126"/>
      <c r="Y9597" s="126"/>
      <c r="Z9597" s="126"/>
    </row>
    <row r="9598" spans="1:26">
      <c r="A9598" s="248"/>
      <c r="I9598" s="126"/>
      <c r="P9598" s="126"/>
      <c r="Y9598" s="126"/>
      <c r="Z9598" s="126"/>
    </row>
    <row r="9599" spans="1:26">
      <c r="A9599" s="248"/>
      <c r="I9599" s="126"/>
      <c r="P9599" s="126"/>
      <c r="Y9599" s="126"/>
      <c r="Z9599" s="126"/>
    </row>
    <row r="9600" spans="1:26">
      <c r="A9600" s="248"/>
      <c r="I9600" s="126"/>
      <c r="P9600" s="126"/>
      <c r="Y9600" s="126"/>
      <c r="Z9600" s="126"/>
    </row>
    <row r="9601" spans="1:26">
      <c r="A9601" s="248"/>
      <c r="I9601" s="126"/>
      <c r="P9601" s="126"/>
      <c r="Y9601" s="126"/>
      <c r="Z9601" s="126"/>
    </row>
    <row r="9602" spans="1:26">
      <c r="A9602" s="248"/>
      <c r="I9602" s="126"/>
      <c r="P9602" s="126"/>
      <c r="Y9602" s="126"/>
      <c r="Z9602" s="126"/>
    </row>
    <row r="9603" spans="1:26">
      <c r="A9603" s="248"/>
      <c r="I9603" s="126"/>
      <c r="P9603" s="126"/>
      <c r="Y9603" s="126"/>
      <c r="Z9603" s="126"/>
    </row>
    <row r="9604" spans="1:26">
      <c r="A9604" s="248"/>
      <c r="I9604" s="126"/>
      <c r="P9604" s="126"/>
      <c r="Y9604" s="126"/>
      <c r="Z9604" s="126"/>
    </row>
    <row r="9605" spans="1:26">
      <c r="A9605" s="248"/>
      <c r="I9605" s="126"/>
      <c r="P9605" s="126"/>
      <c r="Y9605" s="126"/>
      <c r="Z9605" s="126"/>
    </row>
    <row r="9606" spans="1:26">
      <c r="A9606" s="248"/>
      <c r="I9606" s="126"/>
      <c r="P9606" s="126"/>
      <c r="Y9606" s="126"/>
      <c r="Z9606" s="126"/>
    </row>
    <row r="9607" spans="1:26">
      <c r="A9607" s="248"/>
      <c r="I9607" s="126"/>
      <c r="P9607" s="126"/>
      <c r="Y9607" s="126"/>
      <c r="Z9607" s="126"/>
    </row>
    <row r="9608" spans="1:26">
      <c r="A9608" s="248"/>
      <c r="I9608" s="126"/>
      <c r="P9608" s="126"/>
      <c r="Y9608" s="126"/>
      <c r="Z9608" s="126"/>
    </row>
    <row r="9609" spans="1:26">
      <c r="A9609" s="248"/>
      <c r="I9609" s="126"/>
      <c r="P9609" s="126"/>
      <c r="Y9609" s="126"/>
      <c r="Z9609" s="126"/>
    </row>
    <row r="9610" spans="1:26">
      <c r="A9610" s="248"/>
      <c r="I9610" s="126"/>
      <c r="P9610" s="126"/>
      <c r="Y9610" s="126"/>
      <c r="Z9610" s="126"/>
    </row>
    <row r="9611" spans="1:26">
      <c r="A9611" s="248"/>
      <c r="I9611" s="126"/>
      <c r="P9611" s="126"/>
      <c r="Y9611" s="126"/>
      <c r="Z9611" s="126"/>
    </row>
    <row r="9612" spans="1:26">
      <c r="A9612" s="248"/>
      <c r="I9612" s="126"/>
      <c r="P9612" s="126"/>
      <c r="Y9612" s="126"/>
      <c r="Z9612" s="126"/>
    </row>
    <row r="9613" spans="1:26">
      <c r="A9613" s="248"/>
      <c r="I9613" s="126"/>
      <c r="P9613" s="126"/>
      <c r="Y9613" s="126"/>
      <c r="Z9613" s="126"/>
    </row>
    <row r="9614" spans="1:26">
      <c r="A9614" s="248"/>
      <c r="I9614" s="126"/>
      <c r="P9614" s="126"/>
      <c r="Y9614" s="126"/>
      <c r="Z9614" s="126"/>
    </row>
    <row r="9615" spans="1:26">
      <c r="A9615" s="248"/>
      <c r="I9615" s="126"/>
      <c r="P9615" s="126"/>
      <c r="Y9615" s="126"/>
      <c r="Z9615" s="126"/>
    </row>
    <row r="9616" spans="1:26">
      <c r="A9616" s="248"/>
      <c r="I9616" s="126"/>
      <c r="P9616" s="126"/>
      <c r="Y9616" s="126"/>
      <c r="Z9616" s="126"/>
    </row>
    <row r="9617" spans="1:26">
      <c r="A9617" s="248"/>
      <c r="I9617" s="126"/>
      <c r="P9617" s="126"/>
      <c r="Y9617" s="126"/>
      <c r="Z9617" s="126"/>
    </row>
    <row r="9618" spans="1:26">
      <c r="A9618" s="248"/>
      <c r="I9618" s="126"/>
      <c r="P9618" s="126"/>
      <c r="Y9618" s="126"/>
      <c r="Z9618" s="126"/>
    </row>
    <row r="9619" spans="1:26">
      <c r="A9619" s="248"/>
      <c r="I9619" s="126"/>
      <c r="P9619" s="126"/>
      <c r="Y9619" s="126"/>
      <c r="Z9619" s="126"/>
    </row>
    <row r="9620" spans="1:26">
      <c r="A9620" s="248"/>
      <c r="I9620" s="126"/>
      <c r="P9620" s="126"/>
      <c r="Y9620" s="126"/>
      <c r="Z9620" s="126"/>
    </row>
    <row r="9621" spans="1:26">
      <c r="A9621" s="248"/>
      <c r="I9621" s="126"/>
      <c r="P9621" s="126"/>
      <c r="Y9621" s="126"/>
      <c r="Z9621" s="126"/>
    </row>
    <row r="9622" spans="1:26">
      <c r="A9622" s="248"/>
      <c r="I9622" s="126"/>
      <c r="P9622" s="126"/>
      <c r="Y9622" s="126"/>
      <c r="Z9622" s="126"/>
    </row>
    <row r="9623" spans="1:26">
      <c r="A9623" s="248"/>
      <c r="I9623" s="126"/>
      <c r="P9623" s="126"/>
      <c r="Y9623" s="126"/>
      <c r="Z9623" s="126"/>
    </row>
    <row r="9624" spans="1:26">
      <c r="A9624" s="248"/>
      <c r="I9624" s="126"/>
      <c r="P9624" s="126"/>
      <c r="Y9624" s="126"/>
      <c r="Z9624" s="126"/>
    </row>
    <row r="9625" spans="1:26">
      <c r="A9625" s="248"/>
      <c r="I9625" s="126"/>
      <c r="P9625" s="126"/>
      <c r="Y9625" s="126"/>
      <c r="Z9625" s="126"/>
    </row>
    <row r="9626" spans="1:26">
      <c r="A9626" s="248"/>
      <c r="I9626" s="126"/>
      <c r="P9626" s="126"/>
      <c r="Y9626" s="126"/>
      <c r="Z9626" s="126"/>
    </row>
    <row r="9627" spans="1:26">
      <c r="A9627" s="248"/>
      <c r="I9627" s="126"/>
      <c r="P9627" s="126"/>
      <c r="Y9627" s="126"/>
      <c r="Z9627" s="126"/>
    </row>
    <row r="9628" spans="1:26">
      <c r="A9628" s="248"/>
      <c r="I9628" s="126"/>
      <c r="P9628" s="126"/>
      <c r="Y9628" s="126"/>
      <c r="Z9628" s="126"/>
    </row>
    <row r="9629" spans="1:26">
      <c r="A9629" s="248"/>
      <c r="I9629" s="126"/>
      <c r="P9629" s="126"/>
      <c r="Y9629" s="126"/>
      <c r="Z9629" s="126"/>
    </row>
    <row r="9630" spans="1:26">
      <c r="A9630" s="248"/>
      <c r="I9630" s="126"/>
      <c r="P9630" s="126"/>
      <c r="Y9630" s="126"/>
      <c r="Z9630" s="126"/>
    </row>
    <row r="9631" spans="1:26">
      <c r="A9631" s="248"/>
      <c r="I9631" s="126"/>
      <c r="P9631" s="126"/>
      <c r="Y9631" s="126"/>
      <c r="Z9631" s="126"/>
    </row>
    <row r="9632" spans="1:26">
      <c r="A9632" s="248"/>
      <c r="I9632" s="126"/>
      <c r="P9632" s="126"/>
      <c r="Y9632" s="126"/>
      <c r="Z9632" s="126"/>
    </row>
    <row r="9633" spans="1:26">
      <c r="A9633" s="248"/>
      <c r="I9633" s="126"/>
      <c r="P9633" s="126"/>
      <c r="Y9633" s="126"/>
      <c r="Z9633" s="126"/>
    </row>
    <row r="9634" spans="1:26">
      <c r="A9634" s="248"/>
      <c r="I9634" s="126"/>
      <c r="P9634" s="126"/>
      <c r="Y9634" s="126"/>
      <c r="Z9634" s="126"/>
    </row>
    <row r="9635" spans="1:26">
      <c r="A9635" s="248"/>
      <c r="I9635" s="126"/>
      <c r="P9635" s="126"/>
      <c r="Y9635" s="126"/>
      <c r="Z9635" s="126"/>
    </row>
    <row r="9636" spans="1:26">
      <c r="A9636" s="248"/>
      <c r="I9636" s="126"/>
      <c r="P9636" s="126"/>
      <c r="Y9636" s="126"/>
      <c r="Z9636" s="126"/>
    </row>
    <row r="9637" spans="1:26">
      <c r="A9637" s="248"/>
      <c r="I9637" s="126"/>
      <c r="P9637" s="126"/>
      <c r="Y9637" s="126"/>
      <c r="Z9637" s="126"/>
    </row>
    <row r="9638" spans="1:26">
      <c r="A9638" s="248"/>
      <c r="I9638" s="126"/>
      <c r="P9638" s="126"/>
      <c r="Y9638" s="126"/>
      <c r="Z9638" s="126"/>
    </row>
    <row r="9639" spans="1:26">
      <c r="A9639" s="248"/>
      <c r="I9639" s="126"/>
      <c r="P9639" s="126"/>
      <c r="Y9639" s="126"/>
      <c r="Z9639" s="126"/>
    </row>
    <row r="9640" spans="1:26">
      <c r="A9640" s="248"/>
      <c r="I9640" s="126"/>
      <c r="P9640" s="126"/>
      <c r="Y9640" s="126"/>
      <c r="Z9640" s="126"/>
    </row>
    <row r="9641" spans="1:26">
      <c r="A9641" s="248"/>
      <c r="I9641" s="126"/>
      <c r="P9641" s="126"/>
      <c r="Y9641" s="126"/>
      <c r="Z9641" s="126"/>
    </row>
    <row r="9642" spans="1:26">
      <c r="A9642" s="248"/>
      <c r="I9642" s="126"/>
      <c r="P9642" s="126"/>
      <c r="Y9642" s="126"/>
      <c r="Z9642" s="126"/>
    </row>
    <row r="9643" spans="1:26">
      <c r="A9643" s="248"/>
      <c r="I9643" s="126"/>
      <c r="P9643" s="126"/>
      <c r="Y9643" s="126"/>
      <c r="Z9643" s="126"/>
    </row>
    <row r="9644" spans="1:26">
      <c r="A9644" s="248"/>
      <c r="I9644" s="126"/>
      <c r="P9644" s="126"/>
      <c r="Y9644" s="126"/>
      <c r="Z9644" s="126"/>
    </row>
    <row r="9645" spans="1:26">
      <c r="A9645" s="248"/>
      <c r="I9645" s="126"/>
      <c r="P9645" s="126"/>
      <c r="Y9645" s="126"/>
      <c r="Z9645" s="126"/>
    </row>
    <row r="9646" spans="1:26">
      <c r="A9646" s="248"/>
      <c r="I9646" s="126"/>
      <c r="P9646" s="126"/>
      <c r="Y9646" s="126"/>
      <c r="Z9646" s="126"/>
    </row>
    <row r="9647" spans="1:26">
      <c r="A9647" s="248"/>
      <c r="I9647" s="126"/>
      <c r="P9647" s="126"/>
      <c r="Y9647" s="126"/>
      <c r="Z9647" s="126"/>
    </row>
    <row r="9648" spans="1:26">
      <c r="A9648" s="248"/>
      <c r="I9648" s="126"/>
      <c r="P9648" s="126"/>
      <c r="Y9648" s="126"/>
      <c r="Z9648" s="126"/>
    </row>
    <row r="9649" spans="1:26">
      <c r="A9649" s="248"/>
      <c r="I9649" s="126"/>
      <c r="P9649" s="126"/>
      <c r="Y9649" s="126"/>
      <c r="Z9649" s="126"/>
    </row>
    <row r="9650" spans="1:26">
      <c r="A9650" s="248"/>
      <c r="I9650" s="126"/>
      <c r="P9650" s="126"/>
      <c r="Y9650" s="126"/>
      <c r="Z9650" s="126"/>
    </row>
    <row r="9651" spans="1:26">
      <c r="A9651" s="248"/>
      <c r="I9651" s="126"/>
      <c r="P9651" s="126"/>
      <c r="Y9651" s="126"/>
      <c r="Z9651" s="126"/>
    </row>
    <row r="9652" spans="1:26">
      <c r="A9652" s="248"/>
      <c r="I9652" s="126"/>
      <c r="P9652" s="126"/>
      <c r="Y9652" s="126"/>
      <c r="Z9652" s="126"/>
    </row>
    <row r="9653" spans="1:26">
      <c r="A9653" s="248"/>
      <c r="I9653" s="126"/>
      <c r="P9653" s="126"/>
      <c r="Y9653" s="126"/>
      <c r="Z9653" s="126"/>
    </row>
    <row r="9654" spans="1:26">
      <c r="A9654" s="248"/>
      <c r="I9654" s="126"/>
      <c r="P9654" s="126"/>
      <c r="Y9654" s="126"/>
      <c r="Z9654" s="126"/>
    </row>
    <row r="9655" spans="1:26">
      <c r="A9655" s="248"/>
      <c r="I9655" s="126"/>
      <c r="P9655" s="126"/>
      <c r="Y9655" s="126"/>
      <c r="Z9655" s="126"/>
    </row>
    <row r="9656" spans="1:26">
      <c r="A9656" s="248"/>
      <c r="I9656" s="126"/>
      <c r="P9656" s="126"/>
      <c r="Y9656" s="126"/>
      <c r="Z9656" s="126"/>
    </row>
    <row r="9657" spans="1:26">
      <c r="A9657" s="248"/>
      <c r="I9657" s="126"/>
      <c r="P9657" s="126"/>
      <c r="Y9657" s="126"/>
      <c r="Z9657" s="126"/>
    </row>
    <row r="9658" spans="1:26">
      <c r="A9658" s="248"/>
      <c r="I9658" s="126"/>
      <c r="P9658" s="126"/>
      <c r="Y9658" s="126"/>
      <c r="Z9658" s="126"/>
    </row>
    <row r="9659" spans="1:26">
      <c r="A9659" s="248"/>
      <c r="I9659" s="126"/>
      <c r="P9659" s="126"/>
      <c r="Y9659" s="126"/>
      <c r="Z9659" s="126"/>
    </row>
    <row r="9660" spans="1:26">
      <c r="A9660" s="248"/>
      <c r="I9660" s="126"/>
      <c r="P9660" s="126"/>
      <c r="Y9660" s="126"/>
      <c r="Z9660" s="126"/>
    </row>
    <row r="9661" spans="1:26">
      <c r="A9661" s="248"/>
      <c r="I9661" s="126"/>
      <c r="P9661" s="126"/>
      <c r="Y9661" s="126"/>
      <c r="Z9661" s="126"/>
    </row>
    <row r="9662" spans="1:26">
      <c r="A9662" s="248"/>
      <c r="I9662" s="126"/>
      <c r="P9662" s="126"/>
      <c r="Y9662" s="126"/>
      <c r="Z9662" s="126"/>
    </row>
    <row r="9663" spans="1:26">
      <c r="A9663" s="248"/>
      <c r="I9663" s="126"/>
      <c r="P9663" s="126"/>
      <c r="Y9663" s="126"/>
      <c r="Z9663" s="126"/>
    </row>
    <row r="9664" spans="1:26">
      <c r="A9664" s="248"/>
      <c r="I9664" s="126"/>
      <c r="P9664" s="126"/>
      <c r="Y9664" s="126"/>
      <c r="Z9664" s="126"/>
    </row>
    <row r="9665" spans="1:26">
      <c r="A9665" s="248"/>
      <c r="I9665" s="126"/>
      <c r="P9665" s="126"/>
      <c r="Y9665" s="126"/>
      <c r="Z9665" s="126"/>
    </row>
    <row r="9666" spans="1:26">
      <c r="A9666" s="248"/>
      <c r="I9666" s="126"/>
      <c r="P9666" s="126"/>
      <c r="Y9666" s="126"/>
      <c r="Z9666" s="126"/>
    </row>
    <row r="9667" spans="1:26">
      <c r="A9667" s="248"/>
      <c r="I9667" s="126"/>
      <c r="P9667" s="126"/>
      <c r="Y9667" s="126"/>
      <c r="Z9667" s="126"/>
    </row>
    <row r="9668" spans="1:26">
      <c r="A9668" s="248"/>
      <c r="I9668" s="126"/>
      <c r="P9668" s="126"/>
      <c r="Y9668" s="126"/>
      <c r="Z9668" s="126"/>
    </row>
    <row r="9669" spans="1:26">
      <c r="A9669" s="248"/>
      <c r="I9669" s="126"/>
      <c r="P9669" s="126"/>
      <c r="Y9669" s="126"/>
      <c r="Z9669" s="126"/>
    </row>
    <row r="9670" spans="1:26">
      <c r="A9670" s="248"/>
      <c r="I9670" s="126"/>
      <c r="P9670" s="126"/>
      <c r="Y9670" s="126"/>
      <c r="Z9670" s="126"/>
    </row>
    <row r="9671" spans="1:26">
      <c r="A9671" s="248"/>
      <c r="I9671" s="126"/>
      <c r="P9671" s="126"/>
      <c r="Y9671" s="126"/>
      <c r="Z9671" s="126"/>
    </row>
    <row r="9672" spans="1:26">
      <c r="A9672" s="248"/>
      <c r="I9672" s="126"/>
      <c r="P9672" s="126"/>
      <c r="Y9672" s="126"/>
      <c r="Z9672" s="126"/>
    </row>
    <row r="9673" spans="1:26">
      <c r="A9673" s="248"/>
      <c r="I9673" s="126"/>
      <c r="P9673" s="126"/>
      <c r="Y9673" s="126"/>
      <c r="Z9673" s="126"/>
    </row>
    <row r="9674" spans="1:26">
      <c r="A9674" s="248"/>
      <c r="I9674" s="126"/>
      <c r="P9674" s="126"/>
      <c r="Y9674" s="126"/>
      <c r="Z9674" s="126"/>
    </row>
    <row r="9675" spans="1:26">
      <c r="A9675" s="248"/>
      <c r="I9675" s="126"/>
      <c r="P9675" s="126"/>
      <c r="Y9675" s="126"/>
      <c r="Z9675" s="126"/>
    </row>
    <row r="9676" spans="1:26">
      <c r="A9676" s="248"/>
      <c r="I9676" s="126"/>
      <c r="P9676" s="126"/>
      <c r="Y9676" s="126"/>
      <c r="Z9676" s="126"/>
    </row>
    <row r="9677" spans="1:26">
      <c r="A9677" s="248"/>
      <c r="I9677" s="126"/>
      <c r="P9677" s="126"/>
      <c r="Y9677" s="126"/>
      <c r="Z9677" s="126"/>
    </row>
    <row r="9678" spans="1:26">
      <c r="A9678" s="248"/>
      <c r="I9678" s="126"/>
      <c r="P9678" s="126"/>
      <c r="Y9678" s="126"/>
      <c r="Z9678" s="126"/>
    </row>
    <row r="9679" spans="1:26">
      <c r="A9679" s="248"/>
      <c r="I9679" s="126"/>
      <c r="P9679" s="126"/>
      <c r="Y9679" s="126"/>
      <c r="Z9679" s="126"/>
    </row>
    <row r="9680" spans="1:26">
      <c r="A9680" s="248"/>
      <c r="I9680" s="126"/>
      <c r="P9680" s="126"/>
      <c r="Y9680" s="126"/>
      <c r="Z9680" s="126"/>
    </row>
    <row r="9681" spans="1:26">
      <c r="A9681" s="248"/>
      <c r="I9681" s="126"/>
      <c r="P9681" s="126"/>
      <c r="Y9681" s="126"/>
      <c r="Z9681" s="126"/>
    </row>
    <row r="9682" spans="1:26">
      <c r="A9682" s="248"/>
      <c r="I9682" s="126"/>
      <c r="P9682" s="126"/>
      <c r="Y9682" s="126"/>
      <c r="Z9682" s="126"/>
    </row>
    <row r="9683" spans="1:26">
      <c r="A9683" s="248"/>
      <c r="I9683" s="126"/>
      <c r="P9683" s="126"/>
      <c r="Y9683" s="126"/>
      <c r="Z9683" s="126"/>
    </row>
    <row r="9684" spans="1:26">
      <c r="A9684" s="248"/>
      <c r="I9684" s="126"/>
      <c r="P9684" s="126"/>
      <c r="Y9684" s="126"/>
      <c r="Z9684" s="126"/>
    </row>
    <row r="9685" spans="1:26">
      <c r="A9685" s="248"/>
      <c r="I9685" s="126"/>
      <c r="P9685" s="126"/>
      <c r="Y9685" s="126"/>
      <c r="Z9685" s="126"/>
    </row>
    <row r="9686" spans="1:26">
      <c r="A9686" s="248"/>
      <c r="I9686" s="126"/>
      <c r="P9686" s="126"/>
      <c r="Y9686" s="126"/>
      <c r="Z9686" s="126"/>
    </row>
    <row r="9687" spans="1:26">
      <c r="A9687" s="248"/>
      <c r="I9687" s="126"/>
      <c r="P9687" s="126"/>
      <c r="Y9687" s="126"/>
      <c r="Z9687" s="126"/>
    </row>
    <row r="9688" spans="1:26">
      <c r="A9688" s="248"/>
      <c r="I9688" s="126"/>
      <c r="P9688" s="126"/>
      <c r="Y9688" s="126"/>
      <c r="Z9688" s="126"/>
    </row>
    <row r="9689" spans="1:26">
      <c r="A9689" s="248"/>
      <c r="I9689" s="126"/>
      <c r="P9689" s="126"/>
      <c r="Y9689" s="126"/>
      <c r="Z9689" s="126"/>
    </row>
    <row r="9690" spans="1:26">
      <c r="A9690" s="248"/>
      <c r="I9690" s="126"/>
      <c r="P9690" s="126"/>
      <c r="Y9690" s="126"/>
      <c r="Z9690" s="126"/>
    </row>
    <row r="9691" spans="1:26">
      <c r="A9691" s="248"/>
      <c r="I9691" s="126"/>
      <c r="P9691" s="126"/>
      <c r="Y9691" s="126"/>
      <c r="Z9691" s="126"/>
    </row>
    <row r="9692" spans="1:26">
      <c r="A9692" s="248"/>
      <c r="I9692" s="126"/>
      <c r="P9692" s="126"/>
      <c r="Y9692" s="126"/>
      <c r="Z9692" s="126"/>
    </row>
    <row r="9693" spans="1:26">
      <c r="A9693" s="248"/>
      <c r="I9693" s="126"/>
      <c r="P9693" s="126"/>
      <c r="Y9693" s="126"/>
      <c r="Z9693" s="126"/>
    </row>
    <row r="9694" spans="1:26">
      <c r="A9694" s="248"/>
      <c r="I9694" s="126"/>
      <c r="P9694" s="126"/>
      <c r="Y9694" s="126"/>
      <c r="Z9694" s="126"/>
    </row>
    <row r="9695" spans="1:26">
      <c r="A9695" s="248"/>
      <c r="I9695" s="126"/>
      <c r="P9695" s="126"/>
      <c r="Y9695" s="126"/>
      <c r="Z9695" s="126"/>
    </row>
    <row r="9696" spans="1:26">
      <c r="A9696" s="248"/>
      <c r="I9696" s="126"/>
      <c r="P9696" s="126"/>
      <c r="Y9696" s="126"/>
      <c r="Z9696" s="126"/>
    </row>
    <row r="9697" spans="1:26">
      <c r="A9697" s="248"/>
      <c r="I9697" s="126"/>
      <c r="P9697" s="126"/>
      <c r="Y9697" s="126"/>
      <c r="Z9697" s="126"/>
    </row>
    <row r="9698" spans="1:26">
      <c r="A9698" s="248"/>
      <c r="I9698" s="126"/>
      <c r="P9698" s="126"/>
      <c r="Y9698" s="126"/>
      <c r="Z9698" s="126"/>
    </row>
    <row r="9699" spans="1:26">
      <c r="A9699" s="248"/>
      <c r="I9699" s="126"/>
      <c r="P9699" s="126"/>
      <c r="Y9699" s="126"/>
      <c r="Z9699" s="126"/>
    </row>
    <row r="9700" spans="1:26">
      <c r="A9700" s="248"/>
      <c r="I9700" s="126"/>
      <c r="P9700" s="126"/>
      <c r="Y9700" s="126"/>
      <c r="Z9700" s="126"/>
    </row>
    <row r="9701" spans="1:26">
      <c r="A9701" s="248"/>
      <c r="I9701" s="126"/>
      <c r="P9701" s="126"/>
      <c r="Y9701" s="126"/>
      <c r="Z9701" s="126"/>
    </row>
    <row r="9702" spans="1:26">
      <c r="A9702" s="248"/>
      <c r="I9702" s="126"/>
      <c r="P9702" s="126"/>
      <c r="Y9702" s="126"/>
      <c r="Z9702" s="126"/>
    </row>
    <row r="9703" spans="1:26">
      <c r="A9703" s="248"/>
      <c r="I9703" s="126"/>
      <c r="P9703" s="126"/>
      <c r="Y9703" s="126"/>
      <c r="Z9703" s="126"/>
    </row>
    <row r="9704" spans="1:26">
      <c r="A9704" s="248"/>
      <c r="I9704" s="126"/>
      <c r="P9704" s="126"/>
      <c r="Y9704" s="126"/>
      <c r="Z9704" s="126"/>
    </row>
    <row r="9705" spans="1:26">
      <c r="A9705" s="248"/>
      <c r="I9705" s="126"/>
      <c r="P9705" s="126"/>
      <c r="Y9705" s="126"/>
      <c r="Z9705" s="126"/>
    </row>
    <row r="9706" spans="1:26">
      <c r="A9706" s="248"/>
      <c r="I9706" s="126"/>
      <c r="P9706" s="126"/>
      <c r="Y9706" s="126"/>
      <c r="Z9706" s="126"/>
    </row>
    <row r="9707" spans="1:26">
      <c r="A9707" s="248"/>
      <c r="I9707" s="126"/>
      <c r="P9707" s="126"/>
      <c r="Y9707" s="126"/>
      <c r="Z9707" s="126"/>
    </row>
    <row r="9708" spans="1:26">
      <c r="A9708" s="248"/>
      <c r="I9708" s="126"/>
      <c r="P9708" s="126"/>
      <c r="Y9708" s="126"/>
      <c r="Z9708" s="126"/>
    </row>
    <row r="9709" spans="1:26">
      <c r="A9709" s="248"/>
      <c r="I9709" s="126"/>
      <c r="P9709" s="126"/>
      <c r="Y9709" s="126"/>
      <c r="Z9709" s="126"/>
    </row>
    <row r="9710" spans="1:26">
      <c r="A9710" s="248"/>
      <c r="I9710" s="126"/>
      <c r="P9710" s="126"/>
      <c r="Y9710" s="126"/>
      <c r="Z9710" s="126"/>
    </row>
    <row r="9711" spans="1:26">
      <c r="A9711" s="248"/>
      <c r="I9711" s="126"/>
      <c r="P9711" s="126"/>
      <c r="Y9711" s="126"/>
      <c r="Z9711" s="126"/>
    </row>
    <row r="9712" spans="1:26">
      <c r="A9712" s="248"/>
      <c r="I9712" s="126"/>
      <c r="P9712" s="126"/>
      <c r="Y9712" s="126"/>
      <c r="Z9712" s="126"/>
    </row>
    <row r="9713" spans="1:26">
      <c r="A9713" s="248"/>
      <c r="I9713" s="126"/>
      <c r="P9713" s="126"/>
      <c r="Y9713" s="126"/>
      <c r="Z9713" s="126"/>
    </row>
    <row r="9714" spans="1:26">
      <c r="A9714" s="248"/>
      <c r="I9714" s="126"/>
      <c r="P9714" s="126"/>
      <c r="Y9714" s="126"/>
      <c r="Z9714" s="126"/>
    </row>
    <row r="9715" spans="1:26">
      <c r="A9715" s="248"/>
      <c r="I9715" s="126"/>
      <c r="P9715" s="126"/>
      <c r="Y9715" s="126"/>
      <c r="Z9715" s="126"/>
    </row>
    <row r="9716" spans="1:26">
      <c r="A9716" s="248"/>
      <c r="I9716" s="126"/>
      <c r="P9716" s="126"/>
      <c r="Y9716" s="126"/>
      <c r="Z9716" s="126"/>
    </row>
    <row r="9717" spans="1:26">
      <c r="A9717" s="248"/>
      <c r="I9717" s="126"/>
      <c r="P9717" s="126"/>
      <c r="Y9717" s="126"/>
      <c r="Z9717" s="126"/>
    </row>
    <row r="9718" spans="1:26">
      <c r="A9718" s="248"/>
      <c r="I9718" s="126"/>
      <c r="P9718" s="126"/>
      <c r="Y9718" s="126"/>
      <c r="Z9718" s="126"/>
    </row>
    <row r="9719" spans="1:26">
      <c r="A9719" s="248"/>
      <c r="I9719" s="126"/>
      <c r="P9719" s="126"/>
      <c r="Y9719" s="126"/>
      <c r="Z9719" s="126"/>
    </row>
    <row r="9720" spans="1:26">
      <c r="A9720" s="248"/>
      <c r="I9720" s="126"/>
      <c r="P9720" s="126"/>
      <c r="Y9720" s="126"/>
      <c r="Z9720" s="126"/>
    </row>
    <row r="9721" spans="1:26">
      <c r="A9721" s="248"/>
      <c r="I9721" s="126"/>
      <c r="P9721" s="126"/>
      <c r="Y9721" s="126"/>
      <c r="Z9721" s="126"/>
    </row>
    <row r="9722" spans="1:26">
      <c r="A9722" s="248"/>
      <c r="I9722" s="126"/>
      <c r="P9722" s="126"/>
      <c r="Y9722" s="126"/>
      <c r="Z9722" s="126"/>
    </row>
    <row r="9723" spans="1:26">
      <c r="A9723" s="248"/>
      <c r="I9723" s="126"/>
      <c r="P9723" s="126"/>
      <c r="Y9723" s="126"/>
      <c r="Z9723" s="126"/>
    </row>
    <row r="9724" spans="1:26">
      <c r="A9724" s="248"/>
      <c r="I9724" s="126"/>
      <c r="P9724" s="126"/>
      <c r="Y9724" s="126"/>
      <c r="Z9724" s="126"/>
    </row>
    <row r="9725" spans="1:26">
      <c r="A9725" s="248"/>
      <c r="I9725" s="126"/>
      <c r="P9725" s="126"/>
      <c r="Y9725" s="126"/>
      <c r="Z9725" s="126"/>
    </row>
    <row r="9726" spans="1:26">
      <c r="A9726" s="248"/>
      <c r="I9726" s="126"/>
      <c r="P9726" s="126"/>
      <c r="Y9726" s="126"/>
      <c r="Z9726" s="126"/>
    </row>
    <row r="9727" spans="1:26">
      <c r="A9727" s="248"/>
      <c r="I9727" s="126"/>
      <c r="P9727" s="126"/>
      <c r="Y9727" s="126"/>
      <c r="Z9727" s="126"/>
    </row>
    <row r="9728" spans="1:26">
      <c r="A9728" s="248"/>
      <c r="I9728" s="126"/>
      <c r="P9728" s="126"/>
      <c r="Y9728" s="126"/>
      <c r="Z9728" s="126"/>
    </row>
    <row r="9729" spans="1:26">
      <c r="A9729" s="248"/>
      <c r="I9729" s="126"/>
      <c r="P9729" s="126"/>
      <c r="Y9729" s="126"/>
      <c r="Z9729" s="126"/>
    </row>
    <row r="9730" spans="1:26">
      <c r="A9730" s="248"/>
      <c r="I9730" s="126"/>
      <c r="P9730" s="126"/>
      <c r="Y9730" s="126"/>
      <c r="Z9730" s="126"/>
    </row>
    <row r="9731" spans="1:26">
      <c r="A9731" s="248"/>
      <c r="I9731" s="126"/>
      <c r="P9731" s="126"/>
      <c r="Y9731" s="126"/>
      <c r="Z9731" s="126"/>
    </row>
    <row r="9732" spans="1:26">
      <c r="A9732" s="248"/>
      <c r="I9732" s="126"/>
      <c r="P9732" s="126"/>
      <c r="Y9732" s="126"/>
      <c r="Z9732" s="126"/>
    </row>
    <row r="9733" spans="1:26">
      <c r="A9733" s="248"/>
      <c r="I9733" s="126"/>
      <c r="P9733" s="126"/>
      <c r="Y9733" s="126"/>
      <c r="Z9733" s="126"/>
    </row>
    <row r="9734" spans="1:26">
      <c r="A9734" s="248"/>
      <c r="I9734" s="126"/>
      <c r="P9734" s="126"/>
      <c r="Y9734" s="126"/>
      <c r="Z9734" s="126"/>
    </row>
    <row r="9735" spans="1:26">
      <c r="A9735" s="248"/>
      <c r="I9735" s="126"/>
      <c r="P9735" s="126"/>
      <c r="Y9735" s="126"/>
      <c r="Z9735" s="126"/>
    </row>
    <row r="9736" spans="1:26">
      <c r="A9736" s="248"/>
      <c r="I9736" s="126"/>
      <c r="P9736" s="126"/>
      <c r="Y9736" s="126"/>
      <c r="Z9736" s="126"/>
    </row>
    <row r="9737" spans="1:26">
      <c r="A9737" s="248"/>
      <c r="I9737" s="126"/>
      <c r="P9737" s="126"/>
      <c r="Y9737" s="126"/>
      <c r="Z9737" s="126"/>
    </row>
    <row r="9738" spans="1:26">
      <c r="A9738" s="248"/>
      <c r="I9738" s="126"/>
      <c r="P9738" s="126"/>
      <c r="Y9738" s="126"/>
      <c r="Z9738" s="126"/>
    </row>
    <row r="9739" spans="1:26">
      <c r="A9739" s="248"/>
      <c r="I9739" s="126"/>
      <c r="P9739" s="126"/>
      <c r="Y9739" s="126"/>
      <c r="Z9739" s="126"/>
    </row>
    <row r="9740" spans="1:26">
      <c r="A9740" s="248"/>
      <c r="I9740" s="126"/>
      <c r="P9740" s="126"/>
      <c r="Y9740" s="126"/>
      <c r="Z9740" s="126"/>
    </row>
    <row r="9741" spans="1:26">
      <c r="A9741" s="248"/>
      <c r="I9741" s="126"/>
      <c r="P9741" s="126"/>
      <c r="Y9741" s="126"/>
      <c r="Z9741" s="126"/>
    </row>
    <row r="9742" spans="1:26">
      <c r="A9742" s="248"/>
      <c r="I9742" s="126"/>
      <c r="P9742" s="126"/>
      <c r="Y9742" s="126"/>
      <c r="Z9742" s="126"/>
    </row>
    <row r="9743" spans="1:26">
      <c r="A9743" s="248"/>
      <c r="I9743" s="126"/>
      <c r="P9743" s="126"/>
      <c r="Y9743" s="126"/>
      <c r="Z9743" s="126"/>
    </row>
    <row r="9744" spans="1:26">
      <c r="A9744" s="248"/>
      <c r="I9744" s="126"/>
      <c r="P9744" s="126"/>
      <c r="Y9744" s="126"/>
      <c r="Z9744" s="126"/>
    </row>
    <row r="9745" spans="1:26">
      <c r="A9745" s="248"/>
      <c r="I9745" s="126"/>
      <c r="P9745" s="126"/>
      <c r="Y9745" s="126"/>
      <c r="Z9745" s="126"/>
    </row>
    <row r="9746" spans="1:26">
      <c r="A9746" s="248"/>
      <c r="I9746" s="126"/>
      <c r="P9746" s="126"/>
      <c r="Y9746" s="126"/>
      <c r="Z9746" s="126"/>
    </row>
    <row r="9747" spans="1:26">
      <c r="A9747" s="248"/>
      <c r="I9747" s="126"/>
      <c r="P9747" s="126"/>
      <c r="Y9747" s="126"/>
      <c r="Z9747" s="126"/>
    </row>
    <row r="9748" spans="1:26">
      <c r="A9748" s="248"/>
      <c r="I9748" s="126"/>
      <c r="P9748" s="126"/>
      <c r="Y9748" s="126"/>
      <c r="Z9748" s="126"/>
    </row>
    <row r="9749" spans="1:26">
      <c r="A9749" s="248"/>
      <c r="I9749" s="126"/>
      <c r="P9749" s="126"/>
      <c r="Y9749" s="126"/>
      <c r="Z9749" s="126"/>
    </row>
    <row r="9750" spans="1:26">
      <c r="A9750" s="248"/>
      <c r="I9750" s="126"/>
      <c r="P9750" s="126"/>
      <c r="Y9750" s="126"/>
      <c r="Z9750" s="126"/>
    </row>
    <row r="9751" spans="1:26">
      <c r="A9751" s="248"/>
      <c r="I9751" s="126"/>
      <c r="P9751" s="126"/>
      <c r="Y9751" s="126"/>
      <c r="Z9751" s="126"/>
    </row>
    <row r="9752" spans="1:26">
      <c r="A9752" s="248"/>
      <c r="I9752" s="126"/>
      <c r="P9752" s="126"/>
      <c r="Y9752" s="126"/>
      <c r="Z9752" s="126"/>
    </row>
    <row r="9753" spans="1:26">
      <c r="A9753" s="248"/>
      <c r="I9753" s="126"/>
      <c r="P9753" s="126"/>
      <c r="Y9753" s="126"/>
      <c r="Z9753" s="126"/>
    </row>
    <row r="9754" spans="1:26">
      <c r="A9754" s="248"/>
      <c r="I9754" s="126"/>
      <c r="P9754" s="126"/>
      <c r="Y9754" s="126"/>
      <c r="Z9754" s="126"/>
    </row>
    <row r="9755" spans="1:26">
      <c r="A9755" s="248"/>
      <c r="I9755" s="126"/>
      <c r="P9755" s="126"/>
      <c r="Y9755" s="126"/>
      <c r="Z9755" s="126"/>
    </row>
    <row r="9756" spans="1:26">
      <c r="A9756" s="248"/>
      <c r="I9756" s="126"/>
      <c r="P9756" s="126"/>
      <c r="Y9756" s="126"/>
      <c r="Z9756" s="126"/>
    </row>
    <row r="9757" spans="1:26">
      <c r="A9757" s="248"/>
      <c r="I9757" s="126"/>
      <c r="P9757" s="126"/>
      <c r="Y9757" s="126"/>
      <c r="Z9757" s="126"/>
    </row>
    <row r="9758" spans="1:26">
      <c r="A9758" s="248"/>
      <c r="I9758" s="126"/>
      <c r="P9758" s="126"/>
      <c r="Y9758" s="126"/>
      <c r="Z9758" s="126"/>
    </row>
    <row r="9759" spans="1:26">
      <c r="A9759" s="248"/>
      <c r="I9759" s="126"/>
      <c r="P9759" s="126"/>
      <c r="Y9759" s="126"/>
      <c r="Z9759" s="126"/>
    </row>
    <row r="9760" spans="1:26">
      <c r="A9760" s="248"/>
      <c r="I9760" s="126"/>
      <c r="P9760" s="126"/>
      <c r="Y9760" s="126"/>
      <c r="Z9760" s="126"/>
    </row>
    <row r="9761" spans="1:26">
      <c r="A9761" s="248"/>
      <c r="I9761" s="126"/>
      <c r="P9761" s="126"/>
      <c r="Y9761" s="126"/>
      <c r="Z9761" s="126"/>
    </row>
    <row r="9762" spans="1:26">
      <c r="A9762" s="248"/>
      <c r="I9762" s="126"/>
      <c r="P9762" s="126"/>
      <c r="Y9762" s="126"/>
      <c r="Z9762" s="126"/>
    </row>
    <row r="9763" spans="1:26">
      <c r="A9763" s="248"/>
      <c r="I9763" s="126"/>
      <c r="P9763" s="126"/>
      <c r="Y9763" s="126"/>
      <c r="Z9763" s="126"/>
    </row>
    <row r="9764" spans="1:26">
      <c r="A9764" s="248"/>
      <c r="I9764" s="126"/>
      <c r="P9764" s="126"/>
      <c r="Y9764" s="126"/>
      <c r="Z9764" s="126"/>
    </row>
    <row r="9765" spans="1:26">
      <c r="A9765" s="248"/>
      <c r="I9765" s="126"/>
      <c r="P9765" s="126"/>
      <c r="Y9765" s="126"/>
      <c r="Z9765" s="126"/>
    </row>
    <row r="9766" spans="1:26">
      <c r="A9766" s="248"/>
      <c r="I9766" s="126"/>
      <c r="P9766" s="126"/>
      <c r="Y9766" s="126"/>
      <c r="Z9766" s="126"/>
    </row>
    <row r="9767" spans="1:26">
      <c r="A9767" s="248"/>
      <c r="I9767" s="126"/>
      <c r="P9767" s="126"/>
      <c r="Y9767" s="126"/>
      <c r="Z9767" s="126"/>
    </row>
    <row r="9768" spans="1:26">
      <c r="A9768" s="248"/>
      <c r="I9768" s="126"/>
      <c r="P9768" s="126"/>
      <c r="Y9768" s="126"/>
      <c r="Z9768" s="126"/>
    </row>
    <row r="9769" spans="1:26">
      <c r="A9769" s="248"/>
      <c r="I9769" s="126"/>
      <c r="P9769" s="126"/>
      <c r="Y9769" s="126"/>
      <c r="Z9769" s="126"/>
    </row>
    <row r="9770" spans="1:26">
      <c r="A9770" s="248"/>
      <c r="I9770" s="126"/>
      <c r="P9770" s="126"/>
      <c r="Y9770" s="126"/>
      <c r="Z9770" s="126"/>
    </row>
    <row r="9771" spans="1:26">
      <c r="A9771" s="248"/>
      <c r="I9771" s="126"/>
      <c r="P9771" s="126"/>
      <c r="Y9771" s="126"/>
      <c r="Z9771" s="126"/>
    </row>
    <row r="9772" spans="1:26">
      <c r="A9772" s="248"/>
      <c r="I9772" s="126"/>
      <c r="P9772" s="126"/>
      <c r="Y9772" s="126"/>
      <c r="Z9772" s="126"/>
    </row>
    <row r="9773" spans="1:26">
      <c r="A9773" s="248"/>
      <c r="I9773" s="126"/>
      <c r="P9773" s="126"/>
      <c r="Y9773" s="126"/>
      <c r="Z9773" s="126"/>
    </row>
    <row r="9774" spans="1:26">
      <c r="A9774" s="248"/>
      <c r="I9774" s="126"/>
      <c r="P9774" s="126"/>
      <c r="Y9774" s="126"/>
      <c r="Z9774" s="126"/>
    </row>
    <row r="9775" spans="1:26">
      <c r="A9775" s="248"/>
      <c r="I9775" s="126"/>
      <c r="P9775" s="126"/>
      <c r="Y9775" s="126"/>
      <c r="Z9775" s="126"/>
    </row>
    <row r="9776" spans="1:26">
      <c r="A9776" s="248"/>
      <c r="I9776" s="126"/>
      <c r="P9776" s="126"/>
      <c r="Y9776" s="126"/>
      <c r="Z9776" s="126"/>
    </row>
    <row r="9777" spans="1:26">
      <c r="A9777" s="248"/>
      <c r="I9777" s="126"/>
      <c r="P9777" s="126"/>
      <c r="Y9777" s="126"/>
      <c r="Z9777" s="126"/>
    </row>
    <row r="9778" spans="1:26">
      <c r="A9778" s="248"/>
      <c r="I9778" s="126"/>
      <c r="P9778" s="126"/>
      <c r="Y9778" s="126"/>
      <c r="Z9778" s="126"/>
    </row>
    <row r="9779" spans="1:26">
      <c r="A9779" s="248"/>
      <c r="I9779" s="126"/>
      <c r="P9779" s="126"/>
      <c r="Y9779" s="126"/>
      <c r="Z9779" s="126"/>
    </row>
    <row r="9780" spans="1:26">
      <c r="A9780" s="248"/>
      <c r="I9780" s="126"/>
      <c r="P9780" s="126"/>
      <c r="Y9780" s="126"/>
      <c r="Z9780" s="126"/>
    </row>
    <row r="9781" spans="1:26">
      <c r="A9781" s="248"/>
      <c r="I9781" s="126"/>
      <c r="P9781" s="126"/>
      <c r="Y9781" s="126"/>
      <c r="Z9781" s="126"/>
    </row>
    <row r="9782" spans="1:26">
      <c r="A9782" s="248"/>
      <c r="I9782" s="126"/>
      <c r="P9782" s="126"/>
      <c r="Y9782" s="126"/>
      <c r="Z9782" s="126"/>
    </row>
    <row r="9783" spans="1:26">
      <c r="A9783" s="248"/>
      <c r="I9783" s="126"/>
      <c r="P9783" s="126"/>
      <c r="Y9783" s="126"/>
      <c r="Z9783" s="126"/>
    </row>
    <row r="9784" spans="1:26">
      <c r="A9784" s="248"/>
      <c r="I9784" s="126"/>
      <c r="P9784" s="126"/>
      <c r="Y9784" s="126"/>
      <c r="Z9784" s="126"/>
    </row>
    <row r="9785" spans="1:26">
      <c r="A9785" s="248"/>
      <c r="I9785" s="126"/>
      <c r="P9785" s="126"/>
      <c r="Y9785" s="126"/>
      <c r="Z9785" s="126"/>
    </row>
    <row r="9786" spans="1:26">
      <c r="A9786" s="248"/>
      <c r="I9786" s="126"/>
      <c r="P9786" s="126"/>
      <c r="Y9786" s="126"/>
      <c r="Z9786" s="126"/>
    </row>
    <row r="9787" spans="1:26">
      <c r="A9787" s="248"/>
      <c r="I9787" s="126"/>
      <c r="P9787" s="126"/>
      <c r="Y9787" s="126"/>
      <c r="Z9787" s="126"/>
    </row>
    <row r="9788" spans="1:26">
      <c r="A9788" s="248"/>
      <c r="I9788" s="126"/>
      <c r="P9788" s="126"/>
      <c r="Y9788" s="126"/>
      <c r="Z9788" s="126"/>
    </row>
    <row r="9789" spans="1:26">
      <c r="A9789" s="248"/>
      <c r="I9789" s="126"/>
      <c r="P9789" s="126"/>
      <c r="Y9789" s="126"/>
      <c r="Z9789" s="126"/>
    </row>
    <row r="9790" spans="1:26">
      <c r="A9790" s="248"/>
      <c r="I9790" s="126"/>
      <c r="P9790" s="126"/>
      <c r="Y9790" s="126"/>
      <c r="Z9790" s="126"/>
    </row>
    <row r="9791" spans="1:26">
      <c r="A9791" s="248"/>
      <c r="I9791" s="126"/>
      <c r="P9791" s="126"/>
      <c r="Y9791" s="126"/>
      <c r="Z9791" s="126"/>
    </row>
    <row r="9792" spans="1:26">
      <c r="A9792" s="248"/>
      <c r="I9792" s="126"/>
      <c r="P9792" s="126"/>
      <c r="Y9792" s="126"/>
      <c r="Z9792" s="126"/>
    </row>
    <row r="9793" spans="1:26">
      <c r="A9793" s="248"/>
      <c r="I9793" s="126"/>
      <c r="P9793" s="126"/>
      <c r="Y9793" s="126"/>
      <c r="Z9793" s="126"/>
    </row>
    <row r="9794" spans="1:26">
      <c r="A9794" s="248"/>
      <c r="I9794" s="126"/>
      <c r="P9794" s="126"/>
      <c r="Y9794" s="126"/>
      <c r="Z9794" s="126"/>
    </row>
    <row r="9795" spans="1:26">
      <c r="A9795" s="248"/>
      <c r="I9795" s="126"/>
      <c r="P9795" s="126"/>
      <c r="Y9795" s="126"/>
      <c r="Z9795" s="126"/>
    </row>
    <row r="9796" spans="1:26">
      <c r="A9796" s="248"/>
      <c r="I9796" s="126"/>
      <c r="P9796" s="126"/>
      <c r="Y9796" s="126"/>
      <c r="Z9796" s="126"/>
    </row>
    <row r="9797" spans="1:26">
      <c r="A9797" s="248"/>
      <c r="I9797" s="126"/>
      <c r="P9797" s="126"/>
      <c r="Y9797" s="126"/>
      <c r="Z9797" s="126"/>
    </row>
    <row r="9798" spans="1:26">
      <c r="A9798" s="248"/>
      <c r="I9798" s="126"/>
      <c r="P9798" s="126"/>
      <c r="Y9798" s="126"/>
      <c r="Z9798" s="126"/>
    </row>
    <row r="9799" spans="1:26">
      <c r="A9799" s="248"/>
      <c r="I9799" s="126"/>
      <c r="P9799" s="126"/>
      <c r="Y9799" s="126"/>
      <c r="Z9799" s="126"/>
    </row>
    <row r="9800" spans="1:26">
      <c r="A9800" s="248"/>
      <c r="I9800" s="126"/>
      <c r="P9800" s="126"/>
      <c r="Y9800" s="126"/>
      <c r="Z9800" s="126"/>
    </row>
    <row r="9801" spans="1:26">
      <c r="A9801" s="248"/>
      <c r="I9801" s="126"/>
      <c r="P9801" s="126"/>
      <c r="Y9801" s="126"/>
      <c r="Z9801" s="126"/>
    </row>
    <row r="9802" spans="1:26">
      <c r="A9802" s="248"/>
      <c r="I9802" s="126"/>
      <c r="P9802" s="126"/>
      <c r="Y9802" s="126"/>
      <c r="Z9802" s="126"/>
    </row>
    <row r="9803" spans="1:26">
      <c r="A9803" s="248"/>
      <c r="I9803" s="126"/>
      <c r="P9803" s="126"/>
      <c r="Y9803" s="126"/>
      <c r="Z9803" s="126"/>
    </row>
    <row r="9804" spans="1:26">
      <c r="A9804" s="248"/>
      <c r="I9804" s="126"/>
      <c r="P9804" s="126"/>
      <c r="Y9804" s="126"/>
      <c r="Z9804" s="126"/>
    </row>
    <row r="9805" spans="1:26">
      <c r="A9805" s="248"/>
      <c r="I9805" s="126"/>
      <c r="P9805" s="126"/>
      <c r="Y9805" s="126"/>
      <c r="Z9805" s="126"/>
    </row>
    <row r="9806" spans="1:26">
      <c r="A9806" s="248"/>
      <c r="I9806" s="126"/>
      <c r="P9806" s="126"/>
      <c r="Y9806" s="126"/>
      <c r="Z9806" s="126"/>
    </row>
    <row r="9807" spans="1:26">
      <c r="A9807" s="248"/>
      <c r="I9807" s="126"/>
      <c r="P9807" s="126"/>
      <c r="Y9807" s="126"/>
      <c r="Z9807" s="126"/>
    </row>
    <row r="9808" spans="1:26">
      <c r="A9808" s="248"/>
      <c r="I9808" s="126"/>
      <c r="P9808" s="126"/>
      <c r="Y9808" s="126"/>
      <c r="Z9808" s="126"/>
    </row>
    <row r="9809" spans="1:26">
      <c r="A9809" s="248"/>
      <c r="I9809" s="126"/>
      <c r="P9809" s="126"/>
      <c r="Y9809" s="126"/>
      <c r="Z9809" s="126"/>
    </row>
    <row r="9810" spans="1:26">
      <c r="A9810" s="248"/>
      <c r="I9810" s="126"/>
      <c r="P9810" s="126"/>
      <c r="Y9810" s="126"/>
      <c r="Z9810" s="126"/>
    </row>
    <row r="9811" spans="1:26">
      <c r="A9811" s="248"/>
      <c r="I9811" s="126"/>
      <c r="P9811" s="126"/>
      <c r="Y9811" s="126"/>
      <c r="Z9811" s="126"/>
    </row>
    <row r="9812" spans="1:26">
      <c r="A9812" s="248"/>
      <c r="I9812" s="126"/>
      <c r="P9812" s="126"/>
      <c r="Y9812" s="126"/>
      <c r="Z9812" s="126"/>
    </row>
    <row r="9813" spans="1:26">
      <c r="A9813" s="248"/>
      <c r="I9813" s="126"/>
      <c r="P9813" s="126"/>
      <c r="Y9813" s="126"/>
      <c r="Z9813" s="126"/>
    </row>
    <row r="9814" spans="1:26">
      <c r="A9814" s="248"/>
      <c r="I9814" s="126"/>
      <c r="P9814" s="126"/>
      <c r="Y9814" s="126"/>
      <c r="Z9814" s="126"/>
    </row>
    <row r="9815" spans="1:26">
      <c r="A9815" s="248"/>
      <c r="I9815" s="126"/>
      <c r="P9815" s="126"/>
      <c r="Y9815" s="126"/>
      <c r="Z9815" s="126"/>
    </row>
    <row r="9816" spans="1:26">
      <c r="A9816" s="248"/>
      <c r="I9816" s="126"/>
      <c r="P9816" s="126"/>
      <c r="Y9816" s="126"/>
      <c r="Z9816" s="126"/>
    </row>
    <row r="9817" spans="1:26">
      <c r="A9817" s="248"/>
      <c r="I9817" s="126"/>
      <c r="P9817" s="126"/>
      <c r="Y9817" s="126"/>
      <c r="Z9817" s="126"/>
    </row>
    <row r="9818" spans="1:26">
      <c r="A9818" s="248"/>
      <c r="I9818" s="126"/>
      <c r="P9818" s="126"/>
      <c r="Y9818" s="126"/>
      <c r="Z9818" s="126"/>
    </row>
    <row r="9819" spans="1:26">
      <c r="A9819" s="248"/>
      <c r="I9819" s="126"/>
      <c r="P9819" s="126"/>
      <c r="Y9819" s="126"/>
      <c r="Z9819" s="126"/>
    </row>
    <row r="9820" spans="1:26">
      <c r="A9820" s="248"/>
      <c r="I9820" s="126"/>
      <c r="P9820" s="126"/>
      <c r="Y9820" s="126"/>
      <c r="Z9820" s="126"/>
    </row>
    <row r="9821" spans="1:26">
      <c r="A9821" s="248"/>
      <c r="I9821" s="126"/>
      <c r="P9821" s="126"/>
      <c r="Y9821" s="126"/>
      <c r="Z9821" s="126"/>
    </row>
    <row r="9822" spans="1:26">
      <c r="A9822" s="248"/>
      <c r="I9822" s="126"/>
      <c r="P9822" s="126"/>
      <c r="Y9822" s="126"/>
      <c r="Z9822" s="126"/>
    </row>
    <row r="9823" spans="1:26">
      <c r="A9823" s="248"/>
      <c r="I9823" s="126"/>
      <c r="P9823" s="126"/>
      <c r="Y9823" s="126"/>
      <c r="Z9823" s="126"/>
    </row>
    <row r="9824" spans="1:26">
      <c r="A9824" s="248"/>
      <c r="I9824" s="126"/>
      <c r="P9824" s="126"/>
      <c r="Y9824" s="126"/>
      <c r="Z9824" s="126"/>
    </row>
    <row r="9825" spans="1:26">
      <c r="A9825" s="248"/>
      <c r="I9825" s="126"/>
      <c r="P9825" s="126"/>
      <c r="Y9825" s="126"/>
      <c r="Z9825" s="126"/>
    </row>
    <row r="9826" spans="1:26">
      <c r="A9826" s="248"/>
      <c r="I9826" s="126"/>
      <c r="P9826" s="126"/>
      <c r="Y9826" s="126"/>
      <c r="Z9826" s="126"/>
    </row>
    <row r="9827" spans="1:26">
      <c r="A9827" s="248"/>
      <c r="I9827" s="126"/>
      <c r="P9827" s="126"/>
      <c r="Y9827" s="126"/>
      <c r="Z9827" s="126"/>
    </row>
    <row r="9828" spans="1:26">
      <c r="A9828" s="248"/>
      <c r="I9828" s="126"/>
      <c r="P9828" s="126"/>
      <c r="Y9828" s="126"/>
      <c r="Z9828" s="126"/>
    </row>
    <row r="9829" spans="1:26">
      <c r="A9829" s="248"/>
      <c r="I9829" s="126"/>
      <c r="P9829" s="126"/>
      <c r="Y9829" s="126"/>
      <c r="Z9829" s="126"/>
    </row>
    <row r="9830" spans="1:26">
      <c r="A9830" s="248"/>
      <c r="I9830" s="126"/>
      <c r="P9830" s="126"/>
      <c r="Y9830" s="126"/>
      <c r="Z9830" s="126"/>
    </row>
    <row r="9831" spans="1:26">
      <c r="A9831" s="248"/>
      <c r="I9831" s="126"/>
      <c r="P9831" s="126"/>
      <c r="Y9831" s="126"/>
      <c r="Z9831" s="126"/>
    </row>
    <row r="9832" spans="1:26">
      <c r="A9832" s="248"/>
      <c r="I9832" s="126"/>
      <c r="P9832" s="126"/>
      <c r="Y9832" s="126"/>
      <c r="Z9832" s="126"/>
    </row>
    <row r="9833" spans="1:26">
      <c r="A9833" s="248"/>
      <c r="I9833" s="126"/>
      <c r="P9833" s="126"/>
      <c r="Y9833" s="126"/>
      <c r="Z9833" s="126"/>
    </row>
    <row r="9834" spans="1:26">
      <c r="A9834" s="248"/>
      <c r="I9834" s="126"/>
      <c r="P9834" s="126"/>
      <c r="Y9834" s="126"/>
      <c r="Z9834" s="126"/>
    </row>
    <row r="9835" spans="1:26">
      <c r="A9835" s="248"/>
      <c r="I9835" s="126"/>
      <c r="P9835" s="126"/>
      <c r="Y9835" s="126"/>
      <c r="Z9835" s="126"/>
    </row>
    <row r="9836" spans="1:26">
      <c r="A9836" s="248"/>
      <c r="I9836" s="126"/>
      <c r="P9836" s="126"/>
      <c r="Y9836" s="126"/>
      <c r="Z9836" s="126"/>
    </row>
    <row r="9837" spans="1:26">
      <c r="A9837" s="248"/>
      <c r="I9837" s="126"/>
      <c r="P9837" s="126"/>
      <c r="Y9837" s="126"/>
      <c r="Z9837" s="126"/>
    </row>
    <row r="9838" spans="1:26">
      <c r="A9838" s="248"/>
      <c r="I9838" s="126"/>
      <c r="P9838" s="126"/>
      <c r="Y9838" s="126"/>
      <c r="Z9838" s="126"/>
    </row>
    <row r="9839" spans="1:26">
      <c r="A9839" s="248"/>
      <c r="I9839" s="126"/>
      <c r="P9839" s="126"/>
      <c r="Y9839" s="126"/>
      <c r="Z9839" s="126"/>
    </row>
    <row r="9840" spans="1:26">
      <c r="A9840" s="248"/>
      <c r="I9840" s="126"/>
      <c r="P9840" s="126"/>
      <c r="Y9840" s="126"/>
      <c r="Z9840" s="126"/>
    </row>
    <row r="9841" spans="1:26">
      <c r="A9841" s="248"/>
      <c r="I9841" s="126"/>
      <c r="P9841" s="126"/>
      <c r="Y9841" s="126"/>
      <c r="Z9841" s="126"/>
    </row>
    <row r="9842" spans="1:26">
      <c r="A9842" s="248"/>
      <c r="I9842" s="126"/>
      <c r="P9842" s="126"/>
      <c r="Y9842" s="126"/>
      <c r="Z9842" s="126"/>
    </row>
    <row r="9843" spans="1:26">
      <c r="A9843" s="248"/>
      <c r="I9843" s="126"/>
      <c r="P9843" s="126"/>
      <c r="Y9843" s="126"/>
      <c r="Z9843" s="126"/>
    </row>
    <row r="9844" spans="1:26">
      <c r="A9844" s="248"/>
      <c r="I9844" s="126"/>
      <c r="P9844" s="126"/>
      <c r="Y9844" s="126"/>
      <c r="Z9844" s="126"/>
    </row>
    <row r="9845" spans="1:26">
      <c r="A9845" s="248"/>
      <c r="I9845" s="126"/>
      <c r="P9845" s="126"/>
      <c r="Y9845" s="126"/>
      <c r="Z9845" s="126"/>
    </row>
    <row r="9846" spans="1:26">
      <c r="A9846" s="248"/>
      <c r="I9846" s="126"/>
      <c r="P9846" s="126"/>
      <c r="Y9846" s="126"/>
      <c r="Z9846" s="126"/>
    </row>
    <row r="9847" spans="1:26">
      <c r="A9847" s="248"/>
      <c r="I9847" s="126"/>
      <c r="P9847" s="126"/>
      <c r="Y9847" s="126"/>
      <c r="Z9847" s="126"/>
    </row>
    <row r="9848" spans="1:26">
      <c r="A9848" s="248"/>
      <c r="I9848" s="126"/>
      <c r="P9848" s="126"/>
      <c r="Y9848" s="126"/>
      <c r="Z9848" s="126"/>
    </row>
    <row r="9849" spans="1:26">
      <c r="A9849" s="248"/>
      <c r="I9849" s="126"/>
      <c r="P9849" s="126"/>
      <c r="Y9849" s="126"/>
      <c r="Z9849" s="126"/>
    </row>
    <row r="9850" spans="1:26">
      <c r="A9850" s="248"/>
      <c r="I9850" s="126"/>
      <c r="P9850" s="126"/>
      <c r="Y9850" s="126"/>
      <c r="Z9850" s="126"/>
    </row>
    <row r="9851" spans="1:26">
      <c r="A9851" s="248"/>
      <c r="I9851" s="126"/>
      <c r="P9851" s="126"/>
      <c r="Y9851" s="126"/>
      <c r="Z9851" s="126"/>
    </row>
    <row r="9852" spans="1:26">
      <c r="A9852" s="248"/>
      <c r="I9852" s="126"/>
      <c r="P9852" s="126"/>
      <c r="Y9852" s="126"/>
      <c r="Z9852" s="126"/>
    </row>
    <row r="9853" spans="1:26">
      <c r="A9853" s="248"/>
      <c r="I9853" s="126"/>
      <c r="P9853" s="126"/>
      <c r="Y9853" s="126"/>
      <c r="Z9853" s="126"/>
    </row>
    <row r="9854" spans="1:26">
      <c r="A9854" s="248"/>
      <c r="I9854" s="126"/>
      <c r="P9854" s="126"/>
      <c r="Y9854" s="126"/>
      <c r="Z9854" s="126"/>
    </row>
    <row r="9855" spans="1:26">
      <c r="A9855" s="248"/>
      <c r="I9855" s="126"/>
      <c r="P9855" s="126"/>
      <c r="Y9855" s="126"/>
      <c r="Z9855" s="126"/>
    </row>
    <row r="9856" spans="1:26">
      <c r="A9856" s="248"/>
      <c r="I9856" s="126"/>
      <c r="P9856" s="126"/>
      <c r="Y9856" s="126"/>
      <c r="Z9856" s="126"/>
    </row>
    <row r="9857" spans="1:26">
      <c r="A9857" s="248"/>
      <c r="I9857" s="126"/>
      <c r="P9857" s="126"/>
      <c r="Y9857" s="126"/>
      <c r="Z9857" s="126"/>
    </row>
    <row r="9858" spans="1:26">
      <c r="A9858" s="248"/>
      <c r="I9858" s="126"/>
      <c r="P9858" s="126"/>
      <c r="Y9858" s="126"/>
      <c r="Z9858" s="126"/>
    </row>
    <row r="9859" spans="1:26">
      <c r="A9859" s="248"/>
      <c r="I9859" s="126"/>
      <c r="P9859" s="126"/>
      <c r="Y9859" s="126"/>
      <c r="Z9859" s="126"/>
    </row>
    <row r="9860" spans="1:26">
      <c r="A9860" s="248"/>
      <c r="I9860" s="126"/>
      <c r="P9860" s="126"/>
      <c r="Y9860" s="126"/>
      <c r="Z9860" s="126"/>
    </row>
    <row r="9861" spans="1:26">
      <c r="A9861" s="248"/>
      <c r="I9861" s="126"/>
      <c r="P9861" s="126"/>
      <c r="Y9861" s="126"/>
      <c r="Z9861" s="126"/>
    </row>
    <row r="9862" spans="1:26">
      <c r="A9862" s="248"/>
      <c r="I9862" s="126"/>
      <c r="P9862" s="126"/>
      <c r="Y9862" s="126"/>
      <c r="Z9862" s="126"/>
    </row>
    <row r="9863" spans="1:26">
      <c r="A9863" s="248"/>
      <c r="I9863" s="126"/>
      <c r="P9863" s="126"/>
      <c r="Y9863" s="126"/>
      <c r="Z9863" s="126"/>
    </row>
    <row r="9864" spans="1:26">
      <c r="A9864" s="248"/>
      <c r="I9864" s="126"/>
      <c r="P9864" s="126"/>
      <c r="Y9864" s="126"/>
      <c r="Z9864" s="126"/>
    </row>
    <row r="9865" spans="1:26">
      <c r="A9865" s="248"/>
      <c r="I9865" s="126"/>
      <c r="P9865" s="126"/>
      <c r="Y9865" s="126"/>
      <c r="Z9865" s="126"/>
    </row>
    <row r="9866" spans="1:26">
      <c r="A9866" s="248"/>
      <c r="I9866" s="126"/>
      <c r="P9866" s="126"/>
      <c r="Y9866" s="126"/>
      <c r="Z9866" s="126"/>
    </row>
    <row r="9867" spans="1:26">
      <c r="A9867" s="248"/>
      <c r="I9867" s="126"/>
      <c r="P9867" s="126"/>
      <c r="Y9867" s="126"/>
      <c r="Z9867" s="126"/>
    </row>
    <row r="9868" spans="1:26">
      <c r="A9868" s="248"/>
      <c r="I9868" s="126"/>
      <c r="P9868" s="126"/>
      <c r="Y9868" s="126"/>
      <c r="Z9868" s="126"/>
    </row>
    <row r="9869" spans="1:26">
      <c r="A9869" s="248"/>
      <c r="I9869" s="126"/>
      <c r="P9869" s="126"/>
      <c r="Y9869" s="126"/>
      <c r="Z9869" s="126"/>
    </row>
    <row r="9870" spans="1:26">
      <c r="A9870" s="248"/>
      <c r="I9870" s="126"/>
      <c r="P9870" s="126"/>
      <c r="Y9870" s="126"/>
      <c r="Z9870" s="126"/>
    </row>
    <row r="9871" spans="1:26">
      <c r="A9871" s="248"/>
      <c r="I9871" s="126"/>
      <c r="P9871" s="126"/>
      <c r="Y9871" s="126"/>
      <c r="Z9871" s="126"/>
    </row>
    <row r="9872" spans="1:26">
      <c r="A9872" s="248"/>
      <c r="I9872" s="126"/>
      <c r="P9872" s="126"/>
      <c r="Y9872" s="126"/>
      <c r="Z9872" s="126"/>
    </row>
    <row r="9873" spans="1:26">
      <c r="A9873" s="248"/>
      <c r="I9873" s="126"/>
      <c r="P9873" s="126"/>
      <c r="Y9873" s="126"/>
      <c r="Z9873" s="126"/>
    </row>
    <row r="9874" spans="1:26">
      <c r="A9874" s="248"/>
      <c r="I9874" s="126"/>
      <c r="P9874" s="126"/>
      <c r="Y9874" s="126"/>
      <c r="Z9874" s="126"/>
    </row>
    <row r="9875" spans="1:26">
      <c r="A9875" s="248"/>
      <c r="I9875" s="126"/>
      <c r="P9875" s="126"/>
      <c r="Y9875" s="126"/>
      <c r="Z9875" s="126"/>
    </row>
    <row r="9876" spans="1:26">
      <c r="A9876" s="248"/>
      <c r="I9876" s="126"/>
      <c r="P9876" s="126"/>
      <c r="Y9876" s="126"/>
      <c r="Z9876" s="126"/>
    </row>
    <row r="9877" spans="1:26">
      <c r="A9877" s="248"/>
      <c r="I9877" s="126"/>
      <c r="P9877" s="126"/>
      <c r="Y9877" s="126"/>
      <c r="Z9877" s="126"/>
    </row>
    <row r="9878" spans="1:26">
      <c r="A9878" s="248"/>
      <c r="I9878" s="126"/>
      <c r="P9878" s="126"/>
      <c r="Y9878" s="126"/>
      <c r="Z9878" s="126"/>
    </row>
    <row r="9879" spans="1:26">
      <c r="A9879" s="248"/>
      <c r="I9879" s="126"/>
      <c r="P9879" s="126"/>
      <c r="Y9879" s="126"/>
      <c r="Z9879" s="126"/>
    </row>
    <row r="9880" spans="1:26">
      <c r="A9880" s="248"/>
      <c r="I9880" s="126"/>
      <c r="P9880" s="126"/>
      <c r="Y9880" s="126"/>
      <c r="Z9880" s="126"/>
    </row>
    <row r="9881" spans="1:26">
      <c r="A9881" s="248"/>
      <c r="I9881" s="126"/>
      <c r="P9881" s="126"/>
      <c r="Y9881" s="126"/>
      <c r="Z9881" s="126"/>
    </row>
    <row r="9882" spans="1:26">
      <c r="A9882" s="248"/>
      <c r="I9882" s="126"/>
      <c r="P9882" s="126"/>
      <c r="Y9882" s="126"/>
      <c r="Z9882" s="126"/>
    </row>
    <row r="9883" spans="1:26">
      <c r="A9883" s="248"/>
      <c r="I9883" s="126"/>
      <c r="P9883" s="126"/>
      <c r="Y9883" s="126"/>
      <c r="Z9883" s="126"/>
    </row>
    <row r="9884" spans="1:26">
      <c r="A9884" s="248"/>
      <c r="I9884" s="126"/>
      <c r="P9884" s="126"/>
      <c r="Y9884" s="126"/>
      <c r="Z9884" s="126"/>
    </row>
    <row r="9885" spans="1:26">
      <c r="A9885" s="248"/>
      <c r="I9885" s="126"/>
      <c r="P9885" s="126"/>
      <c r="Y9885" s="126"/>
      <c r="Z9885" s="126"/>
    </row>
    <row r="9886" spans="1:26">
      <c r="A9886" s="248"/>
      <c r="I9886" s="126"/>
      <c r="P9886" s="126"/>
      <c r="Y9886" s="126"/>
      <c r="Z9886" s="126"/>
    </row>
    <row r="9887" spans="1:26">
      <c r="A9887" s="248"/>
      <c r="I9887" s="126"/>
      <c r="P9887" s="126"/>
      <c r="Y9887" s="126"/>
      <c r="Z9887" s="126"/>
    </row>
    <row r="9888" spans="1:26">
      <c r="A9888" s="248"/>
      <c r="I9888" s="126"/>
      <c r="P9888" s="126"/>
      <c r="Y9888" s="126"/>
      <c r="Z9888" s="126"/>
    </row>
    <row r="9889" spans="1:26">
      <c r="A9889" s="248"/>
      <c r="I9889" s="126"/>
      <c r="P9889" s="126"/>
      <c r="Y9889" s="126"/>
      <c r="Z9889" s="126"/>
    </row>
    <row r="9890" spans="1:26">
      <c r="A9890" s="248"/>
      <c r="I9890" s="126"/>
      <c r="P9890" s="126"/>
      <c r="Y9890" s="126"/>
      <c r="Z9890" s="126"/>
    </row>
    <row r="9891" spans="1:26">
      <c r="A9891" s="248"/>
      <c r="I9891" s="126"/>
      <c r="P9891" s="126"/>
      <c r="Y9891" s="126"/>
      <c r="Z9891" s="126"/>
    </row>
    <row r="9892" spans="1:26">
      <c r="A9892" s="248"/>
      <c r="I9892" s="126"/>
      <c r="P9892" s="126"/>
      <c r="Y9892" s="126"/>
      <c r="Z9892" s="126"/>
    </row>
    <row r="9893" spans="1:26">
      <c r="A9893" s="248"/>
      <c r="I9893" s="126"/>
      <c r="P9893" s="126"/>
      <c r="Y9893" s="126"/>
      <c r="Z9893" s="126"/>
    </row>
    <row r="9894" spans="1:26">
      <c r="A9894" s="248"/>
      <c r="I9894" s="126"/>
      <c r="P9894" s="126"/>
      <c r="Y9894" s="126"/>
      <c r="Z9894" s="126"/>
    </row>
    <row r="9895" spans="1:26">
      <c r="A9895" s="248"/>
      <c r="I9895" s="126"/>
      <c r="P9895" s="126"/>
      <c r="Y9895" s="126"/>
      <c r="Z9895" s="126"/>
    </row>
    <row r="9896" spans="1:26">
      <c r="A9896" s="248"/>
      <c r="I9896" s="126"/>
      <c r="P9896" s="126"/>
      <c r="Y9896" s="126"/>
      <c r="Z9896" s="126"/>
    </row>
    <row r="9897" spans="1:26">
      <c r="A9897" s="248"/>
      <c r="I9897" s="126"/>
      <c r="P9897" s="126"/>
      <c r="Y9897" s="126"/>
      <c r="Z9897" s="126"/>
    </row>
    <row r="9898" spans="1:26">
      <c r="A9898" s="248"/>
      <c r="I9898" s="126"/>
      <c r="P9898" s="126"/>
      <c r="Y9898" s="126"/>
      <c r="Z9898" s="126"/>
    </row>
    <row r="9899" spans="1:26">
      <c r="A9899" s="248"/>
      <c r="I9899" s="126"/>
      <c r="P9899" s="126"/>
      <c r="Y9899" s="126"/>
      <c r="Z9899" s="126"/>
    </row>
    <row r="9900" spans="1:26">
      <c r="A9900" s="248"/>
      <c r="I9900" s="126"/>
      <c r="P9900" s="126"/>
      <c r="Y9900" s="126"/>
      <c r="Z9900" s="126"/>
    </row>
    <row r="9901" spans="1:26">
      <c r="A9901" s="248"/>
      <c r="I9901" s="126"/>
      <c r="P9901" s="126"/>
      <c r="Y9901" s="126"/>
      <c r="Z9901" s="126"/>
    </row>
    <row r="9902" spans="1:26">
      <c r="A9902" s="248"/>
      <c r="I9902" s="126"/>
      <c r="P9902" s="126"/>
      <c r="Y9902" s="126"/>
      <c r="Z9902" s="126"/>
    </row>
    <row r="9903" spans="1:26">
      <c r="A9903" s="248"/>
      <c r="I9903" s="126"/>
      <c r="P9903" s="126"/>
      <c r="Y9903" s="126"/>
      <c r="Z9903" s="126"/>
    </row>
    <row r="9904" spans="1:26">
      <c r="A9904" s="248"/>
      <c r="I9904" s="126"/>
      <c r="P9904" s="126"/>
      <c r="Y9904" s="126"/>
      <c r="Z9904" s="126"/>
    </row>
    <row r="9905" spans="1:26">
      <c r="A9905" s="248"/>
      <c r="I9905" s="126"/>
      <c r="P9905" s="126"/>
      <c r="Y9905" s="126"/>
      <c r="Z9905" s="126"/>
    </row>
    <row r="9906" spans="1:26">
      <c r="A9906" s="248"/>
      <c r="I9906" s="126"/>
      <c r="P9906" s="126"/>
      <c r="Y9906" s="126"/>
      <c r="Z9906" s="126"/>
    </row>
    <row r="9907" spans="1:26">
      <c r="A9907" s="248"/>
      <c r="I9907" s="126"/>
      <c r="P9907" s="126"/>
      <c r="Y9907" s="126"/>
      <c r="Z9907" s="126"/>
    </row>
    <row r="9908" spans="1:26">
      <c r="A9908" s="248"/>
      <c r="I9908" s="126"/>
      <c r="P9908" s="126"/>
      <c r="Y9908" s="126"/>
      <c r="Z9908" s="126"/>
    </row>
    <row r="9909" spans="1:26">
      <c r="A9909" s="248"/>
      <c r="I9909" s="126"/>
      <c r="P9909" s="126"/>
      <c r="Y9909" s="126"/>
      <c r="Z9909" s="126"/>
    </row>
    <row r="9910" spans="1:26">
      <c r="A9910" s="248"/>
      <c r="I9910" s="126"/>
      <c r="P9910" s="126"/>
      <c r="Y9910" s="126"/>
      <c r="Z9910" s="126"/>
    </row>
    <row r="9911" spans="1:26">
      <c r="A9911" s="248"/>
      <c r="I9911" s="126"/>
      <c r="P9911" s="126"/>
      <c r="Y9911" s="126"/>
      <c r="Z9911" s="126"/>
    </row>
    <row r="9912" spans="1:26">
      <c r="A9912" s="248"/>
      <c r="I9912" s="126"/>
      <c r="P9912" s="126"/>
      <c r="Y9912" s="126"/>
      <c r="Z9912" s="126"/>
    </row>
    <row r="9913" spans="1:26">
      <c r="A9913" s="248"/>
      <c r="I9913" s="126"/>
      <c r="P9913" s="126"/>
      <c r="Y9913" s="126"/>
      <c r="Z9913" s="126"/>
    </row>
    <row r="9914" spans="1:26">
      <c r="A9914" s="248"/>
      <c r="I9914" s="126"/>
      <c r="P9914" s="126"/>
      <c r="Y9914" s="126"/>
      <c r="Z9914" s="126"/>
    </row>
    <row r="9915" spans="1:26">
      <c r="A9915" s="248"/>
      <c r="I9915" s="126"/>
      <c r="P9915" s="126"/>
      <c r="Y9915" s="126"/>
      <c r="Z9915" s="126"/>
    </row>
    <row r="9916" spans="1:26">
      <c r="A9916" s="248"/>
      <c r="I9916" s="126"/>
      <c r="P9916" s="126"/>
      <c r="Y9916" s="126"/>
      <c r="Z9916" s="126"/>
    </row>
    <row r="9917" spans="1:26">
      <c r="A9917" s="248"/>
      <c r="I9917" s="126"/>
      <c r="P9917" s="126"/>
      <c r="Y9917" s="126"/>
      <c r="Z9917" s="126"/>
    </row>
    <row r="9918" spans="1:26">
      <c r="A9918" s="248"/>
      <c r="I9918" s="126"/>
      <c r="P9918" s="126"/>
      <c r="Y9918" s="126"/>
      <c r="Z9918" s="126"/>
    </row>
    <row r="9919" spans="1:26">
      <c r="A9919" s="248"/>
      <c r="I9919" s="126"/>
      <c r="P9919" s="126"/>
      <c r="Y9919" s="126"/>
      <c r="Z9919" s="126"/>
    </row>
    <row r="9920" spans="1:26">
      <c r="A9920" s="248"/>
      <c r="I9920" s="126"/>
      <c r="P9920" s="126"/>
      <c r="Y9920" s="126"/>
      <c r="Z9920" s="126"/>
    </row>
    <row r="9921" spans="1:26">
      <c r="A9921" s="248"/>
      <c r="I9921" s="126"/>
      <c r="P9921" s="126"/>
      <c r="Y9921" s="126"/>
      <c r="Z9921" s="126"/>
    </row>
    <row r="9922" spans="1:26">
      <c r="A9922" s="248"/>
      <c r="I9922" s="126"/>
      <c r="P9922" s="126"/>
      <c r="Y9922" s="126"/>
      <c r="Z9922" s="126"/>
    </row>
    <row r="9923" spans="1:26">
      <c r="A9923" s="248"/>
      <c r="I9923" s="126"/>
      <c r="P9923" s="126"/>
      <c r="Y9923" s="126"/>
      <c r="Z9923" s="126"/>
    </row>
    <row r="9924" spans="1:26">
      <c r="A9924" s="248"/>
      <c r="I9924" s="126"/>
      <c r="P9924" s="126"/>
      <c r="Y9924" s="126"/>
      <c r="Z9924" s="126"/>
    </row>
    <row r="9925" spans="1:26">
      <c r="A9925" s="248"/>
      <c r="I9925" s="126"/>
      <c r="P9925" s="126"/>
      <c r="Y9925" s="126"/>
      <c r="Z9925" s="126"/>
    </row>
    <row r="9926" spans="1:26">
      <c r="A9926" s="248"/>
      <c r="I9926" s="126"/>
      <c r="P9926" s="126"/>
      <c r="Y9926" s="126"/>
      <c r="Z9926" s="126"/>
    </row>
    <row r="9927" spans="1:26">
      <c r="A9927" s="248"/>
      <c r="I9927" s="126"/>
      <c r="P9927" s="126"/>
      <c r="Y9927" s="126"/>
      <c r="Z9927" s="126"/>
    </row>
    <row r="9928" spans="1:26">
      <c r="A9928" s="248"/>
      <c r="I9928" s="126"/>
      <c r="P9928" s="126"/>
      <c r="Y9928" s="126"/>
      <c r="Z9928" s="126"/>
    </row>
    <row r="9929" spans="1:26">
      <c r="A9929" s="248"/>
      <c r="I9929" s="126"/>
      <c r="P9929" s="126"/>
      <c r="Y9929" s="126"/>
      <c r="Z9929" s="126"/>
    </row>
    <row r="9930" spans="1:26">
      <c r="A9930" s="248"/>
      <c r="I9930" s="126"/>
      <c r="P9930" s="126"/>
      <c r="Y9930" s="126"/>
      <c r="Z9930" s="126"/>
    </row>
    <row r="9931" spans="1:26">
      <c r="A9931" s="248"/>
      <c r="I9931" s="126"/>
      <c r="P9931" s="126"/>
      <c r="Y9931" s="126"/>
      <c r="Z9931" s="126"/>
    </row>
    <row r="9932" spans="1:26">
      <c r="A9932" s="248"/>
      <c r="I9932" s="126"/>
      <c r="P9932" s="126"/>
      <c r="Y9932" s="126"/>
      <c r="Z9932" s="126"/>
    </row>
    <row r="9933" spans="1:26">
      <c r="A9933" s="248"/>
      <c r="I9933" s="126"/>
      <c r="P9933" s="126"/>
      <c r="Y9933" s="126"/>
      <c r="Z9933" s="126"/>
    </row>
    <row r="9934" spans="1:26">
      <c r="A9934" s="248"/>
      <c r="I9934" s="126"/>
      <c r="P9934" s="126"/>
      <c r="Y9934" s="126"/>
      <c r="Z9934" s="126"/>
    </row>
    <row r="9935" spans="1:26">
      <c r="A9935" s="248"/>
      <c r="I9935" s="126"/>
      <c r="P9935" s="126"/>
      <c r="Y9935" s="126"/>
      <c r="Z9935" s="126"/>
    </row>
    <row r="9936" spans="1:26">
      <c r="A9936" s="248"/>
      <c r="I9936" s="126"/>
      <c r="P9936" s="126"/>
      <c r="Y9936" s="126"/>
      <c r="Z9936" s="126"/>
    </row>
    <row r="9937" spans="1:26">
      <c r="A9937" s="248"/>
      <c r="I9937" s="126"/>
      <c r="P9937" s="126"/>
      <c r="Y9937" s="126"/>
      <c r="Z9937" s="126"/>
    </row>
    <row r="9938" spans="1:26">
      <c r="A9938" s="248"/>
      <c r="I9938" s="126"/>
      <c r="P9938" s="126"/>
      <c r="Y9938" s="126"/>
      <c r="Z9938" s="126"/>
    </row>
    <row r="9939" spans="1:26">
      <c r="A9939" s="248"/>
      <c r="I9939" s="126"/>
      <c r="P9939" s="126"/>
      <c r="Y9939" s="126"/>
      <c r="Z9939" s="126"/>
    </row>
    <row r="9940" spans="1:26">
      <c r="A9940" s="248"/>
      <c r="I9940" s="126"/>
      <c r="P9940" s="126"/>
      <c r="Y9940" s="126"/>
      <c r="Z9940" s="126"/>
    </row>
    <row r="9941" spans="1:26">
      <c r="A9941" s="248"/>
      <c r="I9941" s="126"/>
      <c r="P9941" s="126"/>
      <c r="Y9941" s="126"/>
      <c r="Z9941" s="126"/>
    </row>
    <row r="9942" spans="1:26">
      <c r="A9942" s="248"/>
      <c r="I9942" s="126"/>
      <c r="P9942" s="126"/>
      <c r="Y9942" s="126"/>
      <c r="Z9942" s="126"/>
    </row>
    <row r="9943" spans="1:26">
      <c r="A9943" s="248"/>
      <c r="I9943" s="126"/>
      <c r="P9943" s="126"/>
      <c r="Y9943" s="126"/>
      <c r="Z9943" s="126"/>
    </row>
    <row r="9944" spans="1:26">
      <c r="A9944" s="248"/>
      <c r="I9944" s="126"/>
      <c r="P9944" s="126"/>
      <c r="Y9944" s="126"/>
      <c r="Z9944" s="126"/>
    </row>
    <row r="9945" spans="1:26">
      <c r="A9945" s="248"/>
      <c r="I9945" s="126"/>
      <c r="P9945" s="126"/>
      <c r="Y9945" s="126"/>
      <c r="Z9945" s="126"/>
    </row>
    <row r="9946" spans="1:26">
      <c r="A9946" s="248"/>
      <c r="I9946" s="126"/>
      <c r="P9946" s="126"/>
      <c r="Y9946" s="126"/>
      <c r="Z9946" s="126"/>
    </row>
    <row r="9947" spans="1:26">
      <c r="A9947" s="248"/>
      <c r="I9947" s="126"/>
      <c r="P9947" s="126"/>
      <c r="Y9947" s="126"/>
      <c r="Z9947" s="126"/>
    </row>
    <row r="9948" spans="1:26">
      <c r="A9948" s="248"/>
      <c r="I9948" s="126"/>
      <c r="P9948" s="126"/>
      <c r="Y9948" s="126"/>
      <c r="Z9948" s="126"/>
    </row>
    <row r="9949" spans="1:26">
      <c r="A9949" s="248"/>
      <c r="I9949" s="126"/>
      <c r="P9949" s="126"/>
      <c r="Y9949" s="126"/>
      <c r="Z9949" s="126"/>
    </row>
    <row r="9950" spans="1:26">
      <c r="A9950" s="248"/>
      <c r="I9950" s="126"/>
      <c r="P9950" s="126"/>
      <c r="Y9950" s="126"/>
      <c r="Z9950" s="126"/>
    </row>
    <row r="9951" spans="1:26">
      <c r="A9951" s="248"/>
      <c r="I9951" s="126"/>
      <c r="P9951" s="126"/>
      <c r="Y9951" s="126"/>
      <c r="Z9951" s="126"/>
    </row>
    <row r="9952" spans="1:26">
      <c r="A9952" s="248"/>
      <c r="I9952" s="126"/>
      <c r="P9952" s="126"/>
      <c r="Y9952" s="126"/>
      <c r="Z9952" s="126"/>
    </row>
    <row r="9953" spans="1:26">
      <c r="A9953" s="248"/>
      <c r="I9953" s="126"/>
      <c r="P9953" s="126"/>
      <c r="Y9953" s="126"/>
      <c r="Z9953" s="126"/>
    </row>
    <row r="9954" spans="1:26">
      <c r="A9954" s="248"/>
      <c r="I9954" s="126"/>
      <c r="P9954" s="126"/>
      <c r="Y9954" s="126"/>
      <c r="Z9954" s="126"/>
    </row>
    <row r="9955" spans="1:26">
      <c r="A9955" s="248"/>
      <c r="I9955" s="126"/>
      <c r="P9955" s="126"/>
      <c r="Y9955" s="126"/>
      <c r="Z9955" s="126"/>
    </row>
    <row r="9956" spans="1:26">
      <c r="A9956" s="248"/>
      <c r="I9956" s="126"/>
      <c r="P9956" s="126"/>
      <c r="Y9956" s="126"/>
      <c r="Z9956" s="126"/>
    </row>
    <row r="9957" spans="1:26">
      <c r="A9957" s="248"/>
      <c r="I9957" s="126"/>
      <c r="P9957" s="126"/>
      <c r="Y9957" s="126"/>
      <c r="Z9957" s="126"/>
    </row>
    <row r="9958" spans="1:26">
      <c r="A9958" s="248"/>
      <c r="I9958" s="126"/>
      <c r="P9958" s="126"/>
      <c r="Y9958" s="126"/>
      <c r="Z9958" s="126"/>
    </row>
    <row r="9959" spans="1:26">
      <c r="A9959" s="248"/>
      <c r="I9959" s="126"/>
      <c r="P9959" s="126"/>
      <c r="Y9959" s="126"/>
      <c r="Z9959" s="126"/>
    </row>
    <row r="9960" spans="1:26">
      <c r="A9960" s="248"/>
      <c r="I9960" s="126"/>
      <c r="P9960" s="126"/>
      <c r="Y9960" s="126"/>
      <c r="Z9960" s="126"/>
    </row>
    <row r="9961" spans="1:26">
      <c r="A9961" s="248"/>
      <c r="I9961" s="126"/>
      <c r="P9961" s="126"/>
      <c r="Y9961" s="126"/>
      <c r="Z9961" s="126"/>
    </row>
    <row r="9962" spans="1:26">
      <c r="A9962" s="248"/>
      <c r="I9962" s="126"/>
      <c r="P9962" s="126"/>
      <c r="Y9962" s="126"/>
      <c r="Z9962" s="126"/>
    </row>
    <row r="9963" spans="1:26">
      <c r="A9963" s="248"/>
      <c r="I9963" s="126"/>
      <c r="P9963" s="126"/>
      <c r="Y9963" s="126"/>
      <c r="Z9963" s="126"/>
    </row>
    <row r="9964" spans="1:26">
      <c r="A9964" s="248"/>
      <c r="I9964" s="126"/>
      <c r="P9964" s="126"/>
      <c r="Y9964" s="126"/>
      <c r="Z9964" s="126"/>
    </row>
    <row r="9965" spans="1:26">
      <c r="A9965" s="248"/>
      <c r="I9965" s="126"/>
      <c r="P9965" s="126"/>
      <c r="Y9965" s="126"/>
      <c r="Z9965" s="126"/>
    </row>
    <row r="9966" spans="1:26">
      <c r="A9966" s="248"/>
      <c r="I9966" s="126"/>
      <c r="P9966" s="126"/>
      <c r="Y9966" s="126"/>
      <c r="Z9966" s="126"/>
    </row>
    <row r="9967" spans="1:26">
      <c r="A9967" s="248"/>
      <c r="I9967" s="126"/>
      <c r="P9967" s="126"/>
      <c r="Y9967" s="126"/>
      <c r="Z9967" s="126"/>
    </row>
    <row r="9968" spans="1:26">
      <c r="A9968" s="248"/>
      <c r="I9968" s="126"/>
      <c r="P9968" s="126"/>
      <c r="Y9968" s="126"/>
      <c r="Z9968" s="126"/>
    </row>
    <row r="9969" spans="1:26">
      <c r="A9969" s="248"/>
      <c r="I9969" s="126"/>
      <c r="P9969" s="126"/>
      <c r="Y9969" s="126"/>
      <c r="Z9969" s="126"/>
    </row>
    <row r="9970" spans="1:26">
      <c r="A9970" s="248"/>
      <c r="I9970" s="126"/>
      <c r="P9970" s="126"/>
      <c r="Y9970" s="126"/>
      <c r="Z9970" s="126"/>
    </row>
    <row r="9971" spans="1:26">
      <c r="A9971" s="248"/>
      <c r="I9971" s="126"/>
      <c r="P9971" s="126"/>
      <c r="Y9971" s="126"/>
      <c r="Z9971" s="126"/>
    </row>
    <row r="9972" spans="1:26">
      <c r="A9972" s="248"/>
      <c r="I9972" s="126"/>
      <c r="P9972" s="126"/>
      <c r="Y9972" s="126"/>
      <c r="Z9972" s="126"/>
    </row>
    <row r="9973" spans="1:26">
      <c r="A9973" s="248"/>
      <c r="I9973" s="126"/>
      <c r="P9973" s="126"/>
      <c r="Y9973" s="126"/>
      <c r="Z9973" s="126"/>
    </row>
    <row r="9974" spans="1:26">
      <c r="A9974" s="248"/>
      <c r="I9974" s="126"/>
      <c r="P9974" s="126"/>
      <c r="Y9974" s="126"/>
      <c r="Z9974" s="126"/>
    </row>
    <row r="9975" spans="1:26">
      <c r="A9975" s="248"/>
      <c r="I9975" s="126"/>
      <c r="P9975" s="126"/>
      <c r="Y9975" s="126"/>
      <c r="Z9975" s="126"/>
    </row>
    <row r="9976" spans="1:26">
      <c r="A9976" s="248"/>
      <c r="I9976" s="126"/>
      <c r="P9976" s="126"/>
      <c r="Y9976" s="126"/>
      <c r="Z9976" s="126"/>
    </row>
    <row r="9977" spans="1:26">
      <c r="A9977" s="248"/>
      <c r="I9977" s="126"/>
      <c r="P9977" s="126"/>
      <c r="Y9977" s="126"/>
      <c r="Z9977" s="126"/>
    </row>
    <row r="9978" spans="1:26">
      <c r="A9978" s="248"/>
      <c r="I9978" s="126"/>
      <c r="P9978" s="126"/>
      <c r="Y9978" s="126"/>
      <c r="Z9978" s="126"/>
    </row>
    <row r="9979" spans="1:26">
      <c r="A9979" s="248"/>
      <c r="I9979" s="126"/>
      <c r="P9979" s="126"/>
      <c r="Y9979" s="126"/>
      <c r="Z9979" s="126"/>
    </row>
    <row r="9980" spans="1:26">
      <c r="A9980" s="248"/>
      <c r="I9980" s="126"/>
      <c r="P9980" s="126"/>
      <c r="Y9980" s="126"/>
      <c r="Z9980" s="126"/>
    </row>
    <row r="9981" spans="1:26">
      <c r="A9981" s="248"/>
      <c r="I9981" s="126"/>
      <c r="P9981" s="126"/>
      <c r="Y9981" s="126"/>
      <c r="Z9981" s="126"/>
    </row>
    <row r="9982" spans="1:26">
      <c r="A9982" s="248"/>
      <c r="I9982" s="126"/>
      <c r="P9982" s="126"/>
      <c r="Y9982" s="126"/>
      <c r="Z9982" s="126"/>
    </row>
    <row r="9983" spans="1:26">
      <c r="A9983" s="248"/>
      <c r="I9983" s="126"/>
      <c r="P9983" s="126"/>
      <c r="Y9983" s="126"/>
      <c r="Z9983" s="126"/>
    </row>
    <row r="9984" spans="1:26">
      <c r="A9984" s="248"/>
      <c r="I9984" s="126"/>
      <c r="P9984" s="126"/>
      <c r="Y9984" s="126"/>
      <c r="Z9984" s="126"/>
    </row>
    <row r="9985" spans="1:26">
      <c r="A9985" s="248"/>
      <c r="I9985" s="126"/>
      <c r="P9985" s="126"/>
      <c r="Y9985" s="126"/>
      <c r="Z9985" s="126"/>
    </row>
    <row r="9986" spans="1:26">
      <c r="A9986" s="248"/>
      <c r="I9986" s="126"/>
      <c r="P9986" s="126"/>
      <c r="Y9986" s="126"/>
      <c r="Z9986" s="126"/>
    </row>
    <row r="9987" spans="1:26">
      <c r="A9987" s="248"/>
      <c r="I9987" s="126"/>
      <c r="P9987" s="126"/>
      <c r="Y9987" s="126"/>
      <c r="Z9987" s="126"/>
    </row>
    <row r="9988" spans="1:26">
      <c r="A9988" s="248"/>
      <c r="I9988" s="126"/>
      <c r="P9988" s="126"/>
      <c r="Y9988" s="126"/>
      <c r="Z9988" s="126"/>
    </row>
    <row r="9989" spans="1:26">
      <c r="A9989" s="248"/>
      <c r="I9989" s="126"/>
      <c r="P9989" s="126"/>
      <c r="Y9989" s="126"/>
      <c r="Z9989" s="126"/>
    </row>
    <row r="9990" spans="1:26">
      <c r="A9990" s="248"/>
      <c r="I9990" s="126"/>
      <c r="P9990" s="126"/>
      <c r="Y9990" s="126"/>
      <c r="Z9990" s="126"/>
    </row>
    <row r="9991" spans="1:26">
      <c r="A9991" s="248"/>
      <c r="I9991" s="126"/>
      <c r="P9991" s="126"/>
      <c r="Y9991" s="126"/>
      <c r="Z9991" s="126"/>
    </row>
    <row r="9992" spans="1:26">
      <c r="A9992" s="248"/>
      <c r="I9992" s="126"/>
      <c r="P9992" s="126"/>
      <c r="Y9992" s="126"/>
      <c r="Z9992" s="126"/>
    </row>
    <row r="9993" spans="1:26">
      <c r="A9993" s="248"/>
      <c r="I9993" s="126"/>
      <c r="P9993" s="126"/>
      <c r="Y9993" s="126"/>
      <c r="Z9993" s="126"/>
    </row>
    <row r="9994" spans="1:26">
      <c r="A9994" s="248"/>
      <c r="I9994" s="126"/>
      <c r="P9994" s="126"/>
      <c r="Y9994" s="126"/>
      <c r="Z9994" s="126"/>
    </row>
    <row r="9995" spans="1:26">
      <c r="A9995" s="248"/>
      <c r="I9995" s="126"/>
      <c r="P9995" s="126"/>
      <c r="Y9995" s="126"/>
      <c r="Z9995" s="126"/>
    </row>
    <row r="9996" spans="1:26">
      <c r="A9996" s="248"/>
      <c r="I9996" s="126"/>
      <c r="P9996" s="126"/>
      <c r="Y9996" s="126"/>
      <c r="Z9996" s="126"/>
    </row>
    <row r="9997" spans="1:26">
      <c r="A9997" s="248"/>
      <c r="I9997" s="126"/>
      <c r="P9997" s="126"/>
      <c r="Y9997" s="126"/>
      <c r="Z9997" s="126"/>
    </row>
    <row r="9998" spans="1:26">
      <c r="A9998" s="248"/>
      <c r="I9998" s="126"/>
      <c r="P9998" s="126"/>
      <c r="Y9998" s="126"/>
      <c r="Z9998" s="126"/>
    </row>
    <row r="9999" spans="1:26">
      <c r="A9999" s="248"/>
      <c r="I9999" s="126"/>
      <c r="P9999" s="126"/>
      <c r="Y9999" s="126"/>
      <c r="Z9999" s="126"/>
    </row>
    <row r="10000" spans="1:26">
      <c r="A10000" s="248"/>
      <c r="I10000" s="126"/>
      <c r="P10000" s="126"/>
      <c r="Y10000" s="126"/>
      <c r="Z10000" s="126"/>
    </row>
    <row r="10001" spans="1:26">
      <c r="A10001" s="248"/>
      <c r="I10001" s="126"/>
      <c r="P10001" s="126"/>
      <c r="Y10001" s="126"/>
      <c r="Z10001" s="126"/>
    </row>
    <row r="10002" spans="1:26">
      <c r="A10002" s="248"/>
      <c r="I10002" s="126"/>
      <c r="P10002" s="126"/>
      <c r="Y10002" s="126"/>
      <c r="Z10002" s="126"/>
    </row>
    <row r="10003" spans="1:26">
      <c r="A10003" s="248"/>
      <c r="I10003" s="126"/>
      <c r="P10003" s="126"/>
      <c r="Y10003" s="126"/>
      <c r="Z10003" s="126"/>
    </row>
    <row r="10004" spans="1:26">
      <c r="A10004" s="248"/>
      <c r="I10004" s="126"/>
      <c r="P10004" s="126"/>
      <c r="Y10004" s="126"/>
      <c r="Z10004" s="126"/>
    </row>
    <row r="10005" spans="1:26">
      <c r="A10005" s="248"/>
      <c r="I10005" s="126"/>
      <c r="P10005" s="126"/>
      <c r="Y10005" s="126"/>
      <c r="Z10005" s="126"/>
    </row>
    <row r="10006" spans="1:26">
      <c r="A10006" s="248"/>
      <c r="I10006" s="126"/>
      <c r="P10006" s="126"/>
      <c r="Y10006" s="126"/>
      <c r="Z10006" s="126"/>
    </row>
    <row r="10007" spans="1:26">
      <c r="A10007" s="248"/>
      <c r="I10007" s="126"/>
      <c r="P10007" s="126"/>
      <c r="Y10007" s="126"/>
      <c r="Z10007" s="126"/>
    </row>
    <row r="10008" spans="1:26">
      <c r="A10008" s="248"/>
      <c r="I10008" s="126"/>
      <c r="P10008" s="126"/>
      <c r="Y10008" s="126"/>
      <c r="Z10008" s="126"/>
    </row>
    <row r="10009" spans="1:26">
      <c r="A10009" s="248"/>
      <c r="I10009" s="126"/>
      <c r="P10009" s="126"/>
      <c r="Y10009" s="126"/>
      <c r="Z10009" s="126"/>
    </row>
    <row r="10010" spans="1:26">
      <c r="A10010" s="248"/>
      <c r="I10010" s="126"/>
      <c r="P10010" s="126"/>
      <c r="Y10010" s="126"/>
      <c r="Z10010" s="126"/>
    </row>
    <row r="10011" spans="1:26">
      <c r="A10011" s="248"/>
      <c r="I10011" s="126"/>
      <c r="P10011" s="126"/>
      <c r="Y10011" s="126"/>
      <c r="Z10011" s="126"/>
    </row>
    <row r="10012" spans="1:26">
      <c r="A10012" s="248"/>
      <c r="I10012" s="126"/>
      <c r="P10012" s="126"/>
      <c r="Y10012" s="126"/>
      <c r="Z10012" s="126"/>
    </row>
    <row r="10013" spans="1:26">
      <c r="A10013" s="248"/>
      <c r="I10013" s="126"/>
      <c r="P10013" s="126"/>
      <c r="Y10013" s="126"/>
      <c r="Z10013" s="126"/>
    </row>
    <row r="10014" spans="1:26">
      <c r="A10014" s="248"/>
      <c r="I10014" s="126"/>
      <c r="P10014" s="126"/>
      <c r="Y10014" s="126"/>
      <c r="Z10014" s="126"/>
    </row>
    <row r="10015" spans="1:26">
      <c r="A10015" s="248"/>
      <c r="I10015" s="126"/>
      <c r="P10015" s="126"/>
      <c r="Y10015" s="126"/>
      <c r="Z10015" s="126"/>
    </row>
    <row r="10016" spans="1:26">
      <c r="A10016" s="248"/>
      <c r="I10016" s="126"/>
      <c r="P10016" s="126"/>
      <c r="Y10016" s="126"/>
      <c r="Z10016" s="126"/>
    </row>
    <row r="10017" spans="1:26">
      <c r="A10017" s="248"/>
      <c r="I10017" s="126"/>
      <c r="P10017" s="126"/>
      <c r="Y10017" s="126"/>
      <c r="Z10017" s="126"/>
    </row>
    <row r="10018" spans="1:26">
      <c r="A10018" s="248"/>
      <c r="I10018" s="126"/>
      <c r="P10018" s="126"/>
      <c r="Y10018" s="126"/>
      <c r="Z10018" s="126"/>
    </row>
    <row r="10019" spans="1:26">
      <c r="A10019" s="248"/>
      <c r="I10019" s="126"/>
      <c r="P10019" s="126"/>
      <c r="Y10019" s="126"/>
      <c r="Z10019" s="126"/>
    </row>
    <row r="10020" spans="1:26">
      <c r="A10020" s="248"/>
      <c r="I10020" s="126"/>
      <c r="P10020" s="126"/>
      <c r="Y10020" s="126"/>
      <c r="Z10020" s="126"/>
    </row>
    <row r="10021" spans="1:26">
      <c r="A10021" s="248"/>
      <c r="I10021" s="126"/>
      <c r="P10021" s="126"/>
      <c r="Y10021" s="126"/>
      <c r="Z10021" s="126"/>
    </row>
    <row r="10022" spans="1:26">
      <c r="A10022" s="248"/>
      <c r="I10022" s="126"/>
      <c r="P10022" s="126"/>
      <c r="Y10022" s="126"/>
      <c r="Z10022" s="126"/>
    </row>
    <row r="10023" spans="1:26">
      <c r="A10023" s="248"/>
      <c r="I10023" s="126"/>
      <c r="P10023" s="126"/>
      <c r="Y10023" s="126"/>
      <c r="Z10023" s="126"/>
    </row>
    <row r="10024" spans="1:26">
      <c r="A10024" s="248"/>
      <c r="I10024" s="126"/>
      <c r="P10024" s="126"/>
      <c r="Y10024" s="126"/>
      <c r="Z10024" s="126"/>
    </row>
    <row r="10025" spans="1:26">
      <c r="A10025" s="248"/>
      <c r="I10025" s="126"/>
      <c r="P10025" s="126"/>
      <c r="Y10025" s="126"/>
      <c r="Z10025" s="126"/>
    </row>
    <row r="10026" spans="1:26">
      <c r="A10026" s="248"/>
      <c r="I10026" s="126"/>
      <c r="P10026" s="126"/>
      <c r="Y10026" s="126"/>
      <c r="Z10026" s="126"/>
    </row>
    <row r="10027" spans="1:26">
      <c r="A10027" s="248"/>
      <c r="I10027" s="126"/>
      <c r="P10027" s="126"/>
      <c r="Y10027" s="126"/>
      <c r="Z10027" s="126"/>
    </row>
    <row r="10028" spans="1:26">
      <c r="A10028" s="248"/>
      <c r="I10028" s="126"/>
      <c r="P10028" s="126"/>
      <c r="Y10028" s="126"/>
      <c r="Z10028" s="126"/>
    </row>
    <row r="10029" spans="1:26">
      <c r="A10029" s="248"/>
      <c r="I10029" s="126"/>
      <c r="P10029" s="126"/>
      <c r="Y10029" s="126"/>
      <c r="Z10029" s="126"/>
    </row>
    <row r="10030" spans="1:26">
      <c r="A10030" s="248"/>
      <c r="I10030" s="126"/>
      <c r="P10030" s="126"/>
      <c r="Y10030" s="126"/>
      <c r="Z10030" s="126"/>
    </row>
    <row r="10031" spans="1:26">
      <c r="A10031" s="248"/>
      <c r="I10031" s="126"/>
      <c r="P10031" s="126"/>
      <c r="Y10031" s="126"/>
      <c r="Z10031" s="126"/>
    </row>
    <row r="10032" spans="1:26">
      <c r="A10032" s="248"/>
      <c r="I10032" s="126"/>
      <c r="P10032" s="126"/>
      <c r="Y10032" s="126"/>
      <c r="Z10032" s="126"/>
    </row>
    <row r="10033" spans="1:26">
      <c r="A10033" s="248"/>
      <c r="I10033" s="126"/>
      <c r="P10033" s="126"/>
      <c r="Y10033" s="126"/>
      <c r="Z10033" s="126"/>
    </row>
    <row r="10034" spans="1:26">
      <c r="A10034" s="248"/>
      <c r="I10034" s="126"/>
      <c r="P10034" s="126"/>
      <c r="Y10034" s="126"/>
      <c r="Z10034" s="126"/>
    </row>
    <row r="10035" spans="1:26">
      <c r="A10035" s="248"/>
      <c r="I10035" s="126"/>
      <c r="P10035" s="126"/>
      <c r="Y10035" s="126"/>
      <c r="Z10035" s="126"/>
    </row>
    <row r="10036" spans="1:26">
      <c r="A10036" s="248"/>
      <c r="I10036" s="126"/>
      <c r="P10036" s="126"/>
      <c r="Y10036" s="126"/>
      <c r="Z10036" s="126"/>
    </row>
    <row r="10037" spans="1:26">
      <c r="A10037" s="248"/>
      <c r="I10037" s="126"/>
      <c r="P10037" s="126"/>
      <c r="Y10037" s="126"/>
      <c r="Z10037" s="126"/>
    </row>
    <row r="10038" spans="1:26">
      <c r="A10038" s="248"/>
      <c r="I10038" s="126"/>
      <c r="P10038" s="126"/>
      <c r="Y10038" s="126"/>
      <c r="Z10038" s="126"/>
    </row>
    <row r="10039" spans="1:26">
      <c r="A10039" s="248"/>
      <c r="I10039" s="126"/>
      <c r="P10039" s="126"/>
      <c r="Y10039" s="126"/>
      <c r="Z10039" s="126"/>
    </row>
    <row r="10040" spans="1:26">
      <c r="A10040" s="248"/>
      <c r="I10040" s="126"/>
      <c r="P10040" s="126"/>
      <c r="Y10040" s="126"/>
      <c r="Z10040" s="126"/>
    </row>
    <row r="10041" spans="1:26">
      <c r="A10041" s="248"/>
      <c r="I10041" s="126"/>
      <c r="P10041" s="126"/>
      <c r="Y10041" s="126"/>
      <c r="Z10041" s="126"/>
    </row>
    <row r="10042" spans="1:26">
      <c r="A10042" s="248"/>
      <c r="I10042" s="126"/>
      <c r="P10042" s="126"/>
      <c r="Y10042" s="126"/>
      <c r="Z10042" s="126"/>
    </row>
    <row r="10043" spans="1:26">
      <c r="A10043" s="248"/>
      <c r="I10043" s="126"/>
      <c r="P10043" s="126"/>
      <c r="Y10043" s="126"/>
      <c r="Z10043" s="126"/>
    </row>
    <row r="10044" spans="1:26">
      <c r="A10044" s="248"/>
      <c r="I10044" s="126"/>
      <c r="P10044" s="126"/>
      <c r="Y10044" s="126"/>
      <c r="Z10044" s="126"/>
    </row>
    <row r="10045" spans="1:26">
      <c r="A10045" s="248"/>
      <c r="I10045" s="126"/>
      <c r="P10045" s="126"/>
      <c r="Y10045" s="126"/>
      <c r="Z10045" s="126"/>
    </row>
    <row r="10046" spans="1:26">
      <c r="A10046" s="248"/>
      <c r="I10046" s="126"/>
      <c r="P10046" s="126"/>
      <c r="Y10046" s="126"/>
      <c r="Z10046" s="126"/>
    </row>
    <row r="10047" spans="1:26">
      <c r="A10047" s="248"/>
      <c r="I10047" s="126"/>
      <c r="P10047" s="126"/>
      <c r="Y10047" s="126"/>
      <c r="Z10047" s="126"/>
    </row>
    <row r="10048" spans="1:26">
      <c r="A10048" s="248"/>
      <c r="I10048" s="126"/>
      <c r="P10048" s="126"/>
      <c r="Y10048" s="126"/>
      <c r="Z10048" s="126"/>
    </row>
    <row r="10049" spans="1:26">
      <c r="A10049" s="248"/>
      <c r="I10049" s="126"/>
      <c r="P10049" s="126"/>
      <c r="Y10049" s="126"/>
      <c r="Z10049" s="126"/>
    </row>
    <row r="10050" spans="1:26">
      <c r="A10050" s="248"/>
      <c r="I10050" s="126"/>
      <c r="P10050" s="126"/>
      <c r="Y10050" s="126"/>
      <c r="Z10050" s="126"/>
    </row>
    <row r="10051" spans="1:26">
      <c r="A10051" s="248"/>
      <c r="I10051" s="126"/>
      <c r="P10051" s="126"/>
      <c r="Y10051" s="126"/>
      <c r="Z10051" s="126"/>
    </row>
    <row r="10052" spans="1:26">
      <c r="A10052" s="248"/>
      <c r="I10052" s="126"/>
      <c r="P10052" s="126"/>
      <c r="Y10052" s="126"/>
      <c r="Z10052" s="126"/>
    </row>
    <row r="10053" spans="1:26">
      <c r="A10053" s="248"/>
      <c r="I10053" s="126"/>
      <c r="P10053" s="126"/>
      <c r="Y10053" s="126"/>
      <c r="Z10053" s="126"/>
    </row>
    <row r="10054" spans="1:26">
      <c r="A10054" s="248"/>
      <c r="I10054" s="126"/>
      <c r="P10054" s="126"/>
      <c r="Y10054" s="126"/>
      <c r="Z10054" s="126"/>
    </row>
    <row r="10055" spans="1:26">
      <c r="A10055" s="248"/>
      <c r="I10055" s="126"/>
      <c r="P10055" s="126"/>
      <c r="Y10055" s="126"/>
      <c r="Z10055" s="126"/>
    </row>
    <row r="10056" spans="1:26">
      <c r="A10056" s="248"/>
      <c r="I10056" s="126"/>
      <c r="P10056" s="126"/>
      <c r="Y10056" s="126"/>
      <c r="Z10056" s="126"/>
    </row>
    <row r="10057" spans="1:26">
      <c r="A10057" s="248"/>
      <c r="I10057" s="126"/>
      <c r="P10057" s="126"/>
      <c r="Y10057" s="126"/>
      <c r="Z10057" s="126"/>
    </row>
    <row r="10058" spans="1:26">
      <c r="A10058" s="248"/>
      <c r="I10058" s="126"/>
      <c r="P10058" s="126"/>
      <c r="Y10058" s="126"/>
      <c r="Z10058" s="126"/>
    </row>
    <row r="10059" spans="1:26">
      <c r="A10059" s="248"/>
      <c r="I10059" s="126"/>
      <c r="P10059" s="126"/>
      <c r="Y10059" s="126"/>
      <c r="Z10059" s="126"/>
    </row>
    <row r="10060" spans="1:26">
      <c r="A10060" s="248"/>
      <c r="I10060" s="126"/>
      <c r="P10060" s="126"/>
      <c r="Y10060" s="126"/>
      <c r="Z10060" s="126"/>
    </row>
    <row r="10061" spans="1:26">
      <c r="A10061" s="248"/>
      <c r="I10061" s="126"/>
      <c r="P10061" s="126"/>
      <c r="Y10061" s="126"/>
      <c r="Z10061" s="126"/>
    </row>
    <row r="10062" spans="1:26">
      <c r="A10062" s="248"/>
      <c r="I10062" s="126"/>
      <c r="P10062" s="126"/>
      <c r="Y10062" s="126"/>
      <c r="Z10062" s="126"/>
    </row>
    <row r="10063" spans="1:26">
      <c r="A10063" s="248"/>
      <c r="I10063" s="126"/>
      <c r="P10063" s="126"/>
      <c r="Y10063" s="126"/>
      <c r="Z10063" s="126"/>
    </row>
    <row r="10064" spans="1:26">
      <c r="A10064" s="248"/>
      <c r="I10064" s="126"/>
      <c r="P10064" s="126"/>
      <c r="Y10064" s="126"/>
      <c r="Z10064" s="126"/>
    </row>
    <row r="10065" spans="1:26">
      <c r="A10065" s="248"/>
      <c r="I10065" s="126"/>
      <c r="P10065" s="126"/>
      <c r="Y10065" s="126"/>
      <c r="Z10065" s="126"/>
    </row>
    <row r="10066" spans="1:26">
      <c r="A10066" s="248"/>
      <c r="I10066" s="126"/>
      <c r="P10066" s="126"/>
      <c r="Y10066" s="126"/>
      <c r="Z10066" s="126"/>
    </row>
    <row r="10067" spans="1:26">
      <c r="A10067" s="248"/>
      <c r="I10067" s="126"/>
      <c r="P10067" s="126"/>
      <c r="Y10067" s="126"/>
      <c r="Z10067" s="126"/>
    </row>
    <row r="10068" spans="1:26">
      <c r="A10068" s="248"/>
      <c r="I10068" s="126"/>
      <c r="P10068" s="126"/>
      <c r="Y10068" s="126"/>
      <c r="Z10068" s="126"/>
    </row>
    <row r="10069" spans="1:26">
      <c r="A10069" s="248"/>
      <c r="I10069" s="126"/>
      <c r="P10069" s="126"/>
      <c r="Y10069" s="126"/>
      <c r="Z10069" s="126"/>
    </row>
    <row r="10070" spans="1:26">
      <c r="A10070" s="248"/>
      <c r="I10070" s="126"/>
      <c r="P10070" s="126"/>
      <c r="Y10070" s="126"/>
      <c r="Z10070" s="126"/>
    </row>
    <row r="10071" spans="1:26">
      <c r="A10071" s="248"/>
      <c r="I10071" s="126"/>
      <c r="P10071" s="126"/>
      <c r="Y10071" s="126"/>
      <c r="Z10071" s="126"/>
    </row>
    <row r="10072" spans="1:26">
      <c r="A10072" s="248"/>
      <c r="I10072" s="126"/>
      <c r="P10072" s="126"/>
      <c r="Y10072" s="126"/>
      <c r="Z10072" s="126"/>
    </row>
    <row r="10073" spans="1:26">
      <c r="A10073" s="248"/>
      <c r="I10073" s="126"/>
      <c r="P10073" s="126"/>
      <c r="Y10073" s="126"/>
      <c r="Z10073" s="126"/>
    </row>
    <row r="10074" spans="1:26">
      <c r="A10074" s="248"/>
      <c r="I10074" s="126"/>
      <c r="P10074" s="126"/>
      <c r="Y10074" s="126"/>
      <c r="Z10074" s="126"/>
    </row>
    <row r="10075" spans="1:26">
      <c r="A10075" s="248"/>
      <c r="I10075" s="126"/>
      <c r="P10075" s="126"/>
      <c r="Y10075" s="126"/>
      <c r="Z10075" s="126"/>
    </row>
    <row r="10076" spans="1:26">
      <c r="A10076" s="248"/>
      <c r="I10076" s="126"/>
      <c r="P10076" s="126"/>
      <c r="Y10076" s="126"/>
      <c r="Z10076" s="126"/>
    </row>
    <row r="10077" spans="1:26">
      <c r="A10077" s="248"/>
      <c r="I10077" s="126"/>
      <c r="P10077" s="126"/>
      <c r="Y10077" s="126"/>
      <c r="Z10077" s="126"/>
    </row>
    <row r="10078" spans="1:26">
      <c r="A10078" s="248"/>
      <c r="I10078" s="126"/>
      <c r="P10078" s="126"/>
      <c r="Y10078" s="126"/>
      <c r="Z10078" s="126"/>
    </row>
    <row r="10079" spans="1:26">
      <c r="A10079" s="248"/>
      <c r="I10079" s="126"/>
      <c r="P10079" s="126"/>
      <c r="Y10079" s="126"/>
      <c r="Z10079" s="126"/>
    </row>
    <row r="10080" spans="1:26">
      <c r="A10080" s="248"/>
      <c r="I10080" s="126"/>
      <c r="P10080" s="126"/>
      <c r="Y10080" s="126"/>
      <c r="Z10080" s="126"/>
    </row>
    <row r="10081" spans="1:26">
      <c r="A10081" s="248"/>
      <c r="I10081" s="126"/>
      <c r="P10081" s="126"/>
      <c r="Y10081" s="126"/>
      <c r="Z10081" s="126"/>
    </row>
    <row r="10082" spans="1:26">
      <c r="A10082" s="248"/>
      <c r="I10082" s="126"/>
      <c r="P10082" s="126"/>
      <c r="Y10082" s="126"/>
      <c r="Z10082" s="126"/>
    </row>
    <row r="10083" spans="1:26">
      <c r="A10083" s="248"/>
      <c r="I10083" s="126"/>
      <c r="P10083" s="126"/>
      <c r="Y10083" s="126"/>
      <c r="Z10083" s="126"/>
    </row>
    <row r="10084" spans="1:26">
      <c r="A10084" s="248"/>
      <c r="I10084" s="126"/>
      <c r="P10084" s="126"/>
      <c r="Y10084" s="126"/>
      <c r="Z10084" s="126"/>
    </row>
    <row r="10085" spans="1:26">
      <c r="A10085" s="248"/>
      <c r="I10085" s="126"/>
      <c r="P10085" s="126"/>
      <c r="Y10085" s="126"/>
      <c r="Z10085" s="126"/>
    </row>
    <row r="10086" spans="1:26">
      <c r="A10086" s="248"/>
      <c r="I10086" s="126"/>
      <c r="P10086" s="126"/>
      <c r="Y10086" s="126"/>
      <c r="Z10086" s="126"/>
    </row>
    <row r="10087" spans="1:26">
      <c r="A10087" s="248"/>
      <c r="I10087" s="126"/>
      <c r="P10087" s="126"/>
      <c r="Y10087" s="126"/>
      <c r="Z10087" s="126"/>
    </row>
    <row r="10088" spans="1:26">
      <c r="A10088" s="248"/>
      <c r="I10088" s="126"/>
      <c r="P10088" s="126"/>
      <c r="Y10088" s="126"/>
      <c r="Z10088" s="126"/>
    </row>
    <row r="10089" spans="1:26">
      <c r="A10089" s="248"/>
      <c r="I10089" s="126"/>
      <c r="P10089" s="126"/>
      <c r="Y10089" s="126"/>
      <c r="Z10089" s="126"/>
    </row>
    <row r="10090" spans="1:26">
      <c r="A10090" s="248"/>
      <c r="I10090" s="126"/>
      <c r="P10090" s="126"/>
      <c r="Y10090" s="126"/>
      <c r="Z10090" s="126"/>
    </row>
    <row r="10091" spans="1:26">
      <c r="A10091" s="248"/>
      <c r="I10091" s="126"/>
      <c r="P10091" s="126"/>
      <c r="Y10091" s="126"/>
      <c r="Z10091" s="126"/>
    </row>
    <row r="10092" spans="1:26">
      <c r="A10092" s="248"/>
      <c r="I10092" s="126"/>
      <c r="P10092" s="126"/>
      <c r="Y10092" s="126"/>
      <c r="Z10092" s="126"/>
    </row>
    <row r="10093" spans="1:26">
      <c r="A10093" s="248"/>
      <c r="I10093" s="126"/>
      <c r="P10093" s="126"/>
      <c r="Y10093" s="126"/>
      <c r="Z10093" s="126"/>
    </row>
    <row r="10094" spans="1:26">
      <c r="A10094" s="248"/>
      <c r="I10094" s="126"/>
      <c r="P10094" s="126"/>
      <c r="Y10094" s="126"/>
      <c r="Z10094" s="126"/>
    </row>
    <row r="10095" spans="1:26">
      <c r="A10095" s="248"/>
      <c r="I10095" s="126"/>
      <c r="P10095" s="126"/>
      <c r="Y10095" s="126"/>
      <c r="Z10095" s="126"/>
    </row>
    <row r="10096" spans="1:26">
      <c r="A10096" s="248"/>
      <c r="I10096" s="126"/>
      <c r="P10096" s="126"/>
      <c r="Y10096" s="126"/>
      <c r="Z10096" s="126"/>
    </row>
    <row r="10097" spans="1:26">
      <c r="A10097" s="248"/>
      <c r="I10097" s="126"/>
      <c r="P10097" s="126"/>
      <c r="Y10097" s="126"/>
      <c r="Z10097" s="126"/>
    </row>
    <row r="10098" spans="1:26">
      <c r="A10098" s="248"/>
      <c r="I10098" s="126"/>
      <c r="P10098" s="126"/>
      <c r="Y10098" s="126"/>
      <c r="Z10098" s="126"/>
    </row>
    <row r="10099" spans="1:26">
      <c r="A10099" s="248"/>
      <c r="I10099" s="126"/>
      <c r="P10099" s="126"/>
      <c r="Y10099" s="126"/>
      <c r="Z10099" s="126"/>
    </row>
    <row r="10100" spans="1:26">
      <c r="A10100" s="248"/>
      <c r="I10100" s="126"/>
      <c r="P10100" s="126"/>
      <c r="Y10100" s="126"/>
      <c r="Z10100" s="126"/>
    </row>
    <row r="10101" spans="1:26">
      <c r="A10101" s="248"/>
      <c r="I10101" s="126"/>
      <c r="P10101" s="126"/>
      <c r="Y10101" s="126"/>
      <c r="Z10101" s="126"/>
    </row>
    <row r="10102" spans="1:26">
      <c r="A10102" s="248"/>
      <c r="I10102" s="126"/>
      <c r="P10102" s="126"/>
      <c r="Y10102" s="126"/>
      <c r="Z10102" s="126"/>
    </row>
    <row r="10103" spans="1:26">
      <c r="A10103" s="248"/>
      <c r="I10103" s="126"/>
      <c r="P10103" s="126"/>
      <c r="Y10103" s="126"/>
      <c r="Z10103" s="126"/>
    </row>
    <row r="10104" spans="1:26">
      <c r="A10104" s="248"/>
      <c r="I10104" s="126"/>
      <c r="P10104" s="126"/>
      <c r="Y10104" s="126"/>
      <c r="Z10104" s="126"/>
    </row>
    <row r="10105" spans="1:26">
      <c r="A10105" s="248"/>
      <c r="I10105" s="126"/>
      <c r="P10105" s="126"/>
      <c r="Y10105" s="126"/>
      <c r="Z10105" s="126"/>
    </row>
    <row r="10106" spans="1:26">
      <c r="A10106" s="248"/>
      <c r="I10106" s="126"/>
      <c r="P10106" s="126"/>
      <c r="Y10106" s="126"/>
      <c r="Z10106" s="126"/>
    </row>
    <row r="10107" spans="1:26">
      <c r="A10107" s="248"/>
      <c r="I10107" s="126"/>
      <c r="P10107" s="126"/>
      <c r="Y10107" s="126"/>
      <c r="Z10107" s="126"/>
    </row>
    <row r="10108" spans="1:26">
      <c r="A10108" s="248"/>
      <c r="I10108" s="126"/>
      <c r="P10108" s="126"/>
      <c r="Y10108" s="126"/>
      <c r="Z10108" s="126"/>
    </row>
    <row r="10109" spans="1:26">
      <c r="A10109" s="248"/>
      <c r="I10109" s="126"/>
      <c r="P10109" s="126"/>
      <c r="Y10109" s="126"/>
      <c r="Z10109" s="126"/>
    </row>
    <row r="10110" spans="1:26">
      <c r="A10110" s="248"/>
      <c r="I10110" s="126"/>
      <c r="P10110" s="126"/>
      <c r="Y10110" s="126"/>
      <c r="Z10110" s="126"/>
    </row>
    <row r="10111" spans="1:26">
      <c r="A10111" s="248"/>
      <c r="I10111" s="126"/>
      <c r="P10111" s="126"/>
      <c r="Y10111" s="126"/>
      <c r="Z10111" s="126"/>
    </row>
    <row r="10112" spans="1:26">
      <c r="A10112" s="248"/>
      <c r="I10112" s="126"/>
      <c r="P10112" s="126"/>
      <c r="Y10112" s="126"/>
      <c r="Z10112" s="126"/>
    </row>
    <row r="10113" spans="1:26">
      <c r="A10113" s="248"/>
      <c r="I10113" s="126"/>
      <c r="P10113" s="126"/>
      <c r="Y10113" s="126"/>
      <c r="Z10113" s="126"/>
    </row>
    <row r="10114" spans="1:26">
      <c r="A10114" s="248"/>
      <c r="I10114" s="126"/>
      <c r="P10114" s="126"/>
      <c r="Y10114" s="126"/>
      <c r="Z10114" s="126"/>
    </row>
    <row r="10115" spans="1:26">
      <c r="A10115" s="248"/>
      <c r="I10115" s="126"/>
      <c r="P10115" s="126"/>
      <c r="Y10115" s="126"/>
      <c r="Z10115" s="126"/>
    </row>
    <row r="10116" spans="1:26">
      <c r="A10116" s="248"/>
      <c r="I10116" s="126"/>
      <c r="P10116" s="126"/>
      <c r="Y10116" s="126"/>
      <c r="Z10116" s="126"/>
    </row>
    <row r="10117" spans="1:26">
      <c r="A10117" s="248"/>
      <c r="I10117" s="126"/>
      <c r="P10117" s="126"/>
      <c r="Y10117" s="126"/>
      <c r="Z10117" s="126"/>
    </row>
    <row r="10118" spans="1:26">
      <c r="A10118" s="248"/>
      <c r="I10118" s="126"/>
      <c r="P10118" s="126"/>
      <c r="Y10118" s="126"/>
      <c r="Z10118" s="126"/>
    </row>
    <row r="10119" spans="1:26">
      <c r="A10119" s="248"/>
      <c r="I10119" s="126"/>
      <c r="P10119" s="126"/>
      <c r="Y10119" s="126"/>
      <c r="Z10119" s="126"/>
    </row>
    <row r="10120" spans="1:26">
      <c r="A10120" s="248"/>
      <c r="I10120" s="126"/>
      <c r="P10120" s="126"/>
      <c r="Y10120" s="126"/>
      <c r="Z10120" s="126"/>
    </row>
    <row r="10121" spans="1:26">
      <c r="A10121" s="248"/>
      <c r="I10121" s="126"/>
      <c r="P10121" s="126"/>
      <c r="Y10121" s="126"/>
      <c r="Z10121" s="126"/>
    </row>
    <row r="10122" spans="1:26">
      <c r="A10122" s="248"/>
      <c r="I10122" s="126"/>
      <c r="P10122" s="126"/>
      <c r="Y10122" s="126"/>
      <c r="Z10122" s="126"/>
    </row>
    <row r="10123" spans="1:26">
      <c r="A10123" s="248"/>
      <c r="I10123" s="126"/>
      <c r="P10123" s="126"/>
      <c r="Y10123" s="126"/>
      <c r="Z10123" s="126"/>
    </row>
    <row r="10124" spans="1:26">
      <c r="A10124" s="248"/>
      <c r="I10124" s="126"/>
      <c r="P10124" s="126"/>
      <c r="Y10124" s="126"/>
      <c r="Z10124" s="126"/>
    </row>
    <row r="10125" spans="1:26">
      <c r="A10125" s="248"/>
      <c r="I10125" s="126"/>
      <c r="P10125" s="126"/>
      <c r="Y10125" s="126"/>
      <c r="Z10125" s="126"/>
    </row>
    <row r="10126" spans="1:26">
      <c r="A10126" s="248"/>
      <c r="I10126" s="126"/>
      <c r="P10126" s="126"/>
      <c r="Y10126" s="126"/>
      <c r="Z10126" s="126"/>
    </row>
    <row r="10127" spans="1:26">
      <c r="A10127" s="248"/>
      <c r="I10127" s="126"/>
      <c r="P10127" s="126"/>
      <c r="Y10127" s="126"/>
      <c r="Z10127" s="126"/>
    </row>
    <row r="10128" spans="1:26">
      <c r="A10128" s="248"/>
      <c r="I10128" s="126"/>
      <c r="P10128" s="126"/>
      <c r="Y10128" s="126"/>
      <c r="Z10128" s="126"/>
    </row>
    <row r="10129" spans="1:26">
      <c r="A10129" s="248"/>
      <c r="I10129" s="126"/>
      <c r="P10129" s="126"/>
      <c r="Y10129" s="126"/>
      <c r="Z10129" s="126"/>
    </row>
    <row r="10130" spans="1:26">
      <c r="A10130" s="248"/>
      <c r="I10130" s="126"/>
      <c r="P10130" s="126"/>
      <c r="Y10130" s="126"/>
      <c r="Z10130" s="126"/>
    </row>
    <row r="10131" spans="1:26">
      <c r="A10131" s="248"/>
      <c r="I10131" s="126"/>
      <c r="P10131" s="126"/>
      <c r="Y10131" s="126"/>
      <c r="Z10131" s="126"/>
    </row>
    <row r="10132" spans="1:26">
      <c r="A10132" s="248"/>
      <c r="I10132" s="126"/>
      <c r="P10132" s="126"/>
      <c r="Y10132" s="126"/>
      <c r="Z10132" s="126"/>
    </row>
    <row r="10133" spans="1:26">
      <c r="A10133" s="248"/>
      <c r="I10133" s="126"/>
      <c r="P10133" s="126"/>
      <c r="Y10133" s="126"/>
      <c r="Z10133" s="126"/>
    </row>
    <row r="10134" spans="1:26">
      <c r="A10134" s="248"/>
      <c r="I10134" s="126"/>
      <c r="P10134" s="126"/>
      <c r="Y10134" s="126"/>
      <c r="Z10134" s="126"/>
    </row>
    <row r="10135" spans="1:26">
      <c r="A10135" s="248"/>
      <c r="I10135" s="126"/>
      <c r="P10135" s="126"/>
      <c r="Y10135" s="126"/>
      <c r="Z10135" s="126"/>
    </row>
    <row r="10136" spans="1:26">
      <c r="A10136" s="248"/>
      <c r="I10136" s="126"/>
      <c r="P10136" s="126"/>
      <c r="Y10136" s="126"/>
      <c r="Z10136" s="126"/>
    </row>
    <row r="10137" spans="1:26">
      <c r="A10137" s="248"/>
      <c r="I10137" s="126"/>
      <c r="P10137" s="126"/>
      <c r="Y10137" s="126"/>
      <c r="Z10137" s="126"/>
    </row>
    <row r="10138" spans="1:26">
      <c r="A10138" s="248"/>
      <c r="I10138" s="126"/>
      <c r="P10138" s="126"/>
      <c r="Y10138" s="126"/>
      <c r="Z10138" s="126"/>
    </row>
    <row r="10139" spans="1:26">
      <c r="A10139" s="248"/>
      <c r="I10139" s="126"/>
      <c r="P10139" s="126"/>
      <c r="Y10139" s="126"/>
      <c r="Z10139" s="126"/>
    </row>
    <row r="10140" spans="1:26">
      <c r="A10140" s="248"/>
      <c r="I10140" s="126"/>
      <c r="P10140" s="126"/>
      <c r="Y10140" s="126"/>
      <c r="Z10140" s="126"/>
    </row>
    <row r="10141" spans="1:26">
      <c r="A10141" s="248"/>
      <c r="I10141" s="126"/>
      <c r="P10141" s="126"/>
      <c r="Y10141" s="126"/>
      <c r="Z10141" s="126"/>
    </row>
    <row r="10142" spans="1:26">
      <c r="A10142" s="248"/>
      <c r="I10142" s="126"/>
      <c r="P10142" s="126"/>
      <c r="Y10142" s="126"/>
      <c r="Z10142" s="126"/>
    </row>
    <row r="10143" spans="1:26">
      <c r="A10143" s="248"/>
      <c r="I10143" s="126"/>
      <c r="P10143" s="126"/>
      <c r="Y10143" s="126"/>
      <c r="Z10143" s="126"/>
    </row>
    <row r="10144" spans="1:26">
      <c r="A10144" s="248"/>
      <c r="I10144" s="126"/>
      <c r="P10144" s="126"/>
      <c r="Y10144" s="126"/>
      <c r="Z10144" s="126"/>
    </row>
    <row r="10145" spans="1:26">
      <c r="A10145" s="248"/>
      <c r="I10145" s="126"/>
      <c r="P10145" s="126"/>
      <c r="Y10145" s="126"/>
      <c r="Z10145" s="126"/>
    </row>
    <row r="10146" spans="1:26">
      <c r="A10146" s="248"/>
      <c r="I10146" s="126"/>
      <c r="P10146" s="126"/>
      <c r="Y10146" s="126"/>
      <c r="Z10146" s="126"/>
    </row>
    <row r="10147" spans="1:26">
      <c r="A10147" s="248"/>
      <c r="I10147" s="126"/>
      <c r="P10147" s="126"/>
      <c r="Y10147" s="126"/>
      <c r="Z10147" s="126"/>
    </row>
    <row r="10148" spans="1:26">
      <c r="A10148" s="248"/>
      <c r="I10148" s="126"/>
      <c r="P10148" s="126"/>
      <c r="Y10148" s="126"/>
      <c r="Z10148" s="126"/>
    </row>
    <row r="10149" spans="1:26">
      <c r="A10149" s="248"/>
      <c r="I10149" s="126"/>
      <c r="P10149" s="126"/>
      <c r="Y10149" s="126"/>
      <c r="Z10149" s="126"/>
    </row>
    <row r="10150" spans="1:26">
      <c r="A10150" s="248"/>
      <c r="I10150" s="126"/>
      <c r="P10150" s="126"/>
      <c r="Y10150" s="126"/>
      <c r="Z10150" s="126"/>
    </row>
    <row r="10151" spans="1:26">
      <c r="A10151" s="248"/>
      <c r="I10151" s="126"/>
      <c r="P10151" s="126"/>
      <c r="Y10151" s="126"/>
      <c r="Z10151" s="126"/>
    </row>
    <row r="10152" spans="1:26">
      <c r="A10152" s="248"/>
      <c r="I10152" s="126"/>
      <c r="P10152" s="126"/>
      <c r="Y10152" s="126"/>
      <c r="Z10152" s="126"/>
    </row>
    <row r="10153" spans="1:26">
      <c r="A10153" s="248"/>
      <c r="I10153" s="126"/>
      <c r="P10153" s="126"/>
      <c r="Y10153" s="126"/>
      <c r="Z10153" s="126"/>
    </row>
    <row r="10154" spans="1:26">
      <c r="A10154" s="248"/>
      <c r="I10154" s="126"/>
      <c r="P10154" s="126"/>
      <c r="Y10154" s="126"/>
      <c r="Z10154" s="126"/>
    </row>
    <row r="10155" spans="1:26">
      <c r="A10155" s="248"/>
      <c r="I10155" s="126"/>
      <c r="P10155" s="126"/>
      <c r="Y10155" s="126"/>
      <c r="Z10155" s="126"/>
    </row>
    <row r="10156" spans="1:26">
      <c r="A10156" s="248"/>
      <c r="I10156" s="126"/>
      <c r="P10156" s="126"/>
      <c r="Y10156" s="126"/>
      <c r="Z10156" s="126"/>
    </row>
    <row r="10157" spans="1:26">
      <c r="A10157" s="248"/>
      <c r="I10157" s="126"/>
      <c r="P10157" s="126"/>
      <c r="Y10157" s="126"/>
      <c r="Z10157" s="126"/>
    </row>
    <row r="10158" spans="1:26">
      <c r="A10158" s="248"/>
      <c r="I10158" s="126"/>
      <c r="P10158" s="126"/>
      <c r="Y10158" s="126"/>
      <c r="Z10158" s="126"/>
    </row>
    <row r="10159" spans="1:26">
      <c r="A10159" s="248"/>
      <c r="I10159" s="126"/>
      <c r="P10159" s="126"/>
      <c r="Y10159" s="126"/>
      <c r="Z10159" s="126"/>
    </row>
    <row r="10160" spans="1:26">
      <c r="A10160" s="248"/>
      <c r="I10160" s="126"/>
      <c r="P10160" s="126"/>
      <c r="Y10160" s="126"/>
      <c r="Z10160" s="126"/>
    </row>
    <row r="10161" spans="1:26">
      <c r="A10161" s="248"/>
      <c r="I10161" s="126"/>
      <c r="P10161" s="126"/>
      <c r="Y10161" s="126"/>
      <c r="Z10161" s="126"/>
    </row>
    <row r="10162" spans="1:26">
      <c r="A10162" s="248"/>
      <c r="I10162" s="126"/>
      <c r="P10162" s="126"/>
      <c r="Y10162" s="126"/>
      <c r="Z10162" s="126"/>
    </row>
    <row r="10163" spans="1:26">
      <c r="A10163" s="248"/>
      <c r="I10163" s="126"/>
      <c r="P10163" s="126"/>
      <c r="Y10163" s="126"/>
      <c r="Z10163" s="126"/>
    </row>
    <row r="10164" spans="1:26">
      <c r="A10164" s="248"/>
      <c r="I10164" s="126"/>
      <c r="P10164" s="126"/>
      <c r="Y10164" s="126"/>
      <c r="Z10164" s="126"/>
    </row>
    <row r="10165" spans="1:26">
      <c r="A10165" s="248"/>
      <c r="I10165" s="126"/>
      <c r="P10165" s="126"/>
      <c r="Y10165" s="126"/>
      <c r="Z10165" s="126"/>
    </row>
    <row r="10166" spans="1:26">
      <c r="A10166" s="248"/>
      <c r="I10166" s="126"/>
      <c r="P10166" s="126"/>
      <c r="Y10166" s="126"/>
      <c r="Z10166" s="126"/>
    </row>
    <row r="10167" spans="1:26">
      <c r="A10167" s="248"/>
      <c r="I10167" s="126"/>
      <c r="P10167" s="126"/>
      <c r="Y10167" s="126"/>
      <c r="Z10167" s="126"/>
    </row>
    <row r="10168" spans="1:26">
      <c r="A10168" s="248"/>
      <c r="I10168" s="126"/>
      <c r="P10168" s="126"/>
      <c r="Y10168" s="126"/>
      <c r="Z10168" s="126"/>
    </row>
    <row r="10169" spans="1:26">
      <c r="A10169" s="248"/>
      <c r="I10169" s="126"/>
      <c r="P10169" s="126"/>
      <c r="Y10169" s="126"/>
      <c r="Z10169" s="126"/>
    </row>
    <row r="10170" spans="1:26">
      <c r="A10170" s="248"/>
      <c r="I10170" s="126"/>
      <c r="P10170" s="126"/>
      <c r="Y10170" s="126"/>
      <c r="Z10170" s="126"/>
    </row>
    <row r="10171" spans="1:26">
      <c r="A10171" s="248"/>
      <c r="I10171" s="126"/>
      <c r="P10171" s="126"/>
      <c r="Y10171" s="126"/>
      <c r="Z10171" s="126"/>
    </row>
    <row r="10172" spans="1:26">
      <c r="A10172" s="248"/>
      <c r="I10172" s="126"/>
      <c r="P10172" s="126"/>
      <c r="Y10172" s="126"/>
      <c r="Z10172" s="126"/>
    </row>
    <row r="10173" spans="1:26">
      <c r="A10173" s="248"/>
      <c r="I10173" s="126"/>
      <c r="P10173" s="126"/>
      <c r="Y10173" s="126"/>
      <c r="Z10173" s="126"/>
    </row>
    <row r="10174" spans="1:26">
      <c r="A10174" s="248"/>
      <c r="I10174" s="126"/>
      <c r="P10174" s="126"/>
      <c r="Y10174" s="126"/>
      <c r="Z10174" s="126"/>
    </row>
    <row r="10175" spans="1:26">
      <c r="A10175" s="248"/>
      <c r="I10175" s="126"/>
      <c r="P10175" s="126"/>
      <c r="Y10175" s="126"/>
      <c r="Z10175" s="126"/>
    </row>
    <row r="10176" spans="1:26">
      <c r="A10176" s="248"/>
      <c r="I10176" s="126"/>
      <c r="P10176" s="126"/>
      <c r="Y10176" s="126"/>
      <c r="Z10176" s="126"/>
    </row>
    <row r="10177" spans="1:26">
      <c r="A10177" s="248"/>
      <c r="I10177" s="126"/>
      <c r="P10177" s="126"/>
      <c r="Y10177" s="126"/>
      <c r="Z10177" s="126"/>
    </row>
    <row r="10178" spans="1:26">
      <c r="A10178" s="248"/>
      <c r="I10178" s="126"/>
      <c r="P10178" s="126"/>
      <c r="Y10178" s="126"/>
      <c r="Z10178" s="126"/>
    </row>
    <row r="10179" spans="1:26">
      <c r="A10179" s="248"/>
      <c r="I10179" s="126"/>
      <c r="P10179" s="126"/>
      <c r="Y10179" s="126"/>
      <c r="Z10179" s="126"/>
    </row>
    <row r="10180" spans="1:26">
      <c r="A10180" s="248"/>
      <c r="I10180" s="126"/>
      <c r="P10180" s="126"/>
      <c r="Y10180" s="126"/>
      <c r="Z10180" s="126"/>
    </row>
    <row r="10181" spans="1:26">
      <c r="A10181" s="248"/>
      <c r="I10181" s="126"/>
      <c r="P10181" s="126"/>
      <c r="Y10181" s="126"/>
      <c r="Z10181" s="126"/>
    </row>
    <row r="10182" spans="1:26">
      <c r="A10182" s="248"/>
      <c r="I10182" s="126"/>
      <c r="P10182" s="126"/>
      <c r="Y10182" s="126"/>
      <c r="Z10182" s="126"/>
    </row>
    <row r="10183" spans="1:26">
      <c r="A10183" s="248"/>
      <c r="I10183" s="126"/>
      <c r="P10183" s="126"/>
      <c r="Y10183" s="126"/>
      <c r="Z10183" s="126"/>
    </row>
    <row r="10184" spans="1:26">
      <c r="A10184" s="248"/>
      <c r="I10184" s="126"/>
      <c r="P10184" s="126"/>
      <c r="Y10184" s="126"/>
      <c r="Z10184" s="126"/>
    </row>
    <row r="10185" spans="1:26">
      <c r="A10185" s="248"/>
      <c r="I10185" s="126"/>
      <c r="P10185" s="126"/>
      <c r="Y10185" s="126"/>
      <c r="Z10185" s="126"/>
    </row>
    <row r="10186" spans="1:26">
      <c r="A10186" s="248"/>
      <c r="I10186" s="126"/>
      <c r="P10186" s="126"/>
      <c r="Y10186" s="126"/>
      <c r="Z10186" s="126"/>
    </row>
    <row r="10187" spans="1:26">
      <c r="A10187" s="248"/>
      <c r="I10187" s="126"/>
      <c r="P10187" s="126"/>
      <c r="Y10187" s="126"/>
      <c r="Z10187" s="126"/>
    </row>
    <row r="10188" spans="1:26">
      <c r="A10188" s="248"/>
      <c r="I10188" s="126"/>
      <c r="P10188" s="126"/>
      <c r="Y10188" s="126"/>
      <c r="Z10188" s="126"/>
    </row>
    <row r="10189" spans="1:26">
      <c r="A10189" s="248"/>
      <c r="I10189" s="126"/>
      <c r="P10189" s="126"/>
      <c r="Y10189" s="126"/>
      <c r="Z10189" s="126"/>
    </row>
    <row r="10190" spans="1:26">
      <c r="A10190" s="248"/>
      <c r="I10190" s="126"/>
      <c r="P10190" s="126"/>
      <c r="Y10190" s="126"/>
      <c r="Z10190" s="126"/>
    </row>
    <row r="10191" spans="1:26">
      <c r="A10191" s="248"/>
      <c r="I10191" s="126"/>
      <c r="P10191" s="126"/>
      <c r="Y10191" s="126"/>
      <c r="Z10191" s="126"/>
    </row>
    <row r="10192" spans="1:26">
      <c r="A10192" s="248"/>
      <c r="I10192" s="126"/>
      <c r="P10192" s="126"/>
      <c r="Y10192" s="126"/>
      <c r="Z10192" s="126"/>
    </row>
    <row r="10193" spans="1:26">
      <c r="A10193" s="248"/>
      <c r="I10193" s="126"/>
      <c r="P10193" s="126"/>
      <c r="Y10193" s="126"/>
      <c r="Z10193" s="126"/>
    </row>
    <row r="10194" spans="1:26">
      <c r="A10194" s="248"/>
      <c r="I10194" s="126"/>
      <c r="P10194" s="126"/>
      <c r="Y10194" s="126"/>
      <c r="Z10194" s="126"/>
    </row>
    <row r="10195" spans="1:26">
      <c r="A10195" s="248"/>
      <c r="I10195" s="126"/>
      <c r="P10195" s="126"/>
      <c r="Y10195" s="126"/>
      <c r="Z10195" s="126"/>
    </row>
    <row r="10196" spans="1:26">
      <c r="A10196" s="248"/>
      <c r="I10196" s="126"/>
      <c r="P10196" s="126"/>
      <c r="Y10196" s="126"/>
      <c r="Z10196" s="126"/>
    </row>
    <row r="10197" spans="1:26">
      <c r="A10197" s="248"/>
      <c r="I10197" s="126"/>
      <c r="P10197" s="126"/>
      <c r="Y10197" s="126"/>
      <c r="Z10197" s="126"/>
    </row>
    <row r="10198" spans="1:26">
      <c r="A10198" s="248"/>
      <c r="I10198" s="126"/>
      <c r="P10198" s="126"/>
      <c r="Y10198" s="126"/>
      <c r="Z10198" s="126"/>
    </row>
    <row r="10199" spans="1:26">
      <c r="A10199" s="248"/>
      <c r="I10199" s="126"/>
      <c r="P10199" s="126"/>
      <c r="Y10199" s="126"/>
      <c r="Z10199" s="126"/>
    </row>
    <row r="10200" spans="1:26">
      <c r="A10200" s="248"/>
      <c r="I10200" s="126"/>
      <c r="P10200" s="126"/>
      <c r="Y10200" s="126"/>
      <c r="Z10200" s="126"/>
    </row>
    <row r="10201" spans="1:26">
      <c r="A10201" s="248"/>
      <c r="I10201" s="126"/>
      <c r="P10201" s="126"/>
      <c r="Y10201" s="126"/>
      <c r="Z10201" s="126"/>
    </row>
    <row r="10202" spans="1:26">
      <c r="A10202" s="248"/>
      <c r="I10202" s="126"/>
      <c r="P10202" s="126"/>
      <c r="Y10202" s="126"/>
      <c r="Z10202" s="126"/>
    </row>
    <row r="10203" spans="1:26">
      <c r="A10203" s="248"/>
      <c r="I10203" s="126"/>
      <c r="P10203" s="126"/>
      <c r="Y10203" s="126"/>
      <c r="Z10203" s="126"/>
    </row>
    <row r="10204" spans="1:26">
      <c r="A10204" s="248"/>
      <c r="I10204" s="126"/>
      <c r="P10204" s="126"/>
      <c r="Y10204" s="126"/>
      <c r="Z10204" s="126"/>
    </row>
    <row r="10205" spans="1:26">
      <c r="A10205" s="248"/>
      <c r="I10205" s="126"/>
      <c r="P10205" s="126"/>
      <c r="Y10205" s="126"/>
      <c r="Z10205" s="126"/>
    </row>
    <row r="10206" spans="1:26">
      <c r="A10206" s="248"/>
      <c r="I10206" s="126"/>
      <c r="P10206" s="126"/>
      <c r="Y10206" s="126"/>
      <c r="Z10206" s="126"/>
    </row>
    <row r="10207" spans="1:26">
      <c r="A10207" s="248"/>
      <c r="I10207" s="126"/>
      <c r="P10207" s="126"/>
      <c r="Y10207" s="126"/>
      <c r="Z10207" s="126"/>
    </row>
    <row r="10208" spans="1:26">
      <c r="A10208" s="248"/>
      <c r="I10208" s="126"/>
      <c r="P10208" s="126"/>
      <c r="Y10208" s="126"/>
      <c r="Z10208" s="126"/>
    </row>
    <row r="10209" spans="1:26">
      <c r="A10209" s="248"/>
      <c r="I10209" s="126"/>
      <c r="P10209" s="126"/>
      <c r="Y10209" s="126"/>
      <c r="Z10209" s="126"/>
    </row>
    <row r="10210" spans="1:26">
      <c r="A10210" s="248"/>
      <c r="I10210" s="126"/>
      <c r="P10210" s="126"/>
      <c r="Y10210" s="126"/>
      <c r="Z10210" s="126"/>
    </row>
    <row r="10211" spans="1:26">
      <c r="A10211" s="248"/>
      <c r="I10211" s="126"/>
      <c r="P10211" s="126"/>
      <c r="Y10211" s="126"/>
      <c r="Z10211" s="126"/>
    </row>
    <row r="10212" spans="1:26">
      <c r="A10212" s="248"/>
      <c r="I10212" s="126"/>
      <c r="P10212" s="126"/>
      <c r="Y10212" s="126"/>
      <c r="Z10212" s="126"/>
    </row>
    <row r="10213" spans="1:26">
      <c r="A10213" s="248"/>
      <c r="I10213" s="126"/>
      <c r="P10213" s="126"/>
      <c r="Y10213" s="126"/>
      <c r="Z10213" s="126"/>
    </row>
    <row r="10214" spans="1:26">
      <c r="A10214" s="248"/>
      <c r="I10214" s="126"/>
      <c r="P10214" s="126"/>
      <c r="Y10214" s="126"/>
      <c r="Z10214" s="126"/>
    </row>
    <row r="10215" spans="1:26">
      <c r="A10215" s="248"/>
      <c r="I10215" s="126"/>
      <c r="P10215" s="126"/>
      <c r="Y10215" s="126"/>
      <c r="Z10215" s="126"/>
    </row>
    <row r="10216" spans="1:26">
      <c r="A10216" s="248"/>
      <c r="I10216" s="126"/>
      <c r="P10216" s="126"/>
      <c r="Y10216" s="126"/>
      <c r="Z10216" s="126"/>
    </row>
    <row r="10217" spans="1:26">
      <c r="A10217" s="248"/>
      <c r="I10217" s="126"/>
      <c r="P10217" s="126"/>
      <c r="Y10217" s="126"/>
      <c r="Z10217" s="126"/>
    </row>
    <row r="10218" spans="1:26">
      <c r="A10218" s="248"/>
      <c r="I10218" s="126"/>
      <c r="P10218" s="126"/>
      <c r="Y10218" s="126"/>
      <c r="Z10218" s="126"/>
    </row>
    <row r="10219" spans="1:26">
      <c r="A10219" s="248"/>
      <c r="I10219" s="126"/>
      <c r="P10219" s="126"/>
      <c r="Y10219" s="126"/>
      <c r="Z10219" s="126"/>
    </row>
    <row r="10220" spans="1:26">
      <c r="A10220" s="248"/>
      <c r="I10220" s="126"/>
      <c r="P10220" s="126"/>
      <c r="Y10220" s="126"/>
      <c r="Z10220" s="126"/>
    </row>
    <row r="10221" spans="1:26">
      <c r="A10221" s="248"/>
      <c r="I10221" s="126"/>
      <c r="P10221" s="126"/>
      <c r="Y10221" s="126"/>
      <c r="Z10221" s="126"/>
    </row>
    <row r="10222" spans="1:26">
      <c r="A10222" s="248"/>
      <c r="I10222" s="126"/>
      <c r="P10222" s="126"/>
      <c r="Y10222" s="126"/>
      <c r="Z10222" s="126"/>
    </row>
    <row r="10223" spans="1:26">
      <c r="A10223" s="248"/>
      <c r="I10223" s="126"/>
      <c r="P10223" s="126"/>
      <c r="Y10223" s="126"/>
      <c r="Z10223" s="126"/>
    </row>
    <row r="10224" spans="1:26">
      <c r="A10224" s="248"/>
      <c r="I10224" s="126"/>
      <c r="P10224" s="126"/>
      <c r="Y10224" s="126"/>
      <c r="Z10224" s="126"/>
    </row>
    <row r="10225" spans="1:26">
      <c r="A10225" s="248"/>
      <c r="I10225" s="126"/>
      <c r="P10225" s="126"/>
      <c r="Y10225" s="126"/>
      <c r="Z10225" s="126"/>
    </row>
    <row r="10226" spans="1:26">
      <c r="A10226" s="248"/>
      <c r="I10226" s="126"/>
      <c r="P10226" s="126"/>
      <c r="Y10226" s="126"/>
      <c r="Z10226" s="126"/>
    </row>
    <row r="10227" spans="1:26">
      <c r="A10227" s="248"/>
      <c r="I10227" s="126"/>
      <c r="P10227" s="126"/>
      <c r="Y10227" s="126"/>
      <c r="Z10227" s="126"/>
    </row>
    <row r="10228" spans="1:26">
      <c r="A10228" s="248"/>
      <c r="I10228" s="126"/>
      <c r="P10228" s="126"/>
      <c r="Y10228" s="126"/>
      <c r="Z10228" s="126"/>
    </row>
    <row r="10229" spans="1:26">
      <c r="A10229" s="248"/>
      <c r="I10229" s="126"/>
      <c r="P10229" s="126"/>
      <c r="Y10229" s="126"/>
      <c r="Z10229" s="126"/>
    </row>
    <row r="10230" spans="1:26">
      <c r="A10230" s="248"/>
      <c r="I10230" s="126"/>
      <c r="P10230" s="126"/>
      <c r="Y10230" s="126"/>
      <c r="Z10230" s="126"/>
    </row>
    <row r="10231" spans="1:26">
      <c r="A10231" s="248"/>
      <c r="I10231" s="126"/>
      <c r="P10231" s="126"/>
      <c r="Y10231" s="126"/>
      <c r="Z10231" s="126"/>
    </row>
    <row r="10232" spans="1:26">
      <c r="A10232" s="248"/>
      <c r="I10232" s="126"/>
      <c r="P10232" s="126"/>
      <c r="Y10232" s="126"/>
      <c r="Z10232" s="126"/>
    </row>
    <row r="10233" spans="1:26">
      <c r="A10233" s="248"/>
      <c r="I10233" s="126"/>
      <c r="P10233" s="126"/>
      <c r="Y10233" s="126"/>
      <c r="Z10233" s="126"/>
    </row>
    <row r="10234" spans="1:26">
      <c r="A10234" s="248"/>
      <c r="I10234" s="126"/>
      <c r="P10234" s="126"/>
      <c r="Y10234" s="126"/>
      <c r="Z10234" s="126"/>
    </row>
    <row r="10235" spans="1:26">
      <c r="A10235" s="248"/>
      <c r="I10235" s="126"/>
      <c r="P10235" s="126"/>
      <c r="Y10235" s="126"/>
      <c r="Z10235" s="126"/>
    </row>
    <row r="10236" spans="1:26">
      <c r="A10236" s="248"/>
      <c r="I10236" s="126"/>
      <c r="P10236" s="126"/>
      <c r="Y10236" s="126"/>
      <c r="Z10236" s="126"/>
    </row>
    <row r="10237" spans="1:26">
      <c r="A10237" s="248"/>
      <c r="I10237" s="126"/>
      <c r="P10237" s="126"/>
      <c r="Y10237" s="126"/>
      <c r="Z10237" s="126"/>
    </row>
    <row r="10238" spans="1:26">
      <c r="A10238" s="248"/>
      <c r="I10238" s="126"/>
      <c r="P10238" s="126"/>
      <c r="Y10238" s="126"/>
      <c r="Z10238" s="126"/>
    </row>
    <row r="10239" spans="1:26">
      <c r="A10239" s="248"/>
      <c r="I10239" s="126"/>
      <c r="P10239" s="126"/>
      <c r="Y10239" s="126"/>
      <c r="Z10239" s="126"/>
    </row>
    <row r="10240" spans="1:26">
      <c r="A10240" s="248"/>
      <c r="I10240" s="126"/>
      <c r="P10240" s="126"/>
      <c r="Y10240" s="126"/>
      <c r="Z10240" s="126"/>
    </row>
    <row r="10241" spans="1:26">
      <c r="A10241" s="248"/>
      <c r="I10241" s="126"/>
      <c r="P10241" s="126"/>
      <c r="Y10241" s="126"/>
      <c r="Z10241" s="126"/>
    </row>
    <row r="10242" spans="1:26">
      <c r="A10242" s="248"/>
      <c r="I10242" s="126"/>
      <c r="P10242" s="126"/>
      <c r="Y10242" s="126"/>
      <c r="Z10242" s="126"/>
    </row>
    <row r="10243" spans="1:26">
      <c r="A10243" s="248"/>
      <c r="I10243" s="126"/>
      <c r="P10243" s="126"/>
      <c r="Y10243" s="126"/>
      <c r="Z10243" s="126"/>
    </row>
    <row r="10244" spans="1:26">
      <c r="A10244" s="248"/>
      <c r="I10244" s="126"/>
      <c r="P10244" s="126"/>
      <c r="Y10244" s="126"/>
      <c r="Z10244" s="126"/>
    </row>
    <row r="10245" spans="1:26">
      <c r="A10245" s="248"/>
      <c r="I10245" s="126"/>
      <c r="P10245" s="126"/>
      <c r="Y10245" s="126"/>
      <c r="Z10245" s="126"/>
    </row>
    <row r="10246" spans="1:26">
      <c r="A10246" s="248"/>
      <c r="I10246" s="126"/>
      <c r="P10246" s="126"/>
      <c r="Y10246" s="126"/>
      <c r="Z10246" s="126"/>
    </row>
    <row r="10247" spans="1:26">
      <c r="A10247" s="248"/>
      <c r="I10247" s="126"/>
      <c r="P10247" s="126"/>
      <c r="Y10247" s="126"/>
      <c r="Z10247" s="126"/>
    </row>
    <row r="10248" spans="1:26">
      <c r="A10248" s="248"/>
      <c r="I10248" s="126"/>
      <c r="P10248" s="126"/>
      <c r="Y10248" s="126"/>
      <c r="Z10248" s="126"/>
    </row>
    <row r="10249" spans="1:26">
      <c r="A10249" s="248"/>
      <c r="I10249" s="126"/>
      <c r="P10249" s="126"/>
      <c r="Y10249" s="126"/>
      <c r="Z10249" s="126"/>
    </row>
    <row r="10250" spans="1:26">
      <c r="A10250" s="248"/>
      <c r="I10250" s="126"/>
      <c r="P10250" s="126"/>
      <c r="Y10250" s="126"/>
      <c r="Z10250" s="126"/>
    </row>
    <row r="10251" spans="1:26">
      <c r="A10251" s="248"/>
      <c r="I10251" s="126"/>
      <c r="P10251" s="126"/>
      <c r="Y10251" s="126"/>
      <c r="Z10251" s="126"/>
    </row>
    <row r="10252" spans="1:26">
      <c r="A10252" s="248"/>
      <c r="I10252" s="126"/>
      <c r="P10252" s="126"/>
      <c r="Y10252" s="126"/>
      <c r="Z10252" s="126"/>
    </row>
    <row r="10253" spans="1:26">
      <c r="A10253" s="248"/>
      <c r="I10253" s="126"/>
      <c r="P10253" s="126"/>
      <c r="Y10253" s="126"/>
      <c r="Z10253" s="126"/>
    </row>
    <row r="10254" spans="1:26">
      <c r="A10254" s="248"/>
      <c r="I10254" s="126"/>
      <c r="P10254" s="126"/>
      <c r="Y10254" s="126"/>
      <c r="Z10254" s="126"/>
    </row>
    <row r="10255" spans="1:26">
      <c r="A10255" s="248"/>
      <c r="I10255" s="126"/>
      <c r="P10255" s="126"/>
      <c r="Y10255" s="126"/>
      <c r="Z10255" s="126"/>
    </row>
    <row r="10256" spans="1:26">
      <c r="A10256" s="248"/>
      <c r="I10256" s="126"/>
      <c r="P10256" s="126"/>
      <c r="Y10256" s="126"/>
      <c r="Z10256" s="126"/>
    </row>
    <row r="10257" spans="1:26">
      <c r="A10257" s="248"/>
      <c r="I10257" s="126"/>
      <c r="P10257" s="126"/>
      <c r="Y10257" s="126"/>
      <c r="Z10257" s="126"/>
    </row>
    <row r="10258" spans="1:26">
      <c r="A10258" s="248"/>
      <c r="I10258" s="126"/>
      <c r="P10258" s="126"/>
      <c r="Y10258" s="126"/>
      <c r="Z10258" s="126"/>
    </row>
    <row r="10259" spans="1:26">
      <c r="A10259" s="248"/>
      <c r="I10259" s="126"/>
      <c r="P10259" s="126"/>
      <c r="Y10259" s="126"/>
      <c r="Z10259" s="126"/>
    </row>
    <row r="10260" spans="1:26">
      <c r="A10260" s="248"/>
      <c r="I10260" s="126"/>
      <c r="P10260" s="126"/>
      <c r="Y10260" s="126"/>
      <c r="Z10260" s="126"/>
    </row>
    <row r="10261" spans="1:26">
      <c r="A10261" s="248"/>
      <c r="I10261" s="126"/>
      <c r="P10261" s="126"/>
      <c r="Y10261" s="126"/>
      <c r="Z10261" s="126"/>
    </row>
    <row r="10262" spans="1:26">
      <c r="A10262" s="248"/>
      <c r="I10262" s="126"/>
      <c r="P10262" s="126"/>
      <c r="Y10262" s="126"/>
      <c r="Z10262" s="126"/>
    </row>
    <row r="10263" spans="1:26">
      <c r="A10263" s="248"/>
      <c r="I10263" s="126"/>
      <c r="P10263" s="126"/>
      <c r="Y10263" s="126"/>
      <c r="Z10263" s="126"/>
    </row>
    <row r="10264" spans="1:26">
      <c r="A10264" s="248"/>
      <c r="I10264" s="126"/>
      <c r="P10264" s="126"/>
      <c r="Y10264" s="126"/>
      <c r="Z10264" s="126"/>
    </row>
    <row r="10265" spans="1:26">
      <c r="A10265" s="248"/>
      <c r="I10265" s="126"/>
      <c r="P10265" s="126"/>
      <c r="Y10265" s="126"/>
      <c r="Z10265" s="126"/>
    </row>
    <row r="10266" spans="1:26">
      <c r="A10266" s="248"/>
      <c r="I10266" s="126"/>
      <c r="P10266" s="126"/>
      <c r="Y10266" s="126"/>
      <c r="Z10266" s="126"/>
    </row>
    <row r="10267" spans="1:26">
      <c r="A10267" s="248"/>
      <c r="I10267" s="126"/>
      <c r="P10267" s="126"/>
      <c r="Y10267" s="126"/>
      <c r="Z10267" s="126"/>
    </row>
    <row r="10268" spans="1:26">
      <c r="A10268" s="248"/>
      <c r="I10268" s="126"/>
      <c r="P10268" s="126"/>
      <c r="Y10268" s="126"/>
      <c r="Z10268" s="126"/>
    </row>
    <row r="10269" spans="1:26">
      <c r="A10269" s="248"/>
      <c r="I10269" s="126"/>
      <c r="P10269" s="126"/>
      <c r="Y10269" s="126"/>
      <c r="Z10269" s="126"/>
    </row>
    <row r="10270" spans="1:26">
      <c r="A10270" s="248"/>
      <c r="I10270" s="126"/>
      <c r="P10270" s="126"/>
      <c r="Y10270" s="126"/>
      <c r="Z10270" s="126"/>
    </row>
    <row r="10271" spans="1:26">
      <c r="A10271" s="248"/>
      <c r="I10271" s="126"/>
      <c r="P10271" s="126"/>
      <c r="Y10271" s="126"/>
      <c r="Z10271" s="126"/>
    </row>
    <row r="10272" spans="1:26">
      <c r="A10272" s="248"/>
      <c r="I10272" s="126"/>
      <c r="P10272" s="126"/>
      <c r="Y10272" s="126"/>
      <c r="Z10272" s="126"/>
    </row>
    <row r="10273" spans="1:26">
      <c r="A10273" s="248"/>
      <c r="I10273" s="126"/>
      <c r="P10273" s="126"/>
      <c r="Y10273" s="126"/>
      <c r="Z10273" s="126"/>
    </row>
    <row r="10274" spans="1:26">
      <c r="A10274" s="248"/>
      <c r="I10274" s="126"/>
      <c r="P10274" s="126"/>
      <c r="Y10274" s="126"/>
      <c r="Z10274" s="126"/>
    </row>
    <row r="10275" spans="1:26">
      <c r="A10275" s="248"/>
      <c r="I10275" s="126"/>
      <c r="P10275" s="126"/>
      <c r="Y10275" s="126"/>
      <c r="Z10275" s="126"/>
    </row>
    <row r="10276" spans="1:26">
      <c r="A10276" s="248"/>
      <c r="I10276" s="126"/>
      <c r="P10276" s="126"/>
      <c r="Y10276" s="126"/>
      <c r="Z10276" s="126"/>
    </row>
    <row r="10277" spans="1:26">
      <c r="A10277" s="248"/>
      <c r="I10277" s="126"/>
      <c r="P10277" s="126"/>
      <c r="Y10277" s="126"/>
      <c r="Z10277" s="126"/>
    </row>
    <row r="10278" spans="1:26">
      <c r="A10278" s="248"/>
      <c r="I10278" s="126"/>
      <c r="P10278" s="126"/>
      <c r="Y10278" s="126"/>
      <c r="Z10278" s="126"/>
    </row>
    <row r="10279" spans="1:26">
      <c r="A10279" s="248"/>
      <c r="I10279" s="126"/>
      <c r="P10279" s="126"/>
      <c r="Y10279" s="126"/>
      <c r="Z10279" s="126"/>
    </row>
    <row r="10280" spans="1:26">
      <c r="A10280" s="248"/>
      <c r="I10280" s="126"/>
      <c r="P10280" s="126"/>
      <c r="Y10280" s="126"/>
      <c r="Z10280" s="126"/>
    </row>
    <row r="10281" spans="1:26">
      <c r="A10281" s="248"/>
      <c r="I10281" s="126"/>
      <c r="P10281" s="126"/>
      <c r="Y10281" s="126"/>
      <c r="Z10281" s="126"/>
    </row>
    <row r="10282" spans="1:26">
      <c r="A10282" s="248"/>
      <c r="I10282" s="126"/>
      <c r="P10282" s="126"/>
      <c r="Y10282" s="126"/>
      <c r="Z10282" s="126"/>
    </row>
    <row r="10283" spans="1:26">
      <c r="A10283" s="248"/>
      <c r="I10283" s="126"/>
      <c r="P10283" s="126"/>
      <c r="Y10283" s="126"/>
      <c r="Z10283" s="126"/>
    </row>
    <row r="10284" spans="1:26">
      <c r="A10284" s="248"/>
      <c r="I10284" s="126"/>
      <c r="P10284" s="126"/>
      <c r="Y10284" s="126"/>
      <c r="Z10284" s="126"/>
    </row>
    <row r="10285" spans="1:26">
      <c r="A10285" s="248"/>
      <c r="I10285" s="126"/>
      <c r="P10285" s="126"/>
      <c r="Y10285" s="126"/>
      <c r="Z10285" s="126"/>
    </row>
    <row r="10286" spans="1:26">
      <c r="A10286" s="248"/>
      <c r="I10286" s="126"/>
      <c r="P10286" s="126"/>
      <c r="Y10286" s="126"/>
      <c r="Z10286" s="126"/>
    </row>
    <row r="10287" spans="1:26">
      <c r="A10287" s="248"/>
      <c r="I10287" s="126"/>
      <c r="P10287" s="126"/>
      <c r="Y10287" s="126"/>
      <c r="Z10287" s="126"/>
    </row>
    <row r="10288" spans="1:26">
      <c r="A10288" s="248"/>
      <c r="I10288" s="126"/>
      <c r="P10288" s="126"/>
      <c r="Y10288" s="126"/>
      <c r="Z10288" s="126"/>
    </row>
    <row r="10289" spans="1:26">
      <c r="A10289" s="248"/>
      <c r="I10289" s="126"/>
      <c r="P10289" s="126"/>
      <c r="Y10289" s="126"/>
      <c r="Z10289" s="126"/>
    </row>
    <row r="10290" spans="1:26">
      <c r="A10290" s="248"/>
      <c r="I10290" s="126"/>
      <c r="P10290" s="126"/>
      <c r="Y10290" s="126"/>
      <c r="Z10290" s="126"/>
    </row>
    <row r="10291" spans="1:26">
      <c r="A10291" s="248"/>
      <c r="I10291" s="126"/>
      <c r="P10291" s="126"/>
      <c r="Y10291" s="126"/>
      <c r="Z10291" s="126"/>
    </row>
    <row r="10292" spans="1:26">
      <c r="A10292" s="248"/>
      <c r="I10292" s="126"/>
      <c r="P10292" s="126"/>
      <c r="Y10292" s="126"/>
      <c r="Z10292" s="126"/>
    </row>
    <row r="10293" spans="1:26">
      <c r="A10293" s="248"/>
      <c r="I10293" s="126"/>
      <c r="P10293" s="126"/>
      <c r="Y10293" s="126"/>
      <c r="Z10293" s="126"/>
    </row>
    <row r="10294" spans="1:26">
      <c r="A10294" s="248"/>
      <c r="I10294" s="126"/>
      <c r="P10294" s="126"/>
      <c r="Y10294" s="126"/>
      <c r="Z10294" s="126"/>
    </row>
    <row r="10295" spans="1:26">
      <c r="A10295" s="248"/>
      <c r="I10295" s="126"/>
      <c r="P10295" s="126"/>
      <c r="Y10295" s="126"/>
      <c r="Z10295" s="126"/>
    </row>
    <row r="10296" spans="1:26">
      <c r="A10296" s="248"/>
      <c r="I10296" s="126"/>
      <c r="P10296" s="126"/>
      <c r="Y10296" s="126"/>
      <c r="Z10296" s="126"/>
    </row>
    <row r="10297" spans="1:26">
      <c r="A10297" s="248"/>
      <c r="I10297" s="126"/>
      <c r="P10297" s="126"/>
      <c r="Y10297" s="126"/>
      <c r="Z10297" s="126"/>
    </row>
    <row r="10298" spans="1:26">
      <c r="A10298" s="248"/>
      <c r="I10298" s="126"/>
      <c r="P10298" s="126"/>
      <c r="Y10298" s="126"/>
      <c r="Z10298" s="126"/>
    </row>
    <row r="10299" spans="1:26">
      <c r="A10299" s="248"/>
      <c r="I10299" s="126"/>
      <c r="P10299" s="126"/>
      <c r="Y10299" s="126"/>
      <c r="Z10299" s="126"/>
    </row>
    <row r="10300" spans="1:26">
      <c r="A10300" s="248"/>
      <c r="I10300" s="126"/>
      <c r="P10300" s="126"/>
      <c r="Y10300" s="126"/>
      <c r="Z10300" s="126"/>
    </row>
    <row r="10301" spans="1:26">
      <c r="A10301" s="248"/>
      <c r="I10301" s="126"/>
      <c r="P10301" s="126"/>
      <c r="Y10301" s="126"/>
      <c r="Z10301" s="126"/>
    </row>
    <row r="10302" spans="1:26">
      <c r="A10302" s="248"/>
      <c r="I10302" s="126"/>
      <c r="P10302" s="126"/>
      <c r="Y10302" s="126"/>
      <c r="Z10302" s="126"/>
    </row>
    <row r="10303" spans="1:26">
      <c r="A10303" s="248"/>
      <c r="I10303" s="126"/>
      <c r="P10303" s="126"/>
      <c r="Y10303" s="126"/>
      <c r="Z10303" s="126"/>
    </row>
    <row r="10304" spans="1:26">
      <c r="A10304" s="248"/>
      <c r="I10304" s="126"/>
      <c r="P10304" s="126"/>
      <c r="Y10304" s="126"/>
      <c r="Z10304" s="126"/>
    </row>
    <row r="10305" spans="1:26">
      <c r="A10305" s="248"/>
      <c r="I10305" s="126"/>
      <c r="P10305" s="126"/>
      <c r="Y10305" s="126"/>
      <c r="Z10305" s="126"/>
    </row>
    <row r="10306" spans="1:26">
      <c r="A10306" s="248"/>
      <c r="I10306" s="126"/>
      <c r="P10306" s="126"/>
      <c r="Y10306" s="126"/>
      <c r="Z10306" s="126"/>
    </row>
    <row r="10307" spans="1:26">
      <c r="A10307" s="248"/>
      <c r="I10307" s="126"/>
      <c r="P10307" s="126"/>
      <c r="Y10307" s="126"/>
      <c r="Z10307" s="126"/>
    </row>
    <row r="10308" spans="1:26">
      <c r="A10308" s="248"/>
      <c r="I10308" s="126"/>
      <c r="P10308" s="126"/>
      <c r="Y10308" s="126"/>
      <c r="Z10308" s="126"/>
    </row>
    <row r="10309" spans="1:26">
      <c r="A10309" s="248"/>
      <c r="I10309" s="126"/>
      <c r="P10309" s="126"/>
      <c r="Y10309" s="126"/>
      <c r="Z10309" s="126"/>
    </row>
    <row r="10310" spans="1:26">
      <c r="A10310" s="248"/>
      <c r="I10310" s="126"/>
      <c r="P10310" s="126"/>
      <c r="Y10310" s="126"/>
      <c r="Z10310" s="126"/>
    </row>
    <row r="10311" spans="1:26">
      <c r="A10311" s="248"/>
      <c r="I10311" s="126"/>
      <c r="P10311" s="126"/>
      <c r="Y10311" s="126"/>
      <c r="Z10311" s="126"/>
    </row>
    <row r="10312" spans="1:26">
      <c r="A10312" s="248"/>
      <c r="I10312" s="126"/>
      <c r="P10312" s="126"/>
      <c r="Y10312" s="126"/>
      <c r="Z10312" s="126"/>
    </row>
    <row r="10313" spans="1:26">
      <c r="A10313" s="248"/>
      <c r="I10313" s="126"/>
      <c r="P10313" s="126"/>
      <c r="Y10313" s="126"/>
      <c r="Z10313" s="126"/>
    </row>
    <row r="10314" spans="1:26">
      <c r="A10314" s="248"/>
      <c r="I10314" s="126"/>
      <c r="P10314" s="126"/>
      <c r="Y10314" s="126"/>
      <c r="Z10314" s="126"/>
    </row>
    <row r="10315" spans="1:26">
      <c r="A10315" s="248"/>
      <c r="I10315" s="126"/>
      <c r="P10315" s="126"/>
      <c r="Y10315" s="126"/>
      <c r="Z10315" s="126"/>
    </row>
    <row r="10316" spans="1:26">
      <c r="A10316" s="248"/>
      <c r="I10316" s="126"/>
      <c r="P10316" s="126"/>
      <c r="Y10316" s="126"/>
      <c r="Z10316" s="126"/>
    </row>
    <row r="10317" spans="1:26">
      <c r="A10317" s="248"/>
      <c r="I10317" s="126"/>
      <c r="P10317" s="126"/>
      <c r="Y10317" s="126"/>
      <c r="Z10317" s="126"/>
    </row>
    <row r="10318" spans="1:26">
      <c r="A10318" s="248"/>
      <c r="I10318" s="126"/>
      <c r="P10318" s="126"/>
      <c r="Y10318" s="126"/>
      <c r="Z10318" s="126"/>
    </row>
    <row r="10319" spans="1:26">
      <c r="A10319" s="248"/>
      <c r="I10319" s="126"/>
      <c r="P10319" s="126"/>
      <c r="Y10319" s="126"/>
      <c r="Z10319" s="126"/>
    </row>
    <row r="10320" spans="1:26">
      <c r="A10320" s="248"/>
      <c r="I10320" s="126"/>
      <c r="P10320" s="126"/>
      <c r="Y10320" s="126"/>
      <c r="Z10320" s="126"/>
    </row>
    <row r="10321" spans="1:26">
      <c r="A10321" s="248"/>
      <c r="I10321" s="126"/>
      <c r="P10321" s="126"/>
      <c r="Y10321" s="126"/>
      <c r="Z10321" s="126"/>
    </row>
    <row r="10322" spans="1:26">
      <c r="A10322" s="248"/>
      <c r="I10322" s="126"/>
      <c r="P10322" s="126"/>
      <c r="Y10322" s="126"/>
      <c r="Z10322" s="126"/>
    </row>
    <row r="10323" spans="1:26">
      <c r="A10323" s="248"/>
      <c r="I10323" s="126"/>
      <c r="P10323" s="126"/>
      <c r="Y10323" s="126"/>
      <c r="Z10323" s="126"/>
    </row>
    <row r="10324" spans="1:26">
      <c r="A10324" s="248"/>
      <c r="I10324" s="126"/>
      <c r="P10324" s="126"/>
      <c r="Y10324" s="126"/>
      <c r="Z10324" s="126"/>
    </row>
    <row r="10325" spans="1:26">
      <c r="A10325" s="248"/>
      <c r="I10325" s="126"/>
      <c r="P10325" s="126"/>
      <c r="Y10325" s="126"/>
      <c r="Z10325" s="126"/>
    </row>
    <row r="10326" spans="1:26">
      <c r="A10326" s="248"/>
      <c r="I10326" s="126"/>
      <c r="P10326" s="126"/>
      <c r="Y10326" s="126"/>
      <c r="Z10326" s="126"/>
    </row>
    <row r="10327" spans="1:26">
      <c r="A10327" s="248"/>
      <c r="I10327" s="126"/>
      <c r="P10327" s="126"/>
      <c r="Y10327" s="126"/>
      <c r="Z10327" s="126"/>
    </row>
    <row r="10328" spans="1:26">
      <c r="A10328" s="248"/>
      <c r="I10328" s="126"/>
      <c r="P10328" s="126"/>
      <c r="Y10328" s="126"/>
      <c r="Z10328" s="126"/>
    </row>
    <row r="10329" spans="1:26">
      <c r="A10329" s="248"/>
      <c r="I10329" s="126"/>
      <c r="P10329" s="126"/>
      <c r="Y10329" s="126"/>
      <c r="Z10329" s="126"/>
    </row>
    <row r="10330" spans="1:26">
      <c r="A10330" s="248"/>
      <c r="I10330" s="126"/>
      <c r="P10330" s="126"/>
      <c r="Y10330" s="126"/>
      <c r="Z10330" s="126"/>
    </row>
    <row r="10331" spans="1:26">
      <c r="A10331" s="248"/>
      <c r="I10331" s="126"/>
      <c r="P10331" s="126"/>
      <c r="Y10331" s="126"/>
      <c r="Z10331" s="126"/>
    </row>
    <row r="10332" spans="1:26">
      <c r="A10332" s="248"/>
      <c r="I10332" s="126"/>
      <c r="P10332" s="126"/>
      <c r="Y10332" s="126"/>
      <c r="Z10332" s="126"/>
    </row>
    <row r="10333" spans="1:26">
      <c r="A10333" s="248"/>
      <c r="I10333" s="126"/>
      <c r="P10333" s="126"/>
      <c r="Y10333" s="126"/>
      <c r="Z10333" s="126"/>
    </row>
    <row r="10334" spans="1:26">
      <c r="A10334" s="248"/>
      <c r="I10334" s="126"/>
      <c r="P10334" s="126"/>
      <c r="Y10334" s="126"/>
      <c r="Z10334" s="126"/>
    </row>
    <row r="10335" spans="1:26">
      <c r="A10335" s="248"/>
      <c r="I10335" s="126"/>
      <c r="P10335" s="126"/>
      <c r="Y10335" s="126"/>
      <c r="Z10335" s="126"/>
    </row>
    <row r="10336" spans="1:26">
      <c r="A10336" s="248"/>
      <c r="I10336" s="126"/>
      <c r="P10336" s="126"/>
      <c r="Y10336" s="126"/>
      <c r="Z10336" s="126"/>
    </row>
    <row r="10337" spans="1:26">
      <c r="A10337" s="248"/>
      <c r="I10337" s="126"/>
      <c r="P10337" s="126"/>
      <c r="Y10337" s="126"/>
      <c r="Z10337" s="126"/>
    </row>
    <row r="10338" spans="1:26">
      <c r="A10338" s="248"/>
      <c r="I10338" s="126"/>
      <c r="P10338" s="126"/>
      <c r="Y10338" s="126"/>
      <c r="Z10338" s="126"/>
    </row>
    <row r="10339" spans="1:26">
      <c r="A10339" s="248"/>
      <c r="I10339" s="126"/>
      <c r="P10339" s="126"/>
      <c r="Y10339" s="126"/>
      <c r="Z10339" s="126"/>
    </row>
    <row r="10340" spans="1:26">
      <c r="A10340" s="248"/>
      <c r="I10340" s="126"/>
      <c r="P10340" s="126"/>
      <c r="Y10340" s="126"/>
      <c r="Z10340" s="126"/>
    </row>
    <row r="10341" spans="1:26">
      <c r="A10341" s="248"/>
      <c r="I10341" s="126"/>
      <c r="P10341" s="126"/>
      <c r="Y10341" s="126"/>
      <c r="Z10341" s="126"/>
    </row>
    <row r="10342" spans="1:26">
      <c r="A10342" s="248"/>
      <c r="I10342" s="126"/>
      <c r="P10342" s="126"/>
      <c r="Y10342" s="126"/>
      <c r="Z10342" s="126"/>
    </row>
    <row r="10343" spans="1:26">
      <c r="A10343" s="248"/>
      <c r="I10343" s="126"/>
      <c r="P10343" s="126"/>
      <c r="Y10343" s="126"/>
      <c r="Z10343" s="126"/>
    </row>
    <row r="10344" spans="1:26">
      <c r="A10344" s="248"/>
      <c r="I10344" s="126"/>
      <c r="P10344" s="126"/>
      <c r="Y10344" s="126"/>
      <c r="Z10344" s="126"/>
    </row>
    <row r="10345" spans="1:26">
      <c r="A10345" s="248"/>
      <c r="I10345" s="126"/>
      <c r="P10345" s="126"/>
      <c r="Y10345" s="126"/>
      <c r="Z10345" s="126"/>
    </row>
    <row r="10346" spans="1:26">
      <c r="A10346" s="248"/>
      <c r="I10346" s="126"/>
      <c r="P10346" s="126"/>
      <c r="Y10346" s="126"/>
      <c r="Z10346" s="126"/>
    </row>
    <row r="10347" spans="1:26">
      <c r="A10347" s="248"/>
      <c r="I10347" s="126"/>
      <c r="P10347" s="126"/>
      <c r="Y10347" s="126"/>
      <c r="Z10347" s="126"/>
    </row>
    <row r="10348" spans="1:26">
      <c r="A10348" s="248"/>
      <c r="I10348" s="126"/>
      <c r="P10348" s="126"/>
      <c r="Y10348" s="126"/>
      <c r="Z10348" s="126"/>
    </row>
    <row r="10349" spans="1:26">
      <c r="A10349" s="248"/>
      <c r="I10349" s="126"/>
      <c r="P10349" s="126"/>
      <c r="Y10349" s="126"/>
      <c r="Z10349" s="126"/>
    </row>
    <row r="10350" spans="1:26">
      <c r="A10350" s="248"/>
      <c r="I10350" s="126"/>
      <c r="P10350" s="126"/>
      <c r="Y10350" s="126"/>
      <c r="Z10350" s="126"/>
    </row>
    <row r="10351" spans="1:26">
      <c r="A10351" s="248"/>
      <c r="I10351" s="126"/>
      <c r="P10351" s="126"/>
      <c r="Y10351" s="126"/>
      <c r="Z10351" s="126"/>
    </row>
    <row r="10352" spans="1:26">
      <c r="A10352" s="248"/>
      <c r="I10352" s="126"/>
      <c r="P10352" s="126"/>
      <c r="Y10352" s="126"/>
      <c r="Z10352" s="126"/>
    </row>
    <row r="10353" spans="1:26">
      <c r="A10353" s="248"/>
      <c r="I10353" s="126"/>
      <c r="P10353" s="126"/>
      <c r="Y10353" s="126"/>
      <c r="Z10353" s="126"/>
    </row>
    <row r="10354" spans="1:26">
      <c r="A10354" s="248"/>
      <c r="I10354" s="126"/>
      <c r="P10354" s="126"/>
      <c r="Y10354" s="126"/>
      <c r="Z10354" s="126"/>
    </row>
    <row r="10355" spans="1:26">
      <c r="A10355" s="248"/>
      <c r="I10355" s="126"/>
      <c r="P10355" s="126"/>
      <c r="Y10355" s="126"/>
      <c r="Z10355" s="126"/>
    </row>
    <row r="10356" spans="1:26">
      <c r="A10356" s="248"/>
      <c r="I10356" s="126"/>
      <c r="P10356" s="126"/>
      <c r="Y10356" s="126"/>
      <c r="Z10356" s="126"/>
    </row>
    <row r="10357" spans="1:26">
      <c r="A10357" s="248"/>
      <c r="I10357" s="126"/>
      <c r="P10357" s="126"/>
      <c r="Y10357" s="126"/>
      <c r="Z10357" s="126"/>
    </row>
    <row r="10358" spans="1:26">
      <c r="A10358" s="248"/>
      <c r="I10358" s="126"/>
      <c r="P10358" s="126"/>
      <c r="Y10358" s="126"/>
      <c r="Z10358" s="126"/>
    </row>
    <row r="10359" spans="1:26">
      <c r="A10359" s="248"/>
      <c r="I10359" s="126"/>
      <c r="P10359" s="126"/>
      <c r="Y10359" s="126"/>
      <c r="Z10359" s="126"/>
    </row>
    <row r="10360" spans="1:26">
      <c r="A10360" s="248"/>
      <c r="I10360" s="126"/>
      <c r="P10360" s="126"/>
      <c r="Y10360" s="126"/>
      <c r="Z10360" s="126"/>
    </row>
    <row r="10361" spans="1:26">
      <c r="A10361" s="248"/>
      <c r="I10361" s="126"/>
      <c r="P10361" s="126"/>
      <c r="Y10361" s="126"/>
      <c r="Z10361" s="126"/>
    </row>
    <row r="10362" spans="1:26">
      <c r="A10362" s="248"/>
      <c r="I10362" s="126"/>
      <c r="P10362" s="126"/>
      <c r="Y10362" s="126"/>
      <c r="Z10362" s="126"/>
    </row>
    <row r="10363" spans="1:26">
      <c r="A10363" s="248"/>
      <c r="I10363" s="126"/>
      <c r="P10363" s="126"/>
      <c r="Y10363" s="126"/>
      <c r="Z10363" s="126"/>
    </row>
    <row r="10364" spans="1:26">
      <c r="A10364" s="248"/>
      <c r="I10364" s="126"/>
      <c r="P10364" s="126"/>
      <c r="Y10364" s="126"/>
      <c r="Z10364" s="126"/>
    </row>
    <row r="10365" spans="1:26">
      <c r="A10365" s="248"/>
      <c r="I10365" s="126"/>
      <c r="P10365" s="126"/>
      <c r="Y10365" s="126"/>
      <c r="Z10365" s="126"/>
    </row>
    <row r="10366" spans="1:26">
      <c r="A10366" s="248"/>
      <c r="I10366" s="126"/>
      <c r="P10366" s="126"/>
      <c r="Y10366" s="126"/>
      <c r="Z10366" s="126"/>
    </row>
    <row r="10367" spans="1:26">
      <c r="A10367" s="248"/>
      <c r="I10367" s="126"/>
      <c r="P10367" s="126"/>
      <c r="Y10367" s="126"/>
      <c r="Z10367" s="126"/>
    </row>
    <row r="10368" spans="1:26">
      <c r="A10368" s="248"/>
      <c r="I10368" s="126"/>
      <c r="P10368" s="126"/>
      <c r="Y10368" s="126"/>
      <c r="Z10368" s="126"/>
    </row>
    <row r="10369" spans="1:26">
      <c r="A10369" s="248"/>
      <c r="I10369" s="126"/>
      <c r="P10369" s="126"/>
      <c r="Y10369" s="126"/>
      <c r="Z10369" s="126"/>
    </row>
    <row r="10370" spans="1:26">
      <c r="A10370" s="248"/>
      <c r="I10370" s="126"/>
      <c r="P10370" s="126"/>
      <c r="Y10370" s="126"/>
      <c r="Z10370" s="126"/>
    </row>
    <row r="10371" spans="1:26">
      <c r="A10371" s="248"/>
      <c r="I10371" s="126"/>
      <c r="P10371" s="126"/>
      <c r="Y10371" s="126"/>
      <c r="Z10371" s="126"/>
    </row>
    <row r="10372" spans="1:26">
      <c r="A10372" s="248"/>
      <c r="I10372" s="126"/>
      <c r="P10372" s="126"/>
      <c r="Y10372" s="126"/>
      <c r="Z10372" s="126"/>
    </row>
    <row r="10373" spans="1:26">
      <c r="A10373" s="248"/>
      <c r="I10373" s="126"/>
      <c r="P10373" s="126"/>
      <c r="Y10373" s="126"/>
      <c r="Z10373" s="126"/>
    </row>
    <row r="10374" spans="1:26">
      <c r="A10374" s="248"/>
      <c r="I10374" s="126"/>
      <c r="P10374" s="126"/>
      <c r="Y10374" s="126"/>
      <c r="Z10374" s="126"/>
    </row>
    <row r="10375" spans="1:26">
      <c r="A10375" s="248"/>
      <c r="I10375" s="126"/>
      <c r="P10375" s="126"/>
      <c r="Y10375" s="126"/>
      <c r="Z10375" s="126"/>
    </row>
    <row r="10376" spans="1:26">
      <c r="A10376" s="248"/>
      <c r="I10376" s="126"/>
      <c r="P10376" s="126"/>
      <c r="Y10376" s="126"/>
      <c r="Z10376" s="126"/>
    </row>
    <row r="10377" spans="1:26">
      <c r="A10377" s="248"/>
      <c r="I10377" s="126"/>
      <c r="P10377" s="126"/>
      <c r="Y10377" s="126"/>
      <c r="Z10377" s="126"/>
    </row>
    <row r="10378" spans="1:26">
      <c r="A10378" s="248"/>
      <c r="I10378" s="126"/>
      <c r="P10378" s="126"/>
      <c r="Y10378" s="126"/>
      <c r="Z10378" s="126"/>
    </row>
    <row r="10379" spans="1:26">
      <c r="A10379" s="248"/>
      <c r="I10379" s="126"/>
      <c r="P10379" s="126"/>
      <c r="Y10379" s="126"/>
      <c r="Z10379" s="126"/>
    </row>
    <row r="10380" spans="1:26">
      <c r="A10380" s="248"/>
      <c r="I10380" s="126"/>
      <c r="P10380" s="126"/>
      <c r="Y10380" s="126"/>
      <c r="Z10380" s="126"/>
    </row>
    <row r="10381" spans="1:26">
      <c r="A10381" s="248"/>
      <c r="I10381" s="126"/>
      <c r="P10381" s="126"/>
      <c r="Y10381" s="126"/>
      <c r="Z10381" s="126"/>
    </row>
    <row r="10382" spans="1:26">
      <c r="A10382" s="248"/>
      <c r="I10382" s="126"/>
      <c r="P10382" s="126"/>
      <c r="Y10382" s="126"/>
      <c r="Z10382" s="126"/>
    </row>
    <row r="10383" spans="1:26">
      <c r="A10383" s="248"/>
      <c r="I10383" s="126"/>
      <c r="P10383" s="126"/>
      <c r="Y10383" s="126"/>
      <c r="Z10383" s="126"/>
    </row>
    <row r="10384" spans="1:26">
      <c r="A10384" s="248"/>
      <c r="I10384" s="126"/>
      <c r="P10384" s="126"/>
      <c r="Y10384" s="126"/>
      <c r="Z10384" s="126"/>
    </row>
    <row r="10385" spans="1:26">
      <c r="A10385" s="248"/>
      <c r="I10385" s="126"/>
      <c r="P10385" s="126"/>
      <c r="Y10385" s="126"/>
      <c r="Z10385" s="126"/>
    </row>
    <row r="10386" spans="1:26">
      <c r="A10386" s="248"/>
      <c r="I10386" s="126"/>
      <c r="P10386" s="126"/>
      <c r="Y10386" s="126"/>
      <c r="Z10386" s="126"/>
    </row>
    <row r="10387" spans="1:26">
      <c r="A10387" s="248"/>
      <c r="I10387" s="126"/>
      <c r="P10387" s="126"/>
      <c r="Y10387" s="126"/>
      <c r="Z10387" s="126"/>
    </row>
    <row r="10388" spans="1:26">
      <c r="A10388" s="248"/>
      <c r="I10388" s="126"/>
      <c r="P10388" s="126"/>
      <c r="Y10388" s="126"/>
      <c r="Z10388" s="126"/>
    </row>
    <row r="10389" spans="1:26">
      <c r="A10389" s="248"/>
      <c r="I10389" s="126"/>
      <c r="P10389" s="126"/>
      <c r="Y10389" s="126"/>
      <c r="Z10389" s="126"/>
    </row>
    <row r="10390" spans="1:26">
      <c r="A10390" s="248"/>
      <c r="I10390" s="126"/>
      <c r="P10390" s="126"/>
      <c r="Y10390" s="126"/>
      <c r="Z10390" s="126"/>
    </row>
    <row r="10391" spans="1:26">
      <c r="A10391" s="248"/>
      <c r="I10391" s="126"/>
      <c r="P10391" s="126"/>
      <c r="Y10391" s="126"/>
      <c r="Z10391" s="126"/>
    </row>
    <row r="10392" spans="1:26">
      <c r="A10392" s="248"/>
      <c r="I10392" s="126"/>
      <c r="P10392" s="126"/>
      <c r="Y10392" s="126"/>
      <c r="Z10392" s="126"/>
    </row>
    <row r="10393" spans="1:26">
      <c r="A10393" s="248"/>
      <c r="I10393" s="126"/>
      <c r="P10393" s="126"/>
      <c r="Y10393" s="126"/>
      <c r="Z10393" s="126"/>
    </row>
    <row r="10394" spans="1:26">
      <c r="A10394" s="248"/>
      <c r="I10394" s="126"/>
      <c r="P10394" s="126"/>
      <c r="Y10394" s="126"/>
      <c r="Z10394" s="126"/>
    </row>
    <row r="10395" spans="1:26">
      <c r="A10395" s="248"/>
      <c r="I10395" s="126"/>
      <c r="P10395" s="126"/>
      <c r="Y10395" s="126"/>
      <c r="Z10395" s="126"/>
    </row>
    <row r="10396" spans="1:26">
      <c r="A10396" s="248"/>
      <c r="I10396" s="126"/>
      <c r="P10396" s="126"/>
      <c r="Y10396" s="126"/>
      <c r="Z10396" s="126"/>
    </row>
    <row r="10397" spans="1:26">
      <c r="A10397" s="248"/>
      <c r="I10397" s="126"/>
      <c r="P10397" s="126"/>
      <c r="Y10397" s="126"/>
      <c r="Z10397" s="126"/>
    </row>
    <row r="10398" spans="1:26">
      <c r="A10398" s="248"/>
      <c r="I10398" s="126"/>
      <c r="P10398" s="126"/>
      <c r="Y10398" s="126"/>
      <c r="Z10398" s="126"/>
    </row>
    <row r="10399" spans="1:26">
      <c r="A10399" s="248"/>
      <c r="I10399" s="126"/>
      <c r="P10399" s="126"/>
      <c r="Y10399" s="126"/>
      <c r="Z10399" s="126"/>
    </row>
    <row r="10400" spans="1:26">
      <c r="A10400" s="248"/>
      <c r="I10400" s="126"/>
      <c r="P10400" s="126"/>
      <c r="Y10400" s="126"/>
      <c r="Z10400" s="126"/>
    </row>
    <row r="10401" spans="1:26">
      <c r="A10401" s="248"/>
      <c r="I10401" s="126"/>
      <c r="P10401" s="126"/>
      <c r="Y10401" s="126"/>
      <c r="Z10401" s="126"/>
    </row>
    <row r="10402" spans="1:26">
      <c r="A10402" s="248"/>
      <c r="I10402" s="126"/>
      <c r="P10402" s="126"/>
      <c r="Y10402" s="126"/>
      <c r="Z10402" s="126"/>
    </row>
    <row r="10403" spans="1:26">
      <c r="A10403" s="248"/>
      <c r="I10403" s="126"/>
      <c r="P10403" s="126"/>
      <c r="Y10403" s="126"/>
      <c r="Z10403" s="126"/>
    </row>
    <row r="10404" spans="1:26">
      <c r="A10404" s="248"/>
      <c r="I10404" s="126"/>
      <c r="P10404" s="126"/>
      <c r="Y10404" s="126"/>
      <c r="Z10404" s="126"/>
    </row>
    <row r="10405" spans="1:26">
      <c r="A10405" s="248"/>
      <c r="I10405" s="126"/>
      <c r="P10405" s="126"/>
      <c r="Y10405" s="126"/>
      <c r="Z10405" s="126"/>
    </row>
    <row r="10406" spans="1:26">
      <c r="A10406" s="248"/>
      <c r="I10406" s="126"/>
      <c r="P10406" s="126"/>
      <c r="Y10406" s="126"/>
      <c r="Z10406" s="126"/>
    </row>
    <row r="10407" spans="1:26">
      <c r="A10407" s="248"/>
      <c r="I10407" s="126"/>
      <c r="P10407" s="126"/>
      <c r="Y10407" s="126"/>
      <c r="Z10407" s="126"/>
    </row>
    <row r="10408" spans="1:26">
      <c r="A10408" s="248"/>
      <c r="I10408" s="126"/>
      <c r="P10408" s="126"/>
      <c r="Y10408" s="126"/>
      <c r="Z10408" s="126"/>
    </row>
    <row r="10409" spans="1:26">
      <c r="A10409" s="248"/>
      <c r="I10409" s="126"/>
      <c r="P10409" s="126"/>
      <c r="Y10409" s="126"/>
      <c r="Z10409" s="126"/>
    </row>
    <row r="10410" spans="1:26">
      <c r="A10410" s="248"/>
      <c r="I10410" s="126"/>
      <c r="P10410" s="126"/>
      <c r="Y10410" s="126"/>
      <c r="Z10410" s="126"/>
    </row>
    <row r="10411" spans="1:26">
      <c r="A10411" s="248"/>
      <c r="I10411" s="126"/>
      <c r="P10411" s="126"/>
      <c r="Y10411" s="126"/>
      <c r="Z10411" s="126"/>
    </row>
    <row r="10412" spans="1:26">
      <c r="A10412" s="248"/>
      <c r="I10412" s="126"/>
      <c r="P10412" s="126"/>
      <c r="Y10412" s="126"/>
      <c r="Z10412" s="126"/>
    </row>
    <row r="10413" spans="1:26">
      <c r="A10413" s="248"/>
      <c r="I10413" s="126"/>
      <c r="P10413" s="126"/>
      <c r="Y10413" s="126"/>
      <c r="Z10413" s="126"/>
    </row>
    <row r="10414" spans="1:26">
      <c r="A10414" s="248"/>
      <c r="I10414" s="126"/>
      <c r="P10414" s="126"/>
      <c r="Y10414" s="126"/>
      <c r="Z10414" s="126"/>
    </row>
    <row r="10415" spans="1:26">
      <c r="A10415" s="248"/>
      <c r="I10415" s="126"/>
      <c r="P10415" s="126"/>
      <c r="Y10415" s="126"/>
      <c r="Z10415" s="126"/>
    </row>
    <row r="10416" spans="1:26">
      <c r="A10416" s="248"/>
      <c r="I10416" s="126"/>
      <c r="P10416" s="126"/>
      <c r="Y10416" s="126"/>
      <c r="Z10416" s="126"/>
    </row>
    <row r="10417" spans="1:26">
      <c r="A10417" s="248"/>
      <c r="I10417" s="126"/>
      <c r="P10417" s="126"/>
      <c r="Y10417" s="126"/>
      <c r="Z10417" s="126"/>
    </row>
    <row r="10418" spans="1:26">
      <c r="A10418" s="248"/>
      <c r="I10418" s="126"/>
      <c r="P10418" s="126"/>
      <c r="Y10418" s="126"/>
      <c r="Z10418" s="126"/>
    </row>
    <row r="10419" spans="1:26">
      <c r="A10419" s="248"/>
      <c r="I10419" s="126"/>
      <c r="P10419" s="126"/>
      <c r="Y10419" s="126"/>
      <c r="Z10419" s="126"/>
    </row>
    <row r="10420" spans="1:26">
      <c r="A10420" s="248"/>
      <c r="I10420" s="126"/>
      <c r="P10420" s="126"/>
      <c r="Y10420" s="126"/>
      <c r="Z10420" s="126"/>
    </row>
    <row r="10421" spans="1:26">
      <c r="A10421" s="248"/>
      <c r="I10421" s="126"/>
      <c r="P10421" s="126"/>
      <c r="Y10421" s="126"/>
      <c r="Z10421" s="126"/>
    </row>
    <row r="10422" spans="1:26">
      <c r="A10422" s="248"/>
      <c r="I10422" s="126"/>
      <c r="P10422" s="126"/>
      <c r="Y10422" s="126"/>
      <c r="Z10422" s="126"/>
    </row>
    <row r="10423" spans="1:26">
      <c r="A10423" s="248"/>
      <c r="I10423" s="126"/>
      <c r="P10423" s="126"/>
      <c r="Y10423" s="126"/>
      <c r="Z10423" s="126"/>
    </row>
    <row r="10424" spans="1:26">
      <c r="A10424" s="248"/>
      <c r="I10424" s="126"/>
      <c r="P10424" s="126"/>
      <c r="Y10424" s="126"/>
      <c r="Z10424" s="126"/>
    </row>
    <row r="10425" spans="1:26">
      <c r="A10425" s="248"/>
      <c r="I10425" s="126"/>
      <c r="P10425" s="126"/>
      <c r="Y10425" s="126"/>
      <c r="Z10425" s="126"/>
    </row>
    <row r="10426" spans="1:26">
      <c r="A10426" s="248"/>
      <c r="I10426" s="126"/>
      <c r="P10426" s="126"/>
      <c r="Y10426" s="126"/>
      <c r="Z10426" s="126"/>
    </row>
    <row r="10427" spans="1:26">
      <c r="A10427" s="248"/>
      <c r="I10427" s="126"/>
      <c r="P10427" s="126"/>
      <c r="Y10427" s="126"/>
      <c r="Z10427" s="126"/>
    </row>
    <row r="10428" spans="1:26">
      <c r="A10428" s="248"/>
      <c r="I10428" s="126"/>
      <c r="P10428" s="126"/>
      <c r="Y10428" s="126"/>
      <c r="Z10428" s="126"/>
    </row>
    <row r="10429" spans="1:26">
      <c r="A10429" s="248"/>
      <c r="I10429" s="126"/>
      <c r="P10429" s="126"/>
      <c r="Y10429" s="126"/>
      <c r="Z10429" s="126"/>
    </row>
    <row r="10430" spans="1:26">
      <c r="A10430" s="248"/>
      <c r="I10430" s="126"/>
      <c r="P10430" s="126"/>
      <c r="Y10430" s="126"/>
      <c r="Z10430" s="126"/>
    </row>
    <row r="10431" spans="1:26">
      <c r="A10431" s="248"/>
      <c r="I10431" s="126"/>
      <c r="P10431" s="126"/>
      <c r="Y10431" s="126"/>
      <c r="Z10431" s="126"/>
    </row>
    <row r="10432" spans="1:26">
      <c r="A10432" s="248"/>
      <c r="I10432" s="126"/>
      <c r="P10432" s="126"/>
      <c r="Y10432" s="126"/>
      <c r="Z10432" s="126"/>
    </row>
    <row r="10433" spans="1:26">
      <c r="A10433" s="248"/>
      <c r="I10433" s="126"/>
      <c r="P10433" s="126"/>
      <c r="Y10433" s="126"/>
      <c r="Z10433" s="126"/>
    </row>
    <row r="10434" spans="1:26">
      <c r="A10434" s="248"/>
      <c r="I10434" s="126"/>
      <c r="P10434" s="126"/>
      <c r="Y10434" s="126"/>
      <c r="Z10434" s="126"/>
    </row>
    <row r="10435" spans="1:26">
      <c r="A10435" s="248"/>
      <c r="I10435" s="126"/>
      <c r="P10435" s="126"/>
      <c r="Y10435" s="126"/>
      <c r="Z10435" s="126"/>
    </row>
    <row r="10436" spans="1:26">
      <c r="A10436" s="248"/>
      <c r="I10436" s="126"/>
      <c r="P10436" s="126"/>
      <c r="Y10436" s="126"/>
      <c r="Z10436" s="126"/>
    </row>
    <row r="10437" spans="1:26">
      <c r="A10437" s="248"/>
      <c r="I10437" s="126"/>
      <c r="P10437" s="126"/>
      <c r="Y10437" s="126"/>
      <c r="Z10437" s="126"/>
    </row>
    <row r="10438" spans="1:26">
      <c r="A10438" s="248"/>
      <c r="I10438" s="126"/>
      <c r="P10438" s="126"/>
      <c r="Y10438" s="126"/>
      <c r="Z10438" s="126"/>
    </row>
    <row r="10439" spans="1:26">
      <c r="A10439" s="248"/>
      <c r="I10439" s="126"/>
      <c r="P10439" s="126"/>
      <c r="Y10439" s="126"/>
      <c r="Z10439" s="126"/>
    </row>
    <row r="10440" spans="1:26">
      <c r="A10440" s="248"/>
      <c r="I10440" s="126"/>
      <c r="P10440" s="126"/>
      <c r="Y10440" s="126"/>
      <c r="Z10440" s="126"/>
    </row>
    <row r="10441" spans="1:26">
      <c r="A10441" s="248"/>
      <c r="I10441" s="126"/>
      <c r="P10441" s="126"/>
      <c r="Y10441" s="126"/>
      <c r="Z10441" s="126"/>
    </row>
    <row r="10442" spans="1:26">
      <c r="A10442" s="248"/>
      <c r="I10442" s="126"/>
      <c r="P10442" s="126"/>
      <c r="Y10442" s="126"/>
      <c r="Z10442" s="126"/>
    </row>
    <row r="10443" spans="1:26">
      <c r="A10443" s="248"/>
      <c r="I10443" s="126"/>
      <c r="P10443" s="126"/>
      <c r="Y10443" s="126"/>
      <c r="Z10443" s="126"/>
    </row>
    <row r="10444" spans="1:26">
      <c r="A10444" s="248"/>
      <c r="I10444" s="126"/>
      <c r="P10444" s="126"/>
      <c r="Y10444" s="126"/>
      <c r="Z10444" s="126"/>
    </row>
    <row r="10445" spans="1:26">
      <c r="A10445" s="248"/>
      <c r="I10445" s="126"/>
      <c r="P10445" s="126"/>
      <c r="Y10445" s="126"/>
      <c r="Z10445" s="126"/>
    </row>
    <row r="10446" spans="1:26">
      <c r="A10446" s="248"/>
      <c r="I10446" s="126"/>
      <c r="P10446" s="126"/>
      <c r="Y10446" s="126"/>
      <c r="Z10446" s="126"/>
    </row>
    <row r="10447" spans="1:26">
      <c r="A10447" s="248"/>
      <c r="I10447" s="126"/>
      <c r="P10447" s="126"/>
      <c r="Y10447" s="126"/>
      <c r="Z10447" s="126"/>
    </row>
    <row r="10448" spans="1:26">
      <c r="A10448" s="248"/>
      <c r="I10448" s="126"/>
      <c r="P10448" s="126"/>
      <c r="Y10448" s="126"/>
      <c r="Z10448" s="126"/>
    </row>
    <row r="10449" spans="1:26">
      <c r="A10449" s="248"/>
      <c r="I10449" s="126"/>
      <c r="P10449" s="126"/>
      <c r="Y10449" s="126"/>
      <c r="Z10449" s="126"/>
    </row>
    <row r="10450" spans="1:26">
      <c r="A10450" s="248"/>
      <c r="I10450" s="126"/>
      <c r="P10450" s="126"/>
      <c r="Y10450" s="126"/>
      <c r="Z10450" s="126"/>
    </row>
    <row r="10451" spans="1:26">
      <c r="A10451" s="248"/>
      <c r="I10451" s="126"/>
      <c r="P10451" s="126"/>
      <c r="Y10451" s="126"/>
      <c r="Z10451" s="126"/>
    </row>
    <row r="10452" spans="1:26">
      <c r="A10452" s="248"/>
      <c r="I10452" s="126"/>
      <c r="P10452" s="126"/>
      <c r="Y10452" s="126"/>
      <c r="Z10452" s="126"/>
    </row>
    <row r="10453" spans="1:26">
      <c r="A10453" s="248"/>
      <c r="I10453" s="126"/>
      <c r="P10453" s="126"/>
      <c r="Y10453" s="126"/>
      <c r="Z10453" s="126"/>
    </row>
    <row r="10454" spans="1:26">
      <c r="A10454" s="248"/>
      <c r="I10454" s="126"/>
      <c r="P10454" s="126"/>
      <c r="Y10454" s="126"/>
      <c r="Z10454" s="126"/>
    </row>
    <row r="10455" spans="1:26">
      <c r="A10455" s="248"/>
      <c r="I10455" s="126"/>
      <c r="P10455" s="126"/>
      <c r="Y10455" s="126"/>
      <c r="Z10455" s="126"/>
    </row>
    <row r="10456" spans="1:26">
      <c r="A10456" s="248"/>
      <c r="I10456" s="126"/>
      <c r="P10456" s="126"/>
      <c r="Y10456" s="126"/>
      <c r="Z10456" s="126"/>
    </row>
    <row r="10457" spans="1:26">
      <c r="A10457" s="248"/>
      <c r="I10457" s="126"/>
      <c r="P10457" s="126"/>
      <c r="Y10457" s="126"/>
      <c r="Z10457" s="126"/>
    </row>
    <row r="10458" spans="1:26">
      <c r="A10458" s="248"/>
      <c r="I10458" s="126"/>
      <c r="P10458" s="126"/>
      <c r="Y10458" s="126"/>
      <c r="Z10458" s="126"/>
    </row>
    <row r="10459" spans="1:26">
      <c r="A10459" s="248"/>
      <c r="I10459" s="126"/>
      <c r="P10459" s="126"/>
      <c r="Y10459" s="126"/>
      <c r="Z10459" s="126"/>
    </row>
    <row r="10460" spans="1:26">
      <c r="A10460" s="248"/>
      <c r="I10460" s="126"/>
      <c r="P10460" s="126"/>
      <c r="Y10460" s="126"/>
      <c r="Z10460" s="126"/>
    </row>
    <row r="10461" spans="1:26">
      <c r="A10461" s="248"/>
      <c r="I10461" s="126"/>
      <c r="P10461" s="126"/>
      <c r="Y10461" s="126"/>
      <c r="Z10461" s="126"/>
    </row>
    <row r="10462" spans="1:26">
      <c r="A10462" s="248"/>
      <c r="I10462" s="126"/>
      <c r="P10462" s="126"/>
      <c r="Y10462" s="126"/>
      <c r="Z10462" s="126"/>
    </row>
    <row r="10463" spans="1:26">
      <c r="A10463" s="248"/>
      <c r="I10463" s="126"/>
      <c r="P10463" s="126"/>
      <c r="Y10463" s="126"/>
      <c r="Z10463" s="126"/>
    </row>
    <row r="10464" spans="1:26">
      <c r="A10464" s="248"/>
      <c r="I10464" s="126"/>
      <c r="P10464" s="126"/>
      <c r="Y10464" s="126"/>
      <c r="Z10464" s="126"/>
    </row>
    <row r="10465" spans="1:26">
      <c r="A10465" s="248"/>
      <c r="I10465" s="126"/>
      <c r="P10465" s="126"/>
      <c r="Y10465" s="126"/>
      <c r="Z10465" s="126"/>
    </row>
    <row r="10466" spans="1:26">
      <c r="A10466" s="248"/>
      <c r="I10466" s="126"/>
      <c r="P10466" s="126"/>
      <c r="Y10466" s="126"/>
      <c r="Z10466" s="126"/>
    </row>
    <row r="10467" spans="1:26">
      <c r="A10467" s="248"/>
      <c r="I10467" s="126"/>
      <c r="P10467" s="126"/>
      <c r="Y10467" s="126"/>
      <c r="Z10467" s="126"/>
    </row>
    <row r="10468" spans="1:26">
      <c r="A10468" s="248"/>
      <c r="I10468" s="126"/>
      <c r="P10468" s="126"/>
      <c r="Y10468" s="126"/>
      <c r="Z10468" s="126"/>
    </row>
    <row r="10469" spans="1:26">
      <c r="A10469" s="248"/>
      <c r="I10469" s="126"/>
      <c r="P10469" s="126"/>
      <c r="Y10469" s="126"/>
      <c r="Z10469" s="126"/>
    </row>
    <row r="10470" spans="1:26">
      <c r="A10470" s="248"/>
      <c r="I10470" s="126"/>
      <c r="P10470" s="126"/>
      <c r="Y10470" s="126"/>
      <c r="Z10470" s="126"/>
    </row>
    <row r="10471" spans="1:26">
      <c r="A10471" s="248"/>
      <c r="I10471" s="126"/>
      <c r="P10471" s="126"/>
      <c r="Y10471" s="126"/>
      <c r="Z10471" s="126"/>
    </row>
    <row r="10472" spans="1:26">
      <c r="A10472" s="248"/>
      <c r="I10472" s="126"/>
      <c r="P10472" s="126"/>
      <c r="Y10472" s="126"/>
      <c r="Z10472" s="126"/>
    </row>
    <row r="10473" spans="1:26">
      <c r="A10473" s="248"/>
      <c r="I10473" s="126"/>
      <c r="P10473" s="126"/>
      <c r="Y10473" s="126"/>
      <c r="Z10473" s="126"/>
    </row>
    <row r="10474" spans="1:26">
      <c r="A10474" s="248"/>
      <c r="I10474" s="126"/>
      <c r="P10474" s="126"/>
      <c r="Y10474" s="126"/>
      <c r="Z10474" s="126"/>
    </row>
    <row r="10475" spans="1:26">
      <c r="A10475" s="248"/>
      <c r="I10475" s="126"/>
      <c r="P10475" s="126"/>
      <c r="Y10475" s="126"/>
      <c r="Z10475" s="126"/>
    </row>
    <row r="10476" spans="1:26">
      <c r="A10476" s="248"/>
      <c r="I10476" s="126"/>
      <c r="P10476" s="126"/>
      <c r="Y10476" s="126"/>
      <c r="Z10476" s="126"/>
    </row>
    <row r="10477" spans="1:26">
      <c r="A10477" s="248"/>
      <c r="I10477" s="126"/>
      <c r="P10477" s="126"/>
      <c r="Y10477" s="126"/>
      <c r="Z10477" s="126"/>
    </row>
    <row r="10478" spans="1:26">
      <c r="A10478" s="248"/>
      <c r="I10478" s="126"/>
      <c r="P10478" s="126"/>
      <c r="Y10478" s="126"/>
      <c r="Z10478" s="126"/>
    </row>
    <row r="10479" spans="1:26">
      <c r="A10479" s="248"/>
      <c r="I10479" s="126"/>
      <c r="P10479" s="126"/>
      <c r="Y10479" s="126"/>
      <c r="Z10479" s="126"/>
    </row>
    <row r="10480" spans="1:26">
      <c r="A10480" s="248"/>
      <c r="I10480" s="126"/>
      <c r="P10480" s="126"/>
      <c r="Y10480" s="126"/>
      <c r="Z10480" s="126"/>
    </row>
    <row r="10481" spans="1:26">
      <c r="A10481" s="248"/>
      <c r="I10481" s="126"/>
      <c r="P10481" s="126"/>
      <c r="Y10481" s="126"/>
      <c r="Z10481" s="126"/>
    </row>
    <row r="10482" spans="1:26">
      <c r="A10482" s="248"/>
      <c r="I10482" s="126"/>
      <c r="P10482" s="126"/>
      <c r="Y10482" s="126"/>
      <c r="Z10482" s="126"/>
    </row>
    <row r="10483" spans="1:26">
      <c r="A10483" s="248"/>
      <c r="I10483" s="126"/>
      <c r="P10483" s="126"/>
      <c r="Y10483" s="126"/>
      <c r="Z10483" s="126"/>
    </row>
    <row r="10484" spans="1:26">
      <c r="A10484" s="248"/>
      <c r="I10484" s="126"/>
      <c r="P10484" s="126"/>
      <c r="Y10484" s="126"/>
      <c r="Z10484" s="126"/>
    </row>
    <row r="10485" spans="1:26">
      <c r="A10485" s="248"/>
      <c r="I10485" s="126"/>
      <c r="P10485" s="126"/>
      <c r="Y10485" s="126"/>
      <c r="Z10485" s="126"/>
    </row>
    <row r="10486" spans="1:26">
      <c r="A10486" s="248"/>
      <c r="I10486" s="126"/>
      <c r="P10486" s="126"/>
      <c r="Y10486" s="126"/>
      <c r="Z10486" s="126"/>
    </row>
    <row r="10487" spans="1:26">
      <c r="A10487" s="248"/>
      <c r="I10487" s="126"/>
      <c r="P10487" s="126"/>
      <c r="Y10487" s="126"/>
      <c r="Z10487" s="126"/>
    </row>
    <row r="10488" spans="1:26">
      <c r="A10488" s="248"/>
      <c r="I10488" s="126"/>
      <c r="P10488" s="126"/>
      <c r="Y10488" s="126"/>
      <c r="Z10488" s="126"/>
    </row>
    <row r="10489" spans="1:26">
      <c r="A10489" s="248"/>
      <c r="I10489" s="126"/>
      <c r="P10489" s="126"/>
      <c r="Y10489" s="126"/>
      <c r="Z10489" s="126"/>
    </row>
    <row r="10490" spans="1:26">
      <c r="A10490" s="248"/>
      <c r="I10490" s="126"/>
      <c r="P10490" s="126"/>
      <c r="Y10490" s="126"/>
      <c r="Z10490" s="126"/>
    </row>
    <row r="10491" spans="1:26">
      <c r="A10491" s="248"/>
      <c r="I10491" s="126"/>
      <c r="P10491" s="126"/>
      <c r="Y10491" s="126"/>
      <c r="Z10491" s="126"/>
    </row>
    <row r="10492" spans="1:26">
      <c r="A10492" s="248"/>
      <c r="I10492" s="126"/>
      <c r="P10492" s="126"/>
      <c r="Y10492" s="126"/>
      <c r="Z10492" s="126"/>
    </row>
    <row r="10493" spans="1:26">
      <c r="A10493" s="248"/>
      <c r="I10493" s="126"/>
      <c r="P10493" s="126"/>
      <c r="Y10493" s="126"/>
      <c r="Z10493" s="126"/>
    </row>
    <row r="10494" spans="1:26">
      <c r="A10494" s="248"/>
      <c r="I10494" s="126"/>
      <c r="P10494" s="126"/>
      <c r="Y10494" s="126"/>
      <c r="Z10494" s="126"/>
    </row>
    <row r="10495" spans="1:26">
      <c r="A10495" s="248"/>
      <c r="I10495" s="126"/>
      <c r="P10495" s="126"/>
      <c r="Y10495" s="126"/>
      <c r="Z10495" s="126"/>
    </row>
    <row r="10496" spans="1:26">
      <c r="A10496" s="248"/>
      <c r="I10496" s="126"/>
      <c r="P10496" s="126"/>
      <c r="Y10496" s="126"/>
      <c r="Z10496" s="126"/>
    </row>
    <row r="10497" spans="1:26">
      <c r="A10497" s="248"/>
      <c r="I10497" s="126"/>
      <c r="P10497" s="126"/>
      <c r="Y10497" s="126"/>
      <c r="Z10497" s="126"/>
    </row>
    <row r="10498" spans="1:26">
      <c r="A10498" s="248"/>
      <c r="I10498" s="126"/>
      <c r="P10498" s="126"/>
      <c r="Y10498" s="126"/>
      <c r="Z10498" s="126"/>
    </row>
    <row r="10499" spans="1:26">
      <c r="A10499" s="248"/>
      <c r="I10499" s="126"/>
      <c r="P10499" s="126"/>
      <c r="Y10499" s="126"/>
      <c r="Z10499" s="126"/>
    </row>
    <row r="10500" spans="1:26">
      <c r="A10500" s="248"/>
      <c r="I10500" s="126"/>
      <c r="P10500" s="126"/>
      <c r="Y10500" s="126"/>
      <c r="Z10500" s="126"/>
    </row>
    <row r="10501" spans="1:26">
      <c r="A10501" s="248"/>
      <c r="I10501" s="126"/>
      <c r="P10501" s="126"/>
      <c r="Y10501" s="126"/>
      <c r="Z10501" s="126"/>
    </row>
    <row r="10502" spans="1:26">
      <c r="A10502" s="248"/>
      <c r="I10502" s="126"/>
      <c r="P10502" s="126"/>
      <c r="Y10502" s="126"/>
      <c r="Z10502" s="126"/>
    </row>
    <row r="10503" spans="1:26">
      <c r="A10503" s="248"/>
      <c r="I10503" s="126"/>
      <c r="P10503" s="126"/>
      <c r="Y10503" s="126"/>
      <c r="Z10503" s="126"/>
    </row>
    <row r="10504" spans="1:26">
      <c r="A10504" s="248"/>
      <c r="I10504" s="126"/>
      <c r="P10504" s="126"/>
      <c r="Y10504" s="126"/>
      <c r="Z10504" s="126"/>
    </row>
    <row r="10505" spans="1:26">
      <c r="A10505" s="248"/>
      <c r="I10505" s="126"/>
      <c r="P10505" s="126"/>
      <c r="Y10505" s="126"/>
      <c r="Z10505" s="126"/>
    </row>
    <row r="10506" spans="1:26">
      <c r="A10506" s="248"/>
      <c r="I10506" s="126"/>
      <c r="P10506" s="126"/>
      <c r="Y10506" s="126"/>
      <c r="Z10506" s="126"/>
    </row>
    <row r="10507" spans="1:26">
      <c r="A10507" s="248"/>
      <c r="I10507" s="126"/>
      <c r="P10507" s="126"/>
      <c r="Y10507" s="126"/>
      <c r="Z10507" s="126"/>
    </row>
    <row r="10508" spans="1:26">
      <c r="A10508" s="248"/>
      <c r="I10508" s="126"/>
      <c r="P10508" s="126"/>
      <c r="Y10508" s="126"/>
      <c r="Z10508" s="126"/>
    </row>
    <row r="10509" spans="1:26">
      <c r="A10509" s="248"/>
      <c r="I10509" s="126"/>
      <c r="P10509" s="126"/>
      <c r="Y10509" s="126"/>
      <c r="Z10509" s="126"/>
    </row>
    <row r="10510" spans="1:26">
      <c r="A10510" s="248"/>
      <c r="I10510" s="126"/>
      <c r="P10510" s="126"/>
      <c r="Y10510" s="126"/>
      <c r="Z10510" s="126"/>
    </row>
    <row r="10511" spans="1:26">
      <c r="A10511" s="248"/>
      <c r="I10511" s="126"/>
      <c r="P10511" s="126"/>
      <c r="Y10511" s="126"/>
      <c r="Z10511" s="126"/>
    </row>
    <row r="10512" spans="1:26">
      <c r="A10512" s="248"/>
      <c r="I10512" s="126"/>
      <c r="P10512" s="126"/>
      <c r="Y10512" s="126"/>
      <c r="Z10512" s="126"/>
    </row>
    <row r="10513" spans="1:26">
      <c r="A10513" s="248"/>
      <c r="I10513" s="126"/>
      <c r="P10513" s="126"/>
      <c r="Y10513" s="126"/>
      <c r="Z10513" s="126"/>
    </row>
    <row r="10514" spans="1:26">
      <c r="A10514" s="248"/>
      <c r="I10514" s="126"/>
      <c r="P10514" s="126"/>
      <c r="Y10514" s="126"/>
      <c r="Z10514" s="126"/>
    </row>
    <row r="10515" spans="1:26">
      <c r="A10515" s="248"/>
      <c r="I10515" s="126"/>
      <c r="P10515" s="126"/>
      <c r="Y10515" s="126"/>
      <c r="Z10515" s="126"/>
    </row>
    <row r="10516" spans="1:26">
      <c r="A10516" s="248"/>
      <c r="I10516" s="126"/>
      <c r="P10516" s="126"/>
      <c r="Y10516" s="126"/>
      <c r="Z10516" s="126"/>
    </row>
    <row r="10517" spans="1:26">
      <c r="A10517" s="248"/>
      <c r="I10517" s="126"/>
      <c r="P10517" s="126"/>
      <c r="Y10517" s="126"/>
      <c r="Z10517" s="126"/>
    </row>
    <row r="10518" spans="1:26">
      <c r="A10518" s="248"/>
      <c r="I10518" s="126"/>
      <c r="P10518" s="126"/>
      <c r="Y10518" s="126"/>
      <c r="Z10518" s="126"/>
    </row>
    <row r="10519" spans="1:26">
      <c r="A10519" s="248"/>
      <c r="I10519" s="126"/>
      <c r="P10519" s="126"/>
      <c r="Y10519" s="126"/>
      <c r="Z10519" s="126"/>
    </row>
    <row r="10520" spans="1:26">
      <c r="A10520" s="248"/>
      <c r="I10520" s="126"/>
      <c r="P10520" s="126"/>
      <c r="Y10520" s="126"/>
      <c r="Z10520" s="126"/>
    </row>
    <row r="10521" spans="1:26">
      <c r="A10521" s="248"/>
      <c r="I10521" s="126"/>
      <c r="P10521" s="126"/>
      <c r="Y10521" s="126"/>
      <c r="Z10521" s="126"/>
    </row>
    <row r="10522" spans="1:26">
      <c r="A10522" s="248"/>
      <c r="I10522" s="126"/>
      <c r="P10522" s="126"/>
      <c r="Y10522" s="126"/>
      <c r="Z10522" s="126"/>
    </row>
    <row r="10523" spans="1:26">
      <c r="A10523" s="248"/>
      <c r="I10523" s="126"/>
      <c r="P10523" s="126"/>
      <c r="Y10523" s="126"/>
      <c r="Z10523" s="126"/>
    </row>
    <row r="10524" spans="1:26">
      <c r="A10524" s="248"/>
      <c r="I10524" s="126"/>
      <c r="P10524" s="126"/>
      <c r="Y10524" s="126"/>
      <c r="Z10524" s="126"/>
    </row>
    <row r="10525" spans="1:26">
      <c r="A10525" s="248"/>
      <c r="I10525" s="126"/>
      <c r="P10525" s="126"/>
      <c r="Y10525" s="126"/>
      <c r="Z10525" s="126"/>
    </row>
    <row r="10526" spans="1:26">
      <c r="A10526" s="248"/>
      <c r="I10526" s="126"/>
      <c r="P10526" s="126"/>
      <c r="Y10526" s="126"/>
      <c r="Z10526" s="126"/>
    </row>
    <row r="10527" spans="1:26">
      <c r="A10527" s="248"/>
      <c r="I10527" s="126"/>
      <c r="P10527" s="126"/>
      <c r="Y10527" s="126"/>
      <c r="Z10527" s="126"/>
    </row>
    <row r="10528" spans="1:26">
      <c r="A10528" s="248"/>
      <c r="I10528" s="126"/>
      <c r="P10528" s="126"/>
      <c r="Y10528" s="126"/>
      <c r="Z10528" s="126"/>
    </row>
    <row r="10529" spans="1:26">
      <c r="A10529" s="248"/>
      <c r="I10529" s="126"/>
      <c r="P10529" s="126"/>
      <c r="Y10529" s="126"/>
      <c r="Z10529" s="126"/>
    </row>
    <row r="10530" spans="1:26">
      <c r="A10530" s="248"/>
      <c r="I10530" s="126"/>
      <c r="P10530" s="126"/>
      <c r="Y10530" s="126"/>
      <c r="Z10530" s="126"/>
    </row>
    <row r="10531" spans="1:26">
      <c r="A10531" s="248"/>
      <c r="I10531" s="126"/>
      <c r="P10531" s="126"/>
      <c r="Y10531" s="126"/>
      <c r="Z10531" s="126"/>
    </row>
    <row r="10532" spans="1:26">
      <c r="A10532" s="248"/>
      <c r="I10532" s="126"/>
      <c r="P10532" s="126"/>
      <c r="Y10532" s="126"/>
      <c r="Z10532" s="126"/>
    </row>
    <row r="10533" spans="1:26">
      <c r="A10533" s="248"/>
      <c r="I10533" s="126"/>
      <c r="P10533" s="126"/>
      <c r="Y10533" s="126"/>
      <c r="Z10533" s="126"/>
    </row>
    <row r="10534" spans="1:26">
      <c r="A10534" s="248"/>
      <c r="I10534" s="126"/>
      <c r="P10534" s="126"/>
      <c r="Y10534" s="126"/>
      <c r="Z10534" s="126"/>
    </row>
    <row r="10535" spans="1:26">
      <c r="A10535" s="248"/>
      <c r="I10535" s="126"/>
      <c r="P10535" s="126"/>
      <c r="Y10535" s="126"/>
      <c r="Z10535" s="126"/>
    </row>
    <row r="10536" spans="1:26">
      <c r="A10536" s="248"/>
      <c r="I10536" s="126"/>
      <c r="P10536" s="126"/>
      <c r="Y10536" s="126"/>
      <c r="Z10536" s="126"/>
    </row>
    <row r="10537" spans="1:26">
      <c r="A10537" s="248"/>
      <c r="I10537" s="126"/>
      <c r="P10537" s="126"/>
      <c r="Y10537" s="126"/>
      <c r="Z10537" s="126"/>
    </row>
    <row r="10538" spans="1:26">
      <c r="A10538" s="248"/>
      <c r="I10538" s="126"/>
      <c r="P10538" s="126"/>
      <c r="Y10538" s="126"/>
      <c r="Z10538" s="126"/>
    </row>
    <row r="10539" spans="1:26">
      <c r="A10539" s="248"/>
      <c r="I10539" s="126"/>
      <c r="P10539" s="126"/>
      <c r="Y10539" s="126"/>
      <c r="Z10539" s="126"/>
    </row>
    <row r="10540" spans="1:26">
      <c r="A10540" s="248"/>
      <c r="I10540" s="126"/>
      <c r="P10540" s="126"/>
      <c r="Y10540" s="126"/>
      <c r="Z10540" s="126"/>
    </row>
    <row r="10541" spans="1:26">
      <c r="A10541" s="248"/>
      <c r="I10541" s="126"/>
      <c r="P10541" s="126"/>
      <c r="Y10541" s="126"/>
      <c r="Z10541" s="126"/>
    </row>
    <row r="10542" spans="1:26">
      <c r="A10542" s="248"/>
      <c r="I10542" s="126"/>
      <c r="P10542" s="126"/>
      <c r="Y10542" s="126"/>
      <c r="Z10542" s="126"/>
    </row>
    <row r="10543" spans="1:26">
      <c r="A10543" s="248"/>
      <c r="I10543" s="126"/>
      <c r="P10543" s="126"/>
      <c r="Y10543" s="126"/>
      <c r="Z10543" s="126"/>
    </row>
    <row r="10544" spans="1:26">
      <c r="A10544" s="248"/>
      <c r="I10544" s="126"/>
      <c r="P10544" s="126"/>
      <c r="Y10544" s="126"/>
      <c r="Z10544" s="126"/>
    </row>
    <row r="10545" spans="1:26">
      <c r="A10545" s="248"/>
      <c r="I10545" s="126"/>
      <c r="P10545" s="126"/>
      <c r="Y10545" s="126"/>
      <c r="Z10545" s="126"/>
    </row>
    <row r="10546" spans="1:26">
      <c r="A10546" s="248"/>
      <c r="I10546" s="126"/>
      <c r="P10546" s="126"/>
      <c r="Y10546" s="126"/>
      <c r="Z10546" s="126"/>
    </row>
    <row r="10547" spans="1:26">
      <c r="A10547" s="248"/>
      <c r="I10547" s="126"/>
      <c r="P10547" s="126"/>
      <c r="Y10547" s="126"/>
      <c r="Z10547" s="126"/>
    </row>
    <row r="10548" spans="1:26">
      <c r="A10548" s="248"/>
      <c r="I10548" s="126"/>
      <c r="P10548" s="126"/>
      <c r="Y10548" s="126"/>
      <c r="Z10548" s="126"/>
    </row>
    <row r="10549" spans="1:26">
      <c r="A10549" s="248"/>
      <c r="I10549" s="126"/>
      <c r="P10549" s="126"/>
      <c r="Y10549" s="126"/>
      <c r="Z10549" s="126"/>
    </row>
    <row r="10550" spans="1:26">
      <c r="A10550" s="248"/>
      <c r="I10550" s="126"/>
      <c r="P10550" s="126"/>
      <c r="Y10550" s="126"/>
      <c r="Z10550" s="126"/>
    </row>
    <row r="10551" spans="1:26">
      <c r="A10551" s="248"/>
      <c r="I10551" s="126"/>
      <c r="P10551" s="126"/>
      <c r="Y10551" s="126"/>
      <c r="Z10551" s="126"/>
    </row>
    <row r="10552" spans="1:26">
      <c r="A10552" s="248"/>
      <c r="I10552" s="126"/>
      <c r="P10552" s="126"/>
      <c r="Y10552" s="126"/>
      <c r="Z10552" s="126"/>
    </row>
    <row r="10553" spans="1:26">
      <c r="A10553" s="248"/>
      <c r="I10553" s="126"/>
      <c r="P10553" s="126"/>
      <c r="Y10553" s="126"/>
      <c r="Z10553" s="126"/>
    </row>
    <row r="10554" spans="1:26">
      <c r="A10554" s="248"/>
      <c r="I10554" s="126"/>
      <c r="P10554" s="126"/>
      <c r="Y10554" s="126"/>
      <c r="Z10554" s="126"/>
    </row>
    <row r="10555" spans="1:26">
      <c r="A10555" s="248"/>
      <c r="I10555" s="126"/>
      <c r="P10555" s="126"/>
      <c r="Y10555" s="126"/>
      <c r="Z10555" s="126"/>
    </row>
    <row r="10556" spans="1:26">
      <c r="A10556" s="248"/>
      <c r="I10556" s="126"/>
      <c r="P10556" s="126"/>
      <c r="Y10556" s="126"/>
      <c r="Z10556" s="126"/>
    </row>
    <row r="10557" spans="1:26">
      <c r="A10557" s="248"/>
      <c r="I10557" s="126"/>
      <c r="P10557" s="126"/>
      <c r="Y10557" s="126"/>
      <c r="Z10557" s="126"/>
    </row>
    <row r="10558" spans="1:26">
      <c r="A10558" s="248"/>
      <c r="I10558" s="126"/>
      <c r="P10558" s="126"/>
      <c r="Y10558" s="126"/>
      <c r="Z10558" s="126"/>
    </row>
    <row r="10559" spans="1:26">
      <c r="A10559" s="248"/>
      <c r="I10559" s="126"/>
      <c r="P10559" s="126"/>
      <c r="Y10559" s="126"/>
      <c r="Z10559" s="126"/>
    </row>
    <row r="10560" spans="1:26">
      <c r="A10560" s="248"/>
      <c r="I10560" s="126"/>
      <c r="P10560" s="126"/>
      <c r="Y10560" s="126"/>
      <c r="Z10560" s="126"/>
    </row>
    <row r="10561" spans="1:26">
      <c r="A10561" s="248"/>
      <c r="I10561" s="126"/>
      <c r="P10561" s="126"/>
      <c r="Y10561" s="126"/>
      <c r="Z10561" s="126"/>
    </row>
    <row r="10562" spans="1:26">
      <c r="A10562" s="248"/>
      <c r="I10562" s="126"/>
      <c r="P10562" s="126"/>
      <c r="Y10562" s="126"/>
      <c r="Z10562" s="126"/>
    </row>
    <row r="10563" spans="1:26">
      <c r="A10563" s="248"/>
      <c r="I10563" s="126"/>
      <c r="P10563" s="126"/>
      <c r="Y10563" s="126"/>
      <c r="Z10563" s="126"/>
    </row>
    <row r="10564" spans="1:26">
      <c r="A10564" s="248"/>
      <c r="I10564" s="126"/>
      <c r="P10564" s="126"/>
      <c r="Y10564" s="126"/>
      <c r="Z10564" s="126"/>
    </row>
    <row r="10565" spans="1:26">
      <c r="A10565" s="248"/>
      <c r="I10565" s="126"/>
      <c r="P10565" s="126"/>
      <c r="Y10565" s="126"/>
      <c r="Z10565" s="126"/>
    </row>
    <row r="10566" spans="1:26">
      <c r="A10566" s="248"/>
      <c r="I10566" s="126"/>
      <c r="P10566" s="126"/>
      <c r="Y10566" s="126"/>
      <c r="Z10566" s="126"/>
    </row>
    <row r="10567" spans="1:26">
      <c r="A10567" s="248"/>
      <c r="I10567" s="126"/>
      <c r="P10567" s="126"/>
      <c r="Y10567" s="126"/>
      <c r="Z10567" s="126"/>
    </row>
    <row r="10568" spans="1:26">
      <c r="A10568" s="248"/>
      <c r="I10568" s="126"/>
      <c r="P10568" s="126"/>
      <c r="Y10568" s="126"/>
      <c r="Z10568" s="126"/>
    </row>
    <row r="10569" spans="1:26">
      <c r="A10569" s="248"/>
      <c r="I10569" s="126"/>
      <c r="P10569" s="126"/>
      <c r="Y10569" s="126"/>
      <c r="Z10569" s="126"/>
    </row>
    <row r="10570" spans="1:26">
      <c r="A10570" s="248"/>
      <c r="I10570" s="126"/>
      <c r="P10570" s="126"/>
      <c r="Y10570" s="126"/>
      <c r="Z10570" s="126"/>
    </row>
    <row r="10571" spans="1:26">
      <c r="A10571" s="248"/>
      <c r="I10571" s="126"/>
      <c r="P10571" s="126"/>
      <c r="Y10571" s="126"/>
      <c r="Z10571" s="126"/>
    </row>
    <row r="10572" spans="1:26">
      <c r="A10572" s="248"/>
      <c r="I10572" s="126"/>
      <c r="P10572" s="126"/>
      <c r="Y10572" s="126"/>
      <c r="Z10572" s="126"/>
    </row>
    <row r="10573" spans="1:26">
      <c r="A10573" s="248"/>
      <c r="I10573" s="126"/>
      <c r="P10573" s="126"/>
      <c r="Y10573" s="126"/>
      <c r="Z10573" s="126"/>
    </row>
    <row r="10574" spans="1:26">
      <c r="A10574" s="248"/>
      <c r="I10574" s="126"/>
      <c r="P10574" s="126"/>
      <c r="Y10574" s="126"/>
      <c r="Z10574" s="126"/>
    </row>
    <row r="10575" spans="1:26">
      <c r="A10575" s="248"/>
      <c r="I10575" s="126"/>
      <c r="P10575" s="126"/>
      <c r="Y10575" s="126"/>
      <c r="Z10575" s="126"/>
    </row>
    <row r="10576" spans="1:26">
      <c r="A10576" s="248"/>
      <c r="I10576" s="126"/>
      <c r="P10576" s="126"/>
      <c r="Y10576" s="126"/>
      <c r="Z10576" s="126"/>
    </row>
    <row r="10577" spans="1:26">
      <c r="A10577" s="248"/>
      <c r="I10577" s="126"/>
      <c r="P10577" s="126"/>
      <c r="Y10577" s="126"/>
      <c r="Z10577" s="126"/>
    </row>
    <row r="10578" spans="1:26">
      <c r="A10578" s="248"/>
      <c r="I10578" s="126"/>
      <c r="P10578" s="126"/>
      <c r="Y10578" s="126"/>
      <c r="Z10578" s="126"/>
    </row>
    <row r="10579" spans="1:26">
      <c r="A10579" s="248"/>
      <c r="I10579" s="126"/>
      <c r="P10579" s="126"/>
      <c r="Y10579" s="126"/>
      <c r="Z10579" s="126"/>
    </row>
    <row r="10580" spans="1:26">
      <c r="A10580" s="248"/>
      <c r="I10580" s="126"/>
      <c r="P10580" s="126"/>
      <c r="Y10580" s="126"/>
      <c r="Z10580" s="126"/>
    </row>
    <row r="10581" spans="1:26">
      <c r="A10581" s="248"/>
      <c r="I10581" s="126"/>
      <c r="P10581" s="126"/>
      <c r="Y10581" s="126"/>
      <c r="Z10581" s="126"/>
    </row>
    <row r="10582" spans="1:26">
      <c r="A10582" s="248"/>
      <c r="I10582" s="126"/>
      <c r="P10582" s="126"/>
      <c r="Y10582" s="126"/>
      <c r="Z10582" s="126"/>
    </row>
    <row r="10583" spans="1:26">
      <c r="A10583" s="248"/>
      <c r="I10583" s="126"/>
      <c r="P10583" s="126"/>
      <c r="Y10583" s="126"/>
      <c r="Z10583" s="126"/>
    </row>
    <row r="10584" spans="1:26">
      <c r="A10584" s="248"/>
      <c r="I10584" s="126"/>
      <c r="P10584" s="126"/>
      <c r="Y10584" s="126"/>
      <c r="Z10584" s="126"/>
    </row>
    <row r="10585" spans="1:26">
      <c r="A10585" s="248"/>
      <c r="I10585" s="126"/>
      <c r="P10585" s="126"/>
      <c r="Y10585" s="126"/>
      <c r="Z10585" s="126"/>
    </row>
    <row r="10586" spans="1:26">
      <c r="A10586" s="248"/>
      <c r="I10586" s="126"/>
      <c r="P10586" s="126"/>
      <c r="Y10586" s="126"/>
      <c r="Z10586" s="126"/>
    </row>
    <row r="10587" spans="1:26">
      <c r="A10587" s="248"/>
      <c r="I10587" s="126"/>
      <c r="P10587" s="126"/>
      <c r="Y10587" s="126"/>
      <c r="Z10587" s="126"/>
    </row>
    <row r="10588" spans="1:26">
      <c r="A10588" s="248"/>
      <c r="I10588" s="126"/>
      <c r="P10588" s="126"/>
      <c r="Y10588" s="126"/>
      <c r="Z10588" s="126"/>
    </row>
    <row r="10589" spans="1:26">
      <c r="A10589" s="248"/>
      <c r="I10589" s="126"/>
      <c r="P10589" s="126"/>
      <c r="Y10589" s="126"/>
      <c r="Z10589" s="126"/>
    </row>
    <row r="10590" spans="1:26">
      <c r="A10590" s="248"/>
      <c r="I10590" s="126"/>
      <c r="P10590" s="126"/>
      <c r="Y10590" s="126"/>
      <c r="Z10590" s="126"/>
    </row>
    <row r="10591" spans="1:26">
      <c r="A10591" s="248"/>
      <c r="I10591" s="126"/>
      <c r="P10591" s="126"/>
      <c r="Y10591" s="126"/>
      <c r="Z10591" s="126"/>
    </row>
    <row r="10592" spans="1:26">
      <c r="A10592" s="248"/>
      <c r="I10592" s="126"/>
      <c r="P10592" s="126"/>
      <c r="Y10592" s="126"/>
      <c r="Z10592" s="126"/>
    </row>
    <row r="10593" spans="1:26">
      <c r="A10593" s="248"/>
      <c r="I10593" s="126"/>
      <c r="P10593" s="126"/>
      <c r="Y10593" s="126"/>
      <c r="Z10593" s="126"/>
    </row>
    <row r="10594" spans="1:26">
      <c r="A10594" s="248"/>
      <c r="I10594" s="126"/>
      <c r="P10594" s="126"/>
      <c r="Y10594" s="126"/>
      <c r="Z10594" s="126"/>
    </row>
    <row r="10595" spans="1:26">
      <c r="A10595" s="248"/>
      <c r="I10595" s="126"/>
      <c r="P10595" s="126"/>
      <c r="Y10595" s="126"/>
      <c r="Z10595" s="126"/>
    </row>
    <row r="10596" spans="1:26">
      <c r="A10596" s="248"/>
      <c r="I10596" s="126"/>
      <c r="P10596" s="126"/>
      <c r="Y10596" s="126"/>
      <c r="Z10596" s="126"/>
    </row>
    <row r="10597" spans="1:26">
      <c r="A10597" s="248"/>
      <c r="I10597" s="126"/>
      <c r="P10597" s="126"/>
      <c r="Y10597" s="126"/>
      <c r="Z10597" s="126"/>
    </row>
    <row r="10598" spans="1:26">
      <c r="A10598" s="248"/>
      <c r="I10598" s="126"/>
      <c r="P10598" s="126"/>
      <c r="Y10598" s="126"/>
      <c r="Z10598" s="126"/>
    </row>
    <row r="10599" spans="1:26">
      <c r="A10599" s="248"/>
      <c r="I10599" s="126"/>
      <c r="P10599" s="126"/>
      <c r="Y10599" s="126"/>
      <c r="Z10599" s="126"/>
    </row>
    <row r="10600" spans="1:26">
      <c r="A10600" s="248"/>
      <c r="I10600" s="126"/>
      <c r="P10600" s="126"/>
      <c r="Y10600" s="126"/>
      <c r="Z10600" s="126"/>
    </row>
    <row r="10601" spans="1:26">
      <c r="A10601" s="248"/>
      <c r="I10601" s="126"/>
      <c r="P10601" s="126"/>
      <c r="Y10601" s="126"/>
      <c r="Z10601" s="126"/>
    </row>
    <row r="10602" spans="1:26">
      <c r="A10602" s="248"/>
      <c r="I10602" s="126"/>
      <c r="P10602" s="126"/>
      <c r="Y10602" s="126"/>
      <c r="Z10602" s="126"/>
    </row>
    <row r="10603" spans="1:26">
      <c r="A10603" s="248"/>
      <c r="I10603" s="126"/>
      <c r="P10603" s="126"/>
      <c r="Y10603" s="126"/>
      <c r="Z10603" s="126"/>
    </row>
    <row r="10604" spans="1:26">
      <c r="A10604" s="248"/>
      <c r="I10604" s="126"/>
      <c r="P10604" s="126"/>
      <c r="Y10604" s="126"/>
      <c r="Z10604" s="126"/>
    </row>
    <row r="10605" spans="1:26">
      <c r="A10605" s="248"/>
      <c r="I10605" s="126"/>
      <c r="P10605" s="126"/>
      <c r="Y10605" s="126"/>
      <c r="Z10605" s="126"/>
    </row>
    <row r="10606" spans="1:26">
      <c r="A10606" s="248"/>
      <c r="I10606" s="126"/>
      <c r="P10606" s="126"/>
      <c r="Y10606" s="126"/>
      <c r="Z10606" s="126"/>
    </row>
    <row r="10607" spans="1:26">
      <c r="A10607" s="248"/>
      <c r="I10607" s="126"/>
      <c r="P10607" s="126"/>
      <c r="Y10607" s="126"/>
      <c r="Z10607" s="126"/>
    </row>
    <row r="10608" spans="1:26">
      <c r="A10608" s="248"/>
      <c r="I10608" s="126"/>
      <c r="P10608" s="126"/>
      <c r="Y10608" s="126"/>
      <c r="Z10608" s="126"/>
    </row>
    <row r="10609" spans="1:26">
      <c r="A10609" s="248"/>
      <c r="I10609" s="126"/>
      <c r="P10609" s="126"/>
      <c r="Y10609" s="126"/>
      <c r="Z10609" s="126"/>
    </row>
    <row r="10610" spans="1:26">
      <c r="A10610" s="248"/>
      <c r="I10610" s="126"/>
      <c r="P10610" s="126"/>
      <c r="Y10610" s="126"/>
      <c r="Z10610" s="126"/>
    </row>
    <row r="10611" spans="1:26">
      <c r="A10611" s="248"/>
      <c r="I10611" s="126"/>
      <c r="P10611" s="126"/>
      <c r="Y10611" s="126"/>
      <c r="Z10611" s="126"/>
    </row>
    <row r="10612" spans="1:26">
      <c r="A10612" s="248"/>
      <c r="I10612" s="126"/>
      <c r="P10612" s="126"/>
      <c r="Y10612" s="126"/>
      <c r="Z10612" s="126"/>
    </row>
    <row r="10613" spans="1:26">
      <c r="A10613" s="248"/>
      <c r="I10613" s="126"/>
      <c r="P10613" s="126"/>
      <c r="Y10613" s="126"/>
      <c r="Z10613" s="126"/>
    </row>
    <row r="10614" spans="1:26">
      <c r="A10614" s="248"/>
      <c r="I10614" s="126"/>
      <c r="P10614" s="126"/>
      <c r="Y10614" s="126"/>
      <c r="Z10614" s="126"/>
    </row>
    <row r="10615" spans="1:26">
      <c r="A10615" s="248"/>
      <c r="I10615" s="126"/>
      <c r="P10615" s="126"/>
      <c r="Y10615" s="126"/>
      <c r="Z10615" s="126"/>
    </row>
    <row r="10616" spans="1:26">
      <c r="A10616" s="248"/>
      <c r="I10616" s="126"/>
      <c r="P10616" s="126"/>
      <c r="Y10616" s="126"/>
      <c r="Z10616" s="126"/>
    </row>
    <row r="10617" spans="1:26">
      <c r="A10617" s="248"/>
      <c r="I10617" s="126"/>
      <c r="P10617" s="126"/>
      <c r="Y10617" s="126"/>
      <c r="Z10617" s="126"/>
    </row>
    <row r="10618" spans="1:26">
      <c r="A10618" s="248"/>
      <c r="I10618" s="126"/>
      <c r="P10618" s="126"/>
      <c r="Y10618" s="126"/>
      <c r="Z10618" s="126"/>
    </row>
    <row r="10619" spans="1:26">
      <c r="A10619" s="248"/>
      <c r="I10619" s="126"/>
      <c r="P10619" s="126"/>
      <c r="Y10619" s="126"/>
      <c r="Z10619" s="126"/>
    </row>
    <row r="10620" spans="1:26">
      <c r="A10620" s="248"/>
      <c r="I10620" s="126"/>
      <c r="P10620" s="126"/>
      <c r="Y10620" s="126"/>
      <c r="Z10620" s="126"/>
    </row>
    <row r="10621" spans="1:26">
      <c r="A10621" s="248"/>
      <c r="I10621" s="126"/>
      <c r="P10621" s="126"/>
      <c r="Y10621" s="126"/>
      <c r="Z10621" s="126"/>
    </row>
    <row r="10622" spans="1:26">
      <c r="A10622" s="248"/>
      <c r="I10622" s="126"/>
      <c r="P10622" s="126"/>
      <c r="Y10622" s="126"/>
      <c r="Z10622" s="126"/>
    </row>
    <row r="10623" spans="1:26">
      <c r="A10623" s="248"/>
      <c r="I10623" s="126"/>
      <c r="P10623" s="126"/>
      <c r="Y10623" s="126"/>
      <c r="Z10623" s="126"/>
    </row>
    <row r="10624" spans="1:26">
      <c r="A10624" s="248"/>
      <c r="I10624" s="126"/>
      <c r="P10624" s="126"/>
      <c r="Y10624" s="126"/>
      <c r="Z10624" s="126"/>
    </row>
    <row r="10625" spans="1:26">
      <c r="A10625" s="248"/>
      <c r="I10625" s="126"/>
      <c r="P10625" s="126"/>
      <c r="Y10625" s="126"/>
      <c r="Z10625" s="126"/>
    </row>
    <row r="10626" spans="1:26">
      <c r="A10626" s="248"/>
      <c r="I10626" s="126"/>
      <c r="P10626" s="126"/>
      <c r="Y10626" s="126"/>
      <c r="Z10626" s="126"/>
    </row>
    <row r="10627" spans="1:26">
      <c r="A10627" s="248"/>
      <c r="I10627" s="126"/>
      <c r="P10627" s="126"/>
      <c r="Y10627" s="126"/>
      <c r="Z10627" s="126"/>
    </row>
    <row r="10628" spans="1:26">
      <c r="A10628" s="248"/>
      <c r="I10628" s="126"/>
      <c r="P10628" s="126"/>
      <c r="Y10628" s="126"/>
      <c r="Z10628" s="126"/>
    </row>
    <row r="10629" spans="1:26">
      <c r="A10629" s="248"/>
      <c r="I10629" s="126"/>
      <c r="P10629" s="126"/>
      <c r="Y10629" s="126"/>
      <c r="Z10629" s="126"/>
    </row>
    <row r="10630" spans="1:26">
      <c r="A10630" s="248"/>
      <c r="I10630" s="126"/>
      <c r="P10630" s="126"/>
      <c r="Y10630" s="126"/>
      <c r="Z10630" s="126"/>
    </row>
    <row r="10631" spans="1:26">
      <c r="A10631" s="248"/>
      <c r="I10631" s="126"/>
      <c r="P10631" s="126"/>
      <c r="Y10631" s="126"/>
      <c r="Z10631" s="126"/>
    </row>
    <row r="10632" spans="1:26">
      <c r="A10632" s="248"/>
      <c r="I10632" s="126"/>
      <c r="P10632" s="126"/>
      <c r="Y10632" s="126"/>
      <c r="Z10632" s="126"/>
    </row>
    <row r="10633" spans="1:26">
      <c r="A10633" s="248"/>
      <c r="I10633" s="126"/>
      <c r="P10633" s="126"/>
      <c r="Y10633" s="126"/>
      <c r="Z10633" s="126"/>
    </row>
    <row r="10634" spans="1:26">
      <c r="A10634" s="248"/>
      <c r="I10634" s="126"/>
      <c r="P10634" s="126"/>
      <c r="Y10634" s="126"/>
      <c r="Z10634" s="126"/>
    </row>
    <row r="10635" spans="1:26">
      <c r="A10635" s="248"/>
      <c r="I10635" s="126"/>
      <c r="P10635" s="126"/>
      <c r="Y10635" s="126"/>
      <c r="Z10635" s="126"/>
    </row>
    <row r="10636" spans="1:26">
      <c r="A10636" s="248"/>
      <c r="I10636" s="126"/>
      <c r="P10636" s="126"/>
      <c r="Y10636" s="126"/>
      <c r="Z10636" s="126"/>
    </row>
    <row r="10637" spans="1:26">
      <c r="A10637" s="248"/>
      <c r="I10637" s="126"/>
      <c r="P10637" s="126"/>
      <c r="Y10637" s="126"/>
      <c r="Z10637" s="126"/>
    </row>
    <row r="10638" spans="1:26">
      <c r="A10638" s="248"/>
      <c r="I10638" s="126"/>
      <c r="P10638" s="126"/>
      <c r="Y10638" s="126"/>
      <c r="Z10638" s="126"/>
    </row>
    <row r="10639" spans="1:26">
      <c r="A10639" s="248"/>
      <c r="I10639" s="126"/>
      <c r="P10639" s="126"/>
      <c r="Y10639" s="126"/>
      <c r="Z10639" s="126"/>
    </row>
    <row r="10640" spans="1:26">
      <c r="A10640" s="248"/>
      <c r="I10640" s="126"/>
      <c r="P10640" s="126"/>
      <c r="Y10640" s="126"/>
      <c r="Z10640" s="126"/>
    </row>
    <row r="10641" spans="1:26">
      <c r="A10641" s="248"/>
      <c r="I10641" s="126"/>
      <c r="P10641" s="126"/>
      <c r="Y10641" s="126"/>
      <c r="Z10641" s="126"/>
    </row>
    <row r="10642" spans="1:26">
      <c r="A10642" s="248"/>
      <c r="I10642" s="126"/>
      <c r="P10642" s="126"/>
      <c r="Y10642" s="126"/>
      <c r="Z10642" s="126"/>
    </row>
    <row r="10643" spans="1:26">
      <c r="A10643" s="248"/>
      <c r="I10643" s="126"/>
      <c r="P10643" s="126"/>
      <c r="Y10643" s="126"/>
      <c r="Z10643" s="126"/>
    </row>
    <row r="10644" spans="1:26">
      <c r="A10644" s="248"/>
      <c r="I10644" s="126"/>
      <c r="P10644" s="126"/>
      <c r="Y10644" s="126"/>
      <c r="Z10644" s="126"/>
    </row>
    <row r="10645" spans="1:26">
      <c r="A10645" s="248"/>
      <c r="I10645" s="126"/>
      <c r="P10645" s="126"/>
      <c r="Y10645" s="126"/>
      <c r="Z10645" s="126"/>
    </row>
    <row r="10646" spans="1:26">
      <c r="A10646" s="248"/>
      <c r="I10646" s="126"/>
      <c r="P10646" s="126"/>
      <c r="Y10646" s="126"/>
      <c r="Z10646" s="126"/>
    </row>
    <row r="10647" spans="1:26">
      <c r="A10647" s="248"/>
      <c r="I10647" s="126"/>
      <c r="P10647" s="126"/>
      <c r="Y10647" s="126"/>
      <c r="Z10647" s="126"/>
    </row>
    <row r="10648" spans="1:26">
      <c r="A10648" s="248"/>
      <c r="I10648" s="126"/>
      <c r="P10648" s="126"/>
      <c r="Y10648" s="126"/>
      <c r="Z10648" s="126"/>
    </row>
    <row r="10649" spans="1:26">
      <c r="A10649" s="248"/>
      <c r="I10649" s="126"/>
      <c r="P10649" s="126"/>
      <c r="Y10649" s="126"/>
      <c r="Z10649" s="126"/>
    </row>
    <row r="10650" spans="1:26">
      <c r="A10650" s="248"/>
      <c r="I10650" s="126"/>
      <c r="P10650" s="126"/>
      <c r="Y10650" s="126"/>
      <c r="Z10650" s="126"/>
    </row>
    <row r="10651" spans="1:26">
      <c r="A10651" s="248"/>
      <c r="I10651" s="126"/>
      <c r="P10651" s="126"/>
      <c r="Y10651" s="126"/>
      <c r="Z10651" s="126"/>
    </row>
    <row r="10652" spans="1:26">
      <c r="A10652" s="248"/>
      <c r="I10652" s="126"/>
      <c r="P10652" s="126"/>
      <c r="Y10652" s="126"/>
      <c r="Z10652" s="126"/>
    </row>
    <row r="10653" spans="1:26">
      <c r="A10653" s="248"/>
      <c r="I10653" s="126"/>
      <c r="P10653" s="126"/>
      <c r="Y10653" s="126"/>
      <c r="Z10653" s="126"/>
    </row>
    <row r="10654" spans="1:26">
      <c r="A10654" s="248"/>
      <c r="I10654" s="126"/>
      <c r="P10654" s="126"/>
      <c r="Y10654" s="126"/>
      <c r="Z10654" s="126"/>
    </row>
    <row r="10655" spans="1:26">
      <c r="A10655" s="248"/>
      <c r="I10655" s="126"/>
      <c r="P10655" s="126"/>
      <c r="Y10655" s="126"/>
      <c r="Z10655" s="126"/>
    </row>
    <row r="10656" spans="1:26">
      <c r="A10656" s="248"/>
      <c r="I10656" s="126"/>
      <c r="P10656" s="126"/>
      <c r="Y10656" s="126"/>
      <c r="Z10656" s="126"/>
    </row>
    <row r="10657" spans="1:26">
      <c r="A10657" s="248"/>
      <c r="I10657" s="126"/>
      <c r="P10657" s="126"/>
      <c r="Y10657" s="126"/>
      <c r="Z10657" s="126"/>
    </row>
    <row r="10658" spans="1:26">
      <c r="A10658" s="248"/>
      <c r="I10658" s="126"/>
      <c r="P10658" s="126"/>
      <c r="Y10658" s="126"/>
      <c r="Z10658" s="126"/>
    </row>
    <row r="10659" spans="1:26">
      <c r="A10659" s="248"/>
      <c r="I10659" s="126"/>
      <c r="P10659" s="126"/>
      <c r="Y10659" s="126"/>
      <c r="Z10659" s="126"/>
    </row>
    <row r="10660" spans="1:26">
      <c r="A10660" s="248"/>
      <c r="I10660" s="126"/>
      <c r="P10660" s="126"/>
      <c r="Y10660" s="126"/>
      <c r="Z10660" s="126"/>
    </row>
    <row r="10661" spans="1:26">
      <c r="A10661" s="248"/>
      <c r="I10661" s="126"/>
      <c r="P10661" s="126"/>
      <c r="Y10661" s="126"/>
      <c r="Z10661" s="126"/>
    </row>
    <row r="10662" spans="1:26">
      <c r="A10662" s="248"/>
      <c r="I10662" s="126"/>
      <c r="P10662" s="126"/>
      <c r="Y10662" s="126"/>
      <c r="Z10662" s="126"/>
    </row>
    <row r="10663" spans="1:26">
      <c r="A10663" s="248"/>
      <c r="I10663" s="126"/>
      <c r="P10663" s="126"/>
      <c r="Y10663" s="126"/>
      <c r="Z10663" s="126"/>
    </row>
    <row r="10664" spans="1:26">
      <c r="A10664" s="248"/>
      <c r="I10664" s="126"/>
      <c r="P10664" s="126"/>
      <c r="Y10664" s="126"/>
      <c r="Z10664" s="126"/>
    </row>
    <row r="10665" spans="1:26">
      <c r="A10665" s="248"/>
      <c r="I10665" s="126"/>
      <c r="P10665" s="126"/>
      <c r="Y10665" s="126"/>
      <c r="Z10665" s="126"/>
    </row>
    <row r="10666" spans="1:26">
      <c r="A10666" s="248"/>
      <c r="I10666" s="126"/>
      <c r="P10666" s="126"/>
      <c r="Y10666" s="126"/>
      <c r="Z10666" s="126"/>
    </row>
    <row r="10667" spans="1:26">
      <c r="A10667" s="248"/>
      <c r="I10667" s="126"/>
      <c r="P10667" s="126"/>
      <c r="Y10667" s="126"/>
      <c r="Z10667" s="126"/>
    </row>
    <row r="10668" spans="1:26">
      <c r="A10668" s="248"/>
      <c r="I10668" s="126"/>
      <c r="P10668" s="126"/>
      <c r="Y10668" s="126"/>
      <c r="Z10668" s="126"/>
    </row>
    <row r="10669" spans="1:26">
      <c r="A10669" s="248"/>
      <c r="I10669" s="126"/>
      <c r="P10669" s="126"/>
      <c r="Y10669" s="126"/>
      <c r="Z10669" s="126"/>
    </row>
    <row r="10670" spans="1:26">
      <c r="A10670" s="248"/>
      <c r="I10670" s="126"/>
      <c r="P10670" s="126"/>
      <c r="Y10670" s="126"/>
      <c r="Z10670" s="126"/>
    </row>
    <row r="10671" spans="1:26">
      <c r="A10671" s="248"/>
      <c r="I10671" s="126"/>
      <c r="P10671" s="126"/>
      <c r="Y10671" s="126"/>
      <c r="Z10671" s="126"/>
    </row>
    <row r="10672" spans="1:26">
      <c r="A10672" s="248"/>
      <c r="I10672" s="126"/>
      <c r="P10672" s="126"/>
      <c r="Y10672" s="126"/>
      <c r="Z10672" s="126"/>
    </row>
    <row r="10673" spans="1:26">
      <c r="A10673" s="248"/>
      <c r="I10673" s="126"/>
      <c r="P10673" s="126"/>
      <c r="Y10673" s="126"/>
      <c r="Z10673" s="126"/>
    </row>
    <row r="10674" spans="1:26">
      <c r="A10674" s="248"/>
      <c r="I10674" s="126"/>
      <c r="P10674" s="126"/>
      <c r="Y10674" s="126"/>
      <c r="Z10674" s="126"/>
    </row>
    <row r="10675" spans="1:26">
      <c r="A10675" s="248"/>
      <c r="I10675" s="126"/>
      <c r="P10675" s="126"/>
      <c r="Y10675" s="126"/>
      <c r="Z10675" s="126"/>
    </row>
    <row r="10676" spans="1:26">
      <c r="A10676" s="248"/>
      <c r="I10676" s="126"/>
      <c r="P10676" s="126"/>
      <c r="Y10676" s="126"/>
      <c r="Z10676" s="126"/>
    </row>
    <row r="10677" spans="1:26">
      <c r="A10677" s="248"/>
      <c r="I10677" s="126"/>
      <c r="P10677" s="126"/>
      <c r="Y10677" s="126"/>
      <c r="Z10677" s="126"/>
    </row>
    <row r="10678" spans="1:26">
      <c r="A10678" s="248"/>
      <c r="I10678" s="126"/>
      <c r="P10678" s="126"/>
      <c r="Y10678" s="126"/>
      <c r="Z10678" s="126"/>
    </row>
    <row r="10679" spans="1:26">
      <c r="A10679" s="248"/>
      <c r="I10679" s="126"/>
      <c r="P10679" s="126"/>
      <c r="Y10679" s="126"/>
      <c r="Z10679" s="126"/>
    </row>
    <row r="10680" spans="1:26">
      <c r="A10680" s="248"/>
      <c r="I10680" s="126"/>
      <c r="P10680" s="126"/>
      <c r="Y10680" s="126"/>
      <c r="Z10680" s="126"/>
    </row>
    <row r="10681" spans="1:26">
      <c r="A10681" s="248"/>
      <c r="I10681" s="126"/>
      <c r="P10681" s="126"/>
      <c r="Y10681" s="126"/>
      <c r="Z10681" s="126"/>
    </row>
    <row r="10682" spans="1:26">
      <c r="A10682" s="248"/>
      <c r="I10682" s="126"/>
      <c r="P10682" s="126"/>
      <c r="Y10682" s="126"/>
      <c r="Z10682" s="126"/>
    </row>
    <row r="10683" spans="1:26">
      <c r="A10683" s="248"/>
      <c r="I10683" s="126"/>
      <c r="P10683" s="126"/>
      <c r="Y10683" s="126"/>
      <c r="Z10683" s="126"/>
    </row>
    <row r="10684" spans="1:26">
      <c r="A10684" s="248"/>
      <c r="I10684" s="126"/>
      <c r="P10684" s="126"/>
      <c r="Y10684" s="126"/>
      <c r="Z10684" s="126"/>
    </row>
    <row r="10685" spans="1:26">
      <c r="A10685" s="248"/>
      <c r="I10685" s="126"/>
      <c r="P10685" s="126"/>
      <c r="Y10685" s="126"/>
      <c r="Z10685" s="126"/>
    </row>
    <row r="10686" spans="1:26">
      <c r="A10686" s="248"/>
      <c r="I10686" s="126"/>
      <c r="P10686" s="126"/>
      <c r="Y10686" s="126"/>
      <c r="Z10686" s="126"/>
    </row>
    <row r="10687" spans="1:26">
      <c r="A10687" s="248"/>
      <c r="I10687" s="126"/>
      <c r="P10687" s="126"/>
      <c r="Y10687" s="126"/>
      <c r="Z10687" s="126"/>
    </row>
    <row r="10688" spans="1:26">
      <c r="A10688" s="248"/>
      <c r="I10688" s="126"/>
      <c r="P10688" s="126"/>
      <c r="Y10688" s="126"/>
      <c r="Z10688" s="126"/>
    </row>
    <row r="10689" spans="1:26">
      <c r="A10689" s="248"/>
      <c r="I10689" s="126"/>
      <c r="P10689" s="126"/>
      <c r="Y10689" s="126"/>
      <c r="Z10689" s="126"/>
    </row>
    <row r="10690" spans="1:26">
      <c r="A10690" s="248"/>
      <c r="I10690" s="126"/>
      <c r="P10690" s="126"/>
      <c r="Y10690" s="126"/>
      <c r="Z10690" s="126"/>
    </row>
    <row r="10691" spans="1:26">
      <c r="A10691" s="248"/>
      <c r="I10691" s="126"/>
      <c r="P10691" s="126"/>
      <c r="Y10691" s="126"/>
      <c r="Z10691" s="126"/>
    </row>
    <row r="10692" spans="1:26">
      <c r="A10692" s="248"/>
      <c r="I10692" s="126"/>
      <c r="P10692" s="126"/>
      <c r="Y10692" s="126"/>
      <c r="Z10692" s="126"/>
    </row>
    <row r="10693" spans="1:26">
      <c r="A10693" s="248"/>
      <c r="I10693" s="126"/>
      <c r="P10693" s="126"/>
      <c r="Y10693" s="126"/>
      <c r="Z10693" s="126"/>
    </row>
    <row r="10694" spans="1:26">
      <c r="A10694" s="248"/>
      <c r="I10694" s="126"/>
      <c r="P10694" s="126"/>
      <c r="Y10694" s="126"/>
      <c r="Z10694" s="126"/>
    </row>
    <row r="10695" spans="1:26">
      <c r="A10695" s="248"/>
      <c r="I10695" s="126"/>
      <c r="P10695" s="126"/>
      <c r="Y10695" s="126"/>
      <c r="Z10695" s="126"/>
    </row>
    <row r="10696" spans="1:26">
      <c r="A10696" s="248"/>
      <c r="I10696" s="126"/>
      <c r="P10696" s="126"/>
      <c r="Y10696" s="126"/>
      <c r="Z10696" s="126"/>
    </row>
    <row r="10697" spans="1:26">
      <c r="A10697" s="248"/>
      <c r="I10697" s="126"/>
      <c r="P10697" s="126"/>
      <c r="Y10697" s="126"/>
      <c r="Z10697" s="126"/>
    </row>
    <row r="10698" spans="1:26">
      <c r="A10698" s="248"/>
      <c r="I10698" s="126"/>
      <c r="P10698" s="126"/>
      <c r="Y10698" s="126"/>
      <c r="Z10698" s="126"/>
    </row>
    <row r="10699" spans="1:26">
      <c r="A10699" s="248"/>
      <c r="I10699" s="126"/>
      <c r="P10699" s="126"/>
      <c r="Y10699" s="126"/>
      <c r="Z10699" s="126"/>
    </row>
    <row r="10700" spans="1:26">
      <c r="A10700" s="248"/>
      <c r="I10700" s="126"/>
      <c r="P10700" s="126"/>
      <c r="Y10700" s="126"/>
      <c r="Z10700" s="126"/>
    </row>
    <row r="10701" spans="1:26">
      <c r="A10701" s="248"/>
      <c r="I10701" s="126"/>
      <c r="P10701" s="126"/>
      <c r="Y10701" s="126"/>
      <c r="Z10701" s="126"/>
    </row>
    <row r="10702" spans="1:26">
      <c r="A10702" s="248"/>
      <c r="I10702" s="126"/>
      <c r="P10702" s="126"/>
      <c r="Y10702" s="126"/>
      <c r="Z10702" s="126"/>
    </row>
    <row r="10703" spans="1:26">
      <c r="A10703" s="248"/>
      <c r="I10703" s="126"/>
      <c r="P10703" s="126"/>
      <c r="Y10703" s="126"/>
      <c r="Z10703" s="126"/>
    </row>
    <row r="10704" spans="1:26">
      <c r="A10704" s="248"/>
      <c r="I10704" s="126"/>
      <c r="P10704" s="126"/>
      <c r="Y10704" s="126"/>
      <c r="Z10704" s="126"/>
    </row>
    <row r="10705" spans="1:26">
      <c r="A10705" s="248"/>
      <c r="I10705" s="126"/>
      <c r="P10705" s="126"/>
      <c r="Y10705" s="126"/>
      <c r="Z10705" s="126"/>
    </row>
    <row r="10706" spans="1:26">
      <c r="A10706" s="248"/>
      <c r="I10706" s="126"/>
      <c r="P10706" s="126"/>
      <c r="Y10706" s="126"/>
      <c r="Z10706" s="126"/>
    </row>
    <row r="10707" spans="1:26">
      <c r="A10707" s="248"/>
      <c r="I10707" s="126"/>
      <c r="P10707" s="126"/>
      <c r="Y10707" s="126"/>
      <c r="Z10707" s="126"/>
    </row>
    <row r="10708" spans="1:26">
      <c r="A10708" s="248"/>
      <c r="I10708" s="126"/>
      <c r="P10708" s="126"/>
      <c r="Y10708" s="126"/>
      <c r="Z10708" s="126"/>
    </row>
    <row r="10709" spans="1:26">
      <c r="A10709" s="248"/>
      <c r="I10709" s="126"/>
      <c r="P10709" s="126"/>
      <c r="Y10709" s="126"/>
      <c r="Z10709" s="126"/>
    </row>
    <row r="10710" spans="1:26">
      <c r="A10710" s="248"/>
      <c r="I10710" s="126"/>
      <c r="P10710" s="126"/>
      <c r="Y10710" s="126"/>
      <c r="Z10710" s="126"/>
    </row>
    <row r="10711" spans="1:26">
      <c r="A10711" s="248"/>
      <c r="I10711" s="126"/>
      <c r="P10711" s="126"/>
      <c r="Y10711" s="126"/>
      <c r="Z10711" s="126"/>
    </row>
    <row r="10712" spans="1:26">
      <c r="A10712" s="248"/>
      <c r="I10712" s="126"/>
      <c r="P10712" s="126"/>
      <c r="Y10712" s="126"/>
      <c r="Z10712" s="126"/>
    </row>
    <row r="10713" spans="1:26">
      <c r="A10713" s="248"/>
      <c r="I10713" s="126"/>
      <c r="P10713" s="126"/>
      <c r="Y10713" s="126"/>
      <c r="Z10713" s="126"/>
    </row>
    <row r="10714" spans="1:26">
      <c r="A10714" s="248"/>
      <c r="I10714" s="126"/>
      <c r="P10714" s="126"/>
      <c r="Y10714" s="126"/>
      <c r="Z10714" s="126"/>
    </row>
    <row r="10715" spans="1:26">
      <c r="A10715" s="248"/>
      <c r="I10715" s="126"/>
      <c r="P10715" s="126"/>
      <c r="Y10715" s="126"/>
      <c r="Z10715" s="126"/>
    </row>
    <row r="10716" spans="1:26">
      <c r="A10716" s="248"/>
      <c r="I10716" s="126"/>
      <c r="P10716" s="126"/>
      <c r="Y10716" s="126"/>
      <c r="Z10716" s="126"/>
    </row>
    <row r="10717" spans="1:26">
      <c r="A10717" s="248"/>
      <c r="I10717" s="126"/>
      <c r="P10717" s="126"/>
      <c r="Y10717" s="126"/>
      <c r="Z10717" s="126"/>
    </row>
    <row r="10718" spans="1:26">
      <c r="A10718" s="248"/>
      <c r="I10718" s="126"/>
      <c r="P10718" s="126"/>
      <c r="Y10718" s="126"/>
      <c r="Z10718" s="126"/>
    </row>
    <row r="10719" spans="1:26">
      <c r="A10719" s="248"/>
      <c r="I10719" s="126"/>
      <c r="P10719" s="126"/>
      <c r="Y10719" s="126"/>
      <c r="Z10719" s="126"/>
    </row>
    <row r="10720" spans="1:26">
      <c r="A10720" s="248"/>
      <c r="I10720" s="126"/>
      <c r="P10720" s="126"/>
      <c r="Y10720" s="126"/>
      <c r="Z10720" s="126"/>
    </row>
    <row r="10721" spans="1:26">
      <c r="A10721" s="248"/>
      <c r="I10721" s="126"/>
      <c r="P10721" s="126"/>
      <c r="Y10721" s="126"/>
      <c r="Z10721" s="126"/>
    </row>
    <row r="10722" spans="1:26">
      <c r="A10722" s="248"/>
      <c r="I10722" s="126"/>
      <c r="P10722" s="126"/>
      <c r="Y10722" s="126"/>
      <c r="Z10722" s="126"/>
    </row>
    <row r="10723" spans="1:26">
      <c r="A10723" s="248"/>
      <c r="I10723" s="126"/>
      <c r="P10723" s="126"/>
      <c r="Y10723" s="126"/>
      <c r="Z10723" s="126"/>
    </row>
    <row r="10724" spans="1:26">
      <c r="A10724" s="248"/>
      <c r="I10724" s="126"/>
      <c r="P10724" s="126"/>
      <c r="Y10724" s="126"/>
      <c r="Z10724" s="126"/>
    </row>
    <row r="10725" spans="1:26">
      <c r="A10725" s="248"/>
      <c r="I10725" s="126"/>
      <c r="P10725" s="126"/>
      <c r="Y10725" s="126"/>
      <c r="Z10725" s="126"/>
    </row>
    <row r="10726" spans="1:26">
      <c r="A10726" s="248"/>
      <c r="I10726" s="126"/>
      <c r="P10726" s="126"/>
      <c r="Y10726" s="126"/>
      <c r="Z10726" s="126"/>
    </row>
    <row r="10727" spans="1:26">
      <c r="A10727" s="248"/>
      <c r="I10727" s="126"/>
      <c r="P10727" s="126"/>
      <c r="Y10727" s="126"/>
      <c r="Z10727" s="126"/>
    </row>
    <row r="10728" spans="1:26">
      <c r="A10728" s="248"/>
      <c r="I10728" s="126"/>
      <c r="P10728" s="126"/>
      <c r="Y10728" s="126"/>
      <c r="Z10728" s="126"/>
    </row>
    <row r="10729" spans="1:26">
      <c r="A10729" s="248"/>
      <c r="I10729" s="126"/>
      <c r="P10729" s="126"/>
      <c r="Y10729" s="126"/>
      <c r="Z10729" s="126"/>
    </row>
    <row r="10730" spans="1:26">
      <c r="A10730" s="248"/>
      <c r="I10730" s="126"/>
      <c r="P10730" s="126"/>
      <c r="Y10730" s="126"/>
      <c r="Z10730" s="126"/>
    </row>
    <row r="10731" spans="1:26">
      <c r="A10731" s="248"/>
      <c r="I10731" s="126"/>
      <c r="P10731" s="126"/>
      <c r="Y10731" s="126"/>
      <c r="Z10731" s="126"/>
    </row>
    <row r="10732" spans="1:26">
      <c r="A10732" s="248"/>
      <c r="I10732" s="126"/>
      <c r="P10732" s="126"/>
      <c r="Y10732" s="126"/>
      <c r="Z10732" s="126"/>
    </row>
    <row r="10733" spans="1:26">
      <c r="A10733" s="248"/>
      <c r="I10733" s="126"/>
      <c r="P10733" s="126"/>
      <c r="Y10733" s="126"/>
      <c r="Z10733" s="126"/>
    </row>
    <row r="10734" spans="1:26">
      <c r="A10734" s="248"/>
      <c r="I10734" s="126"/>
      <c r="P10734" s="126"/>
      <c r="Y10734" s="126"/>
      <c r="Z10734" s="126"/>
    </row>
    <row r="10735" spans="1:26">
      <c r="A10735" s="248"/>
      <c r="I10735" s="126"/>
      <c r="P10735" s="126"/>
      <c r="Y10735" s="126"/>
      <c r="Z10735" s="126"/>
    </row>
    <row r="10736" spans="1:26">
      <c r="A10736" s="248"/>
      <c r="I10736" s="126"/>
      <c r="P10736" s="126"/>
      <c r="Y10736" s="126"/>
      <c r="Z10736" s="126"/>
    </row>
    <row r="10737" spans="1:26">
      <c r="A10737" s="248"/>
      <c r="I10737" s="126"/>
      <c r="P10737" s="126"/>
      <c r="Y10737" s="126"/>
      <c r="Z10737" s="126"/>
    </row>
    <row r="10738" spans="1:26">
      <c r="A10738" s="248"/>
      <c r="I10738" s="126"/>
      <c r="P10738" s="126"/>
      <c r="Y10738" s="126"/>
      <c r="Z10738" s="126"/>
    </row>
    <row r="10739" spans="1:26">
      <c r="A10739" s="248"/>
      <c r="I10739" s="126"/>
      <c r="P10739" s="126"/>
      <c r="Y10739" s="126"/>
      <c r="Z10739" s="126"/>
    </row>
    <row r="10740" spans="1:26">
      <c r="A10740" s="248"/>
      <c r="I10740" s="126"/>
      <c r="P10740" s="126"/>
      <c r="Y10740" s="126"/>
      <c r="Z10740" s="126"/>
    </row>
    <row r="10741" spans="1:26">
      <c r="A10741" s="248"/>
      <c r="I10741" s="126"/>
      <c r="P10741" s="126"/>
      <c r="Y10741" s="126"/>
      <c r="Z10741" s="126"/>
    </row>
    <row r="10742" spans="1:26">
      <c r="A10742" s="248"/>
      <c r="I10742" s="126"/>
      <c r="P10742" s="126"/>
      <c r="Y10742" s="126"/>
      <c r="Z10742" s="126"/>
    </row>
    <row r="10743" spans="1:26">
      <c r="A10743" s="248"/>
      <c r="I10743" s="126"/>
      <c r="P10743" s="126"/>
      <c r="Y10743" s="126"/>
      <c r="Z10743" s="126"/>
    </row>
    <row r="10744" spans="1:26">
      <c r="A10744" s="248"/>
      <c r="I10744" s="126"/>
      <c r="P10744" s="126"/>
      <c r="Y10744" s="126"/>
      <c r="Z10744" s="126"/>
    </row>
    <row r="10745" spans="1:26">
      <c r="A10745" s="248"/>
      <c r="I10745" s="126"/>
      <c r="P10745" s="126"/>
      <c r="Y10745" s="126"/>
      <c r="Z10745" s="126"/>
    </row>
    <row r="10746" spans="1:26">
      <c r="A10746" s="248"/>
      <c r="I10746" s="126"/>
      <c r="P10746" s="126"/>
      <c r="Y10746" s="126"/>
      <c r="Z10746" s="126"/>
    </row>
    <row r="10747" spans="1:26">
      <c r="A10747" s="248"/>
      <c r="I10747" s="126"/>
      <c r="P10747" s="126"/>
      <c r="Y10747" s="126"/>
      <c r="Z10747" s="126"/>
    </row>
    <row r="10748" spans="1:26">
      <c r="A10748" s="248"/>
      <c r="I10748" s="126"/>
      <c r="P10748" s="126"/>
      <c r="Y10748" s="126"/>
      <c r="Z10748" s="126"/>
    </row>
    <row r="10749" spans="1:26">
      <c r="A10749" s="248"/>
      <c r="I10749" s="126"/>
      <c r="P10749" s="126"/>
      <c r="Y10749" s="126"/>
      <c r="Z10749" s="126"/>
    </row>
    <row r="10750" spans="1:26">
      <c r="A10750" s="248"/>
      <c r="I10750" s="126"/>
      <c r="P10750" s="126"/>
      <c r="Y10750" s="126"/>
      <c r="Z10750" s="126"/>
    </row>
    <row r="10751" spans="1:26">
      <c r="A10751" s="248"/>
      <c r="I10751" s="126"/>
      <c r="P10751" s="126"/>
      <c r="Y10751" s="126"/>
      <c r="Z10751" s="126"/>
    </row>
    <row r="10752" spans="1:26">
      <c r="A10752" s="248"/>
      <c r="I10752" s="126"/>
      <c r="P10752" s="126"/>
      <c r="Y10752" s="126"/>
      <c r="Z10752" s="126"/>
    </row>
    <row r="10753" spans="1:26">
      <c r="A10753" s="248"/>
      <c r="I10753" s="126"/>
      <c r="P10753" s="126"/>
      <c r="Y10753" s="126"/>
      <c r="Z10753" s="126"/>
    </row>
    <row r="10754" spans="1:26">
      <c r="A10754" s="248"/>
      <c r="I10754" s="126"/>
      <c r="P10754" s="126"/>
      <c r="Y10754" s="126"/>
      <c r="Z10754" s="126"/>
    </row>
    <row r="10755" spans="1:26">
      <c r="A10755" s="248"/>
      <c r="I10755" s="126"/>
      <c r="P10755" s="126"/>
      <c r="Y10755" s="126"/>
      <c r="Z10755" s="126"/>
    </row>
    <row r="10756" spans="1:26">
      <c r="A10756" s="248"/>
      <c r="I10756" s="126"/>
      <c r="P10756" s="126"/>
      <c r="Y10756" s="126"/>
      <c r="Z10756" s="126"/>
    </row>
    <row r="10757" spans="1:26">
      <c r="A10757" s="248"/>
      <c r="I10757" s="126"/>
      <c r="P10757" s="126"/>
      <c r="Y10757" s="126"/>
      <c r="Z10757" s="126"/>
    </row>
    <row r="10758" spans="1:26">
      <c r="A10758" s="248"/>
      <c r="I10758" s="126"/>
      <c r="P10758" s="126"/>
      <c r="Y10758" s="126"/>
      <c r="Z10758" s="126"/>
    </row>
    <row r="10759" spans="1:26">
      <c r="A10759" s="248"/>
      <c r="I10759" s="126"/>
      <c r="P10759" s="126"/>
      <c r="Y10759" s="126"/>
      <c r="Z10759" s="126"/>
    </row>
    <row r="10760" spans="1:26">
      <c r="A10760" s="248"/>
      <c r="I10760" s="126"/>
      <c r="P10760" s="126"/>
      <c r="Y10760" s="126"/>
      <c r="Z10760" s="126"/>
    </row>
    <row r="10761" spans="1:26">
      <c r="A10761" s="248"/>
      <c r="I10761" s="126"/>
      <c r="P10761" s="126"/>
      <c r="Y10761" s="126"/>
      <c r="Z10761" s="126"/>
    </row>
    <row r="10762" spans="1:26">
      <c r="A10762" s="248"/>
      <c r="I10762" s="126"/>
      <c r="P10762" s="126"/>
      <c r="Y10762" s="126"/>
      <c r="Z10762" s="126"/>
    </row>
    <row r="10763" spans="1:26">
      <c r="A10763" s="248"/>
      <c r="I10763" s="126"/>
      <c r="P10763" s="126"/>
      <c r="Y10763" s="126"/>
      <c r="Z10763" s="126"/>
    </row>
    <row r="10764" spans="1:26">
      <c r="A10764" s="248"/>
      <c r="I10764" s="126"/>
      <c r="P10764" s="126"/>
      <c r="Y10764" s="126"/>
      <c r="Z10764" s="126"/>
    </row>
    <row r="10765" spans="1:26">
      <c r="A10765" s="248"/>
      <c r="I10765" s="126"/>
      <c r="P10765" s="126"/>
      <c r="Y10765" s="126"/>
      <c r="Z10765" s="126"/>
    </row>
    <row r="10766" spans="1:26">
      <c r="A10766" s="248"/>
      <c r="I10766" s="126"/>
      <c r="P10766" s="126"/>
      <c r="Y10766" s="126"/>
      <c r="Z10766" s="126"/>
    </row>
    <row r="10767" spans="1:26">
      <c r="A10767" s="248"/>
      <c r="I10767" s="126"/>
      <c r="P10767" s="126"/>
      <c r="Y10767" s="126"/>
      <c r="Z10767" s="126"/>
    </row>
    <row r="10768" spans="1:26">
      <c r="A10768" s="248"/>
      <c r="I10768" s="126"/>
      <c r="P10768" s="126"/>
      <c r="Y10768" s="126"/>
      <c r="Z10768" s="126"/>
    </row>
    <row r="10769" spans="1:26">
      <c r="A10769" s="248"/>
      <c r="I10769" s="126"/>
      <c r="P10769" s="126"/>
      <c r="Y10769" s="126"/>
      <c r="Z10769" s="126"/>
    </row>
    <row r="10770" spans="1:26">
      <c r="A10770" s="248"/>
      <c r="I10770" s="126"/>
      <c r="P10770" s="126"/>
      <c r="Y10770" s="126"/>
      <c r="Z10770" s="126"/>
    </row>
    <row r="10771" spans="1:26">
      <c r="A10771" s="248"/>
      <c r="I10771" s="126"/>
      <c r="P10771" s="126"/>
      <c r="Y10771" s="126"/>
      <c r="Z10771" s="126"/>
    </row>
    <row r="10772" spans="1:26">
      <c r="A10772" s="248"/>
      <c r="I10772" s="126"/>
      <c r="P10772" s="126"/>
      <c r="Y10772" s="126"/>
      <c r="Z10772" s="126"/>
    </row>
    <row r="10773" spans="1:26">
      <c r="A10773" s="248"/>
      <c r="I10773" s="126"/>
      <c r="P10773" s="126"/>
      <c r="Y10773" s="126"/>
      <c r="Z10773" s="126"/>
    </row>
    <row r="10774" spans="1:26">
      <c r="A10774" s="248"/>
      <c r="I10774" s="126"/>
      <c r="P10774" s="126"/>
      <c r="Y10774" s="126"/>
      <c r="Z10774" s="126"/>
    </row>
    <row r="10775" spans="1:26">
      <c r="A10775" s="248"/>
      <c r="I10775" s="126"/>
      <c r="P10775" s="126"/>
      <c r="Y10775" s="126"/>
      <c r="Z10775" s="126"/>
    </row>
    <row r="10776" spans="1:26">
      <c r="A10776" s="248"/>
      <c r="I10776" s="126"/>
      <c r="P10776" s="126"/>
      <c r="Y10776" s="126"/>
      <c r="Z10776" s="126"/>
    </row>
    <row r="10777" spans="1:26">
      <c r="A10777" s="248"/>
      <c r="I10777" s="126"/>
      <c r="P10777" s="126"/>
      <c r="Y10777" s="126"/>
      <c r="Z10777" s="126"/>
    </row>
    <row r="10778" spans="1:26">
      <c r="A10778" s="248"/>
      <c r="I10778" s="126"/>
      <c r="P10778" s="126"/>
      <c r="Y10778" s="126"/>
      <c r="Z10778" s="126"/>
    </row>
    <row r="10779" spans="1:26">
      <c r="A10779" s="248"/>
      <c r="I10779" s="126"/>
      <c r="P10779" s="126"/>
      <c r="Y10779" s="126"/>
      <c r="Z10779" s="126"/>
    </row>
    <row r="10780" spans="1:26">
      <c r="A10780" s="248"/>
      <c r="I10780" s="126"/>
      <c r="P10780" s="126"/>
      <c r="Y10780" s="126"/>
      <c r="Z10780" s="126"/>
    </row>
    <row r="10781" spans="1:26">
      <c r="A10781" s="248"/>
      <c r="I10781" s="126"/>
      <c r="P10781" s="126"/>
      <c r="Y10781" s="126"/>
      <c r="Z10781" s="126"/>
    </row>
    <row r="10782" spans="1:26">
      <c r="A10782" s="248"/>
      <c r="I10782" s="126"/>
      <c r="P10782" s="126"/>
      <c r="Y10782" s="126"/>
      <c r="Z10782" s="126"/>
    </row>
    <row r="10783" spans="1:26">
      <c r="A10783" s="248"/>
      <c r="I10783" s="126"/>
      <c r="P10783" s="126"/>
      <c r="Y10783" s="126"/>
      <c r="Z10783" s="126"/>
    </row>
    <row r="10784" spans="1:26">
      <c r="A10784" s="248"/>
      <c r="I10784" s="126"/>
      <c r="P10784" s="126"/>
      <c r="Y10784" s="126"/>
      <c r="Z10784" s="126"/>
    </row>
    <row r="10785" spans="1:26">
      <c r="A10785" s="248"/>
      <c r="I10785" s="126"/>
      <c r="P10785" s="126"/>
      <c r="Y10785" s="126"/>
      <c r="Z10785" s="126"/>
    </row>
    <row r="10786" spans="1:26">
      <c r="A10786" s="248"/>
      <c r="I10786" s="126"/>
      <c r="P10786" s="126"/>
      <c r="Y10786" s="126"/>
      <c r="Z10786" s="126"/>
    </row>
    <row r="10787" spans="1:26">
      <c r="A10787" s="248"/>
      <c r="I10787" s="126"/>
      <c r="P10787" s="126"/>
      <c r="Y10787" s="126"/>
      <c r="Z10787" s="126"/>
    </row>
    <row r="10788" spans="1:26">
      <c r="A10788" s="248"/>
      <c r="I10788" s="126"/>
      <c r="P10788" s="126"/>
      <c r="Y10788" s="126"/>
      <c r="Z10788" s="126"/>
    </row>
    <row r="10789" spans="1:26">
      <c r="A10789" s="248"/>
      <c r="I10789" s="126"/>
      <c r="P10789" s="126"/>
      <c r="Y10789" s="126"/>
      <c r="Z10789" s="126"/>
    </row>
    <row r="10790" spans="1:26">
      <c r="A10790" s="248"/>
      <c r="I10790" s="126"/>
      <c r="P10790" s="126"/>
      <c r="Y10790" s="126"/>
      <c r="Z10790" s="126"/>
    </row>
    <row r="10791" spans="1:26">
      <c r="A10791" s="248"/>
      <c r="I10791" s="126"/>
      <c r="P10791" s="126"/>
      <c r="Y10791" s="126"/>
      <c r="Z10791" s="126"/>
    </row>
    <row r="10792" spans="1:26">
      <c r="A10792" s="248"/>
      <c r="I10792" s="126"/>
      <c r="P10792" s="126"/>
      <c r="Y10792" s="126"/>
      <c r="Z10792" s="126"/>
    </row>
    <row r="10793" spans="1:26">
      <c r="A10793" s="248"/>
      <c r="I10793" s="126"/>
      <c r="P10793" s="126"/>
      <c r="Y10793" s="126"/>
      <c r="Z10793" s="126"/>
    </row>
    <row r="10794" spans="1:26">
      <c r="A10794" s="248"/>
      <c r="I10794" s="126"/>
      <c r="P10794" s="126"/>
      <c r="Y10794" s="126"/>
      <c r="Z10794" s="126"/>
    </row>
    <row r="10795" spans="1:26">
      <c r="A10795" s="248"/>
      <c r="I10795" s="126"/>
      <c r="P10795" s="126"/>
      <c r="Y10795" s="126"/>
      <c r="Z10795" s="126"/>
    </row>
    <row r="10796" spans="1:26">
      <c r="A10796" s="248"/>
      <c r="I10796" s="126"/>
      <c r="P10796" s="126"/>
      <c r="Y10796" s="126"/>
      <c r="Z10796" s="126"/>
    </row>
    <row r="10797" spans="1:26">
      <c r="A10797" s="248"/>
      <c r="I10797" s="126"/>
      <c r="P10797" s="126"/>
      <c r="Y10797" s="126"/>
      <c r="Z10797" s="126"/>
    </row>
    <row r="10798" spans="1:26">
      <c r="A10798" s="248"/>
      <c r="I10798" s="126"/>
      <c r="P10798" s="126"/>
      <c r="Y10798" s="126"/>
      <c r="Z10798" s="126"/>
    </row>
    <row r="10799" spans="1:26">
      <c r="A10799" s="248"/>
      <c r="I10799" s="126"/>
      <c r="P10799" s="126"/>
      <c r="Y10799" s="126"/>
      <c r="Z10799" s="126"/>
    </row>
    <row r="10800" spans="1:26">
      <c r="A10800" s="248"/>
      <c r="I10800" s="126"/>
      <c r="P10800" s="126"/>
      <c r="Y10800" s="126"/>
      <c r="Z10800" s="126"/>
    </row>
    <row r="10801" spans="1:26">
      <c r="A10801" s="248"/>
      <c r="I10801" s="126"/>
      <c r="P10801" s="126"/>
      <c r="Y10801" s="126"/>
      <c r="Z10801" s="126"/>
    </row>
    <row r="10802" spans="1:26">
      <c r="A10802" s="248"/>
      <c r="I10802" s="126"/>
      <c r="P10802" s="126"/>
      <c r="Y10802" s="126"/>
      <c r="Z10802" s="126"/>
    </row>
    <row r="10803" spans="1:26">
      <c r="A10803" s="248"/>
      <c r="I10803" s="126"/>
      <c r="P10803" s="126"/>
      <c r="Y10803" s="126"/>
      <c r="Z10803" s="126"/>
    </row>
    <row r="10804" spans="1:26">
      <c r="A10804" s="248"/>
      <c r="I10804" s="126"/>
      <c r="P10804" s="126"/>
      <c r="Y10804" s="126"/>
      <c r="Z10804" s="126"/>
    </row>
    <row r="10805" spans="1:26">
      <c r="A10805" s="248"/>
      <c r="I10805" s="126"/>
      <c r="P10805" s="126"/>
      <c r="Y10805" s="126"/>
      <c r="Z10805" s="126"/>
    </row>
    <row r="10806" spans="1:26">
      <c r="A10806" s="248"/>
      <c r="I10806" s="126"/>
      <c r="P10806" s="126"/>
      <c r="Y10806" s="126"/>
      <c r="Z10806" s="126"/>
    </row>
    <row r="10807" spans="1:26">
      <c r="A10807" s="248"/>
      <c r="I10807" s="126"/>
      <c r="P10807" s="126"/>
      <c r="Y10807" s="126"/>
      <c r="Z10807" s="126"/>
    </row>
    <row r="10808" spans="1:26">
      <c r="A10808" s="248"/>
      <c r="I10808" s="126"/>
      <c r="P10808" s="126"/>
      <c r="Y10808" s="126"/>
      <c r="Z10808" s="126"/>
    </row>
    <row r="10809" spans="1:26">
      <c r="A10809" s="248"/>
      <c r="I10809" s="126"/>
      <c r="P10809" s="126"/>
      <c r="Y10809" s="126"/>
      <c r="Z10809" s="126"/>
    </row>
    <row r="10810" spans="1:26">
      <c r="A10810" s="248"/>
      <c r="I10810" s="126"/>
      <c r="P10810" s="126"/>
      <c r="Y10810" s="126"/>
      <c r="Z10810" s="126"/>
    </row>
    <row r="10811" spans="1:26">
      <c r="A10811" s="248"/>
      <c r="I10811" s="126"/>
      <c r="P10811" s="126"/>
      <c r="Y10811" s="126"/>
      <c r="Z10811" s="126"/>
    </row>
    <row r="10812" spans="1:26">
      <c r="A10812" s="248"/>
      <c r="I10812" s="126"/>
      <c r="P10812" s="126"/>
      <c r="Y10812" s="126"/>
      <c r="Z10812" s="126"/>
    </row>
    <row r="10813" spans="1:26">
      <c r="A10813" s="248"/>
      <c r="I10813" s="126"/>
      <c r="P10813" s="126"/>
      <c r="Y10813" s="126"/>
      <c r="Z10813" s="126"/>
    </row>
    <row r="10814" spans="1:26">
      <c r="A10814" s="248"/>
      <c r="I10814" s="126"/>
      <c r="P10814" s="126"/>
      <c r="Y10814" s="126"/>
      <c r="Z10814" s="126"/>
    </row>
    <row r="10815" spans="1:26">
      <c r="A10815" s="248"/>
      <c r="I10815" s="126"/>
      <c r="P10815" s="126"/>
      <c r="Y10815" s="126"/>
      <c r="Z10815" s="126"/>
    </row>
    <row r="10816" spans="1:26">
      <c r="A10816" s="248"/>
      <c r="I10816" s="126"/>
      <c r="P10816" s="126"/>
      <c r="Y10816" s="126"/>
      <c r="Z10816" s="126"/>
    </row>
    <row r="10817" spans="1:26">
      <c r="A10817" s="248"/>
      <c r="I10817" s="126"/>
      <c r="P10817" s="126"/>
      <c r="Y10817" s="126"/>
      <c r="Z10817" s="126"/>
    </row>
    <row r="10818" spans="1:26">
      <c r="A10818" s="248"/>
      <c r="I10818" s="126"/>
      <c r="P10818" s="126"/>
      <c r="Y10818" s="126"/>
      <c r="Z10818" s="126"/>
    </row>
    <row r="10819" spans="1:26">
      <c r="A10819" s="248"/>
      <c r="I10819" s="126"/>
      <c r="P10819" s="126"/>
      <c r="Y10819" s="126"/>
      <c r="Z10819" s="126"/>
    </row>
    <row r="10820" spans="1:26">
      <c r="A10820" s="248"/>
      <c r="I10820" s="126"/>
      <c r="P10820" s="126"/>
      <c r="Y10820" s="126"/>
      <c r="Z10820" s="126"/>
    </row>
    <row r="10821" spans="1:26">
      <c r="A10821" s="248"/>
      <c r="I10821" s="126"/>
      <c r="P10821" s="126"/>
      <c r="Y10821" s="126"/>
      <c r="Z10821" s="126"/>
    </row>
    <row r="10822" spans="1:26">
      <c r="A10822" s="248"/>
      <c r="I10822" s="126"/>
      <c r="P10822" s="126"/>
      <c r="Y10822" s="126"/>
      <c r="Z10822" s="126"/>
    </row>
    <row r="10823" spans="1:26">
      <c r="A10823" s="248"/>
      <c r="I10823" s="126"/>
      <c r="P10823" s="126"/>
      <c r="Y10823" s="126"/>
      <c r="Z10823" s="126"/>
    </row>
    <row r="10824" spans="1:26">
      <c r="A10824" s="248"/>
      <c r="I10824" s="126"/>
      <c r="P10824" s="126"/>
      <c r="Y10824" s="126"/>
      <c r="Z10824" s="126"/>
    </row>
    <row r="10825" spans="1:26">
      <c r="A10825" s="248"/>
      <c r="I10825" s="126"/>
      <c r="P10825" s="126"/>
      <c r="Y10825" s="126"/>
      <c r="Z10825" s="126"/>
    </row>
    <row r="10826" spans="1:26">
      <c r="A10826" s="248"/>
      <c r="I10826" s="126"/>
      <c r="P10826" s="126"/>
      <c r="Y10826" s="126"/>
      <c r="Z10826" s="126"/>
    </row>
    <row r="10827" spans="1:26">
      <c r="A10827" s="248"/>
      <c r="I10827" s="126"/>
      <c r="P10827" s="126"/>
      <c r="Y10827" s="126"/>
      <c r="Z10827" s="126"/>
    </row>
    <row r="10828" spans="1:26">
      <c r="A10828" s="248"/>
      <c r="I10828" s="126"/>
      <c r="P10828" s="126"/>
      <c r="Y10828" s="126"/>
      <c r="Z10828" s="126"/>
    </row>
    <row r="10829" spans="1:26">
      <c r="A10829" s="248"/>
      <c r="I10829" s="126"/>
      <c r="P10829" s="126"/>
      <c r="Y10829" s="126"/>
      <c r="Z10829" s="126"/>
    </row>
    <row r="10830" spans="1:26">
      <c r="A10830" s="248"/>
      <c r="I10830" s="126"/>
      <c r="P10830" s="126"/>
      <c r="Y10830" s="126"/>
      <c r="Z10830" s="126"/>
    </row>
    <row r="10831" spans="1:26">
      <c r="A10831" s="248"/>
      <c r="I10831" s="126"/>
      <c r="P10831" s="126"/>
      <c r="Y10831" s="126"/>
      <c r="Z10831" s="126"/>
    </row>
    <row r="10832" spans="1:26">
      <c r="A10832" s="248"/>
      <c r="I10832" s="126"/>
      <c r="P10832" s="126"/>
      <c r="Y10832" s="126"/>
      <c r="Z10832" s="126"/>
    </row>
    <row r="10833" spans="1:26">
      <c r="A10833" s="248"/>
      <c r="I10833" s="126"/>
      <c r="P10833" s="126"/>
      <c r="Y10833" s="126"/>
      <c r="Z10833" s="126"/>
    </row>
    <row r="10834" spans="1:26">
      <c r="A10834" s="248"/>
      <c r="I10834" s="126"/>
      <c r="P10834" s="126"/>
      <c r="Y10834" s="126"/>
      <c r="Z10834" s="126"/>
    </row>
    <row r="10835" spans="1:26">
      <c r="A10835" s="248"/>
      <c r="I10835" s="126"/>
      <c r="P10835" s="126"/>
      <c r="Y10835" s="126"/>
      <c r="Z10835" s="126"/>
    </row>
    <row r="10836" spans="1:26">
      <c r="A10836" s="248"/>
      <c r="I10836" s="126"/>
      <c r="P10836" s="126"/>
      <c r="Y10836" s="126"/>
      <c r="Z10836" s="126"/>
    </row>
    <row r="10837" spans="1:26">
      <c r="A10837" s="248"/>
      <c r="I10837" s="126"/>
      <c r="P10837" s="126"/>
      <c r="Y10837" s="126"/>
      <c r="Z10837" s="126"/>
    </row>
    <row r="10838" spans="1:26">
      <c r="A10838" s="248"/>
      <c r="I10838" s="126"/>
      <c r="P10838" s="126"/>
      <c r="Y10838" s="126"/>
      <c r="Z10838" s="126"/>
    </row>
    <row r="10839" spans="1:26">
      <c r="A10839" s="248"/>
      <c r="I10839" s="126"/>
      <c r="P10839" s="126"/>
      <c r="Y10839" s="126"/>
      <c r="Z10839" s="126"/>
    </row>
    <row r="10840" spans="1:26">
      <c r="A10840" s="248"/>
      <c r="I10840" s="126"/>
      <c r="P10840" s="126"/>
      <c r="Y10840" s="126"/>
      <c r="Z10840" s="126"/>
    </row>
    <row r="10841" spans="1:26">
      <c r="A10841" s="248"/>
      <c r="I10841" s="126"/>
      <c r="P10841" s="126"/>
      <c r="Y10841" s="126"/>
      <c r="Z10841" s="126"/>
    </row>
    <row r="10842" spans="1:26">
      <c r="A10842" s="248"/>
      <c r="I10842" s="126"/>
      <c r="P10842" s="126"/>
      <c r="Y10842" s="126"/>
      <c r="Z10842" s="126"/>
    </row>
    <row r="10843" spans="1:26">
      <c r="A10843" s="248"/>
      <c r="I10843" s="126"/>
      <c r="P10843" s="126"/>
      <c r="Y10843" s="126"/>
      <c r="Z10843" s="126"/>
    </row>
    <row r="10844" spans="1:26">
      <c r="A10844" s="248"/>
      <c r="I10844" s="126"/>
      <c r="P10844" s="126"/>
      <c r="Y10844" s="126"/>
      <c r="Z10844" s="126"/>
    </row>
    <row r="10845" spans="1:26">
      <c r="A10845" s="248"/>
      <c r="I10845" s="126"/>
      <c r="P10845" s="126"/>
      <c r="Y10845" s="126"/>
      <c r="Z10845" s="126"/>
    </row>
    <row r="10846" spans="1:26">
      <c r="A10846" s="248"/>
      <c r="I10846" s="126"/>
      <c r="P10846" s="126"/>
      <c r="Y10846" s="126"/>
      <c r="Z10846" s="126"/>
    </row>
    <row r="10847" spans="1:26">
      <c r="A10847" s="248"/>
      <c r="I10847" s="126"/>
      <c r="P10847" s="126"/>
      <c r="Y10847" s="126"/>
      <c r="Z10847" s="126"/>
    </row>
    <row r="10848" spans="1:26">
      <c r="A10848" s="248"/>
      <c r="I10848" s="126"/>
      <c r="P10848" s="126"/>
      <c r="Y10848" s="126"/>
      <c r="Z10848" s="126"/>
    </row>
    <row r="10849" spans="1:26">
      <c r="A10849" s="248"/>
      <c r="I10849" s="126"/>
      <c r="P10849" s="126"/>
      <c r="Y10849" s="126"/>
      <c r="Z10849" s="126"/>
    </row>
    <row r="10850" spans="1:26">
      <c r="A10850" s="248"/>
      <c r="I10850" s="126"/>
      <c r="P10850" s="126"/>
      <c r="Y10850" s="126"/>
      <c r="Z10850" s="126"/>
    </row>
    <row r="10851" spans="1:26">
      <c r="A10851" s="248"/>
      <c r="I10851" s="126"/>
      <c r="P10851" s="126"/>
      <c r="Y10851" s="126"/>
      <c r="Z10851" s="126"/>
    </row>
    <row r="10852" spans="1:26">
      <c r="A10852" s="248"/>
      <c r="I10852" s="126"/>
      <c r="P10852" s="126"/>
      <c r="Y10852" s="126"/>
      <c r="Z10852" s="126"/>
    </row>
    <row r="10853" spans="1:26">
      <c r="A10853" s="248"/>
      <c r="I10853" s="126"/>
      <c r="P10853" s="126"/>
      <c r="Y10853" s="126"/>
      <c r="Z10853" s="126"/>
    </row>
    <row r="10854" spans="1:26">
      <c r="A10854" s="248"/>
      <c r="I10854" s="126"/>
      <c r="P10854" s="126"/>
      <c r="Y10854" s="126"/>
      <c r="Z10854" s="126"/>
    </row>
    <row r="10855" spans="1:26">
      <c r="A10855" s="248"/>
      <c r="I10855" s="126"/>
      <c r="P10855" s="126"/>
      <c r="Y10855" s="126"/>
      <c r="Z10855" s="126"/>
    </row>
    <row r="10856" spans="1:26">
      <c r="A10856" s="248"/>
      <c r="I10856" s="126"/>
      <c r="P10856" s="126"/>
      <c r="Y10856" s="126"/>
      <c r="Z10856" s="126"/>
    </row>
    <row r="10857" spans="1:26">
      <c r="A10857" s="248"/>
      <c r="I10857" s="126"/>
      <c r="P10857" s="126"/>
      <c r="Y10857" s="126"/>
      <c r="Z10857" s="126"/>
    </row>
    <row r="10858" spans="1:26">
      <c r="A10858" s="248"/>
      <c r="I10858" s="126"/>
      <c r="P10858" s="126"/>
      <c r="Y10858" s="126"/>
      <c r="Z10858" s="126"/>
    </row>
    <row r="10859" spans="1:26">
      <c r="A10859" s="248"/>
      <c r="I10859" s="126"/>
      <c r="P10859" s="126"/>
      <c r="Y10859" s="126"/>
      <c r="Z10859" s="126"/>
    </row>
    <row r="10860" spans="1:26">
      <c r="A10860" s="248"/>
      <c r="I10860" s="126"/>
      <c r="P10860" s="126"/>
      <c r="Y10860" s="126"/>
      <c r="Z10860" s="126"/>
    </row>
    <row r="10861" spans="1:26">
      <c r="A10861" s="248"/>
      <c r="I10861" s="126"/>
      <c r="P10861" s="126"/>
      <c r="Y10861" s="126"/>
      <c r="Z10861" s="126"/>
    </row>
    <row r="10862" spans="1:26">
      <c r="A10862" s="248"/>
      <c r="I10862" s="126"/>
      <c r="P10862" s="126"/>
      <c r="Y10862" s="126"/>
      <c r="Z10862" s="126"/>
    </row>
    <row r="10863" spans="1:26">
      <c r="A10863" s="248"/>
      <c r="I10863" s="126"/>
      <c r="P10863" s="126"/>
      <c r="Y10863" s="126"/>
      <c r="Z10863" s="126"/>
    </row>
    <row r="10864" spans="1:26">
      <c r="A10864" s="248"/>
      <c r="I10864" s="126"/>
      <c r="P10864" s="126"/>
      <c r="Y10864" s="126"/>
      <c r="Z10864" s="126"/>
    </row>
    <row r="10865" spans="1:26">
      <c r="A10865" s="248"/>
      <c r="I10865" s="126"/>
      <c r="P10865" s="126"/>
      <c r="Y10865" s="126"/>
      <c r="Z10865" s="126"/>
    </row>
    <row r="10866" spans="1:26">
      <c r="A10866" s="248"/>
      <c r="I10866" s="126"/>
      <c r="P10866" s="126"/>
      <c r="Y10866" s="126"/>
      <c r="Z10866" s="126"/>
    </row>
    <row r="10867" spans="1:26">
      <c r="A10867" s="248"/>
      <c r="I10867" s="126"/>
      <c r="P10867" s="126"/>
      <c r="Y10867" s="126"/>
      <c r="Z10867" s="126"/>
    </row>
    <row r="10868" spans="1:26">
      <c r="A10868" s="248"/>
      <c r="I10868" s="126"/>
      <c r="P10868" s="126"/>
      <c r="Y10868" s="126"/>
      <c r="Z10868" s="126"/>
    </row>
    <row r="10869" spans="1:26">
      <c r="A10869" s="248"/>
      <c r="I10869" s="126"/>
      <c r="P10869" s="126"/>
      <c r="Y10869" s="126"/>
      <c r="Z10869" s="126"/>
    </row>
    <row r="10870" spans="1:26">
      <c r="A10870" s="248"/>
      <c r="I10870" s="126"/>
      <c r="P10870" s="126"/>
      <c r="Y10870" s="126"/>
      <c r="Z10870" s="126"/>
    </row>
    <row r="10871" spans="1:26">
      <c r="A10871" s="248"/>
      <c r="I10871" s="126"/>
      <c r="P10871" s="126"/>
      <c r="Y10871" s="126"/>
      <c r="Z10871" s="126"/>
    </row>
    <row r="10872" spans="1:26">
      <c r="A10872" s="248"/>
      <c r="I10872" s="126"/>
      <c r="P10872" s="126"/>
      <c r="Y10872" s="126"/>
      <c r="Z10872" s="126"/>
    </row>
    <row r="10873" spans="1:26">
      <c r="A10873" s="248"/>
      <c r="I10873" s="126"/>
      <c r="P10873" s="126"/>
      <c r="Y10873" s="126"/>
      <c r="Z10873" s="126"/>
    </row>
    <row r="10874" spans="1:26">
      <c r="A10874" s="248"/>
      <c r="I10874" s="126"/>
      <c r="P10874" s="126"/>
      <c r="Y10874" s="126"/>
      <c r="Z10874" s="126"/>
    </row>
    <row r="10875" spans="1:26">
      <c r="A10875" s="248"/>
      <c r="I10875" s="126"/>
      <c r="P10875" s="126"/>
      <c r="Y10875" s="126"/>
      <c r="Z10875" s="126"/>
    </row>
    <row r="10876" spans="1:26">
      <c r="A10876" s="248"/>
      <c r="I10876" s="126"/>
      <c r="P10876" s="126"/>
      <c r="Y10876" s="126"/>
      <c r="Z10876" s="126"/>
    </row>
    <row r="10877" spans="1:26">
      <c r="A10877" s="248"/>
      <c r="I10877" s="126"/>
      <c r="P10877" s="126"/>
      <c r="Y10877" s="126"/>
      <c r="Z10877" s="126"/>
    </row>
    <row r="10878" spans="1:26">
      <c r="A10878" s="248"/>
      <c r="I10878" s="126"/>
      <c r="P10878" s="126"/>
      <c r="Y10878" s="126"/>
      <c r="Z10878" s="126"/>
    </row>
    <row r="10879" spans="1:26">
      <c r="A10879" s="248"/>
      <c r="I10879" s="126"/>
      <c r="P10879" s="126"/>
      <c r="Y10879" s="126"/>
      <c r="Z10879" s="126"/>
    </row>
    <row r="10880" spans="1:26">
      <c r="A10880" s="248"/>
      <c r="I10880" s="126"/>
      <c r="P10880" s="126"/>
      <c r="Y10880" s="126"/>
      <c r="Z10880" s="126"/>
    </row>
    <row r="10881" spans="1:26">
      <c r="A10881" s="248"/>
      <c r="I10881" s="126"/>
      <c r="P10881" s="126"/>
      <c r="Y10881" s="126"/>
      <c r="Z10881" s="126"/>
    </row>
    <row r="10882" spans="1:26">
      <c r="A10882" s="248"/>
      <c r="I10882" s="126"/>
      <c r="P10882" s="126"/>
      <c r="Y10882" s="126"/>
      <c r="Z10882" s="126"/>
    </row>
    <row r="10883" spans="1:26">
      <c r="A10883" s="248"/>
      <c r="I10883" s="126"/>
      <c r="P10883" s="126"/>
      <c r="Y10883" s="126"/>
      <c r="Z10883" s="126"/>
    </row>
    <row r="10884" spans="1:26">
      <c r="A10884" s="248"/>
      <c r="I10884" s="126"/>
      <c r="P10884" s="126"/>
      <c r="Y10884" s="126"/>
      <c r="Z10884" s="126"/>
    </row>
    <row r="10885" spans="1:26">
      <c r="A10885" s="248"/>
      <c r="I10885" s="126"/>
      <c r="P10885" s="126"/>
      <c r="Y10885" s="126"/>
      <c r="Z10885" s="126"/>
    </row>
    <row r="10886" spans="1:26">
      <c r="A10886" s="248"/>
      <c r="I10886" s="126"/>
      <c r="P10886" s="126"/>
      <c r="Y10886" s="126"/>
      <c r="Z10886" s="126"/>
    </row>
    <row r="10887" spans="1:26">
      <c r="A10887" s="248"/>
      <c r="I10887" s="126"/>
      <c r="P10887" s="126"/>
      <c r="Y10887" s="126"/>
      <c r="Z10887" s="126"/>
    </row>
    <row r="10888" spans="1:26">
      <c r="A10888" s="248"/>
      <c r="I10888" s="126"/>
      <c r="P10888" s="126"/>
      <c r="Y10888" s="126"/>
      <c r="Z10888" s="126"/>
    </row>
    <row r="10889" spans="1:26">
      <c r="A10889" s="248"/>
      <c r="I10889" s="126"/>
      <c r="P10889" s="126"/>
      <c r="Y10889" s="126"/>
      <c r="Z10889" s="126"/>
    </row>
    <row r="10890" spans="1:26">
      <c r="A10890" s="248"/>
      <c r="I10890" s="126"/>
      <c r="P10890" s="126"/>
      <c r="Y10890" s="126"/>
      <c r="Z10890" s="126"/>
    </row>
    <row r="10891" spans="1:26">
      <c r="A10891" s="248"/>
      <c r="I10891" s="126"/>
      <c r="P10891" s="126"/>
      <c r="Y10891" s="126"/>
      <c r="Z10891" s="126"/>
    </row>
    <row r="10892" spans="1:26">
      <c r="A10892" s="248"/>
      <c r="I10892" s="126"/>
      <c r="P10892" s="126"/>
      <c r="Y10892" s="126"/>
      <c r="Z10892" s="126"/>
    </row>
    <row r="10893" spans="1:26">
      <c r="A10893" s="248"/>
      <c r="I10893" s="126"/>
      <c r="P10893" s="126"/>
      <c r="Y10893" s="126"/>
      <c r="Z10893" s="126"/>
    </row>
    <row r="10894" spans="1:26">
      <c r="A10894" s="248"/>
      <c r="I10894" s="126"/>
      <c r="P10894" s="126"/>
      <c r="Y10894" s="126"/>
      <c r="Z10894" s="126"/>
    </row>
    <row r="10895" spans="1:26">
      <c r="A10895" s="248"/>
      <c r="I10895" s="126"/>
      <c r="P10895" s="126"/>
      <c r="Y10895" s="126"/>
      <c r="Z10895" s="126"/>
    </row>
    <row r="10896" spans="1:26">
      <c r="A10896" s="248"/>
      <c r="I10896" s="126"/>
      <c r="P10896" s="126"/>
      <c r="Y10896" s="126"/>
      <c r="Z10896" s="126"/>
    </row>
    <row r="10897" spans="1:26">
      <c r="A10897" s="248"/>
      <c r="I10897" s="126"/>
      <c r="P10897" s="126"/>
      <c r="Y10897" s="126"/>
      <c r="Z10897" s="126"/>
    </row>
    <row r="10898" spans="1:26">
      <c r="A10898" s="248"/>
      <c r="I10898" s="126"/>
      <c r="P10898" s="126"/>
      <c r="Y10898" s="126"/>
      <c r="Z10898" s="126"/>
    </row>
    <row r="10899" spans="1:26">
      <c r="A10899" s="248"/>
      <c r="I10899" s="126"/>
      <c r="P10899" s="126"/>
      <c r="Y10899" s="126"/>
      <c r="Z10899" s="126"/>
    </row>
    <row r="10900" spans="1:26">
      <c r="A10900" s="248"/>
      <c r="I10900" s="126"/>
      <c r="P10900" s="126"/>
      <c r="Y10900" s="126"/>
      <c r="Z10900" s="126"/>
    </row>
    <row r="10901" spans="1:26">
      <c r="A10901" s="248"/>
      <c r="I10901" s="126"/>
      <c r="P10901" s="126"/>
      <c r="Y10901" s="126"/>
      <c r="Z10901" s="126"/>
    </row>
    <row r="10902" spans="1:26">
      <c r="A10902" s="248"/>
      <c r="I10902" s="126"/>
      <c r="P10902" s="126"/>
      <c r="Y10902" s="126"/>
      <c r="Z10902" s="126"/>
    </row>
    <row r="10903" spans="1:26">
      <c r="A10903" s="248"/>
      <c r="I10903" s="126"/>
      <c r="P10903" s="126"/>
      <c r="Y10903" s="126"/>
      <c r="Z10903" s="126"/>
    </row>
    <row r="10904" spans="1:26">
      <c r="A10904" s="248"/>
      <c r="I10904" s="126"/>
      <c r="P10904" s="126"/>
      <c r="Y10904" s="126"/>
      <c r="Z10904" s="126"/>
    </row>
    <row r="10905" spans="1:26">
      <c r="A10905" s="248"/>
      <c r="I10905" s="126"/>
      <c r="P10905" s="126"/>
      <c r="Y10905" s="126"/>
      <c r="Z10905" s="126"/>
    </row>
    <row r="10906" spans="1:26">
      <c r="A10906" s="248"/>
      <c r="I10906" s="126"/>
      <c r="P10906" s="126"/>
      <c r="Y10906" s="126"/>
      <c r="Z10906" s="126"/>
    </row>
    <row r="10907" spans="1:26">
      <c r="A10907" s="248"/>
      <c r="I10907" s="126"/>
      <c r="P10907" s="126"/>
      <c r="Y10907" s="126"/>
      <c r="Z10907" s="126"/>
    </row>
    <row r="10908" spans="1:26">
      <c r="A10908" s="248"/>
      <c r="I10908" s="126"/>
      <c r="P10908" s="126"/>
      <c r="Y10908" s="126"/>
      <c r="Z10908" s="126"/>
    </row>
    <row r="10909" spans="1:26">
      <c r="A10909" s="248"/>
      <c r="I10909" s="126"/>
      <c r="P10909" s="126"/>
      <c r="Y10909" s="126"/>
      <c r="Z10909" s="126"/>
    </row>
    <row r="10910" spans="1:26">
      <c r="A10910" s="248"/>
      <c r="I10910" s="126"/>
      <c r="P10910" s="126"/>
      <c r="Y10910" s="126"/>
      <c r="Z10910" s="126"/>
    </row>
    <row r="10911" spans="1:26">
      <c r="A10911" s="248"/>
      <c r="I10911" s="126"/>
      <c r="P10911" s="126"/>
      <c r="Y10911" s="126"/>
      <c r="Z10911" s="126"/>
    </row>
    <row r="10912" spans="1:26">
      <c r="A10912" s="248"/>
      <c r="I10912" s="126"/>
      <c r="P10912" s="126"/>
      <c r="Y10912" s="126"/>
      <c r="Z10912" s="126"/>
    </row>
    <row r="10913" spans="1:26">
      <c r="A10913" s="248"/>
      <c r="I10913" s="126"/>
      <c r="P10913" s="126"/>
      <c r="Y10913" s="126"/>
      <c r="Z10913" s="126"/>
    </row>
    <row r="10914" spans="1:26">
      <c r="A10914" s="248"/>
      <c r="I10914" s="126"/>
      <c r="P10914" s="126"/>
      <c r="Y10914" s="126"/>
      <c r="Z10914" s="126"/>
    </row>
    <row r="10915" spans="1:26">
      <c r="A10915" s="248"/>
      <c r="I10915" s="126"/>
      <c r="P10915" s="126"/>
      <c r="Y10915" s="126"/>
      <c r="Z10915" s="126"/>
    </row>
    <row r="10916" spans="1:26">
      <c r="A10916" s="248"/>
      <c r="I10916" s="126"/>
      <c r="P10916" s="126"/>
      <c r="Y10916" s="126"/>
      <c r="Z10916" s="126"/>
    </row>
    <row r="10917" spans="1:26">
      <c r="A10917" s="248"/>
      <c r="I10917" s="126"/>
      <c r="P10917" s="126"/>
      <c r="Y10917" s="126"/>
      <c r="Z10917" s="126"/>
    </row>
    <row r="10918" spans="1:26">
      <c r="A10918" s="248"/>
      <c r="I10918" s="126"/>
      <c r="P10918" s="126"/>
      <c r="Y10918" s="126"/>
      <c r="Z10918" s="126"/>
    </row>
    <row r="10919" spans="1:26">
      <c r="A10919" s="248"/>
      <c r="I10919" s="126"/>
      <c r="P10919" s="126"/>
      <c r="Y10919" s="126"/>
      <c r="Z10919" s="126"/>
    </row>
    <row r="10920" spans="1:26">
      <c r="A10920" s="248"/>
      <c r="I10920" s="126"/>
      <c r="P10920" s="126"/>
      <c r="Y10920" s="126"/>
      <c r="Z10920" s="126"/>
    </row>
    <row r="10921" spans="1:26">
      <c r="A10921" s="248"/>
      <c r="I10921" s="126"/>
      <c r="P10921" s="126"/>
      <c r="Y10921" s="126"/>
      <c r="Z10921" s="126"/>
    </row>
    <row r="10922" spans="1:26">
      <c r="A10922" s="248"/>
      <c r="I10922" s="126"/>
      <c r="P10922" s="126"/>
      <c r="Y10922" s="126"/>
      <c r="Z10922" s="126"/>
    </row>
    <row r="10923" spans="1:26">
      <c r="A10923" s="248"/>
      <c r="I10923" s="126"/>
      <c r="P10923" s="126"/>
      <c r="Y10923" s="126"/>
      <c r="Z10923" s="126"/>
    </row>
    <row r="10924" spans="1:26">
      <c r="A10924" s="248"/>
      <c r="I10924" s="126"/>
      <c r="P10924" s="126"/>
      <c r="Y10924" s="126"/>
      <c r="Z10924" s="126"/>
    </row>
    <row r="10925" spans="1:26">
      <c r="A10925" s="248"/>
      <c r="I10925" s="126"/>
      <c r="P10925" s="126"/>
      <c r="Y10925" s="126"/>
      <c r="Z10925" s="126"/>
    </row>
    <row r="10926" spans="1:26">
      <c r="A10926" s="248"/>
      <c r="I10926" s="126"/>
      <c r="P10926" s="126"/>
      <c r="Y10926" s="126"/>
      <c r="Z10926" s="126"/>
    </row>
    <row r="10927" spans="1:26">
      <c r="A10927" s="248"/>
      <c r="I10927" s="126"/>
      <c r="P10927" s="126"/>
      <c r="Y10927" s="126"/>
      <c r="Z10927" s="126"/>
    </row>
    <row r="10928" spans="1:26">
      <c r="A10928" s="248"/>
      <c r="I10928" s="126"/>
      <c r="P10928" s="126"/>
      <c r="Y10928" s="126"/>
      <c r="Z10928" s="126"/>
    </row>
    <row r="10929" spans="1:26">
      <c r="A10929" s="248"/>
      <c r="I10929" s="126"/>
      <c r="P10929" s="126"/>
      <c r="Y10929" s="126"/>
      <c r="Z10929" s="126"/>
    </row>
    <row r="10930" spans="1:26">
      <c r="A10930" s="248"/>
      <c r="I10930" s="126"/>
      <c r="P10930" s="126"/>
      <c r="Y10930" s="126"/>
      <c r="Z10930" s="126"/>
    </row>
    <row r="10931" spans="1:26">
      <c r="A10931" s="248"/>
      <c r="I10931" s="126"/>
      <c r="P10931" s="126"/>
      <c r="Y10931" s="126"/>
      <c r="Z10931" s="126"/>
    </row>
    <row r="10932" spans="1:26">
      <c r="A10932" s="248"/>
      <c r="I10932" s="126"/>
      <c r="P10932" s="126"/>
      <c r="Y10932" s="126"/>
      <c r="Z10932" s="126"/>
    </row>
    <row r="10933" spans="1:26">
      <c r="A10933" s="248"/>
      <c r="I10933" s="126"/>
      <c r="P10933" s="126"/>
      <c r="Y10933" s="126"/>
      <c r="Z10933" s="126"/>
    </row>
    <row r="10934" spans="1:26">
      <c r="A10934" s="248"/>
      <c r="I10934" s="126"/>
      <c r="P10934" s="126"/>
      <c r="Y10934" s="126"/>
      <c r="Z10934" s="126"/>
    </row>
    <row r="10935" spans="1:26">
      <c r="A10935" s="248"/>
      <c r="I10935" s="126"/>
      <c r="P10935" s="126"/>
      <c r="Y10935" s="126"/>
      <c r="Z10935" s="126"/>
    </row>
    <row r="10936" spans="1:26">
      <c r="A10936" s="248"/>
      <c r="I10936" s="126"/>
      <c r="P10936" s="126"/>
      <c r="Y10936" s="126"/>
      <c r="Z10936" s="126"/>
    </row>
    <row r="10937" spans="1:26">
      <c r="A10937" s="248"/>
      <c r="I10937" s="126"/>
      <c r="P10937" s="126"/>
      <c r="Y10937" s="126"/>
      <c r="Z10937" s="126"/>
    </row>
    <row r="10938" spans="1:26">
      <c r="A10938" s="248"/>
      <c r="I10938" s="126"/>
      <c r="P10938" s="126"/>
      <c r="Y10938" s="126"/>
      <c r="Z10938" s="126"/>
    </row>
    <row r="10939" spans="1:26">
      <c r="A10939" s="248"/>
      <c r="I10939" s="126"/>
      <c r="P10939" s="126"/>
      <c r="Y10939" s="126"/>
      <c r="Z10939" s="126"/>
    </row>
    <row r="10940" spans="1:26">
      <c r="A10940" s="248"/>
      <c r="I10940" s="126"/>
      <c r="P10940" s="126"/>
      <c r="Y10940" s="126"/>
      <c r="Z10940" s="126"/>
    </row>
    <row r="10941" spans="1:26">
      <c r="A10941" s="248"/>
      <c r="I10941" s="126"/>
      <c r="P10941" s="126"/>
      <c r="Y10941" s="126"/>
      <c r="Z10941" s="126"/>
    </row>
    <row r="10942" spans="1:26">
      <c r="A10942" s="248"/>
      <c r="I10942" s="126"/>
      <c r="P10942" s="126"/>
      <c r="Y10942" s="126"/>
      <c r="Z10942" s="126"/>
    </row>
    <row r="10943" spans="1:26">
      <c r="A10943" s="248"/>
      <c r="I10943" s="126"/>
      <c r="P10943" s="126"/>
      <c r="Y10943" s="126"/>
      <c r="Z10943" s="126"/>
    </row>
    <row r="10944" spans="1:26">
      <c r="A10944" s="248"/>
      <c r="I10944" s="126"/>
      <c r="P10944" s="126"/>
      <c r="Y10944" s="126"/>
      <c r="Z10944" s="126"/>
    </row>
    <row r="10945" spans="1:26">
      <c r="A10945" s="248"/>
      <c r="I10945" s="126"/>
      <c r="P10945" s="126"/>
      <c r="Y10945" s="126"/>
      <c r="Z10945" s="126"/>
    </row>
    <row r="10946" spans="1:26">
      <c r="A10946" s="248"/>
      <c r="I10946" s="126"/>
      <c r="P10946" s="126"/>
      <c r="Y10946" s="126"/>
      <c r="Z10946" s="126"/>
    </row>
    <row r="10947" spans="1:26">
      <c r="A10947" s="248"/>
      <c r="I10947" s="126"/>
      <c r="P10947" s="126"/>
      <c r="Y10947" s="126"/>
      <c r="Z10947" s="126"/>
    </row>
    <row r="10948" spans="1:26">
      <c r="A10948" s="248"/>
      <c r="I10948" s="126"/>
      <c r="P10948" s="126"/>
      <c r="Y10948" s="126"/>
      <c r="Z10948" s="126"/>
    </row>
    <row r="10949" spans="1:26">
      <c r="A10949" s="248"/>
      <c r="I10949" s="126"/>
      <c r="P10949" s="126"/>
      <c r="Y10949" s="126"/>
      <c r="Z10949" s="126"/>
    </row>
    <row r="10950" spans="1:26">
      <c r="A10950" s="248"/>
      <c r="I10950" s="126"/>
      <c r="P10950" s="126"/>
      <c r="Y10950" s="126"/>
      <c r="Z10950" s="126"/>
    </row>
    <row r="10951" spans="1:26">
      <c r="A10951" s="248"/>
      <c r="I10951" s="126"/>
      <c r="P10951" s="126"/>
      <c r="Y10951" s="126"/>
      <c r="Z10951" s="126"/>
    </row>
    <row r="10952" spans="1:26">
      <c r="A10952" s="248"/>
      <c r="I10952" s="126"/>
      <c r="P10952" s="126"/>
      <c r="Y10952" s="126"/>
      <c r="Z10952" s="126"/>
    </row>
    <row r="10953" spans="1:26">
      <c r="A10953" s="248"/>
      <c r="I10953" s="126"/>
      <c r="P10953" s="126"/>
      <c r="Y10953" s="126"/>
      <c r="Z10953" s="126"/>
    </row>
    <row r="10954" spans="1:26">
      <c r="A10954" s="248"/>
      <c r="I10954" s="126"/>
      <c r="P10954" s="126"/>
      <c r="Y10954" s="126"/>
      <c r="Z10954" s="126"/>
    </row>
    <row r="10955" spans="1:26">
      <c r="A10955" s="248"/>
      <c r="I10955" s="126"/>
      <c r="P10955" s="126"/>
      <c r="Y10955" s="126"/>
      <c r="Z10955" s="126"/>
    </row>
    <row r="10956" spans="1:26">
      <c r="A10956" s="248"/>
      <c r="I10956" s="126"/>
      <c r="P10956" s="126"/>
      <c r="Y10956" s="126"/>
      <c r="Z10956" s="126"/>
    </row>
    <row r="10957" spans="1:26">
      <c r="A10957" s="248"/>
      <c r="I10957" s="126"/>
      <c r="P10957" s="126"/>
      <c r="Y10957" s="126"/>
      <c r="Z10957" s="126"/>
    </row>
    <row r="10958" spans="1:26">
      <c r="A10958" s="248"/>
      <c r="I10958" s="126"/>
      <c r="P10958" s="126"/>
      <c r="Y10958" s="126"/>
      <c r="Z10958" s="126"/>
    </row>
    <row r="10959" spans="1:26">
      <c r="A10959" s="248"/>
      <c r="I10959" s="126"/>
      <c r="P10959" s="126"/>
      <c r="Y10959" s="126"/>
      <c r="Z10959" s="126"/>
    </row>
    <row r="10960" spans="1:26">
      <c r="A10960" s="248"/>
      <c r="I10960" s="126"/>
      <c r="P10960" s="126"/>
      <c r="Y10960" s="126"/>
      <c r="Z10960" s="126"/>
    </row>
    <row r="10961" spans="1:26">
      <c r="A10961" s="248"/>
      <c r="I10961" s="126"/>
      <c r="P10961" s="126"/>
      <c r="Y10961" s="126"/>
      <c r="Z10961" s="126"/>
    </row>
    <row r="10962" spans="1:26">
      <c r="A10962" s="248"/>
      <c r="I10962" s="126"/>
      <c r="P10962" s="126"/>
      <c r="Y10962" s="126"/>
      <c r="Z10962" s="126"/>
    </row>
    <row r="10963" spans="1:26">
      <c r="A10963" s="248"/>
      <c r="I10963" s="126"/>
      <c r="P10963" s="126"/>
      <c r="Y10963" s="126"/>
      <c r="Z10963" s="126"/>
    </row>
    <row r="10964" spans="1:26">
      <c r="A10964" s="248"/>
      <c r="I10964" s="126"/>
      <c r="P10964" s="126"/>
      <c r="Y10964" s="126"/>
      <c r="Z10964" s="126"/>
    </row>
    <row r="10965" spans="1:26">
      <c r="A10965" s="248"/>
      <c r="I10965" s="126"/>
      <c r="P10965" s="126"/>
      <c r="Y10965" s="126"/>
      <c r="Z10965" s="126"/>
    </row>
    <row r="10966" spans="1:26">
      <c r="A10966" s="248"/>
      <c r="I10966" s="126"/>
      <c r="P10966" s="126"/>
      <c r="Y10966" s="126"/>
      <c r="Z10966" s="126"/>
    </row>
    <row r="10967" spans="1:26">
      <c r="A10967" s="248"/>
      <c r="I10967" s="126"/>
      <c r="P10967" s="126"/>
      <c r="Y10967" s="126"/>
      <c r="Z10967" s="126"/>
    </row>
    <row r="10968" spans="1:26">
      <c r="A10968" s="248"/>
      <c r="I10968" s="126"/>
      <c r="P10968" s="126"/>
      <c r="Y10968" s="126"/>
      <c r="Z10968" s="126"/>
    </row>
    <row r="10969" spans="1:26">
      <c r="A10969" s="248"/>
      <c r="I10969" s="126"/>
      <c r="P10969" s="126"/>
      <c r="Y10969" s="126"/>
      <c r="Z10969" s="126"/>
    </row>
    <row r="10970" spans="1:26">
      <c r="A10970" s="248"/>
      <c r="I10970" s="126"/>
      <c r="P10970" s="126"/>
      <c r="Y10970" s="126"/>
      <c r="Z10970" s="126"/>
    </row>
    <row r="10971" spans="1:26">
      <c r="A10971" s="248"/>
      <c r="I10971" s="126"/>
      <c r="P10971" s="126"/>
      <c r="Y10971" s="126"/>
      <c r="Z10971" s="126"/>
    </row>
    <row r="10972" spans="1:26">
      <c r="A10972" s="248"/>
      <c r="I10972" s="126"/>
      <c r="P10972" s="126"/>
      <c r="Y10972" s="126"/>
      <c r="Z10972" s="126"/>
    </row>
    <row r="10973" spans="1:26">
      <c r="A10973" s="248"/>
      <c r="I10973" s="126"/>
      <c r="P10973" s="126"/>
      <c r="Y10973" s="126"/>
      <c r="Z10973" s="126"/>
    </row>
    <row r="10974" spans="1:26">
      <c r="A10974" s="248"/>
      <c r="I10974" s="126"/>
      <c r="P10974" s="126"/>
      <c r="Y10974" s="126"/>
      <c r="Z10974" s="126"/>
    </row>
    <row r="10975" spans="1:26">
      <c r="A10975" s="248"/>
      <c r="I10975" s="126"/>
      <c r="P10975" s="126"/>
      <c r="Y10975" s="126"/>
      <c r="Z10975" s="126"/>
    </row>
    <row r="10976" spans="1:26">
      <c r="A10976" s="248"/>
      <c r="I10976" s="126"/>
      <c r="P10976" s="126"/>
      <c r="Y10976" s="126"/>
      <c r="Z10976" s="126"/>
    </row>
    <row r="10977" spans="1:26">
      <c r="A10977" s="248"/>
      <c r="I10977" s="126"/>
      <c r="P10977" s="126"/>
      <c r="Y10977" s="126"/>
      <c r="Z10977" s="126"/>
    </row>
    <row r="10978" spans="1:26">
      <c r="A10978" s="248"/>
      <c r="I10978" s="126"/>
      <c r="P10978" s="126"/>
      <c r="Y10978" s="126"/>
      <c r="Z10978" s="126"/>
    </row>
    <row r="10979" spans="1:26">
      <c r="A10979" s="248"/>
      <c r="I10979" s="126"/>
      <c r="P10979" s="126"/>
      <c r="Y10979" s="126"/>
      <c r="Z10979" s="126"/>
    </row>
    <row r="10980" spans="1:26">
      <c r="A10980" s="248"/>
      <c r="I10980" s="126"/>
      <c r="P10980" s="126"/>
      <c r="Y10980" s="126"/>
      <c r="Z10980" s="126"/>
    </row>
    <row r="10981" spans="1:26">
      <c r="A10981" s="248"/>
      <c r="I10981" s="126"/>
      <c r="P10981" s="126"/>
      <c r="Y10981" s="126"/>
      <c r="Z10981" s="126"/>
    </row>
    <row r="10982" spans="1:26">
      <c r="A10982" s="248"/>
      <c r="I10982" s="126"/>
      <c r="P10982" s="126"/>
      <c r="Y10982" s="126"/>
      <c r="Z10982" s="126"/>
    </row>
    <row r="10983" spans="1:26">
      <c r="A10983" s="248"/>
      <c r="I10983" s="126"/>
      <c r="P10983" s="126"/>
      <c r="Y10983" s="126"/>
      <c r="Z10983" s="126"/>
    </row>
    <row r="10984" spans="1:26">
      <c r="A10984" s="248"/>
      <c r="I10984" s="126"/>
      <c r="P10984" s="126"/>
      <c r="Y10984" s="126"/>
      <c r="Z10984" s="126"/>
    </row>
    <row r="10985" spans="1:26">
      <c r="A10985" s="248"/>
      <c r="I10985" s="126"/>
      <c r="P10985" s="126"/>
      <c r="Y10985" s="126"/>
      <c r="Z10985" s="126"/>
    </row>
    <row r="10986" spans="1:26">
      <c r="A10986" s="248"/>
      <c r="I10986" s="126"/>
      <c r="P10986" s="126"/>
      <c r="Y10986" s="126"/>
      <c r="Z10986" s="126"/>
    </row>
    <row r="10987" spans="1:26">
      <c r="A10987" s="248"/>
      <c r="I10987" s="126"/>
      <c r="P10987" s="126"/>
      <c r="Y10987" s="126"/>
      <c r="Z10987" s="126"/>
    </row>
    <row r="10988" spans="1:26">
      <c r="A10988" s="248"/>
      <c r="I10988" s="126"/>
      <c r="P10988" s="126"/>
      <c r="Y10988" s="126"/>
      <c r="Z10988" s="126"/>
    </row>
    <row r="10989" spans="1:26">
      <c r="A10989" s="248"/>
      <c r="I10989" s="126"/>
      <c r="P10989" s="126"/>
      <c r="Y10989" s="126"/>
      <c r="Z10989" s="126"/>
    </row>
    <row r="10990" spans="1:26">
      <c r="A10990" s="248"/>
      <c r="I10990" s="126"/>
      <c r="P10990" s="126"/>
      <c r="Y10990" s="126"/>
      <c r="Z10990" s="126"/>
    </row>
    <row r="10991" spans="1:26">
      <c r="A10991" s="248"/>
      <c r="I10991" s="126"/>
      <c r="P10991" s="126"/>
      <c r="Y10991" s="126"/>
      <c r="Z10991" s="126"/>
    </row>
    <row r="10992" spans="1:26">
      <c r="A10992" s="248"/>
      <c r="I10992" s="126"/>
      <c r="P10992" s="126"/>
      <c r="Y10992" s="126"/>
      <c r="Z10992" s="126"/>
    </row>
    <row r="10993" spans="1:26">
      <c r="A10993" s="248"/>
      <c r="I10993" s="126"/>
      <c r="P10993" s="126"/>
      <c r="Y10993" s="126"/>
      <c r="Z10993" s="126"/>
    </row>
    <row r="10994" spans="1:26">
      <c r="A10994" s="248"/>
      <c r="I10994" s="126"/>
      <c r="P10994" s="126"/>
      <c r="Y10994" s="126"/>
      <c r="Z10994" s="126"/>
    </row>
    <row r="10995" spans="1:26">
      <c r="A10995" s="248"/>
      <c r="I10995" s="126"/>
      <c r="P10995" s="126"/>
      <c r="Y10995" s="126"/>
      <c r="Z10995" s="126"/>
    </row>
    <row r="10996" spans="1:26">
      <c r="A10996" s="248"/>
      <c r="I10996" s="126"/>
      <c r="P10996" s="126"/>
      <c r="Y10996" s="126"/>
      <c r="Z10996" s="126"/>
    </row>
    <row r="10997" spans="1:26">
      <c r="A10997" s="248"/>
      <c r="I10997" s="126"/>
      <c r="P10997" s="126"/>
      <c r="Y10997" s="126"/>
      <c r="Z10997" s="126"/>
    </row>
    <row r="10998" spans="1:26">
      <c r="A10998" s="248"/>
      <c r="I10998" s="126"/>
      <c r="P10998" s="126"/>
      <c r="Y10998" s="126"/>
      <c r="Z10998" s="126"/>
    </row>
    <row r="10999" spans="1:26">
      <c r="A10999" s="248"/>
      <c r="I10999" s="126"/>
      <c r="P10999" s="126"/>
      <c r="Y10999" s="126"/>
      <c r="Z10999" s="126"/>
    </row>
    <row r="11000" spans="1:26">
      <c r="A11000" s="248"/>
      <c r="I11000" s="126"/>
      <c r="P11000" s="126"/>
      <c r="Y11000" s="126"/>
      <c r="Z11000" s="126"/>
    </row>
    <row r="11001" spans="1:26">
      <c r="A11001" s="248"/>
      <c r="I11001" s="126"/>
      <c r="P11001" s="126"/>
      <c r="Y11001" s="126"/>
      <c r="Z11001" s="126"/>
    </row>
    <row r="11002" spans="1:26">
      <c r="A11002" s="248"/>
      <c r="I11002" s="126"/>
      <c r="P11002" s="126"/>
      <c r="Y11002" s="126"/>
      <c r="Z11002" s="126"/>
    </row>
    <row r="11003" spans="1:26">
      <c r="A11003" s="248"/>
      <c r="I11003" s="126"/>
      <c r="P11003" s="126"/>
      <c r="Y11003" s="126"/>
      <c r="Z11003" s="126"/>
    </row>
    <row r="11004" spans="1:26">
      <c r="A11004" s="248"/>
      <c r="I11004" s="126"/>
      <c r="P11004" s="126"/>
      <c r="Y11004" s="126"/>
      <c r="Z11004" s="126"/>
    </row>
    <row r="11005" spans="1:26">
      <c r="A11005" s="248"/>
      <c r="I11005" s="126"/>
      <c r="P11005" s="126"/>
      <c r="Y11005" s="126"/>
      <c r="Z11005" s="126"/>
    </row>
    <row r="11006" spans="1:26">
      <c r="A11006" s="248"/>
      <c r="I11006" s="126"/>
      <c r="P11006" s="126"/>
      <c r="Y11006" s="126"/>
      <c r="Z11006" s="126"/>
    </row>
    <row r="11007" spans="1:26">
      <c r="A11007" s="248"/>
      <c r="I11007" s="126"/>
      <c r="P11007" s="126"/>
      <c r="Y11007" s="126"/>
      <c r="Z11007" s="126"/>
    </row>
    <row r="11008" spans="1:26">
      <c r="A11008" s="248"/>
      <c r="I11008" s="126"/>
      <c r="P11008" s="126"/>
      <c r="Y11008" s="126"/>
      <c r="Z11008" s="126"/>
    </row>
    <row r="11009" spans="1:26">
      <c r="A11009" s="248"/>
      <c r="I11009" s="126"/>
      <c r="P11009" s="126"/>
      <c r="Y11009" s="126"/>
      <c r="Z11009" s="126"/>
    </row>
    <row r="11010" spans="1:26">
      <c r="A11010" s="248"/>
      <c r="I11010" s="126"/>
      <c r="P11010" s="126"/>
      <c r="Y11010" s="126"/>
      <c r="Z11010" s="126"/>
    </row>
    <row r="11011" spans="1:26">
      <c r="A11011" s="248"/>
      <c r="I11011" s="126"/>
      <c r="P11011" s="126"/>
      <c r="Y11011" s="126"/>
      <c r="Z11011" s="126"/>
    </row>
    <row r="11012" spans="1:26">
      <c r="A11012" s="248"/>
      <c r="I11012" s="126"/>
      <c r="P11012" s="126"/>
      <c r="Y11012" s="126"/>
      <c r="Z11012" s="126"/>
    </row>
    <row r="11013" spans="1:26">
      <c r="A11013" s="248"/>
      <c r="I11013" s="126"/>
      <c r="P11013" s="126"/>
      <c r="Y11013" s="126"/>
      <c r="Z11013" s="126"/>
    </row>
    <row r="11014" spans="1:26">
      <c r="A11014" s="248"/>
      <c r="I11014" s="126"/>
      <c r="P11014" s="126"/>
      <c r="Y11014" s="126"/>
      <c r="Z11014" s="126"/>
    </row>
    <row r="11015" spans="1:26">
      <c r="A11015" s="248"/>
      <c r="I11015" s="126"/>
      <c r="P11015" s="126"/>
      <c r="Y11015" s="126"/>
      <c r="Z11015" s="126"/>
    </row>
    <row r="11016" spans="1:26">
      <c r="A11016" s="248"/>
      <c r="I11016" s="126"/>
      <c r="P11016" s="126"/>
      <c r="Y11016" s="126"/>
      <c r="Z11016" s="126"/>
    </row>
    <row r="11017" spans="1:26">
      <c r="A11017" s="248"/>
      <c r="I11017" s="126"/>
      <c r="P11017" s="126"/>
      <c r="Y11017" s="126"/>
      <c r="Z11017" s="126"/>
    </row>
    <row r="11018" spans="1:26">
      <c r="A11018" s="248"/>
      <c r="I11018" s="126"/>
      <c r="P11018" s="126"/>
      <c r="Y11018" s="126"/>
      <c r="Z11018" s="126"/>
    </row>
    <row r="11019" spans="1:26">
      <c r="A11019" s="248"/>
      <c r="I11019" s="126"/>
      <c r="P11019" s="126"/>
      <c r="Y11019" s="126"/>
      <c r="Z11019" s="126"/>
    </row>
    <row r="11020" spans="1:26">
      <c r="A11020" s="248"/>
      <c r="I11020" s="126"/>
      <c r="P11020" s="126"/>
      <c r="Y11020" s="126"/>
      <c r="Z11020" s="126"/>
    </row>
    <row r="11021" spans="1:26">
      <c r="A11021" s="248"/>
      <c r="I11021" s="126"/>
      <c r="P11021" s="126"/>
      <c r="Y11021" s="126"/>
      <c r="Z11021" s="126"/>
    </row>
    <row r="11022" spans="1:26">
      <c r="A11022" s="248"/>
      <c r="I11022" s="126"/>
      <c r="P11022" s="126"/>
      <c r="Y11022" s="126"/>
      <c r="Z11022" s="126"/>
    </row>
    <row r="11023" spans="1:26">
      <c r="A11023" s="248"/>
      <c r="I11023" s="126"/>
      <c r="P11023" s="126"/>
      <c r="Y11023" s="126"/>
      <c r="Z11023" s="126"/>
    </row>
    <row r="11024" spans="1:26">
      <c r="A11024" s="248"/>
      <c r="I11024" s="126"/>
      <c r="P11024" s="126"/>
      <c r="Y11024" s="126"/>
      <c r="Z11024" s="126"/>
    </row>
    <row r="11025" spans="1:26">
      <c r="A11025" s="248"/>
      <c r="I11025" s="126"/>
      <c r="P11025" s="126"/>
      <c r="Y11025" s="126"/>
      <c r="Z11025" s="126"/>
    </row>
    <row r="11026" spans="1:26">
      <c r="A11026" s="248"/>
      <c r="I11026" s="126"/>
      <c r="P11026" s="126"/>
      <c r="Y11026" s="126"/>
      <c r="Z11026" s="126"/>
    </row>
    <row r="11027" spans="1:26">
      <c r="A11027" s="248"/>
      <c r="I11027" s="126"/>
      <c r="P11027" s="126"/>
      <c r="Y11027" s="126"/>
      <c r="Z11027" s="126"/>
    </row>
    <row r="11028" spans="1:26">
      <c r="A11028" s="248"/>
      <c r="I11028" s="126"/>
      <c r="P11028" s="126"/>
      <c r="Y11028" s="126"/>
      <c r="Z11028" s="126"/>
    </row>
    <row r="11029" spans="1:26">
      <c r="A11029" s="248"/>
      <c r="I11029" s="126"/>
      <c r="P11029" s="126"/>
      <c r="Y11029" s="126"/>
      <c r="Z11029" s="126"/>
    </row>
    <row r="11030" spans="1:26">
      <c r="A11030" s="248"/>
      <c r="I11030" s="126"/>
      <c r="P11030" s="126"/>
      <c r="Y11030" s="126"/>
      <c r="Z11030" s="126"/>
    </row>
    <row r="11031" spans="1:26">
      <c r="A11031" s="248"/>
      <c r="I11031" s="126"/>
      <c r="P11031" s="126"/>
      <c r="Y11031" s="126"/>
      <c r="Z11031" s="126"/>
    </row>
    <row r="11032" spans="1:26">
      <c r="A11032" s="248"/>
      <c r="I11032" s="126"/>
      <c r="P11032" s="126"/>
      <c r="Y11032" s="126"/>
      <c r="Z11032" s="126"/>
    </row>
    <row r="11033" spans="1:26">
      <c r="A11033" s="248"/>
      <c r="I11033" s="126"/>
      <c r="P11033" s="126"/>
      <c r="Y11033" s="126"/>
      <c r="Z11033" s="126"/>
    </row>
    <row r="11034" spans="1:26">
      <c r="A11034" s="248"/>
      <c r="I11034" s="126"/>
      <c r="P11034" s="126"/>
      <c r="Y11034" s="126"/>
      <c r="Z11034" s="126"/>
    </row>
    <row r="11035" spans="1:26">
      <c r="A11035" s="248"/>
      <c r="I11035" s="126"/>
      <c r="P11035" s="126"/>
      <c r="Y11035" s="126"/>
      <c r="Z11035" s="126"/>
    </row>
    <row r="11036" spans="1:26">
      <c r="A11036" s="248"/>
      <c r="I11036" s="126"/>
      <c r="P11036" s="126"/>
      <c r="Y11036" s="126"/>
      <c r="Z11036" s="126"/>
    </row>
    <row r="11037" spans="1:26">
      <c r="A11037" s="248"/>
      <c r="I11037" s="126"/>
      <c r="P11037" s="126"/>
      <c r="Y11037" s="126"/>
      <c r="Z11037" s="126"/>
    </row>
    <row r="11038" spans="1:26">
      <c r="A11038" s="248"/>
      <c r="I11038" s="126"/>
      <c r="P11038" s="126"/>
      <c r="Y11038" s="126"/>
      <c r="Z11038" s="126"/>
    </row>
    <row r="11039" spans="1:26">
      <c r="A11039" s="248"/>
      <c r="I11039" s="126"/>
      <c r="P11039" s="126"/>
      <c r="Y11039" s="126"/>
      <c r="Z11039" s="126"/>
    </row>
    <row r="11040" spans="1:26">
      <c r="A11040" s="248"/>
      <c r="I11040" s="126"/>
      <c r="P11040" s="126"/>
      <c r="Y11040" s="126"/>
      <c r="Z11040" s="126"/>
    </row>
    <row r="11041" spans="1:26">
      <c r="A11041" s="248"/>
      <c r="I11041" s="126"/>
      <c r="P11041" s="126"/>
      <c r="Y11041" s="126"/>
      <c r="Z11041" s="126"/>
    </row>
    <row r="11042" spans="1:26">
      <c r="A11042" s="248"/>
      <c r="I11042" s="126"/>
      <c r="P11042" s="126"/>
      <c r="Y11042" s="126"/>
      <c r="Z11042" s="126"/>
    </row>
    <row r="11043" spans="1:26">
      <c r="A11043" s="248"/>
      <c r="I11043" s="126"/>
      <c r="P11043" s="126"/>
      <c r="Y11043" s="126"/>
      <c r="Z11043" s="126"/>
    </row>
    <row r="11044" spans="1:26">
      <c r="A11044" s="248"/>
      <c r="I11044" s="126"/>
      <c r="P11044" s="126"/>
      <c r="Y11044" s="126"/>
      <c r="Z11044" s="126"/>
    </row>
    <row r="11045" spans="1:26">
      <c r="A11045" s="248"/>
      <c r="I11045" s="126"/>
      <c r="P11045" s="126"/>
      <c r="Y11045" s="126"/>
      <c r="Z11045" s="126"/>
    </row>
    <row r="11046" spans="1:26">
      <c r="A11046" s="248"/>
      <c r="I11046" s="126"/>
      <c r="P11046" s="126"/>
      <c r="Y11046" s="126"/>
      <c r="Z11046" s="126"/>
    </row>
    <row r="11047" spans="1:26">
      <c r="A11047" s="248"/>
      <c r="I11047" s="126"/>
      <c r="P11047" s="126"/>
      <c r="Y11047" s="126"/>
      <c r="Z11047" s="126"/>
    </row>
    <row r="11048" spans="1:26">
      <c r="A11048" s="248"/>
      <c r="I11048" s="126"/>
      <c r="P11048" s="126"/>
      <c r="Y11048" s="126"/>
      <c r="Z11048" s="126"/>
    </row>
    <row r="11049" spans="1:26">
      <c r="A11049" s="248"/>
      <c r="I11049" s="126"/>
      <c r="P11049" s="126"/>
      <c r="Y11049" s="126"/>
      <c r="Z11049" s="126"/>
    </row>
    <row r="11050" spans="1:26">
      <c r="A11050" s="248"/>
      <c r="I11050" s="126"/>
      <c r="P11050" s="126"/>
      <c r="Y11050" s="126"/>
      <c r="Z11050" s="126"/>
    </row>
    <row r="11051" spans="1:26">
      <c r="A11051" s="248"/>
      <c r="I11051" s="126"/>
      <c r="P11051" s="126"/>
      <c r="Y11051" s="126"/>
      <c r="Z11051" s="126"/>
    </row>
    <row r="11052" spans="1:26">
      <c r="A11052" s="248"/>
      <c r="I11052" s="126"/>
      <c r="P11052" s="126"/>
      <c r="Y11052" s="126"/>
      <c r="Z11052" s="126"/>
    </row>
    <row r="11053" spans="1:26">
      <c r="A11053" s="248"/>
      <c r="I11053" s="126"/>
      <c r="P11053" s="126"/>
      <c r="Y11053" s="126"/>
      <c r="Z11053" s="126"/>
    </row>
    <row r="11054" spans="1:26">
      <c r="A11054" s="248"/>
      <c r="I11054" s="126"/>
      <c r="P11054" s="126"/>
      <c r="Y11054" s="126"/>
      <c r="Z11054" s="126"/>
    </row>
    <row r="11055" spans="1:26">
      <c r="A11055" s="248"/>
      <c r="I11055" s="126"/>
      <c r="P11055" s="126"/>
      <c r="Y11055" s="126"/>
      <c r="Z11055" s="126"/>
    </row>
    <row r="11056" spans="1:26">
      <c r="A11056" s="248"/>
      <c r="I11056" s="126"/>
      <c r="P11056" s="126"/>
      <c r="Y11056" s="126"/>
      <c r="Z11056" s="126"/>
    </row>
    <row r="11057" spans="1:26">
      <c r="A11057" s="248"/>
      <c r="I11057" s="126"/>
      <c r="P11057" s="126"/>
      <c r="Y11057" s="126"/>
      <c r="Z11057" s="126"/>
    </row>
    <row r="11058" spans="1:26">
      <c r="A11058" s="248"/>
      <c r="I11058" s="126"/>
      <c r="P11058" s="126"/>
      <c r="Y11058" s="126"/>
      <c r="Z11058" s="126"/>
    </row>
    <row r="11059" spans="1:26">
      <c r="A11059" s="248"/>
      <c r="I11059" s="126"/>
      <c r="P11059" s="126"/>
      <c r="Y11059" s="126"/>
      <c r="Z11059" s="126"/>
    </row>
    <row r="11060" spans="1:26">
      <c r="A11060" s="248"/>
      <c r="I11060" s="126"/>
      <c r="P11060" s="126"/>
      <c r="Y11060" s="126"/>
      <c r="Z11060" s="126"/>
    </row>
    <row r="11061" spans="1:26">
      <c r="A11061" s="248"/>
      <c r="I11061" s="126"/>
      <c r="P11061" s="126"/>
      <c r="Y11061" s="126"/>
      <c r="Z11061" s="126"/>
    </row>
    <row r="11062" spans="1:26">
      <c r="A11062" s="248"/>
      <c r="I11062" s="126"/>
      <c r="P11062" s="126"/>
      <c r="Y11062" s="126"/>
      <c r="Z11062" s="126"/>
    </row>
    <row r="11063" spans="1:26">
      <c r="A11063" s="248"/>
      <c r="I11063" s="126"/>
      <c r="P11063" s="126"/>
      <c r="Y11063" s="126"/>
      <c r="Z11063" s="126"/>
    </row>
    <row r="11064" spans="1:26">
      <c r="A11064" s="248"/>
      <c r="I11064" s="126"/>
      <c r="P11064" s="126"/>
      <c r="Y11064" s="126"/>
      <c r="Z11064" s="126"/>
    </row>
    <row r="11065" spans="1:26">
      <c r="A11065" s="248"/>
      <c r="I11065" s="126"/>
      <c r="P11065" s="126"/>
      <c r="Y11065" s="126"/>
      <c r="Z11065" s="126"/>
    </row>
    <row r="11066" spans="1:26">
      <c r="A11066" s="248"/>
      <c r="I11066" s="126"/>
      <c r="P11066" s="126"/>
      <c r="Y11066" s="126"/>
      <c r="Z11066" s="126"/>
    </row>
    <row r="11067" spans="1:26">
      <c r="A11067" s="248"/>
      <c r="I11067" s="126"/>
      <c r="P11067" s="126"/>
      <c r="Y11067" s="126"/>
      <c r="Z11067" s="126"/>
    </row>
    <row r="11068" spans="1:26">
      <c r="A11068" s="248"/>
      <c r="I11068" s="126"/>
      <c r="P11068" s="126"/>
      <c r="Y11068" s="126"/>
      <c r="Z11068" s="126"/>
    </row>
    <row r="11069" spans="1:26">
      <c r="A11069" s="248"/>
      <c r="I11069" s="126"/>
      <c r="P11069" s="126"/>
      <c r="Y11069" s="126"/>
      <c r="Z11069" s="126"/>
    </row>
    <row r="11070" spans="1:26">
      <c r="A11070" s="248"/>
      <c r="I11070" s="126"/>
      <c r="P11070" s="126"/>
      <c r="Y11070" s="126"/>
      <c r="Z11070" s="126"/>
    </row>
    <row r="11071" spans="1:26">
      <c r="A11071" s="248"/>
      <c r="I11071" s="126"/>
      <c r="P11071" s="126"/>
      <c r="Y11071" s="126"/>
      <c r="Z11071" s="126"/>
    </row>
    <row r="11072" spans="1:26">
      <c r="A11072" s="248"/>
      <c r="I11072" s="126"/>
      <c r="P11072" s="126"/>
      <c r="Y11072" s="126"/>
      <c r="Z11072" s="126"/>
    </row>
    <row r="11073" spans="1:26">
      <c r="A11073" s="248"/>
      <c r="I11073" s="126"/>
      <c r="P11073" s="126"/>
      <c r="Y11073" s="126"/>
      <c r="Z11073" s="126"/>
    </row>
    <row r="11074" spans="1:26">
      <c r="A11074" s="248"/>
      <c r="I11074" s="126"/>
      <c r="P11074" s="126"/>
      <c r="Y11074" s="126"/>
      <c r="Z11074" s="126"/>
    </row>
    <row r="11075" spans="1:26">
      <c r="A11075" s="248"/>
      <c r="I11075" s="126"/>
      <c r="P11075" s="126"/>
      <c r="Y11075" s="126"/>
      <c r="Z11075" s="126"/>
    </row>
    <row r="11076" spans="1:26">
      <c r="A11076" s="248"/>
      <c r="I11076" s="126"/>
      <c r="P11076" s="126"/>
      <c r="Y11076" s="126"/>
      <c r="Z11076" s="126"/>
    </row>
    <row r="11077" spans="1:26">
      <c r="A11077" s="248"/>
      <c r="I11077" s="126"/>
      <c r="P11077" s="126"/>
      <c r="Y11077" s="126"/>
      <c r="Z11077" s="126"/>
    </row>
    <row r="11078" spans="1:26">
      <c r="A11078" s="248"/>
      <c r="I11078" s="126"/>
      <c r="P11078" s="126"/>
      <c r="Y11078" s="126"/>
      <c r="Z11078" s="126"/>
    </row>
    <row r="11079" spans="1:26">
      <c r="A11079" s="248"/>
      <c r="I11079" s="126"/>
      <c r="P11079" s="126"/>
      <c r="Y11079" s="126"/>
      <c r="Z11079" s="126"/>
    </row>
    <row r="11080" spans="1:26">
      <c r="A11080" s="248"/>
      <c r="I11080" s="126"/>
      <c r="P11080" s="126"/>
      <c r="Y11080" s="126"/>
      <c r="Z11080" s="126"/>
    </row>
    <row r="11081" spans="1:26">
      <c r="A11081" s="248"/>
      <c r="I11081" s="126"/>
      <c r="P11081" s="126"/>
      <c r="Y11081" s="126"/>
      <c r="Z11081" s="126"/>
    </row>
    <row r="11082" spans="1:26">
      <c r="A11082" s="248"/>
      <c r="I11082" s="126"/>
      <c r="P11082" s="126"/>
      <c r="Y11082" s="126"/>
      <c r="Z11082" s="126"/>
    </row>
    <row r="11083" spans="1:26">
      <c r="A11083" s="248"/>
      <c r="I11083" s="126"/>
      <c r="P11083" s="126"/>
      <c r="Y11083" s="126"/>
      <c r="Z11083" s="126"/>
    </row>
    <row r="11084" spans="1:26">
      <c r="A11084" s="248"/>
      <c r="I11084" s="126"/>
      <c r="P11084" s="126"/>
      <c r="Y11084" s="126"/>
      <c r="Z11084" s="126"/>
    </row>
    <row r="11085" spans="1:26">
      <c r="A11085" s="248"/>
      <c r="I11085" s="126"/>
      <c r="P11085" s="126"/>
      <c r="Y11085" s="126"/>
      <c r="Z11085" s="126"/>
    </row>
    <row r="11086" spans="1:26">
      <c r="A11086" s="248"/>
      <c r="I11086" s="126"/>
      <c r="P11086" s="126"/>
      <c r="Y11086" s="126"/>
      <c r="Z11086" s="126"/>
    </row>
    <row r="11087" spans="1:26">
      <c r="A11087" s="248"/>
      <c r="I11087" s="126"/>
      <c r="P11087" s="126"/>
      <c r="Y11087" s="126"/>
      <c r="Z11087" s="126"/>
    </row>
    <row r="11088" spans="1:26">
      <c r="A11088" s="248"/>
      <c r="I11088" s="126"/>
      <c r="P11088" s="126"/>
      <c r="Y11088" s="126"/>
      <c r="Z11088" s="126"/>
    </row>
    <row r="11089" spans="1:26">
      <c r="A11089" s="248"/>
      <c r="I11089" s="126"/>
      <c r="P11089" s="126"/>
      <c r="Y11089" s="126"/>
      <c r="Z11089" s="126"/>
    </row>
    <row r="11090" spans="1:26">
      <c r="A11090" s="248"/>
      <c r="I11090" s="126"/>
      <c r="P11090" s="126"/>
      <c r="Y11090" s="126"/>
      <c r="Z11090" s="126"/>
    </row>
    <row r="11091" spans="1:26">
      <c r="A11091" s="248"/>
      <c r="I11091" s="126"/>
      <c r="P11091" s="126"/>
      <c r="Y11091" s="126"/>
      <c r="Z11091" s="126"/>
    </row>
    <row r="11092" spans="1:26">
      <c r="A11092" s="248"/>
      <c r="I11092" s="126"/>
      <c r="P11092" s="126"/>
      <c r="Y11092" s="126"/>
      <c r="Z11092" s="126"/>
    </row>
    <row r="11093" spans="1:26">
      <c r="A11093" s="248"/>
      <c r="I11093" s="126"/>
      <c r="P11093" s="126"/>
      <c r="Y11093" s="126"/>
      <c r="Z11093" s="126"/>
    </row>
    <row r="11094" spans="1:26">
      <c r="A11094" s="248"/>
      <c r="I11094" s="126"/>
      <c r="P11094" s="126"/>
      <c r="Y11094" s="126"/>
      <c r="Z11094" s="126"/>
    </row>
    <row r="11095" spans="1:26">
      <c r="A11095" s="248"/>
      <c r="I11095" s="126"/>
      <c r="P11095" s="126"/>
      <c r="Y11095" s="126"/>
      <c r="Z11095" s="126"/>
    </row>
    <row r="11096" spans="1:26">
      <c r="A11096" s="248"/>
      <c r="I11096" s="126"/>
      <c r="P11096" s="126"/>
      <c r="Y11096" s="126"/>
      <c r="Z11096" s="126"/>
    </row>
    <row r="11097" spans="1:26">
      <c r="A11097" s="248"/>
      <c r="I11097" s="126"/>
      <c r="P11097" s="126"/>
      <c r="Y11097" s="126"/>
      <c r="Z11097" s="126"/>
    </row>
    <row r="11098" spans="1:26">
      <c r="A11098" s="248"/>
      <c r="I11098" s="126"/>
      <c r="P11098" s="126"/>
      <c r="Y11098" s="126"/>
      <c r="Z11098" s="126"/>
    </row>
    <row r="11099" spans="1:26">
      <c r="A11099" s="248"/>
      <c r="I11099" s="126"/>
      <c r="P11099" s="126"/>
      <c r="Y11099" s="126"/>
      <c r="Z11099" s="126"/>
    </row>
    <row r="11100" spans="1:26">
      <c r="A11100" s="248"/>
      <c r="I11100" s="126"/>
      <c r="P11100" s="126"/>
      <c r="Y11100" s="126"/>
      <c r="Z11100" s="126"/>
    </row>
    <row r="11101" spans="1:26">
      <c r="A11101" s="248"/>
      <c r="I11101" s="126"/>
      <c r="P11101" s="126"/>
      <c r="Y11101" s="126"/>
      <c r="Z11101" s="126"/>
    </row>
    <row r="11102" spans="1:26">
      <c r="A11102" s="248"/>
      <c r="I11102" s="126"/>
      <c r="P11102" s="126"/>
      <c r="Y11102" s="126"/>
      <c r="Z11102" s="126"/>
    </row>
    <row r="11103" spans="1:26">
      <c r="A11103" s="248"/>
      <c r="I11103" s="126"/>
      <c r="P11103" s="126"/>
      <c r="Y11103" s="126"/>
      <c r="Z11103" s="126"/>
    </row>
    <row r="11104" spans="1:26">
      <c r="A11104" s="248"/>
      <c r="I11104" s="126"/>
      <c r="P11104" s="126"/>
      <c r="Y11104" s="126"/>
      <c r="Z11104" s="126"/>
    </row>
    <row r="11105" spans="1:26">
      <c r="A11105" s="248"/>
      <c r="I11105" s="126"/>
      <c r="P11105" s="126"/>
      <c r="Y11105" s="126"/>
      <c r="Z11105" s="126"/>
    </row>
    <row r="11106" spans="1:26">
      <c r="A11106" s="248"/>
      <c r="I11106" s="126"/>
      <c r="P11106" s="126"/>
      <c r="Y11106" s="126"/>
      <c r="Z11106" s="126"/>
    </row>
    <row r="11107" spans="1:26">
      <c r="A11107" s="248"/>
      <c r="I11107" s="126"/>
      <c r="P11107" s="126"/>
      <c r="Y11107" s="126"/>
      <c r="Z11107" s="126"/>
    </row>
    <row r="11108" spans="1:26">
      <c r="A11108" s="248"/>
      <c r="I11108" s="126"/>
      <c r="P11108" s="126"/>
      <c r="Y11108" s="126"/>
      <c r="Z11108" s="126"/>
    </row>
    <row r="11109" spans="1:26">
      <c r="A11109" s="248"/>
      <c r="I11109" s="126"/>
      <c r="P11109" s="126"/>
      <c r="Y11109" s="126"/>
      <c r="Z11109" s="126"/>
    </row>
    <row r="11110" spans="1:26">
      <c r="A11110" s="248"/>
      <c r="I11110" s="126"/>
      <c r="P11110" s="126"/>
      <c r="Y11110" s="126"/>
      <c r="Z11110" s="126"/>
    </row>
    <row r="11111" spans="1:26">
      <c r="A11111" s="248"/>
      <c r="I11111" s="126"/>
      <c r="P11111" s="126"/>
      <c r="Y11111" s="126"/>
      <c r="Z11111" s="126"/>
    </row>
    <row r="11112" spans="1:26">
      <c r="A11112" s="248"/>
      <c r="I11112" s="126"/>
      <c r="P11112" s="126"/>
      <c r="Y11112" s="126"/>
      <c r="Z11112" s="126"/>
    </row>
    <row r="11113" spans="1:26">
      <c r="A11113" s="248"/>
      <c r="I11113" s="126"/>
      <c r="P11113" s="126"/>
      <c r="Y11113" s="126"/>
      <c r="Z11113" s="126"/>
    </row>
    <row r="11114" spans="1:26">
      <c r="A11114" s="248"/>
      <c r="I11114" s="126"/>
      <c r="P11114" s="126"/>
      <c r="Y11114" s="126"/>
      <c r="Z11114" s="126"/>
    </row>
    <row r="11115" spans="1:26">
      <c r="A11115" s="248"/>
      <c r="I11115" s="126"/>
      <c r="P11115" s="126"/>
      <c r="Y11115" s="126"/>
      <c r="Z11115" s="126"/>
    </row>
    <row r="11116" spans="1:26">
      <c r="A11116" s="248"/>
      <c r="I11116" s="126"/>
      <c r="P11116" s="126"/>
      <c r="Y11116" s="126"/>
      <c r="Z11116" s="126"/>
    </row>
    <row r="11117" spans="1:26">
      <c r="A11117" s="248"/>
      <c r="I11117" s="126"/>
      <c r="P11117" s="126"/>
      <c r="Y11117" s="126"/>
      <c r="Z11117" s="126"/>
    </row>
    <row r="11118" spans="1:26">
      <c r="A11118" s="248"/>
      <c r="I11118" s="126"/>
      <c r="P11118" s="126"/>
      <c r="Y11118" s="126"/>
      <c r="Z11118" s="126"/>
    </row>
    <row r="11119" spans="1:26">
      <c r="A11119" s="248"/>
      <c r="I11119" s="126"/>
      <c r="P11119" s="126"/>
      <c r="Y11119" s="126"/>
      <c r="Z11119" s="126"/>
    </row>
    <row r="11120" spans="1:26">
      <c r="A11120" s="248"/>
      <c r="I11120" s="126"/>
      <c r="P11120" s="126"/>
      <c r="Y11120" s="126"/>
      <c r="Z11120" s="126"/>
    </row>
    <row r="11121" spans="1:26">
      <c r="A11121" s="248"/>
      <c r="I11121" s="126"/>
      <c r="P11121" s="126"/>
      <c r="Y11121" s="126"/>
      <c r="Z11121" s="126"/>
    </row>
    <row r="11122" spans="1:26">
      <c r="A11122" s="248"/>
      <c r="I11122" s="126"/>
      <c r="P11122" s="126"/>
      <c r="Y11122" s="126"/>
      <c r="Z11122" s="126"/>
    </row>
    <row r="11123" spans="1:26">
      <c r="A11123" s="248"/>
      <c r="I11123" s="126"/>
      <c r="P11123" s="126"/>
      <c r="Y11123" s="126"/>
      <c r="Z11123" s="126"/>
    </row>
    <row r="11124" spans="1:26">
      <c r="A11124" s="248"/>
      <c r="I11124" s="126"/>
      <c r="P11124" s="126"/>
      <c r="Y11124" s="126"/>
      <c r="Z11124" s="126"/>
    </row>
    <row r="11125" spans="1:26">
      <c r="A11125" s="248"/>
      <c r="I11125" s="126"/>
      <c r="P11125" s="126"/>
      <c r="Y11125" s="126"/>
      <c r="Z11125" s="126"/>
    </row>
    <row r="11126" spans="1:26">
      <c r="A11126" s="248"/>
      <c r="I11126" s="126"/>
      <c r="P11126" s="126"/>
      <c r="Y11126" s="126"/>
      <c r="Z11126" s="126"/>
    </row>
    <row r="11127" spans="1:26">
      <c r="A11127" s="248"/>
      <c r="I11127" s="126"/>
      <c r="P11127" s="126"/>
      <c r="Y11127" s="126"/>
      <c r="Z11127" s="126"/>
    </row>
    <row r="11128" spans="1:26">
      <c r="A11128" s="248"/>
      <c r="I11128" s="126"/>
      <c r="P11128" s="126"/>
      <c r="Y11128" s="126"/>
      <c r="Z11128" s="126"/>
    </row>
    <row r="11129" spans="1:26">
      <c r="A11129" s="248"/>
      <c r="I11129" s="126"/>
      <c r="P11129" s="126"/>
      <c r="Y11129" s="126"/>
      <c r="Z11129" s="126"/>
    </row>
    <row r="11130" spans="1:26">
      <c r="A11130" s="248"/>
      <c r="I11130" s="126"/>
      <c r="P11130" s="126"/>
      <c r="Y11130" s="126"/>
      <c r="Z11130" s="126"/>
    </row>
    <row r="11131" spans="1:26">
      <c r="A11131" s="248"/>
      <c r="I11131" s="126"/>
      <c r="P11131" s="126"/>
      <c r="Y11131" s="126"/>
      <c r="Z11131" s="126"/>
    </row>
    <row r="11132" spans="1:26">
      <c r="A11132" s="248"/>
      <c r="I11132" s="126"/>
      <c r="P11132" s="126"/>
      <c r="Y11132" s="126"/>
      <c r="Z11132" s="126"/>
    </row>
    <row r="11133" spans="1:26">
      <c r="A11133" s="248"/>
      <c r="I11133" s="126"/>
      <c r="P11133" s="126"/>
      <c r="Y11133" s="126"/>
      <c r="Z11133" s="126"/>
    </row>
    <row r="11134" spans="1:26">
      <c r="A11134" s="248"/>
      <c r="I11134" s="126"/>
      <c r="P11134" s="126"/>
      <c r="Y11134" s="126"/>
      <c r="Z11134" s="126"/>
    </row>
    <row r="11135" spans="1:26">
      <c r="A11135" s="248"/>
      <c r="I11135" s="126"/>
      <c r="P11135" s="126"/>
      <c r="Y11135" s="126"/>
      <c r="Z11135" s="126"/>
    </row>
    <row r="11136" spans="1:26">
      <c r="A11136" s="248"/>
      <c r="I11136" s="126"/>
      <c r="P11136" s="126"/>
      <c r="Y11136" s="126"/>
      <c r="Z11136" s="126"/>
    </row>
    <row r="11137" spans="1:26">
      <c r="A11137" s="248"/>
      <c r="I11137" s="126"/>
      <c r="P11137" s="126"/>
      <c r="Y11137" s="126"/>
      <c r="Z11137" s="126"/>
    </row>
    <row r="11138" spans="1:26">
      <c r="A11138" s="248"/>
      <c r="I11138" s="126"/>
      <c r="P11138" s="126"/>
      <c r="Y11138" s="126"/>
      <c r="Z11138" s="126"/>
    </row>
    <row r="11139" spans="1:26">
      <c r="A11139" s="248"/>
      <c r="I11139" s="126"/>
      <c r="P11139" s="126"/>
      <c r="Y11139" s="126"/>
      <c r="Z11139" s="126"/>
    </row>
    <row r="11140" spans="1:26">
      <c r="A11140" s="248"/>
      <c r="I11140" s="126"/>
      <c r="P11140" s="126"/>
      <c r="Y11140" s="126"/>
      <c r="Z11140" s="126"/>
    </row>
    <row r="11141" spans="1:26">
      <c r="A11141" s="248"/>
      <c r="I11141" s="126"/>
      <c r="P11141" s="126"/>
      <c r="Y11141" s="126"/>
      <c r="Z11141" s="126"/>
    </row>
    <row r="11142" spans="1:26">
      <c r="A11142" s="248"/>
      <c r="I11142" s="126"/>
      <c r="P11142" s="126"/>
      <c r="Y11142" s="126"/>
      <c r="Z11142" s="126"/>
    </row>
    <row r="11143" spans="1:26">
      <c r="A11143" s="248"/>
      <c r="I11143" s="126"/>
      <c r="P11143" s="126"/>
      <c r="Y11143" s="126"/>
      <c r="Z11143" s="126"/>
    </row>
    <row r="11144" spans="1:26">
      <c r="A11144" s="248"/>
      <c r="I11144" s="126"/>
      <c r="P11144" s="126"/>
      <c r="Y11144" s="126"/>
      <c r="Z11144" s="126"/>
    </row>
    <row r="11145" spans="1:26">
      <c r="A11145" s="248"/>
      <c r="I11145" s="126"/>
      <c r="P11145" s="126"/>
      <c r="Y11145" s="126"/>
      <c r="Z11145" s="126"/>
    </row>
    <row r="11146" spans="1:26">
      <c r="A11146" s="248"/>
      <c r="I11146" s="126"/>
      <c r="P11146" s="126"/>
      <c r="Y11146" s="126"/>
      <c r="Z11146" s="126"/>
    </row>
    <row r="11147" spans="1:26">
      <c r="A11147" s="248"/>
      <c r="I11147" s="126"/>
      <c r="P11147" s="126"/>
      <c r="Y11147" s="126"/>
      <c r="Z11147" s="126"/>
    </row>
    <row r="11148" spans="1:26">
      <c r="A11148" s="248"/>
      <c r="I11148" s="126"/>
      <c r="P11148" s="126"/>
      <c r="Y11148" s="126"/>
      <c r="Z11148" s="126"/>
    </row>
    <row r="11149" spans="1:26">
      <c r="A11149" s="248"/>
      <c r="I11149" s="126"/>
      <c r="P11149" s="126"/>
      <c r="Y11149" s="126"/>
      <c r="Z11149" s="126"/>
    </row>
    <row r="11150" spans="1:26">
      <c r="A11150" s="248"/>
      <c r="I11150" s="126"/>
      <c r="P11150" s="126"/>
      <c r="Y11150" s="126"/>
      <c r="Z11150" s="126"/>
    </row>
    <row r="11151" spans="1:26">
      <c r="A11151" s="248"/>
      <c r="I11151" s="126"/>
      <c r="P11151" s="126"/>
      <c r="Y11151" s="126"/>
      <c r="Z11151" s="126"/>
    </row>
    <row r="11152" spans="1:26">
      <c r="A11152" s="248"/>
      <c r="I11152" s="126"/>
      <c r="P11152" s="126"/>
      <c r="Y11152" s="126"/>
      <c r="Z11152" s="126"/>
    </row>
    <row r="11153" spans="1:26">
      <c r="A11153" s="248"/>
      <c r="I11153" s="126"/>
      <c r="P11153" s="126"/>
      <c r="Y11153" s="126"/>
      <c r="Z11153" s="126"/>
    </row>
    <row r="11154" spans="1:26">
      <c r="A11154" s="248"/>
      <c r="I11154" s="126"/>
      <c r="P11154" s="126"/>
      <c r="Y11154" s="126"/>
      <c r="Z11154" s="126"/>
    </row>
    <row r="11155" spans="1:26">
      <c r="A11155" s="248"/>
      <c r="I11155" s="126"/>
      <c r="P11155" s="126"/>
      <c r="Y11155" s="126"/>
      <c r="Z11155" s="126"/>
    </row>
    <row r="11156" spans="1:26">
      <c r="A11156" s="248"/>
      <c r="I11156" s="126"/>
      <c r="P11156" s="126"/>
      <c r="Y11156" s="126"/>
      <c r="Z11156" s="126"/>
    </row>
    <row r="11157" spans="1:26">
      <c r="A11157" s="248"/>
      <c r="I11157" s="126"/>
      <c r="P11157" s="126"/>
      <c r="Y11157" s="126"/>
      <c r="Z11157" s="126"/>
    </row>
    <row r="11158" spans="1:26">
      <c r="A11158" s="248"/>
      <c r="I11158" s="126"/>
      <c r="P11158" s="126"/>
      <c r="Y11158" s="126"/>
      <c r="Z11158" s="126"/>
    </row>
    <row r="11159" spans="1:26">
      <c r="A11159" s="248"/>
      <c r="I11159" s="126"/>
      <c r="P11159" s="126"/>
      <c r="Y11159" s="126"/>
      <c r="Z11159" s="126"/>
    </row>
    <row r="11160" spans="1:26">
      <c r="A11160" s="248"/>
      <c r="I11160" s="126"/>
      <c r="P11160" s="126"/>
      <c r="Y11160" s="126"/>
      <c r="Z11160" s="126"/>
    </row>
    <row r="11161" spans="1:26">
      <c r="A11161" s="248"/>
      <c r="I11161" s="126"/>
      <c r="P11161" s="126"/>
      <c r="Y11161" s="126"/>
      <c r="Z11161" s="126"/>
    </row>
    <row r="11162" spans="1:26">
      <c r="A11162" s="248"/>
      <c r="I11162" s="126"/>
      <c r="P11162" s="126"/>
      <c r="Y11162" s="126"/>
      <c r="Z11162" s="126"/>
    </row>
    <row r="11163" spans="1:26">
      <c r="A11163" s="248"/>
      <c r="I11163" s="126"/>
      <c r="P11163" s="126"/>
      <c r="Y11163" s="126"/>
      <c r="Z11163" s="126"/>
    </row>
    <row r="11164" spans="1:26">
      <c r="A11164" s="248"/>
      <c r="I11164" s="126"/>
      <c r="P11164" s="126"/>
      <c r="Y11164" s="126"/>
      <c r="Z11164" s="126"/>
    </row>
    <row r="11165" spans="1:26">
      <c r="A11165" s="248"/>
      <c r="I11165" s="126"/>
      <c r="P11165" s="126"/>
      <c r="Y11165" s="126"/>
      <c r="Z11165" s="126"/>
    </row>
    <row r="11166" spans="1:26">
      <c r="A11166" s="248"/>
      <c r="I11166" s="126"/>
      <c r="P11166" s="126"/>
      <c r="Y11166" s="126"/>
      <c r="Z11166" s="126"/>
    </row>
    <row r="11167" spans="1:26">
      <c r="A11167" s="248"/>
      <c r="I11167" s="126"/>
      <c r="P11167" s="126"/>
      <c r="Y11167" s="126"/>
      <c r="Z11167" s="126"/>
    </row>
    <row r="11168" spans="1:26">
      <c r="A11168" s="248"/>
      <c r="I11168" s="126"/>
      <c r="P11168" s="126"/>
      <c r="Y11168" s="126"/>
      <c r="Z11168" s="126"/>
    </row>
    <row r="11169" spans="1:26">
      <c r="A11169" s="248"/>
      <c r="I11169" s="126"/>
      <c r="P11169" s="126"/>
      <c r="Y11169" s="126"/>
      <c r="Z11169" s="126"/>
    </row>
    <row r="11170" spans="1:26">
      <c r="A11170" s="248"/>
      <c r="I11170" s="126"/>
      <c r="P11170" s="126"/>
      <c r="Y11170" s="126"/>
      <c r="Z11170" s="126"/>
    </row>
    <row r="11171" spans="1:26">
      <c r="A11171" s="248"/>
      <c r="I11171" s="126"/>
      <c r="P11171" s="126"/>
      <c r="Y11171" s="126"/>
      <c r="Z11171" s="126"/>
    </row>
    <row r="11172" spans="1:26">
      <c r="A11172" s="248"/>
      <c r="I11172" s="126"/>
      <c r="P11172" s="126"/>
      <c r="Y11172" s="126"/>
      <c r="Z11172" s="126"/>
    </row>
    <row r="11173" spans="1:26">
      <c r="A11173" s="248"/>
      <c r="I11173" s="126"/>
      <c r="P11173" s="126"/>
      <c r="Y11173" s="126"/>
      <c r="Z11173" s="126"/>
    </row>
    <row r="11174" spans="1:26">
      <c r="A11174" s="248"/>
      <c r="I11174" s="126"/>
      <c r="P11174" s="126"/>
      <c r="Y11174" s="126"/>
      <c r="Z11174" s="126"/>
    </row>
    <row r="11175" spans="1:26">
      <c r="A11175" s="248"/>
      <c r="I11175" s="126"/>
      <c r="P11175" s="126"/>
      <c r="Y11175" s="126"/>
      <c r="Z11175" s="126"/>
    </row>
    <row r="11176" spans="1:26">
      <c r="A11176" s="248"/>
      <c r="I11176" s="126"/>
      <c r="P11176" s="126"/>
      <c r="Y11176" s="126"/>
      <c r="Z11176" s="126"/>
    </row>
    <row r="11177" spans="1:26">
      <c r="A11177" s="248"/>
      <c r="I11177" s="126"/>
      <c r="P11177" s="126"/>
      <c r="Y11177" s="126"/>
      <c r="Z11177" s="126"/>
    </row>
    <row r="11178" spans="1:26">
      <c r="A11178" s="248"/>
      <c r="I11178" s="126"/>
      <c r="P11178" s="126"/>
      <c r="Y11178" s="126"/>
      <c r="Z11178" s="126"/>
    </row>
    <row r="11179" spans="1:26">
      <c r="A11179" s="248"/>
      <c r="I11179" s="126"/>
      <c r="P11179" s="126"/>
      <c r="Y11179" s="126"/>
      <c r="Z11179" s="126"/>
    </row>
    <row r="11180" spans="1:26">
      <c r="A11180" s="248"/>
      <c r="I11180" s="126"/>
      <c r="P11180" s="126"/>
      <c r="Y11180" s="126"/>
      <c r="Z11180" s="126"/>
    </row>
    <row r="11181" spans="1:26">
      <c r="A11181" s="248"/>
      <c r="I11181" s="126"/>
      <c r="P11181" s="126"/>
      <c r="Y11181" s="126"/>
      <c r="Z11181" s="126"/>
    </row>
    <row r="11182" spans="1:26">
      <c r="A11182" s="248"/>
      <c r="I11182" s="126"/>
      <c r="P11182" s="126"/>
      <c r="Y11182" s="126"/>
      <c r="Z11182" s="126"/>
    </row>
    <row r="11183" spans="1:26">
      <c r="A11183" s="248"/>
      <c r="I11183" s="126"/>
      <c r="P11183" s="126"/>
      <c r="Y11183" s="126"/>
      <c r="Z11183" s="126"/>
    </row>
    <row r="11184" spans="1:26">
      <c r="A11184" s="248"/>
      <c r="I11184" s="126"/>
      <c r="P11184" s="126"/>
      <c r="Y11184" s="126"/>
      <c r="Z11184" s="126"/>
    </row>
    <row r="11185" spans="1:26">
      <c r="A11185" s="248"/>
      <c r="I11185" s="126"/>
      <c r="P11185" s="126"/>
      <c r="Y11185" s="126"/>
      <c r="Z11185" s="126"/>
    </row>
    <row r="11186" spans="1:26">
      <c r="A11186" s="248"/>
      <c r="I11186" s="126"/>
      <c r="P11186" s="126"/>
      <c r="Y11186" s="126"/>
      <c r="Z11186" s="126"/>
    </row>
    <row r="11187" spans="1:26">
      <c r="A11187" s="248"/>
      <c r="I11187" s="126"/>
      <c r="P11187" s="126"/>
      <c r="Y11187" s="126"/>
      <c r="Z11187" s="126"/>
    </row>
    <row r="11188" spans="1:26">
      <c r="A11188" s="248"/>
      <c r="I11188" s="126"/>
      <c r="P11188" s="126"/>
      <c r="Y11188" s="126"/>
      <c r="Z11188" s="126"/>
    </row>
    <row r="11189" spans="1:26">
      <c r="A11189" s="248"/>
      <c r="I11189" s="126"/>
      <c r="P11189" s="126"/>
      <c r="Y11189" s="126"/>
      <c r="Z11189" s="126"/>
    </row>
    <row r="11190" spans="1:26">
      <c r="A11190" s="248"/>
      <c r="I11190" s="126"/>
      <c r="P11190" s="126"/>
      <c r="Y11190" s="126"/>
      <c r="Z11190" s="126"/>
    </row>
    <row r="11191" spans="1:26">
      <c r="A11191" s="248"/>
      <c r="I11191" s="126"/>
      <c r="P11191" s="126"/>
      <c r="Y11191" s="126"/>
      <c r="Z11191" s="126"/>
    </row>
    <row r="11192" spans="1:26">
      <c r="A11192" s="248"/>
      <c r="I11192" s="126"/>
      <c r="P11192" s="126"/>
      <c r="Y11192" s="126"/>
      <c r="Z11192" s="126"/>
    </row>
    <row r="11193" spans="1:26">
      <c r="A11193" s="248"/>
      <c r="I11193" s="126"/>
      <c r="P11193" s="126"/>
      <c r="Y11193" s="126"/>
      <c r="Z11193" s="126"/>
    </row>
    <row r="11194" spans="1:26">
      <c r="A11194" s="248"/>
      <c r="I11194" s="126"/>
      <c r="P11194" s="126"/>
      <c r="Y11194" s="126"/>
      <c r="Z11194" s="126"/>
    </row>
    <row r="11195" spans="1:26">
      <c r="A11195" s="248"/>
      <c r="I11195" s="126"/>
      <c r="P11195" s="126"/>
      <c r="Y11195" s="126"/>
      <c r="Z11195" s="126"/>
    </row>
    <row r="11196" spans="1:26">
      <c r="A11196" s="248"/>
      <c r="I11196" s="126"/>
      <c r="P11196" s="126"/>
      <c r="Y11196" s="126"/>
      <c r="Z11196" s="126"/>
    </row>
    <row r="11197" spans="1:26">
      <c r="A11197" s="248"/>
      <c r="I11197" s="126"/>
      <c r="P11197" s="126"/>
      <c r="Y11197" s="126"/>
      <c r="Z11197" s="126"/>
    </row>
    <row r="11198" spans="1:26">
      <c r="A11198" s="248"/>
      <c r="I11198" s="126"/>
      <c r="P11198" s="126"/>
      <c r="Y11198" s="126"/>
      <c r="Z11198" s="126"/>
    </row>
    <row r="11199" spans="1:26">
      <c r="A11199" s="248"/>
      <c r="I11199" s="126"/>
      <c r="P11199" s="126"/>
      <c r="Y11199" s="126"/>
      <c r="Z11199" s="126"/>
    </row>
    <row r="11200" spans="1:26">
      <c r="A11200" s="248"/>
      <c r="I11200" s="126"/>
      <c r="P11200" s="126"/>
      <c r="Y11200" s="126"/>
      <c r="Z11200" s="126"/>
    </row>
    <row r="11201" spans="1:26">
      <c r="A11201" s="248"/>
      <c r="I11201" s="126"/>
      <c r="P11201" s="126"/>
      <c r="Y11201" s="126"/>
      <c r="Z11201" s="126"/>
    </row>
    <row r="11202" spans="1:26">
      <c r="A11202" s="248"/>
      <c r="I11202" s="126"/>
      <c r="P11202" s="126"/>
      <c r="Y11202" s="126"/>
      <c r="Z11202" s="126"/>
    </row>
    <row r="11203" spans="1:26">
      <c r="A11203" s="248"/>
      <c r="I11203" s="126"/>
      <c r="P11203" s="126"/>
      <c r="Y11203" s="126"/>
      <c r="Z11203" s="126"/>
    </row>
    <row r="11204" spans="1:26">
      <c r="A11204" s="248"/>
      <c r="I11204" s="126"/>
      <c r="P11204" s="126"/>
      <c r="Y11204" s="126"/>
      <c r="Z11204" s="126"/>
    </row>
    <row r="11205" spans="1:26">
      <c r="A11205" s="248"/>
      <c r="I11205" s="126"/>
      <c r="P11205" s="126"/>
      <c r="Y11205" s="126"/>
      <c r="Z11205" s="126"/>
    </row>
    <row r="11206" spans="1:26">
      <c r="A11206" s="248"/>
      <c r="I11206" s="126"/>
      <c r="P11206" s="126"/>
      <c r="Y11206" s="126"/>
      <c r="Z11206" s="126"/>
    </row>
    <row r="11207" spans="1:26">
      <c r="A11207" s="248"/>
      <c r="I11207" s="126"/>
      <c r="P11207" s="126"/>
      <c r="Y11207" s="126"/>
      <c r="Z11207" s="126"/>
    </row>
    <row r="11208" spans="1:26">
      <c r="A11208" s="248"/>
      <c r="I11208" s="126"/>
      <c r="P11208" s="126"/>
      <c r="Y11208" s="126"/>
      <c r="Z11208" s="126"/>
    </row>
    <row r="11209" spans="1:26">
      <c r="A11209" s="248"/>
      <c r="I11209" s="126"/>
      <c r="P11209" s="126"/>
      <c r="Y11209" s="126"/>
      <c r="Z11209" s="126"/>
    </row>
    <row r="11210" spans="1:26">
      <c r="A11210" s="248"/>
      <c r="I11210" s="126"/>
      <c r="P11210" s="126"/>
      <c r="Y11210" s="126"/>
      <c r="Z11210" s="126"/>
    </row>
    <row r="11211" spans="1:26">
      <c r="A11211" s="248"/>
      <c r="I11211" s="126"/>
      <c r="P11211" s="126"/>
      <c r="Y11211" s="126"/>
      <c r="Z11211" s="126"/>
    </row>
    <row r="11212" spans="1:26">
      <c r="A11212" s="248"/>
      <c r="I11212" s="126"/>
      <c r="P11212" s="126"/>
      <c r="Y11212" s="126"/>
      <c r="Z11212" s="126"/>
    </row>
    <row r="11213" spans="1:26">
      <c r="A11213" s="248"/>
      <c r="I11213" s="126"/>
      <c r="P11213" s="126"/>
      <c r="Y11213" s="126"/>
      <c r="Z11213" s="126"/>
    </row>
    <row r="11214" spans="1:26">
      <c r="A11214" s="248"/>
      <c r="I11214" s="126"/>
      <c r="P11214" s="126"/>
      <c r="Y11214" s="126"/>
      <c r="Z11214" s="126"/>
    </row>
    <row r="11215" spans="1:26">
      <c r="A11215" s="248"/>
      <c r="I11215" s="126"/>
      <c r="P11215" s="126"/>
      <c r="Y11215" s="126"/>
      <c r="Z11215" s="126"/>
    </row>
    <row r="11216" spans="1:26">
      <c r="A11216" s="248"/>
      <c r="I11216" s="126"/>
      <c r="P11216" s="126"/>
      <c r="Y11216" s="126"/>
      <c r="Z11216" s="126"/>
    </row>
    <row r="11217" spans="1:26">
      <c r="A11217" s="248"/>
      <c r="I11217" s="126"/>
      <c r="P11217" s="126"/>
      <c r="Y11217" s="126"/>
      <c r="Z11217" s="126"/>
    </row>
    <row r="11218" spans="1:26">
      <c r="A11218" s="248"/>
      <c r="I11218" s="126"/>
      <c r="P11218" s="126"/>
      <c r="Y11218" s="126"/>
      <c r="Z11218" s="126"/>
    </row>
    <row r="11219" spans="1:26">
      <c r="A11219" s="248"/>
      <c r="I11219" s="126"/>
      <c r="P11219" s="126"/>
      <c r="Y11219" s="126"/>
      <c r="Z11219" s="126"/>
    </row>
    <row r="11220" spans="1:26">
      <c r="A11220" s="248"/>
      <c r="I11220" s="126"/>
      <c r="P11220" s="126"/>
      <c r="Y11220" s="126"/>
      <c r="Z11220" s="126"/>
    </row>
    <row r="11221" spans="1:26">
      <c r="A11221" s="248"/>
      <c r="I11221" s="126"/>
      <c r="P11221" s="126"/>
      <c r="Y11221" s="126"/>
      <c r="Z11221" s="126"/>
    </row>
    <row r="11222" spans="1:26">
      <c r="A11222" s="248"/>
      <c r="I11222" s="126"/>
      <c r="P11222" s="126"/>
      <c r="Y11222" s="126"/>
      <c r="Z11222" s="126"/>
    </row>
    <row r="11223" spans="1:26">
      <c r="A11223" s="248"/>
      <c r="I11223" s="126"/>
      <c r="P11223" s="126"/>
      <c r="Y11223" s="126"/>
      <c r="Z11223" s="126"/>
    </row>
    <row r="11224" spans="1:26">
      <c r="A11224" s="248"/>
      <c r="I11224" s="126"/>
      <c r="P11224" s="126"/>
      <c r="Y11224" s="126"/>
      <c r="Z11224" s="126"/>
    </row>
    <row r="11225" spans="1:26">
      <c r="A11225" s="248"/>
      <c r="I11225" s="126"/>
      <c r="P11225" s="126"/>
      <c r="Y11225" s="126"/>
      <c r="Z11225" s="126"/>
    </row>
    <row r="11226" spans="1:26">
      <c r="A11226" s="248"/>
      <c r="I11226" s="126"/>
      <c r="P11226" s="126"/>
      <c r="Y11226" s="126"/>
      <c r="Z11226" s="126"/>
    </row>
    <row r="11227" spans="1:26">
      <c r="A11227" s="248"/>
      <c r="I11227" s="126"/>
      <c r="P11227" s="126"/>
      <c r="Y11227" s="126"/>
      <c r="Z11227" s="126"/>
    </row>
    <row r="11228" spans="1:26">
      <c r="A11228" s="248"/>
      <c r="I11228" s="126"/>
      <c r="P11228" s="126"/>
      <c r="Y11228" s="126"/>
      <c r="Z11228" s="126"/>
    </row>
    <row r="11229" spans="1:26">
      <c r="A11229" s="248"/>
      <c r="I11229" s="126"/>
      <c r="P11229" s="126"/>
      <c r="Y11229" s="126"/>
      <c r="Z11229" s="126"/>
    </row>
    <row r="11230" spans="1:26">
      <c r="A11230" s="248"/>
      <c r="I11230" s="126"/>
      <c r="P11230" s="126"/>
      <c r="Y11230" s="126"/>
      <c r="Z11230" s="126"/>
    </row>
    <row r="11231" spans="1:26">
      <c r="A11231" s="248"/>
      <c r="I11231" s="126"/>
      <c r="P11231" s="126"/>
      <c r="Y11231" s="126"/>
      <c r="Z11231" s="126"/>
    </row>
    <row r="11232" spans="1:26">
      <c r="A11232" s="248"/>
      <c r="I11232" s="126"/>
      <c r="P11232" s="126"/>
      <c r="Y11232" s="126"/>
      <c r="Z11232" s="126"/>
    </row>
    <row r="11233" spans="1:26">
      <c r="A11233" s="248"/>
      <c r="I11233" s="126"/>
      <c r="P11233" s="126"/>
      <c r="Y11233" s="126"/>
      <c r="Z11233" s="126"/>
    </row>
    <row r="11234" spans="1:26">
      <c r="A11234" s="248"/>
      <c r="I11234" s="126"/>
      <c r="P11234" s="126"/>
      <c r="Y11234" s="126"/>
      <c r="Z11234" s="126"/>
    </row>
    <row r="11235" spans="1:26">
      <c r="A11235" s="248"/>
      <c r="I11235" s="126"/>
      <c r="P11235" s="126"/>
      <c r="Y11235" s="126"/>
      <c r="Z11235" s="126"/>
    </row>
    <row r="11236" spans="1:26">
      <c r="A11236" s="248"/>
      <c r="I11236" s="126"/>
      <c r="P11236" s="126"/>
      <c r="Y11236" s="126"/>
      <c r="Z11236" s="126"/>
    </row>
    <row r="11237" spans="1:26">
      <c r="A11237" s="248"/>
      <c r="I11237" s="126"/>
      <c r="P11237" s="126"/>
      <c r="Y11237" s="126"/>
      <c r="Z11237" s="126"/>
    </row>
    <row r="11238" spans="1:26">
      <c r="A11238" s="248"/>
      <c r="I11238" s="126"/>
      <c r="P11238" s="126"/>
      <c r="Y11238" s="126"/>
      <c r="Z11238" s="126"/>
    </row>
    <row r="11239" spans="1:26">
      <c r="A11239" s="248"/>
      <c r="I11239" s="126"/>
      <c r="P11239" s="126"/>
      <c r="Y11239" s="126"/>
      <c r="Z11239" s="126"/>
    </row>
    <row r="11240" spans="1:26">
      <c r="A11240" s="248"/>
      <c r="I11240" s="126"/>
      <c r="P11240" s="126"/>
      <c r="Y11240" s="126"/>
      <c r="Z11240" s="126"/>
    </row>
    <row r="11241" spans="1:26">
      <c r="A11241" s="248"/>
      <c r="I11241" s="126"/>
      <c r="P11241" s="126"/>
      <c r="Y11241" s="126"/>
      <c r="Z11241" s="126"/>
    </row>
    <row r="11242" spans="1:26">
      <c r="A11242" s="248"/>
      <c r="I11242" s="126"/>
      <c r="P11242" s="126"/>
      <c r="Y11242" s="126"/>
      <c r="Z11242" s="126"/>
    </row>
    <row r="11243" spans="1:26">
      <c r="A11243" s="248"/>
      <c r="I11243" s="126"/>
      <c r="P11243" s="126"/>
      <c r="Y11243" s="126"/>
      <c r="Z11243" s="126"/>
    </row>
    <row r="11244" spans="1:26">
      <c r="A11244" s="248"/>
      <c r="I11244" s="126"/>
      <c r="P11244" s="126"/>
      <c r="Y11244" s="126"/>
      <c r="Z11244" s="126"/>
    </row>
    <row r="11245" spans="1:26">
      <c r="A11245" s="248"/>
      <c r="I11245" s="126"/>
      <c r="P11245" s="126"/>
      <c r="Y11245" s="126"/>
      <c r="Z11245" s="126"/>
    </row>
    <row r="11246" spans="1:26">
      <c r="A11246" s="248"/>
      <c r="I11246" s="126"/>
      <c r="P11246" s="126"/>
      <c r="Y11246" s="126"/>
      <c r="Z11246" s="126"/>
    </row>
    <row r="11247" spans="1:26">
      <c r="A11247" s="248"/>
      <c r="I11247" s="126"/>
      <c r="P11247" s="126"/>
      <c r="Y11247" s="126"/>
      <c r="Z11247" s="126"/>
    </row>
    <row r="11248" spans="1:26">
      <c r="A11248" s="248"/>
      <c r="I11248" s="126"/>
      <c r="P11248" s="126"/>
      <c r="Y11248" s="126"/>
      <c r="Z11248" s="126"/>
    </row>
    <row r="11249" spans="1:26">
      <c r="A11249" s="248"/>
      <c r="I11249" s="126"/>
      <c r="P11249" s="126"/>
      <c r="Y11249" s="126"/>
      <c r="Z11249" s="126"/>
    </row>
    <row r="11250" spans="1:26">
      <c r="A11250" s="248"/>
      <c r="I11250" s="126"/>
      <c r="P11250" s="126"/>
      <c r="Y11250" s="126"/>
      <c r="Z11250" s="126"/>
    </row>
    <row r="11251" spans="1:26">
      <c r="A11251" s="248"/>
      <c r="I11251" s="126"/>
      <c r="P11251" s="126"/>
      <c r="Y11251" s="126"/>
      <c r="Z11251" s="126"/>
    </row>
    <row r="11252" spans="1:26">
      <c r="A11252" s="248"/>
      <c r="I11252" s="126"/>
      <c r="P11252" s="126"/>
      <c r="Y11252" s="126"/>
      <c r="Z11252" s="126"/>
    </row>
    <row r="11253" spans="1:26">
      <c r="A11253" s="248"/>
      <c r="I11253" s="126"/>
      <c r="P11253" s="126"/>
      <c r="Y11253" s="126"/>
      <c r="Z11253" s="126"/>
    </row>
    <row r="11254" spans="1:26">
      <c r="A11254" s="248"/>
      <c r="I11254" s="126"/>
      <c r="P11254" s="126"/>
      <c r="Y11254" s="126"/>
      <c r="Z11254" s="126"/>
    </row>
    <row r="11255" spans="1:26">
      <c r="A11255" s="248"/>
      <c r="I11255" s="126"/>
      <c r="P11255" s="126"/>
      <c r="Y11255" s="126"/>
      <c r="Z11255" s="126"/>
    </row>
    <row r="11256" spans="1:26">
      <c r="A11256" s="248"/>
      <c r="I11256" s="126"/>
      <c r="P11256" s="126"/>
      <c r="Y11256" s="126"/>
      <c r="Z11256" s="126"/>
    </row>
    <row r="11257" spans="1:26">
      <c r="A11257" s="248"/>
      <c r="I11257" s="126"/>
      <c r="P11257" s="126"/>
      <c r="Y11257" s="126"/>
      <c r="Z11257" s="126"/>
    </row>
    <row r="11258" spans="1:26">
      <c r="A11258" s="248"/>
      <c r="I11258" s="126"/>
      <c r="P11258" s="126"/>
      <c r="Y11258" s="126"/>
      <c r="Z11258" s="126"/>
    </row>
    <row r="11259" spans="1:26">
      <c r="A11259" s="248"/>
      <c r="I11259" s="126"/>
      <c r="P11259" s="126"/>
      <c r="Y11259" s="126"/>
      <c r="Z11259" s="126"/>
    </row>
    <row r="11260" spans="1:26">
      <c r="A11260" s="248"/>
      <c r="I11260" s="126"/>
      <c r="P11260" s="126"/>
      <c r="Y11260" s="126"/>
      <c r="Z11260" s="126"/>
    </row>
    <row r="11261" spans="1:26">
      <c r="A11261" s="248"/>
      <c r="I11261" s="126"/>
      <c r="P11261" s="126"/>
      <c r="Y11261" s="126"/>
      <c r="Z11261" s="126"/>
    </row>
    <row r="11262" spans="1:26">
      <c r="A11262" s="248"/>
      <c r="I11262" s="126"/>
      <c r="P11262" s="126"/>
      <c r="Y11262" s="126"/>
      <c r="Z11262" s="126"/>
    </row>
    <row r="11263" spans="1:26">
      <c r="A11263" s="248"/>
      <c r="I11263" s="126"/>
      <c r="P11263" s="126"/>
      <c r="Y11263" s="126"/>
      <c r="Z11263" s="126"/>
    </row>
    <row r="11264" spans="1:26">
      <c r="A11264" s="248"/>
      <c r="I11264" s="126"/>
      <c r="P11264" s="126"/>
      <c r="Y11264" s="126"/>
      <c r="Z11264" s="126"/>
    </row>
    <row r="11265" spans="1:26">
      <c r="A11265" s="248"/>
      <c r="I11265" s="126"/>
      <c r="P11265" s="126"/>
      <c r="Y11265" s="126"/>
      <c r="Z11265" s="126"/>
    </row>
    <row r="11266" spans="1:26">
      <c r="A11266" s="248"/>
      <c r="I11266" s="126"/>
      <c r="P11266" s="126"/>
      <c r="Y11266" s="126"/>
      <c r="Z11266" s="126"/>
    </row>
    <row r="11267" spans="1:26">
      <c r="A11267" s="248"/>
      <c r="I11267" s="126"/>
      <c r="P11267" s="126"/>
      <c r="Y11267" s="126"/>
      <c r="Z11267" s="126"/>
    </row>
    <row r="11268" spans="1:26">
      <c r="A11268" s="248"/>
      <c r="I11268" s="126"/>
      <c r="P11268" s="126"/>
      <c r="Y11268" s="126"/>
      <c r="Z11268" s="126"/>
    </row>
    <row r="11269" spans="1:26">
      <c r="A11269" s="248"/>
      <c r="I11269" s="126"/>
      <c r="P11269" s="126"/>
      <c r="Y11269" s="126"/>
      <c r="Z11269" s="126"/>
    </row>
    <row r="11270" spans="1:26">
      <c r="A11270" s="248"/>
      <c r="I11270" s="126"/>
      <c r="P11270" s="126"/>
      <c r="Y11270" s="126"/>
      <c r="Z11270" s="126"/>
    </row>
    <row r="11271" spans="1:26">
      <c r="A11271" s="248"/>
      <c r="I11271" s="126"/>
      <c r="P11271" s="126"/>
      <c r="Y11271" s="126"/>
      <c r="Z11271" s="126"/>
    </row>
    <row r="11272" spans="1:26">
      <c r="A11272" s="248"/>
      <c r="I11272" s="126"/>
      <c r="P11272" s="126"/>
      <c r="Y11272" s="126"/>
      <c r="Z11272" s="126"/>
    </row>
    <row r="11273" spans="1:26">
      <c r="A11273" s="248"/>
      <c r="I11273" s="126"/>
      <c r="P11273" s="126"/>
      <c r="Y11273" s="126"/>
      <c r="Z11273" s="126"/>
    </row>
    <row r="11274" spans="1:26">
      <c r="A11274" s="248"/>
      <c r="I11274" s="126"/>
      <c r="P11274" s="126"/>
      <c r="Y11274" s="126"/>
      <c r="Z11274" s="126"/>
    </row>
    <row r="11275" spans="1:26">
      <c r="A11275" s="248"/>
      <c r="I11275" s="126"/>
      <c r="P11275" s="126"/>
      <c r="Y11275" s="126"/>
      <c r="Z11275" s="126"/>
    </row>
    <row r="11276" spans="1:26">
      <c r="A11276" s="248"/>
      <c r="I11276" s="126"/>
      <c r="P11276" s="126"/>
      <c r="Y11276" s="126"/>
      <c r="Z11276" s="126"/>
    </row>
    <row r="11277" spans="1:26">
      <c r="A11277" s="248"/>
      <c r="I11277" s="126"/>
      <c r="P11277" s="126"/>
      <c r="Y11277" s="126"/>
      <c r="Z11277" s="126"/>
    </row>
    <row r="11278" spans="1:26">
      <c r="A11278" s="248"/>
      <c r="I11278" s="126"/>
      <c r="P11278" s="126"/>
      <c r="Y11278" s="126"/>
      <c r="Z11278" s="126"/>
    </row>
    <row r="11279" spans="1:26">
      <c r="A11279" s="248"/>
      <c r="I11279" s="126"/>
      <c r="P11279" s="126"/>
      <c r="Y11279" s="126"/>
      <c r="Z11279" s="126"/>
    </row>
    <row r="11280" spans="1:26">
      <c r="A11280" s="248"/>
      <c r="I11280" s="126"/>
      <c r="P11280" s="126"/>
      <c r="Y11280" s="126"/>
      <c r="Z11280" s="126"/>
    </row>
    <row r="11281" spans="1:26">
      <c r="A11281" s="248"/>
      <c r="I11281" s="126"/>
      <c r="P11281" s="126"/>
      <c r="Y11281" s="126"/>
      <c r="Z11281" s="126"/>
    </row>
    <row r="11282" spans="1:26">
      <c r="A11282" s="248"/>
      <c r="I11282" s="126"/>
      <c r="P11282" s="126"/>
      <c r="Y11282" s="126"/>
      <c r="Z11282" s="126"/>
    </row>
    <row r="11283" spans="1:26">
      <c r="A11283" s="248"/>
      <c r="I11283" s="126"/>
      <c r="P11283" s="126"/>
      <c r="Y11283" s="126"/>
      <c r="Z11283" s="126"/>
    </row>
    <row r="11284" spans="1:26">
      <c r="A11284" s="248"/>
      <c r="I11284" s="126"/>
      <c r="P11284" s="126"/>
      <c r="Y11284" s="126"/>
      <c r="Z11284" s="126"/>
    </row>
    <row r="11285" spans="1:26">
      <c r="A11285" s="248"/>
      <c r="I11285" s="126"/>
      <c r="P11285" s="126"/>
      <c r="Y11285" s="126"/>
      <c r="Z11285" s="126"/>
    </row>
    <row r="11286" spans="1:26">
      <c r="A11286" s="248"/>
      <c r="I11286" s="126"/>
      <c r="P11286" s="126"/>
      <c r="Y11286" s="126"/>
      <c r="Z11286" s="126"/>
    </row>
    <row r="11287" spans="1:26">
      <c r="A11287" s="248"/>
      <c r="I11287" s="126"/>
      <c r="P11287" s="126"/>
      <c r="Y11287" s="126"/>
      <c r="Z11287" s="126"/>
    </row>
    <row r="11288" spans="1:26">
      <c r="A11288" s="248"/>
      <c r="I11288" s="126"/>
      <c r="P11288" s="126"/>
      <c r="Y11288" s="126"/>
      <c r="Z11288" s="126"/>
    </row>
    <row r="11289" spans="1:26">
      <c r="A11289" s="248"/>
      <c r="I11289" s="126"/>
      <c r="P11289" s="126"/>
      <c r="Y11289" s="126"/>
      <c r="Z11289" s="126"/>
    </row>
    <row r="11290" spans="1:26">
      <c r="A11290" s="248"/>
      <c r="I11290" s="126"/>
      <c r="P11290" s="126"/>
      <c r="Y11290" s="126"/>
      <c r="Z11290" s="126"/>
    </row>
    <row r="11291" spans="1:26">
      <c r="A11291" s="248"/>
      <c r="I11291" s="126"/>
      <c r="P11291" s="126"/>
      <c r="Y11291" s="126"/>
      <c r="Z11291" s="126"/>
    </row>
    <row r="11292" spans="1:26">
      <c r="A11292" s="248"/>
      <c r="I11292" s="126"/>
      <c r="P11292" s="126"/>
      <c r="Y11292" s="126"/>
      <c r="Z11292" s="126"/>
    </row>
    <row r="11293" spans="1:26">
      <c r="A11293" s="248"/>
      <c r="I11293" s="126"/>
      <c r="P11293" s="126"/>
      <c r="Y11293" s="126"/>
      <c r="Z11293" s="126"/>
    </row>
    <row r="11294" spans="1:26">
      <c r="A11294" s="248"/>
      <c r="I11294" s="126"/>
      <c r="P11294" s="126"/>
      <c r="Y11294" s="126"/>
      <c r="Z11294" s="126"/>
    </row>
    <row r="11295" spans="1:26">
      <c r="A11295" s="248"/>
      <c r="I11295" s="126"/>
      <c r="P11295" s="126"/>
      <c r="Y11295" s="126"/>
      <c r="Z11295" s="126"/>
    </row>
    <row r="11296" spans="1:26">
      <c r="A11296" s="248"/>
      <c r="I11296" s="126"/>
      <c r="P11296" s="126"/>
      <c r="Y11296" s="126"/>
      <c r="Z11296" s="126"/>
    </row>
    <row r="11297" spans="1:26">
      <c r="A11297" s="248"/>
      <c r="I11297" s="126"/>
      <c r="P11297" s="126"/>
      <c r="Y11297" s="126"/>
      <c r="Z11297" s="126"/>
    </row>
    <row r="11298" spans="1:26">
      <c r="A11298" s="248"/>
      <c r="I11298" s="126"/>
      <c r="P11298" s="126"/>
      <c r="Y11298" s="126"/>
      <c r="Z11298" s="126"/>
    </row>
    <row r="11299" spans="1:26">
      <c r="A11299" s="248"/>
      <c r="I11299" s="126"/>
      <c r="P11299" s="126"/>
      <c r="Y11299" s="126"/>
      <c r="Z11299" s="126"/>
    </row>
    <row r="11300" spans="1:26">
      <c r="A11300" s="248"/>
      <c r="I11300" s="126"/>
      <c r="P11300" s="126"/>
      <c r="Y11300" s="126"/>
      <c r="Z11300" s="126"/>
    </row>
    <row r="11301" spans="1:26">
      <c r="A11301" s="248"/>
      <c r="I11301" s="126"/>
      <c r="P11301" s="126"/>
      <c r="Y11301" s="126"/>
      <c r="Z11301" s="126"/>
    </row>
    <row r="11302" spans="1:26">
      <c r="A11302" s="248"/>
      <c r="I11302" s="126"/>
      <c r="P11302" s="126"/>
      <c r="Y11302" s="126"/>
      <c r="Z11302" s="126"/>
    </row>
    <row r="11303" spans="1:26">
      <c r="A11303" s="248"/>
      <c r="I11303" s="126"/>
      <c r="P11303" s="126"/>
      <c r="Y11303" s="126"/>
      <c r="Z11303" s="126"/>
    </row>
    <row r="11304" spans="1:26">
      <c r="A11304" s="248"/>
      <c r="I11304" s="126"/>
      <c r="P11304" s="126"/>
      <c r="Y11304" s="126"/>
      <c r="Z11304" s="126"/>
    </row>
    <row r="11305" spans="1:26">
      <c r="A11305" s="248"/>
      <c r="I11305" s="126"/>
      <c r="P11305" s="126"/>
      <c r="Y11305" s="126"/>
      <c r="Z11305" s="126"/>
    </row>
    <row r="11306" spans="1:26">
      <c r="A11306" s="248"/>
      <c r="I11306" s="126"/>
      <c r="P11306" s="126"/>
      <c r="Y11306" s="126"/>
      <c r="Z11306" s="126"/>
    </row>
    <row r="11307" spans="1:26">
      <c r="A11307" s="248"/>
      <c r="I11307" s="126"/>
      <c r="P11307" s="126"/>
      <c r="Y11307" s="126"/>
      <c r="Z11307" s="126"/>
    </row>
    <row r="11308" spans="1:26">
      <c r="A11308" s="248"/>
      <c r="I11308" s="126"/>
      <c r="P11308" s="126"/>
      <c r="Y11308" s="126"/>
      <c r="Z11308" s="126"/>
    </row>
    <row r="11309" spans="1:26">
      <c r="A11309" s="248"/>
      <c r="I11309" s="126"/>
      <c r="P11309" s="126"/>
      <c r="Y11309" s="126"/>
      <c r="Z11309" s="126"/>
    </row>
    <row r="11310" spans="1:26">
      <c r="A11310" s="248"/>
      <c r="I11310" s="126"/>
      <c r="P11310" s="126"/>
      <c r="Y11310" s="126"/>
      <c r="Z11310" s="126"/>
    </row>
    <row r="11311" spans="1:26">
      <c r="A11311" s="248"/>
      <c r="I11311" s="126"/>
      <c r="P11311" s="126"/>
      <c r="Y11311" s="126"/>
      <c r="Z11311" s="126"/>
    </row>
    <row r="11312" spans="1:26">
      <c r="A11312" s="248"/>
      <c r="I11312" s="126"/>
      <c r="P11312" s="126"/>
      <c r="Y11312" s="126"/>
      <c r="Z11312" s="126"/>
    </row>
    <row r="11313" spans="1:26">
      <c r="A11313" s="248"/>
      <c r="I11313" s="126"/>
      <c r="P11313" s="126"/>
      <c r="Y11313" s="126"/>
      <c r="Z11313" s="126"/>
    </row>
    <row r="11314" spans="1:26">
      <c r="A11314" s="248"/>
      <c r="I11314" s="126"/>
      <c r="P11314" s="126"/>
      <c r="Y11314" s="126"/>
      <c r="Z11314" s="126"/>
    </row>
    <row r="11315" spans="1:26">
      <c r="A11315" s="248"/>
      <c r="I11315" s="126"/>
      <c r="P11315" s="126"/>
      <c r="Y11315" s="126"/>
      <c r="Z11315" s="126"/>
    </row>
    <row r="11316" spans="1:26">
      <c r="A11316" s="248"/>
      <c r="I11316" s="126"/>
      <c r="P11316" s="126"/>
      <c r="Y11316" s="126"/>
      <c r="Z11316" s="126"/>
    </row>
    <row r="11317" spans="1:26">
      <c r="A11317" s="248"/>
      <c r="I11317" s="126"/>
      <c r="P11317" s="126"/>
      <c r="Y11317" s="126"/>
      <c r="Z11317" s="126"/>
    </row>
    <row r="11318" spans="1:26">
      <c r="A11318" s="248"/>
      <c r="I11318" s="126"/>
      <c r="P11318" s="126"/>
      <c r="Y11318" s="126"/>
      <c r="Z11318" s="126"/>
    </row>
    <row r="11319" spans="1:26">
      <c r="A11319" s="248"/>
      <c r="I11319" s="126"/>
      <c r="P11319" s="126"/>
      <c r="Y11319" s="126"/>
      <c r="Z11319" s="126"/>
    </row>
    <row r="11320" spans="1:26">
      <c r="A11320" s="248"/>
      <c r="I11320" s="126"/>
      <c r="P11320" s="126"/>
      <c r="Y11320" s="126"/>
      <c r="Z11320" s="126"/>
    </row>
    <row r="11321" spans="1:26">
      <c r="A11321" s="248"/>
      <c r="I11321" s="126"/>
      <c r="P11321" s="126"/>
      <c r="Y11321" s="126"/>
      <c r="Z11321" s="126"/>
    </row>
    <row r="11322" spans="1:26">
      <c r="A11322" s="248"/>
      <c r="I11322" s="126"/>
      <c r="P11322" s="126"/>
      <c r="Y11322" s="126"/>
      <c r="Z11322" s="126"/>
    </row>
    <row r="11323" spans="1:26">
      <c r="A11323" s="248"/>
      <c r="I11323" s="126"/>
      <c r="P11323" s="126"/>
      <c r="Y11323" s="126"/>
      <c r="Z11323" s="126"/>
    </row>
    <row r="11324" spans="1:26">
      <c r="A11324" s="248"/>
      <c r="I11324" s="126"/>
      <c r="P11324" s="126"/>
      <c r="Y11324" s="126"/>
      <c r="Z11324" s="126"/>
    </row>
    <row r="11325" spans="1:26">
      <c r="A11325" s="248"/>
      <c r="I11325" s="126"/>
      <c r="P11325" s="126"/>
      <c r="Y11325" s="126"/>
      <c r="Z11325" s="126"/>
    </row>
    <row r="11326" spans="1:26">
      <c r="A11326" s="248"/>
      <c r="I11326" s="126"/>
      <c r="P11326" s="126"/>
      <c r="Y11326" s="126"/>
      <c r="Z11326" s="126"/>
    </row>
    <row r="11327" spans="1:26">
      <c r="A11327" s="248"/>
      <c r="I11327" s="126"/>
      <c r="P11327" s="126"/>
      <c r="Y11327" s="126"/>
      <c r="Z11327" s="126"/>
    </row>
    <row r="11328" spans="1:26">
      <c r="A11328" s="248"/>
      <c r="I11328" s="126"/>
      <c r="P11328" s="126"/>
      <c r="Y11328" s="126"/>
      <c r="Z11328" s="126"/>
    </row>
    <row r="11329" spans="1:26">
      <c r="A11329" s="248"/>
      <c r="I11329" s="126"/>
      <c r="P11329" s="126"/>
      <c r="Y11329" s="126"/>
      <c r="Z11329" s="126"/>
    </row>
    <row r="11330" spans="1:26">
      <c r="A11330" s="248"/>
      <c r="I11330" s="126"/>
      <c r="P11330" s="126"/>
      <c r="Y11330" s="126"/>
      <c r="Z11330" s="126"/>
    </row>
    <row r="11331" spans="1:26">
      <c r="A11331" s="248"/>
      <c r="I11331" s="126"/>
      <c r="P11331" s="126"/>
      <c r="Y11331" s="126"/>
      <c r="Z11331" s="126"/>
    </row>
    <row r="11332" spans="1:26">
      <c r="A11332" s="248"/>
      <c r="I11332" s="126"/>
      <c r="P11332" s="126"/>
      <c r="Y11332" s="126"/>
      <c r="Z11332" s="126"/>
    </row>
    <row r="11333" spans="1:26">
      <c r="A11333" s="248"/>
      <c r="I11333" s="126"/>
      <c r="P11333" s="126"/>
      <c r="Y11333" s="126"/>
      <c r="Z11333" s="126"/>
    </row>
    <row r="11334" spans="1:26">
      <c r="A11334" s="248"/>
      <c r="I11334" s="126"/>
      <c r="P11334" s="126"/>
      <c r="Y11334" s="126"/>
      <c r="Z11334" s="126"/>
    </row>
    <row r="11335" spans="1:26">
      <c r="A11335" s="248"/>
      <c r="I11335" s="126"/>
      <c r="P11335" s="126"/>
      <c r="Y11335" s="126"/>
      <c r="Z11335" s="126"/>
    </row>
    <row r="11336" spans="1:26">
      <c r="A11336" s="248"/>
      <c r="I11336" s="126"/>
      <c r="P11336" s="126"/>
      <c r="Y11336" s="126"/>
      <c r="Z11336" s="126"/>
    </row>
    <row r="11337" spans="1:26">
      <c r="A11337" s="248"/>
      <c r="I11337" s="126"/>
      <c r="P11337" s="126"/>
      <c r="Y11337" s="126"/>
      <c r="Z11337" s="126"/>
    </row>
    <row r="11338" spans="1:26">
      <c r="A11338" s="248"/>
      <c r="I11338" s="126"/>
      <c r="P11338" s="126"/>
      <c r="Y11338" s="126"/>
      <c r="Z11338" s="126"/>
    </row>
    <row r="11339" spans="1:26">
      <c r="A11339" s="248"/>
      <c r="I11339" s="126"/>
      <c r="P11339" s="126"/>
      <c r="Y11339" s="126"/>
      <c r="Z11339" s="126"/>
    </row>
    <row r="11340" spans="1:26">
      <c r="A11340" s="248"/>
      <c r="I11340" s="126"/>
      <c r="P11340" s="126"/>
      <c r="Y11340" s="126"/>
      <c r="Z11340" s="126"/>
    </row>
    <row r="11341" spans="1:26">
      <c r="A11341" s="248"/>
      <c r="I11341" s="126"/>
      <c r="P11341" s="126"/>
      <c r="Y11341" s="126"/>
      <c r="Z11341" s="126"/>
    </row>
    <row r="11342" spans="1:26">
      <c r="A11342" s="248"/>
      <c r="I11342" s="126"/>
      <c r="P11342" s="126"/>
      <c r="Y11342" s="126"/>
      <c r="Z11342" s="126"/>
    </row>
    <row r="11343" spans="1:26">
      <c r="A11343" s="248"/>
      <c r="I11343" s="126"/>
      <c r="P11343" s="126"/>
      <c r="Y11343" s="126"/>
      <c r="Z11343" s="126"/>
    </row>
    <row r="11344" spans="1:26">
      <c r="A11344" s="248"/>
      <c r="I11344" s="126"/>
      <c r="P11344" s="126"/>
      <c r="Y11344" s="126"/>
      <c r="Z11344" s="126"/>
    </row>
    <row r="11345" spans="1:26">
      <c r="A11345" s="248"/>
      <c r="I11345" s="126"/>
      <c r="P11345" s="126"/>
      <c r="Y11345" s="126"/>
      <c r="Z11345" s="126"/>
    </row>
    <row r="11346" spans="1:26">
      <c r="A11346" s="248"/>
      <c r="I11346" s="126"/>
      <c r="P11346" s="126"/>
      <c r="Y11346" s="126"/>
      <c r="Z11346" s="126"/>
    </row>
    <row r="11347" spans="1:26">
      <c r="A11347" s="248"/>
      <c r="I11347" s="126"/>
      <c r="P11347" s="126"/>
      <c r="Y11347" s="126"/>
      <c r="Z11347" s="126"/>
    </row>
    <row r="11348" spans="1:26">
      <c r="A11348" s="248"/>
      <c r="I11348" s="126"/>
      <c r="P11348" s="126"/>
      <c r="Y11348" s="126"/>
      <c r="Z11348" s="126"/>
    </row>
    <row r="11349" spans="1:26">
      <c r="A11349" s="248"/>
      <c r="I11349" s="126"/>
      <c r="P11349" s="126"/>
      <c r="Y11349" s="126"/>
      <c r="Z11349" s="126"/>
    </row>
    <row r="11350" spans="1:26">
      <c r="A11350" s="248"/>
      <c r="I11350" s="126"/>
      <c r="P11350" s="126"/>
      <c r="Y11350" s="126"/>
      <c r="Z11350" s="126"/>
    </row>
    <row r="11351" spans="1:26">
      <c r="A11351" s="248"/>
      <c r="I11351" s="126"/>
      <c r="P11351" s="126"/>
      <c r="Y11351" s="126"/>
      <c r="Z11351" s="126"/>
    </row>
    <row r="11352" spans="1:26">
      <c r="A11352" s="248"/>
      <c r="I11352" s="126"/>
      <c r="P11352" s="126"/>
      <c r="Y11352" s="126"/>
      <c r="Z11352" s="126"/>
    </row>
    <row r="11353" spans="1:26">
      <c r="A11353" s="248"/>
      <c r="I11353" s="126"/>
      <c r="P11353" s="126"/>
      <c r="Y11353" s="126"/>
      <c r="Z11353" s="126"/>
    </row>
    <row r="11354" spans="1:26">
      <c r="A11354" s="248"/>
      <c r="I11354" s="126"/>
      <c r="P11354" s="126"/>
      <c r="Y11354" s="126"/>
      <c r="Z11354" s="126"/>
    </row>
    <row r="11355" spans="1:26">
      <c r="A11355" s="248"/>
      <c r="I11355" s="126"/>
      <c r="P11355" s="126"/>
      <c r="Y11355" s="126"/>
      <c r="Z11355" s="126"/>
    </row>
    <row r="11356" spans="1:26">
      <c r="A11356" s="248"/>
      <c r="I11356" s="126"/>
      <c r="P11356" s="126"/>
      <c r="Y11356" s="126"/>
      <c r="Z11356" s="126"/>
    </row>
    <row r="11357" spans="1:26">
      <c r="A11357" s="248"/>
      <c r="I11357" s="126"/>
      <c r="P11357" s="126"/>
      <c r="Y11357" s="126"/>
      <c r="Z11357" s="126"/>
    </row>
    <row r="11358" spans="1:26">
      <c r="A11358" s="248"/>
      <c r="I11358" s="126"/>
      <c r="P11358" s="126"/>
      <c r="Y11358" s="126"/>
      <c r="Z11358" s="126"/>
    </row>
    <row r="11359" spans="1:26">
      <c r="A11359" s="248"/>
      <c r="I11359" s="126"/>
      <c r="P11359" s="126"/>
      <c r="Y11359" s="126"/>
      <c r="Z11359" s="126"/>
    </row>
    <row r="11360" spans="1:26">
      <c r="A11360" s="248"/>
      <c r="I11360" s="126"/>
      <c r="P11360" s="126"/>
      <c r="Y11360" s="126"/>
      <c r="Z11360" s="126"/>
    </row>
    <row r="11361" spans="1:26">
      <c r="A11361" s="248"/>
      <c r="I11361" s="126"/>
      <c r="P11361" s="126"/>
      <c r="Y11361" s="126"/>
      <c r="Z11361" s="126"/>
    </row>
    <row r="11362" spans="1:26">
      <c r="A11362" s="248"/>
      <c r="I11362" s="126"/>
      <c r="P11362" s="126"/>
      <c r="Y11362" s="126"/>
      <c r="Z11362" s="126"/>
    </row>
    <row r="11363" spans="1:26">
      <c r="A11363" s="248"/>
      <c r="I11363" s="126"/>
      <c r="P11363" s="126"/>
      <c r="Y11363" s="126"/>
      <c r="Z11363" s="126"/>
    </row>
    <row r="11364" spans="1:26">
      <c r="A11364" s="248"/>
      <c r="I11364" s="126"/>
      <c r="P11364" s="126"/>
      <c r="Y11364" s="126"/>
      <c r="Z11364" s="126"/>
    </row>
    <row r="11365" spans="1:26">
      <c r="A11365" s="248"/>
      <c r="I11365" s="126"/>
      <c r="P11365" s="126"/>
      <c r="Y11365" s="126"/>
      <c r="Z11365" s="126"/>
    </row>
    <row r="11366" spans="1:26">
      <c r="A11366" s="248"/>
      <c r="I11366" s="126"/>
      <c r="P11366" s="126"/>
      <c r="Y11366" s="126"/>
      <c r="Z11366" s="126"/>
    </row>
    <row r="11367" spans="1:26">
      <c r="A11367" s="248"/>
      <c r="I11367" s="126"/>
      <c r="P11367" s="126"/>
      <c r="Y11367" s="126"/>
      <c r="Z11367" s="126"/>
    </row>
    <row r="11368" spans="1:26">
      <c r="A11368" s="248"/>
      <c r="I11368" s="126"/>
      <c r="P11368" s="126"/>
      <c r="Y11368" s="126"/>
      <c r="Z11368" s="126"/>
    </row>
    <row r="11369" spans="1:26">
      <c r="A11369" s="248"/>
      <c r="I11369" s="126"/>
      <c r="P11369" s="126"/>
      <c r="Y11369" s="126"/>
      <c r="Z11369" s="126"/>
    </row>
    <row r="11370" spans="1:26">
      <c r="A11370" s="248"/>
      <c r="I11370" s="126"/>
      <c r="P11370" s="126"/>
      <c r="Y11370" s="126"/>
      <c r="Z11370" s="126"/>
    </row>
    <row r="11371" spans="1:26">
      <c r="A11371" s="248"/>
      <c r="I11371" s="126"/>
      <c r="P11371" s="126"/>
      <c r="Y11371" s="126"/>
      <c r="Z11371" s="126"/>
    </row>
    <row r="11372" spans="1:26">
      <c r="A11372" s="248"/>
      <c r="I11372" s="126"/>
      <c r="P11372" s="126"/>
      <c r="Y11372" s="126"/>
      <c r="Z11372" s="126"/>
    </row>
    <row r="11373" spans="1:26">
      <c r="A11373" s="248"/>
      <c r="I11373" s="126"/>
      <c r="P11373" s="126"/>
      <c r="Y11373" s="126"/>
      <c r="Z11373" s="126"/>
    </row>
    <row r="11374" spans="1:26">
      <c r="A11374" s="248"/>
      <c r="I11374" s="126"/>
      <c r="P11374" s="126"/>
      <c r="Y11374" s="126"/>
      <c r="Z11374" s="126"/>
    </row>
    <row r="11375" spans="1:26">
      <c r="A11375" s="248"/>
      <c r="I11375" s="126"/>
      <c r="P11375" s="126"/>
      <c r="Y11375" s="126"/>
      <c r="Z11375" s="126"/>
    </row>
    <row r="11376" spans="1:26">
      <c r="A11376" s="248"/>
      <c r="I11376" s="126"/>
      <c r="P11376" s="126"/>
      <c r="Y11376" s="126"/>
      <c r="Z11376" s="126"/>
    </row>
    <row r="11377" spans="1:26">
      <c r="A11377" s="248"/>
      <c r="I11377" s="126"/>
      <c r="P11377" s="126"/>
      <c r="Y11377" s="126"/>
      <c r="Z11377" s="126"/>
    </row>
    <row r="11378" spans="1:26">
      <c r="A11378" s="248"/>
      <c r="I11378" s="126"/>
      <c r="P11378" s="126"/>
      <c r="Y11378" s="126"/>
      <c r="Z11378" s="126"/>
    </row>
    <row r="11379" spans="1:26">
      <c r="A11379" s="248"/>
      <c r="I11379" s="126"/>
      <c r="P11379" s="126"/>
      <c r="Y11379" s="126"/>
      <c r="Z11379" s="126"/>
    </row>
    <row r="11380" spans="1:26">
      <c r="A11380" s="248"/>
      <c r="I11380" s="126"/>
      <c r="P11380" s="126"/>
      <c r="Y11380" s="126"/>
      <c r="Z11380" s="126"/>
    </row>
    <row r="11381" spans="1:26">
      <c r="A11381" s="248"/>
      <c r="I11381" s="126"/>
      <c r="P11381" s="126"/>
      <c r="Y11381" s="126"/>
      <c r="Z11381" s="126"/>
    </row>
    <row r="11382" spans="1:26">
      <c r="A11382" s="248"/>
      <c r="I11382" s="126"/>
      <c r="P11382" s="126"/>
      <c r="Y11382" s="126"/>
      <c r="Z11382" s="126"/>
    </row>
    <row r="11383" spans="1:26">
      <c r="A11383" s="248"/>
      <c r="I11383" s="126"/>
      <c r="P11383" s="126"/>
      <c r="Y11383" s="126"/>
      <c r="Z11383" s="126"/>
    </row>
    <row r="11384" spans="1:26">
      <c r="A11384" s="248"/>
      <c r="I11384" s="126"/>
      <c r="P11384" s="126"/>
      <c r="Y11384" s="126"/>
      <c r="Z11384" s="126"/>
    </row>
    <row r="11385" spans="1:26">
      <c r="A11385" s="248"/>
      <c r="I11385" s="126"/>
      <c r="P11385" s="126"/>
      <c r="Y11385" s="126"/>
      <c r="Z11385" s="126"/>
    </row>
    <row r="11386" spans="1:26">
      <c r="A11386" s="248"/>
      <c r="I11386" s="126"/>
      <c r="P11386" s="126"/>
      <c r="Y11386" s="126"/>
      <c r="Z11386" s="126"/>
    </row>
    <row r="11387" spans="1:26">
      <c r="A11387" s="248"/>
      <c r="I11387" s="126"/>
      <c r="P11387" s="126"/>
      <c r="Y11387" s="126"/>
      <c r="Z11387" s="126"/>
    </row>
    <row r="11388" spans="1:26">
      <c r="A11388" s="248"/>
      <c r="I11388" s="126"/>
      <c r="P11388" s="126"/>
      <c r="Y11388" s="126"/>
      <c r="Z11388" s="126"/>
    </row>
    <row r="11389" spans="1:26">
      <c r="A11389" s="248"/>
      <c r="I11389" s="126"/>
      <c r="P11389" s="126"/>
      <c r="Y11389" s="126"/>
      <c r="Z11389" s="126"/>
    </row>
    <row r="11390" spans="1:26">
      <c r="A11390" s="248"/>
      <c r="I11390" s="126"/>
      <c r="P11390" s="126"/>
      <c r="Y11390" s="126"/>
      <c r="Z11390" s="126"/>
    </row>
    <row r="11391" spans="1:26">
      <c r="A11391" s="248"/>
      <c r="I11391" s="126"/>
      <c r="P11391" s="126"/>
      <c r="Y11391" s="126"/>
      <c r="Z11391" s="126"/>
    </row>
    <row r="11392" spans="1:26">
      <c r="A11392" s="248"/>
      <c r="I11392" s="126"/>
      <c r="P11392" s="126"/>
      <c r="Y11392" s="126"/>
      <c r="Z11392" s="126"/>
    </row>
    <row r="11393" spans="1:26">
      <c r="A11393" s="248"/>
      <c r="I11393" s="126"/>
      <c r="P11393" s="126"/>
      <c r="Y11393" s="126"/>
      <c r="Z11393" s="126"/>
    </row>
    <row r="11394" spans="1:26">
      <c r="A11394" s="248"/>
      <c r="I11394" s="126"/>
      <c r="P11394" s="126"/>
      <c r="Y11394" s="126"/>
      <c r="Z11394" s="126"/>
    </row>
    <row r="11395" spans="1:26">
      <c r="A11395" s="248"/>
      <c r="I11395" s="126"/>
      <c r="P11395" s="126"/>
      <c r="Y11395" s="126"/>
      <c r="Z11395" s="126"/>
    </row>
    <row r="11396" spans="1:26">
      <c r="A11396" s="248"/>
      <c r="I11396" s="126"/>
      <c r="P11396" s="126"/>
      <c r="Y11396" s="126"/>
      <c r="Z11396" s="126"/>
    </row>
    <row r="11397" spans="1:26">
      <c r="A11397" s="248"/>
      <c r="I11397" s="126"/>
      <c r="P11397" s="126"/>
      <c r="Y11397" s="126"/>
      <c r="Z11397" s="126"/>
    </row>
    <row r="11398" spans="1:26">
      <c r="A11398" s="248"/>
      <c r="I11398" s="126"/>
      <c r="P11398" s="126"/>
      <c r="Y11398" s="126"/>
      <c r="Z11398" s="126"/>
    </row>
    <row r="11399" spans="1:26">
      <c r="A11399" s="248"/>
      <c r="I11399" s="126"/>
      <c r="P11399" s="126"/>
      <c r="Y11399" s="126"/>
      <c r="Z11399" s="126"/>
    </row>
    <row r="11400" spans="1:26">
      <c r="A11400" s="248"/>
      <c r="I11400" s="126"/>
      <c r="P11400" s="126"/>
      <c r="Y11400" s="126"/>
      <c r="Z11400" s="126"/>
    </row>
    <row r="11401" spans="1:26">
      <c r="A11401" s="248"/>
      <c r="I11401" s="126"/>
      <c r="P11401" s="126"/>
      <c r="Y11401" s="126"/>
      <c r="Z11401" s="126"/>
    </row>
    <row r="11402" spans="1:26">
      <c r="A11402" s="248"/>
      <c r="I11402" s="126"/>
      <c r="P11402" s="126"/>
      <c r="Y11402" s="126"/>
      <c r="Z11402" s="126"/>
    </row>
    <row r="11403" spans="1:26">
      <c r="A11403" s="248"/>
      <c r="I11403" s="126"/>
      <c r="P11403" s="126"/>
      <c r="Y11403" s="126"/>
      <c r="Z11403" s="126"/>
    </row>
    <row r="11404" spans="1:26">
      <c r="A11404" s="248"/>
      <c r="I11404" s="126"/>
      <c r="P11404" s="126"/>
      <c r="Y11404" s="126"/>
      <c r="Z11404" s="126"/>
    </row>
    <row r="11405" spans="1:26">
      <c r="A11405" s="248"/>
      <c r="I11405" s="126"/>
      <c r="P11405" s="126"/>
      <c r="Y11405" s="126"/>
      <c r="Z11405" s="126"/>
    </row>
    <row r="11406" spans="1:26">
      <c r="A11406" s="248"/>
      <c r="I11406" s="126"/>
      <c r="P11406" s="126"/>
      <c r="Y11406" s="126"/>
      <c r="Z11406" s="126"/>
    </row>
    <row r="11407" spans="1:26">
      <c r="A11407" s="248"/>
      <c r="I11407" s="126"/>
      <c r="P11407" s="126"/>
      <c r="Y11407" s="126"/>
      <c r="Z11407" s="126"/>
    </row>
    <row r="11408" spans="1:26">
      <c r="A11408" s="248"/>
      <c r="I11408" s="126"/>
      <c r="P11408" s="126"/>
      <c r="Y11408" s="126"/>
      <c r="Z11408" s="126"/>
    </row>
    <row r="11409" spans="1:26">
      <c r="A11409" s="248"/>
      <c r="I11409" s="126"/>
      <c r="P11409" s="126"/>
      <c r="Y11409" s="126"/>
      <c r="Z11409" s="126"/>
    </row>
    <row r="11410" spans="1:26">
      <c r="A11410" s="248"/>
      <c r="I11410" s="126"/>
      <c r="P11410" s="126"/>
      <c r="Y11410" s="126"/>
      <c r="Z11410" s="126"/>
    </row>
    <row r="11411" spans="1:26">
      <c r="A11411" s="248"/>
      <c r="I11411" s="126"/>
      <c r="P11411" s="126"/>
      <c r="Y11411" s="126"/>
      <c r="Z11411" s="126"/>
    </row>
    <row r="11412" spans="1:26">
      <c r="A11412" s="248"/>
      <c r="I11412" s="126"/>
      <c r="P11412" s="126"/>
      <c r="Y11412" s="126"/>
      <c r="Z11412" s="126"/>
    </row>
    <row r="11413" spans="1:26">
      <c r="A11413" s="248"/>
      <c r="I11413" s="126"/>
      <c r="P11413" s="126"/>
      <c r="Y11413" s="126"/>
      <c r="Z11413" s="126"/>
    </row>
    <row r="11414" spans="1:26">
      <c r="A11414" s="248"/>
      <c r="I11414" s="126"/>
      <c r="P11414" s="126"/>
      <c r="Y11414" s="126"/>
      <c r="Z11414" s="126"/>
    </row>
    <row r="11415" spans="1:26">
      <c r="A11415" s="248"/>
      <c r="I11415" s="126"/>
      <c r="P11415" s="126"/>
      <c r="Y11415" s="126"/>
      <c r="Z11415" s="126"/>
    </row>
    <row r="11416" spans="1:26">
      <c r="A11416" s="248"/>
      <c r="I11416" s="126"/>
      <c r="P11416" s="126"/>
      <c r="Y11416" s="126"/>
      <c r="Z11416" s="126"/>
    </row>
    <row r="11417" spans="1:26">
      <c r="A11417" s="248"/>
      <c r="I11417" s="126"/>
      <c r="P11417" s="126"/>
      <c r="Y11417" s="126"/>
      <c r="Z11417" s="126"/>
    </row>
    <row r="11418" spans="1:26">
      <c r="A11418" s="248"/>
      <c r="I11418" s="126"/>
      <c r="P11418" s="126"/>
      <c r="Y11418" s="126"/>
      <c r="Z11418" s="126"/>
    </row>
    <row r="11419" spans="1:26">
      <c r="A11419" s="248"/>
      <c r="I11419" s="126"/>
      <c r="P11419" s="126"/>
      <c r="Y11419" s="126"/>
      <c r="Z11419" s="126"/>
    </row>
    <row r="11420" spans="1:26">
      <c r="A11420" s="248"/>
      <c r="I11420" s="126"/>
      <c r="P11420" s="126"/>
      <c r="Y11420" s="126"/>
      <c r="Z11420" s="126"/>
    </row>
    <row r="11421" spans="1:26">
      <c r="A11421" s="248"/>
      <c r="I11421" s="126"/>
      <c r="P11421" s="126"/>
      <c r="Y11421" s="126"/>
      <c r="Z11421" s="126"/>
    </row>
    <row r="11422" spans="1:26">
      <c r="A11422" s="248"/>
      <c r="I11422" s="126"/>
      <c r="P11422" s="126"/>
      <c r="Y11422" s="126"/>
      <c r="Z11422" s="126"/>
    </row>
    <row r="11423" spans="1:26">
      <c r="A11423" s="248"/>
      <c r="I11423" s="126"/>
      <c r="P11423" s="126"/>
      <c r="Y11423" s="126"/>
      <c r="Z11423" s="126"/>
    </row>
    <row r="11424" spans="1:26">
      <c r="A11424" s="248"/>
      <c r="I11424" s="126"/>
      <c r="P11424" s="126"/>
      <c r="Y11424" s="126"/>
      <c r="Z11424" s="126"/>
    </row>
    <row r="11425" spans="1:26">
      <c r="A11425" s="248"/>
      <c r="I11425" s="126"/>
      <c r="P11425" s="126"/>
      <c r="Y11425" s="126"/>
      <c r="Z11425" s="126"/>
    </row>
    <row r="11426" spans="1:26">
      <c r="A11426" s="248"/>
      <c r="I11426" s="126"/>
      <c r="P11426" s="126"/>
      <c r="Y11426" s="126"/>
      <c r="Z11426" s="126"/>
    </row>
    <row r="11427" spans="1:26">
      <c r="A11427" s="248"/>
      <c r="I11427" s="126"/>
      <c r="P11427" s="126"/>
      <c r="Y11427" s="126"/>
      <c r="Z11427" s="126"/>
    </row>
    <row r="11428" spans="1:26">
      <c r="A11428" s="248"/>
      <c r="I11428" s="126"/>
      <c r="P11428" s="126"/>
      <c r="Y11428" s="126"/>
      <c r="Z11428" s="126"/>
    </row>
    <row r="11429" spans="1:26">
      <c r="A11429" s="248"/>
      <c r="I11429" s="126"/>
      <c r="P11429" s="126"/>
      <c r="Y11429" s="126"/>
      <c r="Z11429" s="126"/>
    </row>
    <row r="11430" spans="1:26">
      <c r="A11430" s="248"/>
      <c r="I11430" s="126"/>
      <c r="P11430" s="126"/>
      <c r="Y11430" s="126"/>
      <c r="Z11430" s="126"/>
    </row>
    <row r="11431" spans="1:26">
      <c r="A11431" s="248"/>
      <c r="I11431" s="126"/>
      <c r="P11431" s="126"/>
      <c r="Y11431" s="126"/>
      <c r="Z11431" s="126"/>
    </row>
    <row r="11432" spans="1:26">
      <c r="A11432" s="248"/>
      <c r="I11432" s="126"/>
      <c r="P11432" s="126"/>
      <c r="Y11432" s="126"/>
      <c r="Z11432" s="126"/>
    </row>
    <row r="11433" spans="1:26">
      <c r="A11433" s="248"/>
      <c r="I11433" s="126"/>
      <c r="P11433" s="126"/>
      <c r="Y11433" s="126"/>
      <c r="Z11433" s="126"/>
    </row>
    <row r="11434" spans="1:26">
      <c r="A11434" s="248"/>
      <c r="I11434" s="126"/>
      <c r="P11434" s="126"/>
      <c r="Y11434" s="126"/>
      <c r="Z11434" s="126"/>
    </row>
    <row r="11435" spans="1:26">
      <c r="A11435" s="248"/>
      <c r="I11435" s="126"/>
      <c r="P11435" s="126"/>
      <c r="Y11435" s="126"/>
      <c r="Z11435" s="126"/>
    </row>
    <row r="11436" spans="1:26">
      <c r="A11436" s="248"/>
      <c r="I11436" s="126"/>
      <c r="P11436" s="126"/>
      <c r="Y11436" s="126"/>
      <c r="Z11436" s="126"/>
    </row>
    <row r="11437" spans="1:26">
      <c r="A11437" s="248"/>
      <c r="I11437" s="126"/>
      <c r="P11437" s="126"/>
      <c r="Y11437" s="126"/>
      <c r="Z11437" s="126"/>
    </row>
    <row r="11438" spans="1:26">
      <c r="A11438" s="248"/>
      <c r="I11438" s="126"/>
      <c r="P11438" s="126"/>
      <c r="Y11438" s="126"/>
      <c r="Z11438" s="126"/>
    </row>
    <row r="11439" spans="1:26">
      <c r="A11439" s="248"/>
      <c r="I11439" s="126"/>
      <c r="P11439" s="126"/>
      <c r="Y11439" s="126"/>
      <c r="Z11439" s="126"/>
    </row>
    <row r="11440" spans="1:26">
      <c r="A11440" s="248"/>
      <c r="I11440" s="126"/>
      <c r="P11440" s="126"/>
      <c r="Y11440" s="126"/>
      <c r="Z11440" s="126"/>
    </row>
    <row r="11441" spans="1:26">
      <c r="A11441" s="248"/>
      <c r="I11441" s="126"/>
      <c r="P11441" s="126"/>
      <c r="Y11441" s="126"/>
      <c r="Z11441" s="126"/>
    </row>
    <row r="11442" spans="1:26">
      <c r="A11442" s="248"/>
      <c r="I11442" s="126"/>
      <c r="P11442" s="126"/>
      <c r="Y11442" s="126"/>
      <c r="Z11442" s="126"/>
    </row>
    <row r="11443" spans="1:26">
      <c r="A11443" s="248"/>
      <c r="I11443" s="126"/>
      <c r="P11443" s="126"/>
      <c r="Y11443" s="126"/>
      <c r="Z11443" s="126"/>
    </row>
    <row r="11444" spans="1:26">
      <c r="A11444" s="248"/>
      <c r="I11444" s="126"/>
      <c r="P11444" s="126"/>
      <c r="Y11444" s="126"/>
      <c r="Z11444" s="126"/>
    </row>
    <row r="11445" spans="1:26">
      <c r="A11445" s="248"/>
      <c r="I11445" s="126"/>
      <c r="P11445" s="126"/>
      <c r="Y11445" s="126"/>
      <c r="Z11445" s="126"/>
    </row>
    <row r="11446" spans="1:26">
      <c r="A11446" s="248"/>
      <c r="I11446" s="126"/>
      <c r="P11446" s="126"/>
      <c r="Y11446" s="126"/>
      <c r="Z11446" s="126"/>
    </row>
    <row r="11447" spans="1:26">
      <c r="A11447" s="248"/>
      <c r="I11447" s="126"/>
      <c r="P11447" s="126"/>
      <c r="Y11447" s="126"/>
      <c r="Z11447" s="126"/>
    </row>
    <row r="11448" spans="1:26">
      <c r="A11448" s="248"/>
      <c r="I11448" s="126"/>
      <c r="P11448" s="126"/>
      <c r="Y11448" s="126"/>
      <c r="Z11448" s="126"/>
    </row>
    <row r="11449" spans="1:26">
      <c r="A11449" s="248"/>
      <c r="I11449" s="126"/>
      <c r="P11449" s="126"/>
      <c r="Y11449" s="126"/>
      <c r="Z11449" s="126"/>
    </row>
    <row r="11450" spans="1:26">
      <c r="A11450" s="248"/>
      <c r="I11450" s="126"/>
      <c r="P11450" s="126"/>
      <c r="Y11450" s="126"/>
      <c r="Z11450" s="126"/>
    </row>
    <row r="11451" spans="1:26">
      <c r="A11451" s="248"/>
      <c r="I11451" s="126"/>
      <c r="P11451" s="126"/>
      <c r="Y11451" s="126"/>
      <c r="Z11451" s="126"/>
    </row>
    <row r="11452" spans="1:26">
      <c r="A11452" s="248"/>
      <c r="I11452" s="126"/>
      <c r="P11452" s="126"/>
      <c r="Y11452" s="126"/>
      <c r="Z11452" s="126"/>
    </row>
    <row r="11453" spans="1:26">
      <c r="A11453" s="248"/>
      <c r="I11453" s="126"/>
      <c r="P11453" s="126"/>
      <c r="Y11453" s="126"/>
      <c r="Z11453" s="126"/>
    </row>
    <row r="11454" spans="1:26">
      <c r="A11454" s="248"/>
      <c r="I11454" s="126"/>
      <c r="P11454" s="126"/>
      <c r="Y11454" s="126"/>
      <c r="Z11454" s="126"/>
    </row>
    <row r="11455" spans="1:26">
      <c r="A11455" s="248"/>
      <c r="I11455" s="126"/>
      <c r="P11455" s="126"/>
      <c r="Y11455" s="126"/>
      <c r="Z11455" s="126"/>
    </row>
    <row r="11456" spans="1:26">
      <c r="A11456" s="248"/>
      <c r="I11456" s="126"/>
      <c r="P11456" s="126"/>
      <c r="Y11456" s="126"/>
      <c r="Z11456" s="126"/>
    </row>
    <row r="11457" spans="1:26">
      <c r="A11457" s="248"/>
      <c r="I11457" s="126"/>
      <c r="P11457" s="126"/>
      <c r="Y11457" s="126"/>
      <c r="Z11457" s="126"/>
    </row>
    <row r="11458" spans="1:26">
      <c r="A11458" s="248"/>
      <c r="I11458" s="126"/>
      <c r="P11458" s="126"/>
      <c r="Y11458" s="126"/>
      <c r="Z11458" s="126"/>
    </row>
    <row r="11459" spans="1:26">
      <c r="A11459" s="248"/>
      <c r="I11459" s="126"/>
      <c r="P11459" s="126"/>
      <c r="Y11459" s="126"/>
      <c r="Z11459" s="126"/>
    </row>
    <row r="11460" spans="1:26">
      <c r="A11460" s="248"/>
      <c r="I11460" s="126"/>
      <c r="P11460" s="126"/>
      <c r="Y11460" s="126"/>
      <c r="Z11460" s="126"/>
    </row>
    <row r="11461" spans="1:26">
      <c r="A11461" s="248"/>
      <c r="I11461" s="126"/>
      <c r="P11461" s="126"/>
      <c r="Y11461" s="126"/>
      <c r="Z11461" s="126"/>
    </row>
    <row r="11462" spans="1:26">
      <c r="A11462" s="248"/>
      <c r="I11462" s="126"/>
      <c r="P11462" s="126"/>
      <c r="Y11462" s="126"/>
      <c r="Z11462" s="126"/>
    </row>
    <row r="11463" spans="1:26">
      <c r="A11463" s="248"/>
      <c r="I11463" s="126"/>
      <c r="P11463" s="126"/>
      <c r="Y11463" s="126"/>
      <c r="Z11463" s="126"/>
    </row>
    <row r="11464" spans="1:26">
      <c r="A11464" s="248"/>
      <c r="I11464" s="126"/>
      <c r="P11464" s="126"/>
      <c r="Y11464" s="126"/>
      <c r="Z11464" s="126"/>
    </row>
    <row r="11465" spans="1:26">
      <c r="A11465" s="248"/>
      <c r="I11465" s="126"/>
      <c r="P11465" s="126"/>
      <c r="Y11465" s="126"/>
      <c r="Z11465" s="126"/>
    </row>
    <row r="11466" spans="1:26">
      <c r="A11466" s="248"/>
      <c r="I11466" s="126"/>
      <c r="P11466" s="126"/>
      <c r="Y11466" s="126"/>
      <c r="Z11466" s="126"/>
    </row>
    <row r="11467" spans="1:26">
      <c r="A11467" s="248"/>
      <c r="I11467" s="126"/>
      <c r="P11467" s="126"/>
      <c r="Y11467" s="126"/>
      <c r="Z11467" s="126"/>
    </row>
    <row r="11468" spans="1:26">
      <c r="A11468" s="248"/>
      <c r="I11468" s="126"/>
      <c r="P11468" s="126"/>
      <c r="Y11468" s="126"/>
      <c r="Z11468" s="126"/>
    </row>
    <row r="11469" spans="1:26">
      <c r="A11469" s="248"/>
      <c r="I11469" s="126"/>
      <c r="P11469" s="126"/>
      <c r="Y11469" s="126"/>
      <c r="Z11469" s="126"/>
    </row>
    <row r="11470" spans="1:26">
      <c r="A11470" s="248"/>
      <c r="I11470" s="126"/>
      <c r="P11470" s="126"/>
      <c r="Y11470" s="126"/>
      <c r="Z11470" s="126"/>
    </row>
    <row r="11471" spans="1:26">
      <c r="A11471" s="248"/>
      <c r="I11471" s="126"/>
      <c r="P11471" s="126"/>
      <c r="Y11471" s="126"/>
      <c r="Z11471" s="126"/>
    </row>
    <row r="11472" spans="1:26">
      <c r="A11472" s="248"/>
      <c r="I11472" s="126"/>
      <c r="P11472" s="126"/>
      <c r="Y11472" s="126"/>
      <c r="Z11472" s="126"/>
    </row>
    <row r="11473" spans="1:26">
      <c r="A11473" s="248"/>
      <c r="I11473" s="126"/>
      <c r="P11473" s="126"/>
      <c r="Y11473" s="126"/>
      <c r="Z11473" s="126"/>
    </row>
    <row r="11474" spans="1:26">
      <c r="A11474" s="248"/>
      <c r="I11474" s="126"/>
      <c r="P11474" s="126"/>
      <c r="Y11474" s="126"/>
      <c r="Z11474" s="126"/>
    </row>
    <row r="11475" spans="1:26">
      <c r="A11475" s="248"/>
      <c r="I11475" s="126"/>
      <c r="P11475" s="126"/>
      <c r="Y11475" s="126"/>
      <c r="Z11475" s="126"/>
    </row>
    <row r="11476" spans="1:26">
      <c r="A11476" s="248"/>
      <c r="I11476" s="126"/>
      <c r="P11476" s="126"/>
      <c r="Y11476" s="126"/>
      <c r="Z11476" s="126"/>
    </row>
    <row r="11477" spans="1:26">
      <c r="A11477" s="248"/>
      <c r="I11477" s="126"/>
      <c r="P11477" s="126"/>
      <c r="Y11477" s="126"/>
      <c r="Z11477" s="126"/>
    </row>
    <row r="11478" spans="1:26">
      <c r="A11478" s="248"/>
      <c r="I11478" s="126"/>
      <c r="P11478" s="126"/>
      <c r="Y11478" s="126"/>
      <c r="Z11478" s="126"/>
    </row>
    <row r="11479" spans="1:26">
      <c r="A11479" s="248"/>
      <c r="I11479" s="126"/>
      <c r="P11479" s="126"/>
      <c r="Y11479" s="126"/>
      <c r="Z11479" s="126"/>
    </row>
    <row r="11480" spans="1:26">
      <c r="A11480" s="248"/>
      <c r="I11480" s="126"/>
      <c r="P11480" s="126"/>
      <c r="Y11480" s="126"/>
      <c r="Z11480" s="126"/>
    </row>
    <row r="11481" spans="1:26">
      <c r="A11481" s="248"/>
      <c r="I11481" s="126"/>
      <c r="P11481" s="126"/>
      <c r="Y11481" s="126"/>
      <c r="Z11481" s="126"/>
    </row>
    <row r="11482" spans="1:26">
      <c r="A11482" s="248"/>
      <c r="I11482" s="126"/>
      <c r="P11482" s="126"/>
      <c r="Y11482" s="126"/>
      <c r="Z11482" s="126"/>
    </row>
    <row r="11483" spans="1:26">
      <c r="A11483" s="248"/>
      <c r="I11483" s="126"/>
      <c r="P11483" s="126"/>
      <c r="Y11483" s="126"/>
      <c r="Z11483" s="126"/>
    </row>
    <row r="11484" spans="1:26">
      <c r="A11484" s="248"/>
      <c r="I11484" s="126"/>
      <c r="P11484" s="126"/>
      <c r="Y11484" s="126"/>
      <c r="Z11484" s="126"/>
    </row>
    <row r="11485" spans="1:26">
      <c r="A11485" s="248"/>
      <c r="I11485" s="126"/>
      <c r="P11485" s="126"/>
      <c r="Y11485" s="126"/>
      <c r="Z11485" s="126"/>
    </row>
    <row r="11486" spans="1:26">
      <c r="A11486" s="248"/>
      <c r="I11486" s="126"/>
      <c r="P11486" s="126"/>
      <c r="Y11486" s="126"/>
      <c r="Z11486" s="126"/>
    </row>
    <row r="11487" spans="1:26">
      <c r="A11487" s="248"/>
      <c r="I11487" s="126"/>
      <c r="P11487" s="126"/>
      <c r="Y11487" s="126"/>
      <c r="Z11487" s="126"/>
    </row>
    <row r="11488" spans="1:26">
      <c r="A11488" s="248"/>
      <c r="I11488" s="126"/>
      <c r="P11488" s="126"/>
      <c r="Y11488" s="126"/>
      <c r="Z11488" s="126"/>
    </row>
    <row r="11489" spans="1:26">
      <c r="A11489" s="248"/>
      <c r="I11489" s="126"/>
      <c r="P11489" s="126"/>
      <c r="Y11489" s="126"/>
      <c r="Z11489" s="126"/>
    </row>
    <row r="11490" spans="1:26">
      <c r="A11490" s="248"/>
      <c r="I11490" s="126"/>
      <c r="P11490" s="126"/>
      <c r="Y11490" s="126"/>
      <c r="Z11490" s="126"/>
    </row>
    <row r="11491" spans="1:26">
      <c r="A11491" s="248"/>
      <c r="I11491" s="126"/>
      <c r="P11491" s="126"/>
      <c r="Y11491" s="126"/>
      <c r="Z11491" s="126"/>
    </row>
    <row r="11492" spans="1:26">
      <c r="A11492" s="248"/>
      <c r="I11492" s="126"/>
      <c r="P11492" s="126"/>
      <c r="Y11492" s="126"/>
      <c r="Z11492" s="126"/>
    </row>
    <row r="11493" spans="1:26">
      <c r="A11493" s="248"/>
      <c r="I11493" s="126"/>
      <c r="P11493" s="126"/>
      <c r="Y11493" s="126"/>
      <c r="Z11493" s="126"/>
    </row>
    <row r="11494" spans="1:26">
      <c r="A11494" s="248"/>
      <c r="I11494" s="126"/>
      <c r="P11494" s="126"/>
      <c r="Y11494" s="126"/>
      <c r="Z11494" s="126"/>
    </row>
    <row r="11495" spans="1:26">
      <c r="A11495" s="248"/>
      <c r="I11495" s="126"/>
      <c r="P11495" s="126"/>
      <c r="Y11495" s="126"/>
      <c r="Z11495" s="126"/>
    </row>
    <row r="11496" spans="1:26">
      <c r="A11496" s="248"/>
      <c r="I11496" s="126"/>
      <c r="P11496" s="126"/>
      <c r="Y11496" s="126"/>
      <c r="Z11496" s="126"/>
    </row>
    <row r="11497" spans="1:26">
      <c r="A11497" s="248"/>
      <c r="I11497" s="126"/>
      <c r="P11497" s="126"/>
      <c r="Y11497" s="126"/>
      <c r="Z11497" s="126"/>
    </row>
    <row r="11498" spans="1:26">
      <c r="A11498" s="248"/>
      <c r="I11498" s="126"/>
      <c r="P11498" s="126"/>
      <c r="Y11498" s="126"/>
      <c r="Z11498" s="126"/>
    </row>
    <row r="11499" spans="1:26">
      <c r="A11499" s="248"/>
      <c r="I11499" s="126"/>
      <c r="P11499" s="126"/>
      <c r="Y11499" s="126"/>
      <c r="Z11499" s="126"/>
    </row>
    <row r="11500" spans="1:26">
      <c r="A11500" s="248"/>
      <c r="I11500" s="126"/>
      <c r="P11500" s="126"/>
      <c r="Y11500" s="126"/>
      <c r="Z11500" s="126"/>
    </row>
    <row r="11501" spans="1:26">
      <c r="A11501" s="248"/>
      <c r="I11501" s="126"/>
      <c r="P11501" s="126"/>
      <c r="Y11501" s="126"/>
      <c r="Z11501" s="126"/>
    </row>
    <row r="11502" spans="1:26">
      <c r="A11502" s="248"/>
      <c r="I11502" s="126"/>
      <c r="P11502" s="126"/>
      <c r="Y11502" s="126"/>
      <c r="Z11502" s="126"/>
    </row>
    <row r="11503" spans="1:26">
      <c r="A11503" s="248"/>
      <c r="I11503" s="126"/>
      <c r="P11503" s="126"/>
      <c r="Y11503" s="126"/>
      <c r="Z11503" s="126"/>
    </row>
    <row r="11504" spans="1:26">
      <c r="A11504" s="248"/>
      <c r="I11504" s="126"/>
      <c r="P11504" s="126"/>
      <c r="Y11504" s="126"/>
      <c r="Z11504" s="126"/>
    </row>
    <row r="11505" spans="1:26">
      <c r="A11505" s="248"/>
      <c r="I11505" s="126"/>
      <c r="P11505" s="126"/>
      <c r="Y11505" s="126"/>
      <c r="Z11505" s="126"/>
    </row>
    <row r="11506" spans="1:26">
      <c r="A11506" s="248"/>
      <c r="I11506" s="126"/>
      <c r="P11506" s="126"/>
      <c r="Y11506" s="126"/>
      <c r="Z11506" s="126"/>
    </row>
    <row r="11507" spans="1:26">
      <c r="A11507" s="248"/>
      <c r="I11507" s="126"/>
      <c r="P11507" s="126"/>
      <c r="Y11507" s="126"/>
      <c r="Z11507" s="126"/>
    </row>
    <row r="11508" spans="1:26">
      <c r="A11508" s="248"/>
      <c r="I11508" s="126"/>
      <c r="P11508" s="126"/>
      <c r="Y11508" s="126"/>
      <c r="Z11508" s="126"/>
    </row>
    <row r="11509" spans="1:26">
      <c r="A11509" s="248"/>
      <c r="I11509" s="126"/>
      <c r="P11509" s="126"/>
      <c r="Y11509" s="126"/>
      <c r="Z11509" s="126"/>
    </row>
    <row r="11510" spans="1:26">
      <c r="A11510" s="248"/>
      <c r="I11510" s="126"/>
      <c r="P11510" s="126"/>
      <c r="Y11510" s="126"/>
      <c r="Z11510" s="126"/>
    </row>
    <row r="11511" spans="1:26">
      <c r="A11511" s="248"/>
      <c r="I11511" s="126"/>
      <c r="P11511" s="126"/>
      <c r="Y11511" s="126"/>
      <c r="Z11511" s="126"/>
    </row>
    <row r="11512" spans="1:26">
      <c r="A11512" s="248"/>
      <c r="I11512" s="126"/>
      <c r="P11512" s="126"/>
      <c r="Y11512" s="126"/>
      <c r="Z11512" s="126"/>
    </row>
    <row r="11513" spans="1:26">
      <c r="A11513" s="248"/>
      <c r="I11513" s="126"/>
      <c r="P11513" s="126"/>
      <c r="Y11513" s="126"/>
      <c r="Z11513" s="126"/>
    </row>
    <row r="11514" spans="1:26">
      <c r="A11514" s="248"/>
      <c r="I11514" s="126"/>
      <c r="P11514" s="126"/>
      <c r="Y11514" s="126"/>
      <c r="Z11514" s="126"/>
    </row>
    <row r="11515" spans="1:26">
      <c r="A11515" s="248"/>
      <c r="I11515" s="126"/>
      <c r="P11515" s="126"/>
      <c r="Y11515" s="126"/>
      <c r="Z11515" s="126"/>
    </row>
    <row r="11516" spans="1:26">
      <c r="A11516" s="248"/>
      <c r="I11516" s="126"/>
      <c r="P11516" s="126"/>
      <c r="Y11516" s="126"/>
      <c r="Z11516" s="126"/>
    </row>
    <row r="11517" spans="1:26">
      <c r="A11517" s="248"/>
      <c r="I11517" s="126"/>
      <c r="P11517" s="126"/>
      <c r="Y11517" s="126"/>
      <c r="Z11517" s="126"/>
    </row>
    <row r="11518" spans="1:26">
      <c r="A11518" s="248"/>
      <c r="I11518" s="126"/>
      <c r="P11518" s="126"/>
      <c r="Y11518" s="126"/>
      <c r="Z11518" s="126"/>
    </row>
    <row r="11519" spans="1:26">
      <c r="A11519" s="248"/>
      <c r="I11519" s="126"/>
      <c r="P11519" s="126"/>
      <c r="Y11519" s="126"/>
      <c r="Z11519" s="126"/>
    </row>
    <row r="11520" spans="1:26">
      <c r="A11520" s="248"/>
      <c r="I11520" s="126"/>
      <c r="P11520" s="126"/>
      <c r="Y11520" s="126"/>
      <c r="Z11520" s="126"/>
    </row>
    <row r="11521" spans="1:26">
      <c r="A11521" s="248"/>
      <c r="I11521" s="126"/>
      <c r="P11521" s="126"/>
      <c r="Y11521" s="126"/>
      <c r="Z11521" s="126"/>
    </row>
    <row r="11522" spans="1:26">
      <c r="A11522" s="248"/>
      <c r="I11522" s="126"/>
      <c r="P11522" s="126"/>
      <c r="Y11522" s="126"/>
      <c r="Z11522" s="126"/>
    </row>
    <row r="11523" spans="1:26">
      <c r="A11523" s="248"/>
      <c r="I11523" s="126"/>
      <c r="P11523" s="126"/>
      <c r="Y11523" s="126"/>
      <c r="Z11523" s="126"/>
    </row>
    <row r="11524" spans="1:26">
      <c r="A11524" s="248"/>
      <c r="I11524" s="126"/>
      <c r="P11524" s="126"/>
      <c r="Y11524" s="126"/>
      <c r="Z11524" s="126"/>
    </row>
    <row r="11525" spans="1:26">
      <c r="A11525" s="248"/>
      <c r="I11525" s="126"/>
      <c r="P11525" s="126"/>
      <c r="Y11525" s="126"/>
      <c r="Z11525" s="126"/>
    </row>
    <row r="11526" spans="1:26">
      <c r="A11526" s="248"/>
      <c r="I11526" s="126"/>
      <c r="P11526" s="126"/>
      <c r="Y11526" s="126"/>
      <c r="Z11526" s="126"/>
    </row>
    <row r="11527" spans="1:26">
      <c r="A11527" s="248"/>
      <c r="I11527" s="126"/>
      <c r="P11527" s="126"/>
      <c r="Y11527" s="126"/>
      <c r="Z11527" s="126"/>
    </row>
    <row r="11528" spans="1:26">
      <c r="A11528" s="248"/>
      <c r="I11528" s="126"/>
      <c r="P11528" s="126"/>
      <c r="Y11528" s="126"/>
      <c r="Z11528" s="126"/>
    </row>
    <row r="11529" spans="1:26">
      <c r="A11529" s="248"/>
      <c r="I11529" s="126"/>
      <c r="P11529" s="126"/>
      <c r="Y11529" s="126"/>
      <c r="Z11529" s="126"/>
    </row>
    <row r="11530" spans="1:26">
      <c r="A11530" s="248"/>
      <c r="I11530" s="126"/>
      <c r="P11530" s="126"/>
      <c r="Y11530" s="126"/>
      <c r="Z11530" s="126"/>
    </row>
    <row r="11531" spans="1:26">
      <c r="A11531" s="248"/>
      <c r="I11531" s="126"/>
      <c r="P11531" s="126"/>
      <c r="Y11531" s="126"/>
      <c r="Z11531" s="126"/>
    </row>
    <row r="11532" spans="1:26">
      <c r="A11532" s="248"/>
      <c r="I11532" s="126"/>
      <c r="P11532" s="126"/>
      <c r="Y11532" s="126"/>
      <c r="Z11532" s="126"/>
    </row>
    <row r="11533" spans="1:26">
      <c r="A11533" s="248"/>
      <c r="I11533" s="126"/>
      <c r="P11533" s="126"/>
      <c r="Y11533" s="126"/>
      <c r="Z11533" s="126"/>
    </row>
    <row r="11534" spans="1:26">
      <c r="A11534" s="248"/>
      <c r="I11534" s="126"/>
      <c r="P11534" s="126"/>
      <c r="Y11534" s="126"/>
      <c r="Z11534" s="126"/>
    </row>
    <row r="11535" spans="1:26">
      <c r="A11535" s="248"/>
      <c r="I11535" s="126"/>
      <c r="P11535" s="126"/>
      <c r="Y11535" s="126"/>
      <c r="Z11535" s="126"/>
    </row>
    <row r="11536" spans="1:26">
      <c r="A11536" s="248"/>
      <c r="I11536" s="126"/>
      <c r="P11536" s="126"/>
      <c r="Y11536" s="126"/>
      <c r="Z11536" s="126"/>
    </row>
    <row r="11537" spans="1:26">
      <c r="A11537" s="248"/>
      <c r="I11537" s="126"/>
      <c r="P11537" s="126"/>
      <c r="Y11537" s="126"/>
      <c r="Z11537" s="126"/>
    </row>
    <row r="11538" spans="1:26">
      <c r="A11538" s="248"/>
      <c r="I11538" s="126"/>
      <c r="P11538" s="126"/>
      <c r="Y11538" s="126"/>
      <c r="Z11538" s="126"/>
    </row>
    <row r="11539" spans="1:26">
      <c r="A11539" s="248"/>
      <c r="I11539" s="126"/>
      <c r="P11539" s="126"/>
      <c r="Y11539" s="126"/>
      <c r="Z11539" s="126"/>
    </row>
    <row r="11540" spans="1:26">
      <c r="A11540" s="248"/>
      <c r="I11540" s="126"/>
      <c r="P11540" s="126"/>
      <c r="Y11540" s="126"/>
      <c r="Z11540" s="126"/>
    </row>
    <row r="11541" spans="1:26">
      <c r="A11541" s="248"/>
      <c r="I11541" s="126"/>
      <c r="P11541" s="126"/>
      <c r="Y11541" s="126"/>
      <c r="Z11541" s="126"/>
    </row>
    <row r="11542" spans="1:26">
      <c r="A11542" s="248"/>
      <c r="I11542" s="126"/>
      <c r="P11542" s="126"/>
      <c r="Y11542" s="126"/>
      <c r="Z11542" s="126"/>
    </row>
    <row r="11543" spans="1:26">
      <c r="A11543" s="248"/>
      <c r="I11543" s="126"/>
      <c r="P11543" s="126"/>
      <c r="Y11543" s="126"/>
      <c r="Z11543" s="126"/>
    </row>
    <row r="11544" spans="1:26">
      <c r="A11544" s="248"/>
      <c r="I11544" s="126"/>
      <c r="P11544" s="126"/>
      <c r="Y11544" s="126"/>
      <c r="Z11544" s="126"/>
    </row>
    <row r="11545" spans="1:26">
      <c r="A11545" s="248"/>
      <c r="I11545" s="126"/>
      <c r="P11545" s="126"/>
      <c r="Y11545" s="126"/>
      <c r="Z11545" s="126"/>
    </row>
    <row r="11546" spans="1:26">
      <c r="A11546" s="248"/>
      <c r="I11546" s="126"/>
      <c r="P11546" s="126"/>
      <c r="Y11546" s="126"/>
      <c r="Z11546" s="126"/>
    </row>
    <row r="11547" spans="1:26">
      <c r="A11547" s="248"/>
      <c r="I11547" s="126"/>
      <c r="P11547" s="126"/>
      <c r="Y11547" s="126"/>
      <c r="Z11547" s="126"/>
    </row>
    <row r="11548" spans="1:26">
      <c r="A11548" s="248"/>
      <c r="I11548" s="126"/>
      <c r="P11548" s="126"/>
      <c r="Y11548" s="126"/>
      <c r="Z11548" s="126"/>
    </row>
    <row r="11549" spans="1:26">
      <c r="A11549" s="248"/>
      <c r="I11549" s="126"/>
      <c r="P11549" s="126"/>
      <c r="Y11549" s="126"/>
      <c r="Z11549" s="126"/>
    </row>
    <row r="11550" spans="1:26">
      <c r="A11550" s="248"/>
      <c r="I11550" s="126"/>
      <c r="P11550" s="126"/>
      <c r="Y11550" s="126"/>
      <c r="Z11550" s="126"/>
    </row>
    <row r="11551" spans="1:26">
      <c r="A11551" s="248"/>
      <c r="I11551" s="126"/>
      <c r="P11551" s="126"/>
      <c r="Y11551" s="126"/>
      <c r="Z11551" s="126"/>
    </row>
    <row r="11552" spans="1:26">
      <c r="A11552" s="248"/>
      <c r="I11552" s="126"/>
      <c r="P11552" s="126"/>
      <c r="Y11552" s="126"/>
      <c r="Z11552" s="126"/>
    </row>
    <row r="11553" spans="1:26">
      <c r="A11553" s="248"/>
      <c r="I11553" s="126"/>
      <c r="P11553" s="126"/>
      <c r="Y11553" s="126"/>
      <c r="Z11553" s="126"/>
    </row>
    <row r="11554" spans="1:26">
      <c r="A11554" s="248"/>
      <c r="I11554" s="126"/>
      <c r="P11554" s="126"/>
      <c r="Y11554" s="126"/>
      <c r="Z11554" s="126"/>
    </row>
    <row r="11555" spans="1:26">
      <c r="A11555" s="248"/>
      <c r="I11555" s="126"/>
      <c r="P11555" s="126"/>
      <c r="Y11555" s="126"/>
      <c r="Z11555" s="126"/>
    </row>
    <row r="11556" spans="1:26">
      <c r="A11556" s="248"/>
      <c r="I11556" s="126"/>
      <c r="P11556" s="126"/>
      <c r="Y11556" s="126"/>
      <c r="Z11556" s="126"/>
    </row>
    <row r="11557" spans="1:26">
      <c r="A11557" s="248"/>
      <c r="I11557" s="126"/>
      <c r="P11557" s="126"/>
      <c r="Y11557" s="126"/>
      <c r="Z11557" s="126"/>
    </row>
    <row r="11558" spans="1:26">
      <c r="A11558" s="248"/>
      <c r="I11558" s="126"/>
      <c r="P11558" s="126"/>
      <c r="Y11558" s="126"/>
      <c r="Z11558" s="126"/>
    </row>
    <row r="11559" spans="1:26">
      <c r="A11559" s="248"/>
      <c r="I11559" s="126"/>
      <c r="P11559" s="126"/>
      <c r="Y11559" s="126"/>
      <c r="Z11559" s="126"/>
    </row>
    <row r="11560" spans="1:26">
      <c r="A11560" s="248"/>
      <c r="I11560" s="126"/>
      <c r="P11560" s="126"/>
      <c r="Y11560" s="126"/>
      <c r="Z11560" s="126"/>
    </row>
    <row r="11561" spans="1:26">
      <c r="A11561" s="248"/>
      <c r="I11561" s="126"/>
      <c r="P11561" s="126"/>
      <c r="Y11561" s="126"/>
      <c r="Z11561" s="126"/>
    </row>
    <row r="11562" spans="1:26">
      <c r="A11562" s="248"/>
      <c r="I11562" s="126"/>
      <c r="P11562" s="126"/>
      <c r="Y11562" s="126"/>
      <c r="Z11562" s="126"/>
    </row>
    <row r="11563" spans="1:26">
      <c r="A11563" s="248"/>
      <c r="I11563" s="126"/>
      <c r="P11563" s="126"/>
      <c r="Y11563" s="126"/>
      <c r="Z11563" s="126"/>
    </row>
    <row r="11564" spans="1:26">
      <c r="A11564" s="248"/>
      <c r="I11564" s="126"/>
      <c r="P11564" s="126"/>
      <c r="Y11564" s="126"/>
      <c r="Z11564" s="126"/>
    </row>
    <row r="11565" spans="1:26">
      <c r="A11565" s="248"/>
      <c r="I11565" s="126"/>
      <c r="P11565" s="126"/>
      <c r="Y11565" s="126"/>
      <c r="Z11565" s="126"/>
    </row>
    <row r="11566" spans="1:26">
      <c r="A11566" s="248"/>
      <c r="I11566" s="126"/>
      <c r="P11566" s="126"/>
      <c r="Y11566" s="126"/>
      <c r="Z11566" s="126"/>
    </row>
    <row r="11567" spans="1:26">
      <c r="A11567" s="248"/>
      <c r="I11567" s="126"/>
      <c r="P11567" s="126"/>
      <c r="Y11567" s="126"/>
      <c r="Z11567" s="126"/>
    </row>
    <row r="11568" spans="1:26">
      <c r="A11568" s="248"/>
      <c r="I11568" s="126"/>
      <c r="P11568" s="126"/>
      <c r="Y11568" s="126"/>
      <c r="Z11568" s="126"/>
    </row>
    <row r="11569" spans="1:26">
      <c r="A11569" s="248"/>
      <c r="I11569" s="126"/>
      <c r="P11569" s="126"/>
      <c r="Y11569" s="126"/>
      <c r="Z11569" s="126"/>
    </row>
    <row r="11570" spans="1:26">
      <c r="A11570" s="248"/>
      <c r="I11570" s="126"/>
      <c r="P11570" s="126"/>
      <c r="Y11570" s="126"/>
      <c r="Z11570" s="126"/>
    </row>
    <row r="11571" spans="1:26">
      <c r="A11571" s="248"/>
      <c r="I11571" s="126"/>
      <c r="P11571" s="126"/>
      <c r="Y11571" s="126"/>
      <c r="Z11571" s="126"/>
    </row>
    <row r="11572" spans="1:26">
      <c r="A11572" s="248"/>
      <c r="I11572" s="126"/>
      <c r="P11572" s="126"/>
      <c r="Y11572" s="126"/>
      <c r="Z11572" s="126"/>
    </row>
    <row r="11573" spans="1:26">
      <c r="A11573" s="248"/>
      <c r="I11573" s="126"/>
      <c r="P11573" s="126"/>
      <c r="Y11573" s="126"/>
      <c r="Z11573" s="126"/>
    </row>
    <row r="11574" spans="1:26">
      <c r="A11574" s="248"/>
      <c r="I11574" s="126"/>
      <c r="P11574" s="126"/>
      <c r="Y11574" s="126"/>
      <c r="Z11574" s="126"/>
    </row>
    <row r="11575" spans="1:26">
      <c r="A11575" s="248"/>
      <c r="I11575" s="126"/>
      <c r="P11575" s="126"/>
      <c r="Y11575" s="126"/>
      <c r="Z11575" s="126"/>
    </row>
    <row r="11576" spans="1:26">
      <c r="A11576" s="248"/>
      <c r="I11576" s="126"/>
      <c r="P11576" s="126"/>
      <c r="Y11576" s="126"/>
      <c r="Z11576" s="126"/>
    </row>
    <row r="11577" spans="1:26">
      <c r="A11577" s="248"/>
      <c r="I11577" s="126"/>
      <c r="P11577" s="126"/>
      <c r="Y11577" s="126"/>
      <c r="Z11577" s="126"/>
    </row>
    <row r="11578" spans="1:26">
      <c r="A11578" s="248"/>
      <c r="I11578" s="126"/>
      <c r="P11578" s="126"/>
      <c r="Y11578" s="126"/>
      <c r="Z11578" s="126"/>
    </row>
    <row r="11579" spans="1:26">
      <c r="A11579" s="248"/>
      <c r="I11579" s="126"/>
      <c r="P11579" s="126"/>
      <c r="Y11579" s="126"/>
      <c r="Z11579" s="126"/>
    </row>
    <row r="11580" spans="1:26">
      <c r="A11580" s="248"/>
      <c r="I11580" s="126"/>
      <c r="P11580" s="126"/>
      <c r="Y11580" s="126"/>
      <c r="Z11580" s="126"/>
    </row>
    <row r="11581" spans="1:26">
      <c r="A11581" s="248"/>
      <c r="I11581" s="126"/>
      <c r="P11581" s="126"/>
      <c r="Y11581" s="126"/>
      <c r="Z11581" s="126"/>
    </row>
    <row r="11582" spans="1:26">
      <c r="A11582" s="248"/>
      <c r="I11582" s="126"/>
      <c r="P11582" s="126"/>
      <c r="Y11582" s="126"/>
      <c r="Z11582" s="126"/>
    </row>
    <row r="11583" spans="1:26">
      <c r="A11583" s="248"/>
      <c r="I11583" s="126"/>
      <c r="P11583" s="126"/>
      <c r="Y11583" s="126"/>
      <c r="Z11583" s="126"/>
    </row>
    <row r="11584" spans="1:26">
      <c r="A11584" s="248"/>
      <c r="I11584" s="126"/>
      <c r="P11584" s="126"/>
      <c r="Y11584" s="126"/>
      <c r="Z11584" s="126"/>
    </row>
    <row r="11585" spans="1:26">
      <c r="A11585" s="248"/>
      <c r="I11585" s="126"/>
      <c r="P11585" s="126"/>
      <c r="Y11585" s="126"/>
      <c r="Z11585" s="126"/>
    </row>
    <row r="11586" spans="1:26">
      <c r="A11586" s="248"/>
      <c r="I11586" s="126"/>
      <c r="P11586" s="126"/>
      <c r="Y11586" s="126"/>
      <c r="Z11586" s="126"/>
    </row>
    <row r="11587" spans="1:26">
      <c r="A11587" s="248"/>
      <c r="I11587" s="126"/>
      <c r="P11587" s="126"/>
      <c r="Y11587" s="126"/>
      <c r="Z11587" s="126"/>
    </row>
    <row r="11588" spans="1:26">
      <c r="A11588" s="248"/>
      <c r="I11588" s="126"/>
      <c r="P11588" s="126"/>
      <c r="Y11588" s="126"/>
      <c r="Z11588" s="126"/>
    </row>
    <row r="11589" spans="1:26">
      <c r="A11589" s="248"/>
      <c r="I11589" s="126"/>
      <c r="P11589" s="126"/>
      <c r="Y11589" s="126"/>
      <c r="Z11589" s="126"/>
    </row>
    <row r="11590" spans="1:26">
      <c r="A11590" s="248"/>
      <c r="I11590" s="126"/>
      <c r="P11590" s="126"/>
      <c r="Y11590" s="126"/>
      <c r="Z11590" s="126"/>
    </row>
    <row r="11591" spans="1:26">
      <c r="A11591" s="248"/>
      <c r="I11591" s="126"/>
      <c r="P11591" s="126"/>
      <c r="Y11591" s="126"/>
      <c r="Z11591" s="126"/>
    </row>
    <row r="11592" spans="1:26">
      <c r="A11592" s="248"/>
      <c r="I11592" s="126"/>
      <c r="P11592" s="126"/>
      <c r="Y11592" s="126"/>
      <c r="Z11592" s="126"/>
    </row>
    <row r="11593" spans="1:26">
      <c r="A11593" s="248"/>
      <c r="I11593" s="126"/>
      <c r="P11593" s="126"/>
      <c r="Y11593" s="126"/>
      <c r="Z11593" s="126"/>
    </row>
    <row r="11594" spans="1:26">
      <c r="A11594" s="248"/>
      <c r="I11594" s="126"/>
      <c r="P11594" s="126"/>
      <c r="Y11594" s="126"/>
      <c r="Z11594" s="126"/>
    </row>
    <row r="11595" spans="1:26">
      <c r="A11595" s="248"/>
      <c r="I11595" s="126"/>
      <c r="P11595" s="126"/>
      <c r="Y11595" s="126"/>
      <c r="Z11595" s="126"/>
    </row>
    <row r="11596" spans="1:26">
      <c r="A11596" s="248"/>
      <c r="I11596" s="126"/>
      <c r="P11596" s="126"/>
      <c r="Y11596" s="126"/>
      <c r="Z11596" s="126"/>
    </row>
    <row r="11597" spans="1:26">
      <c r="A11597" s="248"/>
      <c r="I11597" s="126"/>
      <c r="P11597" s="126"/>
      <c r="Y11597" s="126"/>
      <c r="Z11597" s="126"/>
    </row>
    <row r="11598" spans="1:26">
      <c r="A11598" s="248"/>
      <c r="I11598" s="126"/>
      <c r="P11598" s="126"/>
      <c r="Y11598" s="126"/>
      <c r="Z11598" s="126"/>
    </row>
    <row r="11599" spans="1:26">
      <c r="A11599" s="248"/>
      <c r="I11599" s="126"/>
      <c r="P11599" s="126"/>
      <c r="Y11599" s="126"/>
      <c r="Z11599" s="126"/>
    </row>
    <row r="11600" spans="1:26">
      <c r="A11600" s="248"/>
      <c r="I11600" s="126"/>
      <c r="P11600" s="126"/>
      <c r="Y11600" s="126"/>
      <c r="Z11600" s="126"/>
    </row>
    <row r="11601" spans="1:26">
      <c r="A11601" s="248"/>
      <c r="I11601" s="126"/>
      <c r="P11601" s="126"/>
      <c r="Y11601" s="126"/>
      <c r="Z11601" s="126"/>
    </row>
    <row r="11602" spans="1:26">
      <c r="A11602" s="248"/>
      <c r="I11602" s="126"/>
      <c r="P11602" s="126"/>
      <c r="Y11602" s="126"/>
      <c r="Z11602" s="126"/>
    </row>
    <row r="11603" spans="1:26">
      <c r="A11603" s="248"/>
      <c r="I11603" s="126"/>
      <c r="P11603" s="126"/>
      <c r="Y11603" s="126"/>
      <c r="Z11603" s="126"/>
    </row>
    <row r="11604" spans="1:26">
      <c r="A11604" s="248"/>
      <c r="I11604" s="126"/>
      <c r="P11604" s="126"/>
      <c r="Y11604" s="126"/>
      <c r="Z11604" s="126"/>
    </row>
    <row r="11605" spans="1:26">
      <c r="A11605" s="248"/>
      <c r="I11605" s="126"/>
      <c r="P11605" s="126"/>
      <c r="Y11605" s="126"/>
      <c r="Z11605" s="126"/>
    </row>
    <row r="11606" spans="1:26">
      <c r="A11606" s="248"/>
      <c r="I11606" s="126"/>
      <c r="P11606" s="126"/>
      <c r="Y11606" s="126"/>
      <c r="Z11606" s="126"/>
    </row>
    <row r="11607" spans="1:26">
      <c r="A11607" s="248"/>
      <c r="I11607" s="126"/>
      <c r="P11607" s="126"/>
      <c r="Y11607" s="126"/>
      <c r="Z11607" s="126"/>
    </row>
    <row r="11608" spans="1:26">
      <c r="A11608" s="248"/>
      <c r="I11608" s="126"/>
      <c r="P11608" s="126"/>
      <c r="Y11608" s="126"/>
      <c r="Z11608" s="126"/>
    </row>
    <row r="11609" spans="1:26">
      <c r="A11609" s="248"/>
      <c r="I11609" s="126"/>
      <c r="P11609" s="126"/>
      <c r="Y11609" s="126"/>
      <c r="Z11609" s="126"/>
    </row>
    <row r="11610" spans="1:26">
      <c r="A11610" s="248"/>
      <c r="I11610" s="126"/>
      <c r="P11610" s="126"/>
      <c r="Y11610" s="126"/>
      <c r="Z11610" s="126"/>
    </row>
    <row r="11611" spans="1:26">
      <c r="A11611" s="248"/>
      <c r="I11611" s="126"/>
      <c r="P11611" s="126"/>
      <c r="Y11611" s="126"/>
      <c r="Z11611" s="126"/>
    </row>
    <row r="11612" spans="1:26">
      <c r="A11612" s="248"/>
      <c r="I11612" s="126"/>
      <c r="P11612" s="126"/>
      <c r="Y11612" s="126"/>
      <c r="Z11612" s="126"/>
    </row>
    <row r="11613" spans="1:26">
      <c r="A11613" s="248"/>
      <c r="I11613" s="126"/>
      <c r="P11613" s="126"/>
      <c r="Y11613" s="126"/>
      <c r="Z11613" s="126"/>
    </row>
    <row r="11614" spans="1:26">
      <c r="A11614" s="248"/>
      <c r="I11614" s="126"/>
      <c r="P11614" s="126"/>
      <c r="Y11614" s="126"/>
      <c r="Z11614" s="126"/>
    </row>
    <row r="11615" spans="1:26">
      <c r="A11615" s="248"/>
      <c r="I11615" s="126"/>
      <c r="P11615" s="126"/>
      <c r="Y11615" s="126"/>
      <c r="Z11615" s="126"/>
    </row>
    <row r="11616" spans="1:26">
      <c r="A11616" s="248"/>
      <c r="I11616" s="126"/>
      <c r="P11616" s="126"/>
      <c r="Y11616" s="126"/>
      <c r="Z11616" s="126"/>
    </row>
    <row r="11617" spans="1:26">
      <c r="A11617" s="248"/>
      <c r="I11617" s="126"/>
      <c r="P11617" s="126"/>
      <c r="Y11617" s="126"/>
      <c r="Z11617" s="126"/>
    </row>
    <row r="11618" spans="1:26">
      <c r="A11618" s="248"/>
      <c r="I11618" s="126"/>
      <c r="P11618" s="126"/>
      <c r="Y11618" s="126"/>
      <c r="Z11618" s="126"/>
    </row>
    <row r="11619" spans="1:26">
      <c r="A11619" s="248"/>
      <c r="I11619" s="126"/>
      <c r="P11619" s="126"/>
      <c r="Y11619" s="126"/>
      <c r="Z11619" s="126"/>
    </row>
    <row r="11620" spans="1:26">
      <c r="A11620" s="248"/>
      <c r="I11620" s="126"/>
      <c r="P11620" s="126"/>
      <c r="Y11620" s="126"/>
      <c r="Z11620" s="126"/>
    </row>
    <row r="11621" spans="1:26">
      <c r="A11621" s="248"/>
      <c r="I11621" s="126"/>
      <c r="P11621" s="126"/>
      <c r="Y11621" s="126"/>
      <c r="Z11621" s="126"/>
    </row>
    <row r="11622" spans="1:26">
      <c r="A11622" s="248"/>
      <c r="I11622" s="126"/>
      <c r="P11622" s="126"/>
      <c r="Y11622" s="126"/>
      <c r="Z11622" s="126"/>
    </row>
    <row r="11623" spans="1:26">
      <c r="A11623" s="248"/>
      <c r="I11623" s="126"/>
      <c r="P11623" s="126"/>
      <c r="Y11623" s="126"/>
      <c r="Z11623" s="126"/>
    </row>
    <row r="11624" spans="1:26">
      <c r="A11624" s="248"/>
      <c r="I11624" s="126"/>
      <c r="P11624" s="126"/>
      <c r="Y11624" s="126"/>
      <c r="Z11624" s="126"/>
    </row>
    <row r="11625" spans="1:26">
      <c r="A11625" s="248"/>
      <c r="I11625" s="126"/>
      <c r="P11625" s="126"/>
      <c r="Y11625" s="126"/>
      <c r="Z11625" s="126"/>
    </row>
    <row r="11626" spans="1:26">
      <c r="A11626" s="248"/>
      <c r="I11626" s="126"/>
      <c r="P11626" s="126"/>
      <c r="Y11626" s="126"/>
      <c r="Z11626" s="126"/>
    </row>
    <row r="11627" spans="1:26">
      <c r="A11627" s="248"/>
      <c r="I11627" s="126"/>
      <c r="P11627" s="126"/>
      <c r="Y11627" s="126"/>
      <c r="Z11627" s="126"/>
    </row>
    <row r="11628" spans="1:26">
      <c r="A11628" s="248"/>
      <c r="I11628" s="126"/>
      <c r="P11628" s="126"/>
      <c r="Y11628" s="126"/>
      <c r="Z11628" s="126"/>
    </row>
    <row r="11629" spans="1:26">
      <c r="A11629" s="248"/>
      <c r="I11629" s="126"/>
      <c r="P11629" s="126"/>
      <c r="Y11629" s="126"/>
      <c r="Z11629" s="126"/>
    </row>
    <row r="11630" spans="1:26">
      <c r="A11630" s="248"/>
      <c r="I11630" s="126"/>
      <c r="P11630" s="126"/>
      <c r="Y11630" s="126"/>
      <c r="Z11630" s="126"/>
    </row>
    <row r="11631" spans="1:26">
      <c r="A11631" s="248"/>
      <c r="I11631" s="126"/>
      <c r="P11631" s="126"/>
      <c r="Y11631" s="126"/>
      <c r="Z11631" s="126"/>
    </row>
    <row r="11632" spans="1:26">
      <c r="A11632" s="248"/>
      <c r="I11632" s="126"/>
      <c r="P11632" s="126"/>
      <c r="Y11632" s="126"/>
      <c r="Z11632" s="126"/>
    </row>
    <row r="11633" spans="1:26">
      <c r="A11633" s="248"/>
      <c r="I11633" s="126"/>
      <c r="P11633" s="126"/>
      <c r="Y11633" s="126"/>
      <c r="Z11633" s="126"/>
    </row>
    <row r="11634" spans="1:26">
      <c r="A11634" s="248"/>
      <c r="I11634" s="126"/>
      <c r="P11634" s="126"/>
      <c r="Y11634" s="126"/>
      <c r="Z11634" s="126"/>
    </row>
    <row r="11635" spans="1:26">
      <c r="A11635" s="248"/>
      <c r="I11635" s="126"/>
      <c r="P11635" s="126"/>
      <c r="Y11635" s="126"/>
      <c r="Z11635" s="126"/>
    </row>
    <row r="11636" spans="1:26">
      <c r="A11636" s="248"/>
      <c r="I11636" s="126"/>
      <c r="P11636" s="126"/>
      <c r="Y11636" s="126"/>
      <c r="Z11636" s="126"/>
    </row>
    <row r="11637" spans="1:26">
      <c r="A11637" s="248"/>
      <c r="I11637" s="126"/>
      <c r="P11637" s="126"/>
      <c r="Y11637" s="126"/>
      <c r="Z11637" s="126"/>
    </row>
    <row r="11638" spans="1:26">
      <c r="A11638" s="248"/>
      <c r="I11638" s="126"/>
      <c r="P11638" s="126"/>
      <c r="Y11638" s="126"/>
      <c r="Z11638" s="126"/>
    </row>
    <row r="11639" spans="1:26">
      <c r="A11639" s="248"/>
      <c r="I11639" s="126"/>
      <c r="P11639" s="126"/>
      <c r="Y11639" s="126"/>
      <c r="Z11639" s="126"/>
    </row>
    <row r="11640" spans="1:26">
      <c r="A11640" s="248"/>
      <c r="I11640" s="126"/>
      <c r="P11640" s="126"/>
      <c r="Y11640" s="126"/>
      <c r="Z11640" s="126"/>
    </row>
    <row r="11641" spans="1:26">
      <c r="A11641" s="248"/>
      <c r="I11641" s="126"/>
      <c r="P11641" s="126"/>
      <c r="Y11641" s="126"/>
      <c r="Z11641" s="126"/>
    </row>
    <row r="11642" spans="1:26">
      <c r="A11642" s="248"/>
      <c r="I11642" s="126"/>
      <c r="P11642" s="126"/>
      <c r="Y11642" s="126"/>
      <c r="Z11642" s="126"/>
    </row>
    <row r="11643" spans="1:26">
      <c r="A11643" s="248"/>
      <c r="I11643" s="126"/>
      <c r="P11643" s="126"/>
      <c r="Y11643" s="126"/>
      <c r="Z11643" s="126"/>
    </row>
    <row r="11644" spans="1:26">
      <c r="A11644" s="248"/>
      <c r="I11644" s="126"/>
      <c r="P11644" s="126"/>
      <c r="Y11644" s="126"/>
      <c r="Z11644" s="126"/>
    </row>
    <row r="11645" spans="1:26">
      <c r="A11645" s="248"/>
      <c r="I11645" s="126"/>
      <c r="P11645" s="126"/>
      <c r="Y11645" s="126"/>
      <c r="Z11645" s="126"/>
    </row>
    <row r="11646" spans="1:26">
      <c r="A11646" s="248"/>
      <c r="I11646" s="126"/>
      <c r="P11646" s="126"/>
      <c r="Y11646" s="126"/>
      <c r="Z11646" s="126"/>
    </row>
    <row r="11647" spans="1:26">
      <c r="A11647" s="248"/>
      <c r="I11647" s="126"/>
      <c r="P11647" s="126"/>
      <c r="Y11647" s="126"/>
      <c r="Z11647" s="126"/>
    </row>
    <row r="11648" spans="1:26">
      <c r="A11648" s="248"/>
      <c r="I11648" s="126"/>
      <c r="P11648" s="126"/>
      <c r="Y11648" s="126"/>
      <c r="Z11648" s="126"/>
    </row>
    <row r="11649" spans="1:26">
      <c r="A11649" s="248"/>
      <c r="I11649" s="126"/>
      <c r="P11649" s="126"/>
      <c r="Y11649" s="126"/>
      <c r="Z11649" s="126"/>
    </row>
    <row r="11650" spans="1:26">
      <c r="A11650" s="248"/>
      <c r="I11650" s="126"/>
      <c r="P11650" s="126"/>
      <c r="Y11650" s="126"/>
      <c r="Z11650" s="126"/>
    </row>
    <row r="11651" spans="1:26">
      <c r="A11651" s="248"/>
      <c r="I11651" s="126"/>
      <c r="P11651" s="126"/>
      <c r="Y11651" s="126"/>
      <c r="Z11651" s="126"/>
    </row>
    <row r="11652" spans="1:26">
      <c r="A11652" s="248"/>
      <c r="I11652" s="126"/>
      <c r="P11652" s="126"/>
      <c r="Y11652" s="126"/>
      <c r="Z11652" s="126"/>
    </row>
    <row r="11653" spans="1:26">
      <c r="A11653" s="248"/>
      <c r="I11653" s="126"/>
      <c r="P11653" s="126"/>
      <c r="Y11653" s="126"/>
      <c r="Z11653" s="126"/>
    </row>
    <row r="11654" spans="1:26">
      <c r="A11654" s="248"/>
      <c r="I11654" s="126"/>
      <c r="P11654" s="126"/>
      <c r="Y11654" s="126"/>
      <c r="Z11654" s="126"/>
    </row>
    <row r="11655" spans="1:26">
      <c r="A11655" s="248"/>
      <c r="I11655" s="126"/>
      <c r="P11655" s="126"/>
      <c r="Y11655" s="126"/>
      <c r="Z11655" s="126"/>
    </row>
    <row r="11656" spans="1:26">
      <c r="A11656" s="248"/>
      <c r="I11656" s="126"/>
      <c r="P11656" s="126"/>
      <c r="Y11656" s="126"/>
      <c r="Z11656" s="126"/>
    </row>
    <row r="11657" spans="1:26">
      <c r="A11657" s="248"/>
      <c r="I11657" s="126"/>
      <c r="P11657" s="126"/>
      <c r="Y11657" s="126"/>
      <c r="Z11657" s="126"/>
    </row>
    <row r="11658" spans="1:26">
      <c r="A11658" s="248"/>
      <c r="I11658" s="126"/>
      <c r="P11658" s="126"/>
      <c r="Y11658" s="126"/>
      <c r="Z11658" s="126"/>
    </row>
    <row r="11659" spans="1:26">
      <c r="A11659" s="248"/>
      <c r="I11659" s="126"/>
      <c r="P11659" s="126"/>
      <c r="Y11659" s="126"/>
      <c r="Z11659" s="126"/>
    </row>
    <row r="11660" spans="1:26">
      <c r="A11660" s="248"/>
      <c r="I11660" s="126"/>
      <c r="P11660" s="126"/>
      <c r="Y11660" s="126"/>
      <c r="Z11660" s="126"/>
    </row>
    <row r="11661" spans="1:26">
      <c r="A11661" s="248"/>
      <c r="I11661" s="126"/>
      <c r="P11661" s="126"/>
      <c r="Y11661" s="126"/>
      <c r="Z11661" s="126"/>
    </row>
    <row r="11662" spans="1:26">
      <c r="A11662" s="248"/>
      <c r="I11662" s="126"/>
      <c r="P11662" s="126"/>
      <c r="Y11662" s="126"/>
      <c r="Z11662" s="126"/>
    </row>
    <row r="11663" spans="1:26">
      <c r="A11663" s="248"/>
      <c r="I11663" s="126"/>
      <c r="P11663" s="126"/>
      <c r="Y11663" s="126"/>
      <c r="Z11663" s="126"/>
    </row>
    <row r="11664" spans="1:26">
      <c r="A11664" s="248"/>
      <c r="I11664" s="126"/>
      <c r="P11664" s="126"/>
      <c r="Y11664" s="126"/>
      <c r="Z11664" s="126"/>
    </row>
    <row r="11665" spans="1:26">
      <c r="A11665" s="248"/>
      <c r="I11665" s="126"/>
      <c r="P11665" s="126"/>
      <c r="Y11665" s="126"/>
      <c r="Z11665" s="126"/>
    </row>
    <row r="11666" spans="1:26">
      <c r="A11666" s="248"/>
      <c r="I11666" s="126"/>
      <c r="P11666" s="126"/>
      <c r="Y11666" s="126"/>
      <c r="Z11666" s="126"/>
    </row>
    <row r="11667" spans="1:26">
      <c r="A11667" s="248"/>
      <c r="I11667" s="126"/>
      <c r="P11667" s="126"/>
      <c r="Y11667" s="126"/>
      <c r="Z11667" s="126"/>
    </row>
    <row r="11668" spans="1:26">
      <c r="A11668" s="248"/>
      <c r="I11668" s="126"/>
      <c r="P11668" s="126"/>
      <c r="Y11668" s="126"/>
      <c r="Z11668" s="126"/>
    </row>
    <row r="11669" spans="1:26">
      <c r="A11669" s="248"/>
      <c r="I11669" s="126"/>
      <c r="P11669" s="126"/>
      <c r="Y11669" s="126"/>
      <c r="Z11669" s="126"/>
    </row>
    <row r="11670" spans="1:26">
      <c r="A11670" s="248"/>
      <c r="I11670" s="126"/>
      <c r="P11670" s="126"/>
      <c r="Y11670" s="126"/>
      <c r="Z11670" s="126"/>
    </row>
    <row r="11671" spans="1:26">
      <c r="A11671" s="248"/>
      <c r="I11671" s="126"/>
      <c r="P11671" s="126"/>
      <c r="Y11671" s="126"/>
      <c r="Z11671" s="126"/>
    </row>
    <row r="11672" spans="1:26">
      <c r="A11672" s="248"/>
      <c r="I11672" s="126"/>
      <c r="P11672" s="126"/>
      <c r="Y11672" s="126"/>
      <c r="Z11672" s="126"/>
    </row>
    <row r="11673" spans="1:26">
      <c r="A11673" s="248"/>
      <c r="I11673" s="126"/>
      <c r="P11673" s="126"/>
      <c r="Y11673" s="126"/>
      <c r="Z11673" s="126"/>
    </row>
    <row r="11674" spans="1:26">
      <c r="A11674" s="248"/>
      <c r="I11674" s="126"/>
      <c r="P11674" s="126"/>
      <c r="Y11674" s="126"/>
      <c r="Z11674" s="126"/>
    </row>
    <row r="11675" spans="1:26">
      <c r="A11675" s="248"/>
      <c r="I11675" s="126"/>
      <c r="P11675" s="126"/>
      <c r="Y11675" s="126"/>
      <c r="Z11675" s="126"/>
    </row>
    <row r="11676" spans="1:26">
      <c r="A11676" s="248"/>
      <c r="I11676" s="126"/>
      <c r="P11676" s="126"/>
      <c r="Y11676" s="126"/>
      <c r="Z11676" s="126"/>
    </row>
    <row r="11677" spans="1:26">
      <c r="A11677" s="248"/>
      <c r="I11677" s="126"/>
      <c r="P11677" s="126"/>
      <c r="Y11677" s="126"/>
      <c r="Z11677" s="126"/>
    </row>
    <row r="11678" spans="1:26">
      <c r="A11678" s="248"/>
      <c r="I11678" s="126"/>
      <c r="P11678" s="126"/>
      <c r="Y11678" s="126"/>
      <c r="Z11678" s="126"/>
    </row>
    <row r="11679" spans="1:26">
      <c r="A11679" s="248"/>
      <c r="I11679" s="126"/>
      <c r="P11679" s="126"/>
      <c r="Y11679" s="126"/>
      <c r="Z11679" s="126"/>
    </row>
    <row r="11680" spans="1:26">
      <c r="A11680" s="248"/>
      <c r="I11680" s="126"/>
      <c r="P11680" s="126"/>
      <c r="Y11680" s="126"/>
      <c r="Z11680" s="126"/>
    </row>
    <row r="11681" spans="1:26">
      <c r="A11681" s="248"/>
      <c r="I11681" s="126"/>
      <c r="P11681" s="126"/>
      <c r="Y11681" s="126"/>
      <c r="Z11681" s="126"/>
    </row>
    <row r="11682" spans="1:26">
      <c r="A11682" s="248"/>
      <c r="I11682" s="126"/>
      <c r="P11682" s="126"/>
      <c r="Y11682" s="126"/>
      <c r="Z11682" s="126"/>
    </row>
    <row r="11683" spans="1:26">
      <c r="A11683" s="248"/>
      <c r="I11683" s="126"/>
      <c r="P11683" s="126"/>
      <c r="Y11683" s="126"/>
      <c r="Z11683" s="126"/>
    </row>
    <row r="11684" spans="1:26">
      <c r="A11684" s="248"/>
      <c r="I11684" s="126"/>
      <c r="P11684" s="126"/>
      <c r="Y11684" s="126"/>
      <c r="Z11684" s="126"/>
    </row>
    <row r="11685" spans="1:26">
      <c r="A11685" s="248"/>
      <c r="I11685" s="126"/>
      <c r="P11685" s="126"/>
      <c r="Y11685" s="126"/>
      <c r="Z11685" s="126"/>
    </row>
    <row r="11686" spans="1:26">
      <c r="A11686" s="248"/>
      <c r="I11686" s="126"/>
      <c r="P11686" s="126"/>
      <c r="Y11686" s="126"/>
      <c r="Z11686" s="126"/>
    </row>
    <row r="11687" spans="1:26">
      <c r="A11687" s="248"/>
      <c r="I11687" s="126"/>
      <c r="P11687" s="126"/>
      <c r="Y11687" s="126"/>
      <c r="Z11687" s="126"/>
    </row>
    <row r="11688" spans="1:26">
      <c r="A11688" s="248"/>
      <c r="I11688" s="126"/>
      <c r="P11688" s="126"/>
      <c r="Y11688" s="126"/>
      <c r="Z11688" s="126"/>
    </row>
    <row r="11689" spans="1:26">
      <c r="A11689" s="248"/>
      <c r="I11689" s="126"/>
      <c r="P11689" s="126"/>
      <c r="Y11689" s="126"/>
      <c r="Z11689" s="126"/>
    </row>
    <row r="11690" spans="1:26">
      <c r="A11690" s="248"/>
      <c r="I11690" s="126"/>
      <c r="P11690" s="126"/>
      <c r="Y11690" s="126"/>
      <c r="Z11690" s="126"/>
    </row>
    <row r="11691" spans="1:26">
      <c r="A11691" s="248"/>
      <c r="I11691" s="126"/>
      <c r="P11691" s="126"/>
      <c r="Y11691" s="126"/>
      <c r="Z11691" s="126"/>
    </row>
    <row r="11692" spans="1:26">
      <c r="A11692" s="248"/>
      <c r="I11692" s="126"/>
      <c r="P11692" s="126"/>
      <c r="Y11692" s="126"/>
      <c r="Z11692" s="126"/>
    </row>
    <row r="11693" spans="1:26">
      <c r="A11693" s="248"/>
      <c r="I11693" s="126"/>
      <c r="P11693" s="126"/>
      <c r="Y11693" s="126"/>
      <c r="Z11693" s="126"/>
    </row>
    <row r="11694" spans="1:26">
      <c r="A11694" s="248"/>
      <c r="I11694" s="126"/>
      <c r="P11694" s="126"/>
      <c r="Y11694" s="126"/>
      <c r="Z11694" s="126"/>
    </row>
    <row r="11695" spans="1:26">
      <c r="A11695" s="248"/>
      <c r="I11695" s="126"/>
      <c r="P11695" s="126"/>
      <c r="Y11695" s="126"/>
      <c r="Z11695" s="126"/>
    </row>
    <row r="11696" spans="1:26">
      <c r="A11696" s="248"/>
      <c r="I11696" s="126"/>
      <c r="P11696" s="126"/>
      <c r="Y11696" s="126"/>
      <c r="Z11696" s="126"/>
    </row>
    <row r="11697" spans="1:26">
      <c r="A11697" s="248"/>
      <c r="I11697" s="126"/>
      <c r="P11697" s="126"/>
      <c r="Y11697" s="126"/>
      <c r="Z11697" s="126"/>
    </row>
    <row r="11698" spans="1:26">
      <c r="A11698" s="248"/>
      <c r="I11698" s="126"/>
      <c r="P11698" s="126"/>
      <c r="Y11698" s="126"/>
      <c r="Z11698" s="126"/>
    </row>
    <row r="11699" spans="1:26">
      <c r="A11699" s="248"/>
      <c r="I11699" s="126"/>
      <c r="P11699" s="126"/>
      <c r="Y11699" s="126"/>
      <c r="Z11699" s="126"/>
    </row>
    <row r="11700" spans="1:26">
      <c r="A11700" s="248"/>
      <c r="I11700" s="126"/>
      <c r="P11700" s="126"/>
      <c r="Y11700" s="126"/>
      <c r="Z11700" s="126"/>
    </row>
    <row r="11701" spans="1:26">
      <c r="A11701" s="248"/>
      <c r="I11701" s="126"/>
      <c r="P11701" s="126"/>
      <c r="Y11701" s="126"/>
      <c r="Z11701" s="126"/>
    </row>
    <row r="11702" spans="1:26">
      <c r="A11702" s="248"/>
      <c r="I11702" s="126"/>
      <c r="P11702" s="126"/>
      <c r="Y11702" s="126"/>
      <c r="Z11702" s="126"/>
    </row>
    <row r="11703" spans="1:26">
      <c r="A11703" s="248"/>
      <c r="I11703" s="126"/>
      <c r="P11703" s="126"/>
      <c r="Y11703" s="126"/>
      <c r="Z11703" s="126"/>
    </row>
    <row r="11704" spans="1:26">
      <c r="A11704" s="248"/>
      <c r="I11704" s="126"/>
      <c r="P11704" s="126"/>
      <c r="Y11704" s="126"/>
      <c r="Z11704" s="126"/>
    </row>
    <row r="11705" spans="1:26">
      <c r="A11705" s="248"/>
      <c r="I11705" s="126"/>
      <c r="P11705" s="126"/>
      <c r="Y11705" s="126"/>
      <c r="Z11705" s="126"/>
    </row>
    <row r="11706" spans="1:26">
      <c r="A11706" s="248"/>
      <c r="I11706" s="126"/>
      <c r="P11706" s="126"/>
      <c r="Y11706" s="126"/>
      <c r="Z11706" s="126"/>
    </row>
    <row r="11707" spans="1:26">
      <c r="A11707" s="248"/>
      <c r="I11707" s="126"/>
      <c r="P11707" s="126"/>
      <c r="Y11707" s="126"/>
      <c r="Z11707" s="126"/>
    </row>
    <row r="11708" spans="1:26">
      <c r="A11708" s="248"/>
      <c r="I11708" s="126"/>
      <c r="P11708" s="126"/>
      <c r="Y11708" s="126"/>
      <c r="Z11708" s="126"/>
    </row>
    <row r="11709" spans="1:26">
      <c r="A11709" s="248"/>
      <c r="I11709" s="126"/>
      <c r="P11709" s="126"/>
      <c r="Y11709" s="126"/>
      <c r="Z11709" s="126"/>
    </row>
    <row r="11710" spans="1:26">
      <c r="A11710" s="248"/>
      <c r="I11710" s="126"/>
      <c r="P11710" s="126"/>
      <c r="Y11710" s="126"/>
      <c r="Z11710" s="126"/>
    </row>
    <row r="11711" spans="1:26">
      <c r="A11711" s="248"/>
      <c r="I11711" s="126"/>
      <c r="P11711" s="126"/>
      <c r="Y11711" s="126"/>
      <c r="Z11711" s="126"/>
    </row>
    <row r="11712" spans="1:26">
      <c r="A11712" s="248"/>
      <c r="I11712" s="126"/>
      <c r="P11712" s="126"/>
      <c r="Y11712" s="126"/>
      <c r="Z11712" s="126"/>
    </row>
    <row r="11713" spans="1:26">
      <c r="A11713" s="248"/>
      <c r="I11713" s="126"/>
      <c r="P11713" s="126"/>
      <c r="Y11713" s="126"/>
      <c r="Z11713" s="126"/>
    </row>
    <row r="11714" spans="1:26">
      <c r="A11714" s="248"/>
      <c r="I11714" s="126"/>
      <c r="P11714" s="126"/>
      <c r="Y11714" s="126"/>
      <c r="Z11714" s="126"/>
    </row>
    <row r="11715" spans="1:26">
      <c r="A11715" s="248"/>
      <c r="I11715" s="126"/>
      <c r="P11715" s="126"/>
      <c r="Y11715" s="126"/>
      <c r="Z11715" s="126"/>
    </row>
    <row r="11716" spans="1:26">
      <c r="A11716" s="248"/>
      <c r="I11716" s="126"/>
      <c r="P11716" s="126"/>
      <c r="Y11716" s="126"/>
      <c r="Z11716" s="126"/>
    </row>
    <row r="11717" spans="1:26">
      <c r="A11717" s="248"/>
      <c r="I11717" s="126"/>
      <c r="P11717" s="126"/>
      <c r="Y11717" s="126"/>
      <c r="Z11717" s="126"/>
    </row>
    <row r="11718" spans="1:26">
      <c r="A11718" s="248"/>
      <c r="I11718" s="126"/>
      <c r="P11718" s="126"/>
      <c r="Y11718" s="126"/>
      <c r="Z11718" s="126"/>
    </row>
    <row r="11719" spans="1:26">
      <c r="A11719" s="248"/>
      <c r="I11719" s="126"/>
      <c r="P11719" s="126"/>
      <c r="Y11719" s="126"/>
      <c r="Z11719" s="126"/>
    </row>
    <row r="11720" spans="1:26">
      <c r="A11720" s="248"/>
      <c r="I11720" s="126"/>
      <c r="P11720" s="126"/>
      <c r="Y11720" s="126"/>
      <c r="Z11720" s="126"/>
    </row>
    <row r="11721" spans="1:26">
      <c r="A11721" s="248"/>
      <c r="I11721" s="126"/>
      <c r="P11721" s="126"/>
      <c r="Y11721" s="126"/>
      <c r="Z11721" s="126"/>
    </row>
    <row r="11722" spans="1:26">
      <c r="A11722" s="248"/>
      <c r="I11722" s="126"/>
      <c r="P11722" s="126"/>
      <c r="Y11722" s="126"/>
      <c r="Z11722" s="126"/>
    </row>
    <row r="11723" spans="1:26">
      <c r="A11723" s="248"/>
      <c r="I11723" s="126"/>
      <c r="P11723" s="126"/>
      <c r="Y11723" s="126"/>
      <c r="Z11723" s="126"/>
    </row>
    <row r="11724" spans="1:26">
      <c r="A11724" s="248"/>
      <c r="I11724" s="126"/>
      <c r="P11724" s="126"/>
      <c r="Y11724" s="126"/>
      <c r="Z11724" s="126"/>
    </row>
    <row r="11725" spans="1:26">
      <c r="A11725" s="248"/>
      <c r="I11725" s="126"/>
      <c r="P11725" s="126"/>
      <c r="Y11725" s="126"/>
      <c r="Z11725" s="126"/>
    </row>
    <row r="11726" spans="1:26">
      <c r="A11726" s="248"/>
      <c r="I11726" s="126"/>
      <c r="P11726" s="126"/>
      <c r="Y11726" s="126"/>
      <c r="Z11726" s="126"/>
    </row>
    <row r="11727" spans="1:26">
      <c r="A11727" s="248"/>
      <c r="I11727" s="126"/>
      <c r="P11727" s="126"/>
      <c r="Y11727" s="126"/>
      <c r="Z11727" s="126"/>
    </row>
    <row r="11728" spans="1:26">
      <c r="A11728" s="248"/>
      <c r="I11728" s="126"/>
      <c r="P11728" s="126"/>
      <c r="Y11728" s="126"/>
      <c r="Z11728" s="126"/>
    </row>
    <row r="11729" spans="1:26">
      <c r="A11729" s="248"/>
      <c r="I11729" s="126"/>
      <c r="P11729" s="126"/>
      <c r="Y11729" s="126"/>
      <c r="Z11729" s="126"/>
    </row>
    <row r="11730" spans="1:26">
      <c r="A11730" s="248"/>
      <c r="I11730" s="126"/>
      <c r="P11730" s="126"/>
      <c r="Y11730" s="126"/>
      <c r="Z11730" s="126"/>
    </row>
    <row r="11731" spans="1:26">
      <c r="A11731" s="248"/>
      <c r="I11731" s="126"/>
      <c r="P11731" s="126"/>
      <c r="Y11731" s="126"/>
      <c r="Z11731" s="126"/>
    </row>
    <row r="11732" spans="1:26">
      <c r="A11732" s="248"/>
      <c r="I11732" s="126"/>
      <c r="P11732" s="126"/>
      <c r="Y11732" s="126"/>
      <c r="Z11732" s="126"/>
    </row>
    <row r="11733" spans="1:26">
      <c r="A11733" s="248"/>
      <c r="I11733" s="126"/>
      <c r="P11733" s="126"/>
      <c r="Y11733" s="126"/>
      <c r="Z11733" s="126"/>
    </row>
    <row r="11734" spans="1:26">
      <c r="A11734" s="248"/>
      <c r="I11734" s="126"/>
      <c r="P11734" s="126"/>
      <c r="Y11734" s="126"/>
      <c r="Z11734" s="126"/>
    </row>
    <row r="11735" spans="1:26">
      <c r="A11735" s="248"/>
      <c r="I11735" s="126"/>
      <c r="P11735" s="126"/>
      <c r="Y11735" s="126"/>
      <c r="Z11735" s="126"/>
    </row>
    <row r="11736" spans="1:26">
      <c r="A11736" s="248"/>
      <c r="I11736" s="126"/>
      <c r="P11736" s="126"/>
      <c r="Y11736" s="126"/>
      <c r="Z11736" s="126"/>
    </row>
    <row r="11737" spans="1:26">
      <c r="A11737" s="248"/>
      <c r="I11737" s="126"/>
      <c r="P11737" s="126"/>
      <c r="Y11737" s="126"/>
      <c r="Z11737" s="126"/>
    </row>
    <row r="11738" spans="1:26">
      <c r="A11738" s="248"/>
      <c r="I11738" s="126"/>
      <c r="P11738" s="126"/>
      <c r="Y11738" s="126"/>
      <c r="Z11738" s="126"/>
    </row>
    <row r="11739" spans="1:26">
      <c r="A11739" s="248"/>
      <c r="I11739" s="126"/>
      <c r="P11739" s="126"/>
      <c r="Y11739" s="126"/>
      <c r="Z11739" s="126"/>
    </row>
    <row r="11740" spans="1:26">
      <c r="A11740" s="248"/>
      <c r="I11740" s="126"/>
      <c r="P11740" s="126"/>
      <c r="Y11740" s="126"/>
      <c r="Z11740" s="126"/>
    </row>
    <row r="11741" spans="1:26">
      <c r="A11741" s="248"/>
      <c r="I11741" s="126"/>
      <c r="P11741" s="126"/>
      <c r="Y11741" s="126"/>
      <c r="Z11741" s="126"/>
    </row>
    <row r="11742" spans="1:26">
      <c r="A11742" s="248"/>
      <c r="I11742" s="126"/>
      <c r="P11742" s="126"/>
      <c r="Y11742" s="126"/>
      <c r="Z11742" s="126"/>
    </row>
    <row r="11743" spans="1:26">
      <c r="A11743" s="248"/>
      <c r="I11743" s="126"/>
      <c r="P11743" s="126"/>
      <c r="Y11743" s="126"/>
      <c r="Z11743" s="126"/>
    </row>
    <row r="11744" spans="1:26">
      <c r="A11744" s="248"/>
      <c r="I11744" s="126"/>
      <c r="P11744" s="126"/>
      <c r="Y11744" s="126"/>
      <c r="Z11744" s="126"/>
    </row>
    <row r="11745" spans="1:26">
      <c r="A11745" s="248"/>
      <c r="I11745" s="126"/>
      <c r="P11745" s="126"/>
      <c r="Y11745" s="126"/>
      <c r="Z11745" s="126"/>
    </row>
    <row r="11746" spans="1:26">
      <c r="A11746" s="248"/>
      <c r="I11746" s="126"/>
      <c r="P11746" s="126"/>
      <c r="Y11746" s="126"/>
      <c r="Z11746" s="126"/>
    </row>
    <row r="11747" spans="1:26">
      <c r="A11747" s="248"/>
      <c r="I11747" s="126"/>
      <c r="P11747" s="126"/>
      <c r="Y11747" s="126"/>
      <c r="Z11747" s="126"/>
    </row>
    <row r="11748" spans="1:26">
      <c r="A11748" s="248"/>
      <c r="I11748" s="126"/>
      <c r="P11748" s="126"/>
      <c r="Y11748" s="126"/>
      <c r="Z11748" s="126"/>
    </row>
    <row r="11749" spans="1:26">
      <c r="A11749" s="248"/>
      <c r="I11749" s="126"/>
      <c r="P11749" s="126"/>
      <c r="Y11749" s="126"/>
      <c r="Z11749" s="126"/>
    </row>
    <row r="11750" spans="1:26">
      <c r="A11750" s="248"/>
      <c r="I11750" s="126"/>
      <c r="P11750" s="126"/>
      <c r="Y11750" s="126"/>
      <c r="Z11750" s="126"/>
    </row>
    <row r="11751" spans="1:26">
      <c r="A11751" s="248"/>
      <c r="I11751" s="126"/>
      <c r="P11751" s="126"/>
      <c r="Y11751" s="126"/>
      <c r="Z11751" s="126"/>
    </row>
    <row r="11752" spans="1:26">
      <c r="A11752" s="248"/>
      <c r="I11752" s="126"/>
      <c r="P11752" s="126"/>
      <c r="Y11752" s="126"/>
      <c r="Z11752" s="126"/>
    </row>
    <row r="11753" spans="1:26">
      <c r="A11753" s="248"/>
      <c r="I11753" s="126"/>
      <c r="P11753" s="126"/>
      <c r="Y11753" s="126"/>
      <c r="Z11753" s="126"/>
    </row>
    <row r="11754" spans="1:26">
      <c r="A11754" s="248"/>
      <c r="I11754" s="126"/>
      <c r="P11754" s="126"/>
      <c r="Y11754" s="126"/>
      <c r="Z11754" s="126"/>
    </row>
    <row r="11755" spans="1:26">
      <c r="A11755" s="248"/>
      <c r="I11755" s="126"/>
      <c r="P11755" s="126"/>
      <c r="Y11755" s="126"/>
      <c r="Z11755" s="126"/>
    </row>
    <row r="11756" spans="1:26">
      <c r="A11756" s="248"/>
      <c r="I11756" s="126"/>
      <c r="P11756" s="126"/>
      <c r="Y11756" s="126"/>
      <c r="Z11756" s="126"/>
    </row>
    <row r="11757" spans="1:26">
      <c r="A11757" s="248"/>
      <c r="I11757" s="126"/>
      <c r="P11757" s="126"/>
      <c r="Y11757" s="126"/>
      <c r="Z11757" s="126"/>
    </row>
    <row r="11758" spans="1:26">
      <c r="A11758" s="248"/>
      <c r="I11758" s="126"/>
      <c r="P11758" s="126"/>
      <c r="Y11758" s="126"/>
      <c r="Z11758" s="126"/>
    </row>
    <row r="11759" spans="1:26">
      <c r="A11759" s="248"/>
      <c r="I11759" s="126"/>
      <c r="P11759" s="126"/>
      <c r="Y11759" s="126"/>
      <c r="Z11759" s="126"/>
    </row>
    <row r="11760" spans="1:26">
      <c r="A11760" s="248"/>
      <c r="I11760" s="126"/>
      <c r="P11760" s="126"/>
      <c r="Y11760" s="126"/>
      <c r="Z11760" s="126"/>
    </row>
    <row r="11761" spans="1:26">
      <c r="A11761" s="248"/>
      <c r="I11761" s="126"/>
      <c r="P11761" s="126"/>
      <c r="Y11761" s="126"/>
      <c r="Z11761" s="126"/>
    </row>
    <row r="11762" spans="1:26">
      <c r="A11762" s="248"/>
      <c r="I11762" s="126"/>
      <c r="P11762" s="126"/>
      <c r="Y11762" s="126"/>
      <c r="Z11762" s="126"/>
    </row>
    <row r="11763" spans="1:26">
      <c r="A11763" s="248"/>
      <c r="I11763" s="126"/>
      <c r="P11763" s="126"/>
      <c r="Y11763" s="126"/>
      <c r="Z11763" s="126"/>
    </row>
    <row r="11764" spans="1:26">
      <c r="A11764" s="248"/>
      <c r="I11764" s="126"/>
      <c r="P11764" s="126"/>
      <c r="Y11764" s="126"/>
      <c r="Z11764" s="126"/>
    </row>
    <row r="11765" spans="1:26">
      <c r="A11765" s="248"/>
      <c r="I11765" s="126"/>
      <c r="P11765" s="126"/>
      <c r="Y11765" s="126"/>
      <c r="Z11765" s="126"/>
    </row>
    <row r="11766" spans="1:26">
      <c r="A11766" s="248"/>
      <c r="I11766" s="126"/>
      <c r="P11766" s="126"/>
      <c r="Y11766" s="126"/>
      <c r="Z11766" s="126"/>
    </row>
    <row r="11767" spans="1:26">
      <c r="A11767" s="248"/>
      <c r="I11767" s="126"/>
      <c r="P11767" s="126"/>
      <c r="Y11767" s="126"/>
      <c r="Z11767" s="126"/>
    </row>
    <row r="11768" spans="1:26">
      <c r="A11768" s="248"/>
      <c r="I11768" s="126"/>
      <c r="P11768" s="126"/>
      <c r="Y11768" s="126"/>
      <c r="Z11768" s="126"/>
    </row>
    <row r="11769" spans="1:26">
      <c r="A11769" s="248"/>
      <c r="I11769" s="126"/>
      <c r="P11769" s="126"/>
      <c r="Y11769" s="126"/>
      <c r="Z11769" s="126"/>
    </row>
    <row r="11770" spans="1:26">
      <c r="A11770" s="248"/>
      <c r="I11770" s="126"/>
      <c r="P11770" s="126"/>
      <c r="Y11770" s="126"/>
      <c r="Z11770" s="126"/>
    </row>
    <row r="11771" spans="1:26">
      <c r="A11771" s="248"/>
      <c r="I11771" s="126"/>
      <c r="P11771" s="126"/>
      <c r="Y11771" s="126"/>
      <c r="Z11771" s="126"/>
    </row>
    <row r="11772" spans="1:26">
      <c r="A11772" s="248"/>
      <c r="I11772" s="126"/>
      <c r="P11772" s="126"/>
      <c r="Y11772" s="126"/>
      <c r="Z11772" s="126"/>
    </row>
    <row r="11773" spans="1:26">
      <c r="A11773" s="248"/>
      <c r="I11773" s="126"/>
      <c r="P11773" s="126"/>
      <c r="Y11773" s="126"/>
      <c r="Z11773" s="126"/>
    </row>
    <row r="11774" spans="1:26">
      <c r="A11774" s="248"/>
      <c r="I11774" s="126"/>
      <c r="P11774" s="126"/>
      <c r="Y11774" s="126"/>
      <c r="Z11774" s="126"/>
    </row>
    <row r="11775" spans="1:26">
      <c r="A11775" s="248"/>
      <c r="I11775" s="126"/>
      <c r="P11775" s="126"/>
      <c r="Y11775" s="126"/>
      <c r="Z11775" s="126"/>
    </row>
    <row r="11776" spans="1:26">
      <c r="A11776" s="248"/>
      <c r="I11776" s="126"/>
      <c r="P11776" s="126"/>
      <c r="Y11776" s="126"/>
      <c r="Z11776" s="126"/>
    </row>
    <row r="11777" spans="1:26">
      <c r="A11777" s="248"/>
      <c r="I11777" s="126"/>
      <c r="P11777" s="126"/>
      <c r="Y11777" s="126"/>
      <c r="Z11777" s="126"/>
    </row>
    <row r="11778" spans="1:26">
      <c r="A11778" s="248"/>
      <c r="I11778" s="126"/>
      <c r="P11778" s="126"/>
      <c r="Y11778" s="126"/>
      <c r="Z11778" s="126"/>
    </row>
    <row r="11779" spans="1:26">
      <c r="A11779" s="248"/>
      <c r="I11779" s="126"/>
      <c r="P11779" s="126"/>
      <c r="Y11779" s="126"/>
      <c r="Z11779" s="126"/>
    </row>
    <row r="11780" spans="1:26">
      <c r="A11780" s="248"/>
      <c r="I11780" s="126"/>
      <c r="P11780" s="126"/>
      <c r="Y11780" s="126"/>
      <c r="Z11780" s="126"/>
    </row>
    <row r="11781" spans="1:26">
      <c r="A11781" s="248"/>
      <c r="I11781" s="126"/>
      <c r="P11781" s="126"/>
      <c r="Y11781" s="126"/>
      <c r="Z11781" s="126"/>
    </row>
    <row r="11782" spans="1:26">
      <c r="A11782" s="248"/>
      <c r="I11782" s="126"/>
      <c r="P11782" s="126"/>
      <c r="Y11782" s="126"/>
      <c r="Z11782" s="126"/>
    </row>
    <row r="11783" spans="1:26">
      <c r="A11783" s="248"/>
      <c r="I11783" s="126"/>
      <c r="P11783" s="126"/>
      <c r="Y11783" s="126"/>
      <c r="Z11783" s="126"/>
    </row>
    <row r="11784" spans="1:26">
      <c r="A11784" s="248"/>
      <c r="I11784" s="126"/>
      <c r="P11784" s="126"/>
      <c r="Y11784" s="126"/>
      <c r="Z11784" s="126"/>
    </row>
    <row r="11785" spans="1:26">
      <c r="A11785" s="248"/>
      <c r="I11785" s="126"/>
      <c r="P11785" s="126"/>
      <c r="Y11785" s="126"/>
      <c r="Z11785" s="126"/>
    </row>
    <row r="11786" spans="1:26">
      <c r="A11786" s="248"/>
      <c r="I11786" s="126"/>
      <c r="P11786" s="126"/>
      <c r="Y11786" s="126"/>
      <c r="Z11786" s="126"/>
    </row>
    <row r="11787" spans="1:26">
      <c r="A11787" s="248"/>
      <c r="I11787" s="126"/>
      <c r="P11787" s="126"/>
      <c r="Y11787" s="126"/>
      <c r="Z11787" s="126"/>
    </row>
    <row r="11788" spans="1:26">
      <c r="A11788" s="248"/>
      <c r="I11788" s="126"/>
      <c r="P11788" s="126"/>
      <c r="Y11788" s="126"/>
      <c r="Z11788" s="126"/>
    </row>
    <row r="11789" spans="1:26">
      <c r="A11789" s="248"/>
      <c r="I11789" s="126"/>
      <c r="P11789" s="126"/>
      <c r="Y11789" s="126"/>
      <c r="Z11789" s="126"/>
    </row>
    <row r="11790" spans="1:26">
      <c r="A11790" s="248"/>
      <c r="I11790" s="126"/>
      <c r="P11790" s="126"/>
      <c r="Y11790" s="126"/>
      <c r="Z11790" s="126"/>
    </row>
    <row r="11791" spans="1:26">
      <c r="A11791" s="248"/>
      <c r="I11791" s="126"/>
      <c r="P11791" s="126"/>
      <c r="Y11791" s="126"/>
      <c r="Z11791" s="126"/>
    </row>
    <row r="11792" spans="1:26">
      <c r="A11792" s="248"/>
      <c r="I11792" s="126"/>
      <c r="P11792" s="126"/>
      <c r="Y11792" s="126"/>
      <c r="Z11792" s="126"/>
    </row>
    <row r="11793" spans="1:26">
      <c r="A11793" s="248"/>
      <c r="I11793" s="126"/>
      <c r="P11793" s="126"/>
      <c r="Y11793" s="126"/>
      <c r="Z11793" s="126"/>
    </row>
    <row r="11794" spans="1:26">
      <c r="A11794" s="248"/>
      <c r="I11794" s="126"/>
      <c r="P11794" s="126"/>
      <c r="Y11794" s="126"/>
      <c r="Z11794" s="126"/>
    </row>
    <row r="11795" spans="1:26">
      <c r="A11795" s="248"/>
      <c r="I11795" s="126"/>
      <c r="P11795" s="126"/>
      <c r="Y11795" s="126"/>
      <c r="Z11795" s="126"/>
    </row>
    <row r="11796" spans="1:26">
      <c r="A11796" s="248"/>
      <c r="I11796" s="126"/>
      <c r="P11796" s="126"/>
      <c r="Y11796" s="126"/>
      <c r="Z11796" s="126"/>
    </row>
    <row r="11797" spans="1:26">
      <c r="A11797" s="248"/>
      <c r="I11797" s="126"/>
      <c r="P11797" s="126"/>
      <c r="Y11797" s="126"/>
      <c r="Z11797" s="126"/>
    </row>
    <row r="11798" spans="1:26">
      <c r="A11798" s="248"/>
      <c r="I11798" s="126"/>
      <c r="P11798" s="126"/>
      <c r="Y11798" s="126"/>
      <c r="Z11798" s="126"/>
    </row>
    <row r="11799" spans="1:26">
      <c r="A11799" s="248"/>
      <c r="I11799" s="126"/>
      <c r="P11799" s="126"/>
      <c r="Y11799" s="126"/>
      <c r="Z11799" s="126"/>
    </row>
    <row r="11800" spans="1:26">
      <c r="A11800" s="248"/>
      <c r="I11800" s="126"/>
      <c r="P11800" s="126"/>
      <c r="Y11800" s="126"/>
      <c r="Z11800" s="126"/>
    </row>
    <row r="11801" spans="1:26">
      <c r="A11801" s="248"/>
      <c r="I11801" s="126"/>
      <c r="P11801" s="126"/>
      <c r="Y11801" s="126"/>
      <c r="Z11801" s="126"/>
    </row>
    <row r="11802" spans="1:26">
      <c r="A11802" s="248"/>
      <c r="I11802" s="126"/>
      <c r="P11802" s="126"/>
      <c r="Y11802" s="126"/>
      <c r="Z11802" s="126"/>
    </row>
    <row r="11803" spans="1:26">
      <c r="A11803" s="248"/>
      <c r="I11803" s="126"/>
      <c r="P11803" s="126"/>
      <c r="Y11803" s="126"/>
      <c r="Z11803" s="126"/>
    </row>
    <row r="11804" spans="1:26">
      <c r="A11804" s="248"/>
      <c r="I11804" s="126"/>
      <c r="P11804" s="126"/>
      <c r="Y11804" s="126"/>
      <c r="Z11804" s="126"/>
    </row>
    <row r="11805" spans="1:26">
      <c r="A11805" s="248"/>
      <c r="I11805" s="126"/>
      <c r="P11805" s="126"/>
      <c r="Y11805" s="126"/>
      <c r="Z11805" s="126"/>
    </row>
    <row r="11806" spans="1:26">
      <c r="A11806" s="248"/>
      <c r="I11806" s="126"/>
      <c r="P11806" s="126"/>
      <c r="Y11806" s="126"/>
      <c r="Z11806" s="126"/>
    </row>
    <row r="11807" spans="1:26">
      <c r="A11807" s="248"/>
      <c r="I11807" s="126"/>
      <c r="P11807" s="126"/>
      <c r="Y11807" s="126"/>
      <c r="Z11807" s="126"/>
    </row>
    <row r="11808" spans="1:26">
      <c r="A11808" s="248"/>
      <c r="I11808" s="126"/>
      <c r="P11808" s="126"/>
      <c r="Y11808" s="126"/>
      <c r="Z11808" s="126"/>
    </row>
    <row r="11809" spans="1:26">
      <c r="A11809" s="248"/>
      <c r="I11809" s="126"/>
      <c r="P11809" s="126"/>
      <c r="Y11809" s="126"/>
      <c r="Z11809" s="126"/>
    </row>
    <row r="11810" spans="1:26">
      <c r="A11810" s="248"/>
      <c r="I11810" s="126"/>
      <c r="P11810" s="126"/>
      <c r="Y11810" s="126"/>
      <c r="Z11810" s="126"/>
    </row>
    <row r="11811" spans="1:26">
      <c r="A11811" s="248"/>
      <c r="I11811" s="126"/>
      <c r="P11811" s="126"/>
      <c r="Y11811" s="126"/>
      <c r="Z11811" s="126"/>
    </row>
    <row r="11812" spans="1:26">
      <c r="A11812" s="248"/>
      <c r="I11812" s="126"/>
      <c r="P11812" s="126"/>
      <c r="Y11812" s="126"/>
      <c r="Z11812" s="126"/>
    </row>
    <row r="11813" spans="1:26">
      <c r="A11813" s="248"/>
      <c r="I11813" s="126"/>
      <c r="P11813" s="126"/>
      <c r="Y11813" s="126"/>
      <c r="Z11813" s="126"/>
    </row>
    <row r="11814" spans="1:26">
      <c r="A11814" s="248"/>
      <c r="I11814" s="126"/>
      <c r="P11814" s="126"/>
      <c r="Y11814" s="126"/>
      <c r="Z11814" s="126"/>
    </row>
    <row r="11815" spans="1:26">
      <c r="A11815" s="248"/>
      <c r="I11815" s="126"/>
      <c r="P11815" s="126"/>
      <c r="Y11815" s="126"/>
      <c r="Z11815" s="126"/>
    </row>
    <row r="11816" spans="1:26">
      <c r="A11816" s="248"/>
      <c r="I11816" s="126"/>
      <c r="P11816" s="126"/>
      <c r="Y11816" s="126"/>
      <c r="Z11816" s="126"/>
    </row>
    <row r="11817" spans="1:26">
      <c r="A11817" s="248"/>
      <c r="I11817" s="126"/>
      <c r="P11817" s="126"/>
      <c r="Y11817" s="126"/>
      <c r="Z11817" s="126"/>
    </row>
    <row r="11818" spans="1:26">
      <c r="A11818" s="248"/>
      <c r="I11818" s="126"/>
      <c r="P11818" s="126"/>
      <c r="Y11818" s="126"/>
      <c r="Z11818" s="126"/>
    </row>
    <row r="11819" spans="1:26">
      <c r="A11819" s="248"/>
      <c r="I11819" s="126"/>
      <c r="P11819" s="126"/>
      <c r="Y11819" s="126"/>
      <c r="Z11819" s="126"/>
    </row>
    <row r="11820" spans="1:26">
      <c r="A11820" s="248"/>
      <c r="I11820" s="126"/>
      <c r="P11820" s="126"/>
      <c r="Y11820" s="126"/>
      <c r="Z11820" s="126"/>
    </row>
    <row r="11821" spans="1:26">
      <c r="A11821" s="248"/>
      <c r="I11821" s="126"/>
      <c r="P11821" s="126"/>
      <c r="Y11821" s="126"/>
      <c r="Z11821" s="126"/>
    </row>
    <row r="11822" spans="1:26">
      <c r="A11822" s="248"/>
      <c r="I11822" s="126"/>
      <c r="P11822" s="126"/>
      <c r="Y11822" s="126"/>
      <c r="Z11822" s="126"/>
    </row>
    <row r="11823" spans="1:26">
      <c r="A11823" s="248"/>
      <c r="I11823" s="126"/>
      <c r="P11823" s="126"/>
      <c r="Y11823" s="126"/>
      <c r="Z11823" s="126"/>
    </row>
    <row r="11824" spans="1:26">
      <c r="A11824" s="248"/>
      <c r="I11824" s="126"/>
      <c r="P11824" s="126"/>
      <c r="Y11824" s="126"/>
      <c r="Z11824" s="126"/>
    </row>
    <row r="11825" spans="1:26">
      <c r="A11825" s="248"/>
      <c r="I11825" s="126"/>
      <c r="P11825" s="126"/>
      <c r="Y11825" s="126"/>
      <c r="Z11825" s="126"/>
    </row>
    <row r="11826" spans="1:26">
      <c r="A11826" s="248"/>
      <c r="I11826" s="126"/>
      <c r="P11826" s="126"/>
      <c r="Y11826" s="126"/>
      <c r="Z11826" s="126"/>
    </row>
    <row r="11827" spans="1:26">
      <c r="A11827" s="248"/>
      <c r="I11827" s="126"/>
      <c r="P11827" s="126"/>
      <c r="Y11827" s="126"/>
      <c r="Z11827" s="126"/>
    </row>
    <row r="11828" spans="1:26">
      <c r="A11828" s="248"/>
      <c r="I11828" s="126"/>
      <c r="P11828" s="126"/>
      <c r="Y11828" s="126"/>
      <c r="Z11828" s="126"/>
    </row>
    <row r="11829" spans="1:26">
      <c r="A11829" s="248"/>
      <c r="I11829" s="126"/>
      <c r="P11829" s="126"/>
      <c r="Y11829" s="126"/>
      <c r="Z11829" s="126"/>
    </row>
    <row r="11830" spans="1:26">
      <c r="A11830" s="248"/>
      <c r="I11830" s="126"/>
      <c r="P11830" s="126"/>
      <c r="Y11830" s="126"/>
      <c r="Z11830" s="126"/>
    </row>
    <row r="11831" spans="1:26">
      <c r="A11831" s="248"/>
      <c r="I11831" s="126"/>
      <c r="P11831" s="126"/>
      <c r="Y11831" s="126"/>
      <c r="Z11831" s="126"/>
    </row>
    <row r="11832" spans="1:26">
      <c r="A11832" s="248"/>
      <c r="I11832" s="126"/>
      <c r="P11832" s="126"/>
      <c r="Y11832" s="126"/>
      <c r="Z11832" s="126"/>
    </row>
    <row r="11833" spans="1:26">
      <c r="A11833" s="248"/>
      <c r="I11833" s="126"/>
      <c r="P11833" s="126"/>
      <c r="Y11833" s="126"/>
      <c r="Z11833" s="126"/>
    </row>
    <row r="11834" spans="1:26">
      <c r="A11834" s="248"/>
      <c r="I11834" s="126"/>
      <c r="P11834" s="126"/>
      <c r="Y11834" s="126"/>
      <c r="Z11834" s="126"/>
    </row>
    <row r="11835" spans="1:26">
      <c r="A11835" s="248"/>
      <c r="I11835" s="126"/>
      <c r="P11835" s="126"/>
      <c r="Y11835" s="126"/>
      <c r="Z11835" s="126"/>
    </row>
    <row r="11836" spans="1:26">
      <c r="A11836" s="248"/>
      <c r="I11836" s="126"/>
      <c r="P11836" s="126"/>
      <c r="Y11836" s="126"/>
      <c r="Z11836" s="126"/>
    </row>
    <row r="11837" spans="1:26">
      <c r="A11837" s="248"/>
      <c r="I11837" s="126"/>
      <c r="P11837" s="126"/>
      <c r="Y11837" s="126"/>
      <c r="Z11837" s="126"/>
    </row>
    <row r="11838" spans="1:26">
      <c r="A11838" s="248"/>
      <c r="I11838" s="126"/>
      <c r="P11838" s="126"/>
      <c r="Y11838" s="126"/>
      <c r="Z11838" s="126"/>
    </row>
    <row r="11839" spans="1:26">
      <c r="A11839" s="248"/>
      <c r="I11839" s="126"/>
      <c r="P11839" s="126"/>
      <c r="Y11839" s="126"/>
      <c r="Z11839" s="126"/>
    </row>
    <row r="11840" spans="1:26">
      <c r="A11840" s="248"/>
      <c r="I11840" s="126"/>
      <c r="P11840" s="126"/>
      <c r="Y11840" s="126"/>
      <c r="Z11840" s="126"/>
    </row>
    <row r="11841" spans="1:26">
      <c r="A11841" s="248"/>
      <c r="I11841" s="126"/>
      <c r="P11841" s="126"/>
      <c r="Y11841" s="126"/>
      <c r="Z11841" s="126"/>
    </row>
    <row r="11842" spans="1:26">
      <c r="A11842" s="248"/>
      <c r="I11842" s="126"/>
      <c r="P11842" s="126"/>
      <c r="Y11842" s="126"/>
      <c r="Z11842" s="126"/>
    </row>
    <row r="11843" spans="1:26">
      <c r="A11843" s="248"/>
      <c r="I11843" s="126"/>
      <c r="P11843" s="126"/>
      <c r="Y11843" s="126"/>
      <c r="Z11843" s="126"/>
    </row>
    <row r="11844" spans="1:26">
      <c r="A11844" s="248"/>
      <c r="I11844" s="126"/>
      <c r="P11844" s="126"/>
      <c r="Y11844" s="126"/>
      <c r="Z11844" s="126"/>
    </row>
    <row r="11845" spans="1:26">
      <c r="A11845" s="248"/>
      <c r="I11845" s="126"/>
      <c r="P11845" s="126"/>
      <c r="Y11845" s="126"/>
      <c r="Z11845" s="126"/>
    </row>
    <row r="11846" spans="1:26">
      <c r="A11846" s="248"/>
      <c r="I11846" s="126"/>
      <c r="P11846" s="126"/>
      <c r="Y11846" s="126"/>
      <c r="Z11846" s="126"/>
    </row>
    <row r="11847" spans="1:26">
      <c r="A11847" s="248"/>
      <c r="I11847" s="126"/>
      <c r="P11847" s="126"/>
      <c r="Y11847" s="126"/>
      <c r="Z11847" s="126"/>
    </row>
    <row r="11848" spans="1:26">
      <c r="A11848" s="248"/>
      <c r="I11848" s="126"/>
      <c r="P11848" s="126"/>
      <c r="Y11848" s="126"/>
      <c r="Z11848" s="126"/>
    </row>
    <row r="11849" spans="1:26">
      <c r="A11849" s="248"/>
      <c r="I11849" s="126"/>
      <c r="P11849" s="126"/>
      <c r="Y11849" s="126"/>
      <c r="Z11849" s="126"/>
    </row>
    <row r="11850" spans="1:26">
      <c r="A11850" s="248"/>
      <c r="I11850" s="126"/>
      <c r="P11850" s="126"/>
      <c r="Y11850" s="126"/>
      <c r="Z11850" s="126"/>
    </row>
    <row r="11851" spans="1:26">
      <c r="A11851" s="248"/>
      <c r="I11851" s="126"/>
      <c r="P11851" s="126"/>
      <c r="Y11851" s="126"/>
      <c r="Z11851" s="126"/>
    </row>
    <row r="11852" spans="1:26">
      <c r="A11852" s="248"/>
      <c r="I11852" s="126"/>
      <c r="P11852" s="126"/>
      <c r="Y11852" s="126"/>
      <c r="Z11852" s="126"/>
    </row>
    <row r="11853" spans="1:26">
      <c r="A11853" s="248"/>
      <c r="I11853" s="126"/>
      <c r="P11853" s="126"/>
      <c r="Y11853" s="126"/>
      <c r="Z11853" s="126"/>
    </row>
    <row r="11854" spans="1:26">
      <c r="A11854" s="248"/>
      <c r="I11854" s="126"/>
      <c r="P11854" s="126"/>
      <c r="Y11854" s="126"/>
      <c r="Z11854" s="126"/>
    </row>
    <row r="11855" spans="1:26">
      <c r="A11855" s="248"/>
      <c r="I11855" s="126"/>
      <c r="P11855" s="126"/>
      <c r="Y11855" s="126"/>
      <c r="Z11855" s="126"/>
    </row>
    <row r="11856" spans="1:26">
      <c r="A11856" s="248"/>
      <c r="I11856" s="126"/>
      <c r="P11856" s="126"/>
      <c r="Y11856" s="126"/>
      <c r="Z11856" s="126"/>
    </row>
    <row r="11857" spans="1:26">
      <c r="A11857" s="248"/>
      <c r="I11857" s="126"/>
      <c r="P11857" s="126"/>
      <c r="Y11857" s="126"/>
      <c r="Z11857" s="126"/>
    </row>
    <row r="11858" spans="1:26">
      <c r="A11858" s="248"/>
      <c r="I11858" s="126"/>
      <c r="P11858" s="126"/>
      <c r="Y11858" s="126"/>
      <c r="Z11858" s="126"/>
    </row>
    <row r="11859" spans="1:26">
      <c r="A11859" s="248"/>
      <c r="I11859" s="126"/>
      <c r="P11859" s="126"/>
      <c r="Y11859" s="126"/>
      <c r="Z11859" s="126"/>
    </row>
    <row r="11860" spans="1:26">
      <c r="A11860" s="248"/>
      <c r="I11860" s="126"/>
      <c r="P11860" s="126"/>
      <c r="Y11860" s="126"/>
      <c r="Z11860" s="126"/>
    </row>
    <row r="11861" spans="1:26">
      <c r="A11861" s="248"/>
      <c r="I11861" s="126"/>
      <c r="P11861" s="126"/>
      <c r="Y11861" s="126"/>
      <c r="Z11861" s="126"/>
    </row>
    <row r="11862" spans="1:26">
      <c r="A11862" s="248"/>
      <c r="I11862" s="126"/>
      <c r="P11862" s="126"/>
      <c r="Y11862" s="126"/>
      <c r="Z11862" s="126"/>
    </row>
    <row r="11863" spans="1:26">
      <c r="A11863" s="248"/>
      <c r="I11863" s="126"/>
      <c r="P11863" s="126"/>
      <c r="Y11863" s="126"/>
      <c r="Z11863" s="126"/>
    </row>
    <row r="11864" spans="1:26">
      <c r="A11864" s="248"/>
      <c r="I11864" s="126"/>
      <c r="P11864" s="126"/>
      <c r="Y11864" s="126"/>
      <c r="Z11864" s="126"/>
    </row>
    <row r="11865" spans="1:26">
      <c r="A11865" s="248"/>
      <c r="I11865" s="126"/>
      <c r="P11865" s="126"/>
      <c r="Y11865" s="126"/>
      <c r="Z11865" s="126"/>
    </row>
    <row r="11866" spans="1:26">
      <c r="A11866" s="248"/>
      <c r="I11866" s="126"/>
      <c r="P11866" s="126"/>
      <c r="Y11866" s="126"/>
      <c r="Z11866" s="126"/>
    </row>
    <row r="11867" spans="1:26">
      <c r="A11867" s="248"/>
      <c r="I11867" s="126"/>
      <c r="P11867" s="126"/>
      <c r="Y11867" s="126"/>
      <c r="Z11867" s="126"/>
    </row>
    <row r="11868" spans="1:26">
      <c r="A11868" s="248"/>
      <c r="I11868" s="126"/>
      <c r="P11868" s="126"/>
      <c r="Y11868" s="126"/>
      <c r="Z11868" s="126"/>
    </row>
    <row r="11869" spans="1:26">
      <c r="A11869" s="248"/>
      <c r="I11869" s="126"/>
      <c r="P11869" s="126"/>
      <c r="Y11869" s="126"/>
      <c r="Z11869" s="126"/>
    </row>
    <row r="11870" spans="1:26">
      <c r="A11870" s="248"/>
      <c r="I11870" s="126"/>
      <c r="P11870" s="126"/>
      <c r="Y11870" s="126"/>
      <c r="Z11870" s="126"/>
    </row>
    <row r="11871" spans="1:26">
      <c r="A11871" s="248"/>
      <c r="I11871" s="126"/>
      <c r="P11871" s="126"/>
      <c r="Y11871" s="126"/>
      <c r="Z11871" s="126"/>
    </row>
    <row r="11872" spans="1:26">
      <c r="A11872" s="248"/>
      <c r="I11872" s="126"/>
      <c r="P11872" s="126"/>
      <c r="Y11872" s="126"/>
      <c r="Z11872" s="126"/>
    </row>
    <row r="11873" spans="1:26">
      <c r="A11873" s="248"/>
      <c r="I11873" s="126"/>
      <c r="P11873" s="126"/>
      <c r="Y11873" s="126"/>
      <c r="Z11873" s="126"/>
    </row>
    <row r="11874" spans="1:26">
      <c r="A11874" s="248"/>
      <c r="I11874" s="126"/>
      <c r="P11874" s="126"/>
      <c r="Y11874" s="126"/>
      <c r="Z11874" s="126"/>
    </row>
    <row r="11875" spans="1:26">
      <c r="A11875" s="248"/>
      <c r="I11875" s="126"/>
      <c r="P11875" s="126"/>
      <c r="Y11875" s="126"/>
      <c r="Z11875" s="126"/>
    </row>
    <row r="11876" spans="1:26">
      <c r="A11876" s="248"/>
      <c r="I11876" s="126"/>
      <c r="P11876" s="126"/>
      <c r="Y11876" s="126"/>
      <c r="Z11876" s="126"/>
    </row>
    <row r="11877" spans="1:26">
      <c r="A11877" s="248"/>
      <c r="I11877" s="126"/>
      <c r="P11877" s="126"/>
      <c r="Y11877" s="126"/>
      <c r="Z11877" s="126"/>
    </row>
    <row r="11878" spans="1:26">
      <c r="A11878" s="248"/>
      <c r="I11878" s="126"/>
      <c r="P11878" s="126"/>
      <c r="Y11878" s="126"/>
      <c r="Z11878" s="126"/>
    </row>
    <row r="11879" spans="1:26">
      <c r="A11879" s="248"/>
      <c r="I11879" s="126"/>
      <c r="P11879" s="126"/>
      <c r="Y11879" s="126"/>
      <c r="Z11879" s="126"/>
    </row>
    <row r="11880" spans="1:26">
      <c r="A11880" s="248"/>
      <c r="I11880" s="126"/>
      <c r="P11880" s="126"/>
      <c r="Y11880" s="126"/>
      <c r="Z11880" s="126"/>
    </row>
    <row r="11881" spans="1:26">
      <c r="A11881" s="248"/>
      <c r="I11881" s="126"/>
      <c r="P11881" s="126"/>
      <c r="Y11881" s="126"/>
      <c r="Z11881" s="126"/>
    </row>
    <row r="11882" spans="1:26">
      <c r="A11882" s="248"/>
      <c r="I11882" s="126"/>
      <c r="P11882" s="126"/>
      <c r="Y11882" s="126"/>
      <c r="Z11882" s="126"/>
    </row>
    <row r="11883" spans="1:26">
      <c r="A11883" s="248"/>
      <c r="I11883" s="126"/>
      <c r="P11883" s="126"/>
      <c r="Y11883" s="126"/>
      <c r="Z11883" s="126"/>
    </row>
    <row r="11884" spans="1:26">
      <c r="A11884" s="248"/>
      <c r="I11884" s="126"/>
      <c r="P11884" s="126"/>
      <c r="Y11884" s="126"/>
      <c r="Z11884" s="126"/>
    </row>
    <row r="11885" spans="1:26">
      <c r="A11885" s="248"/>
      <c r="I11885" s="126"/>
      <c r="P11885" s="126"/>
      <c r="Y11885" s="126"/>
      <c r="Z11885" s="126"/>
    </row>
    <row r="11886" spans="1:26">
      <c r="A11886" s="248"/>
      <c r="I11886" s="126"/>
      <c r="P11886" s="126"/>
      <c r="Y11886" s="126"/>
      <c r="Z11886" s="126"/>
    </row>
    <row r="11887" spans="1:26">
      <c r="A11887" s="248"/>
      <c r="I11887" s="126"/>
      <c r="P11887" s="126"/>
      <c r="Y11887" s="126"/>
      <c r="Z11887" s="126"/>
    </row>
    <row r="11888" spans="1:26">
      <c r="A11888" s="248"/>
      <c r="I11888" s="126"/>
      <c r="P11888" s="126"/>
      <c r="Y11888" s="126"/>
      <c r="Z11888" s="126"/>
    </row>
    <row r="11889" spans="1:26">
      <c r="A11889" s="248"/>
      <c r="I11889" s="126"/>
      <c r="P11889" s="126"/>
      <c r="Y11889" s="126"/>
      <c r="Z11889" s="126"/>
    </row>
    <row r="11890" spans="1:26">
      <c r="A11890" s="248"/>
      <c r="I11890" s="126"/>
      <c r="P11890" s="126"/>
      <c r="Y11890" s="126"/>
      <c r="Z11890" s="126"/>
    </row>
    <row r="11891" spans="1:26">
      <c r="A11891" s="248"/>
      <c r="I11891" s="126"/>
      <c r="P11891" s="126"/>
      <c r="Y11891" s="126"/>
      <c r="Z11891" s="126"/>
    </row>
    <row r="11892" spans="1:26">
      <c r="A11892" s="248"/>
      <c r="I11892" s="126"/>
      <c r="P11892" s="126"/>
      <c r="Y11892" s="126"/>
      <c r="Z11892" s="126"/>
    </row>
    <row r="11893" spans="1:26">
      <c r="A11893" s="248"/>
      <c r="I11893" s="126"/>
      <c r="P11893" s="126"/>
      <c r="Y11893" s="126"/>
      <c r="Z11893" s="126"/>
    </row>
    <row r="11894" spans="1:26">
      <c r="A11894" s="248"/>
      <c r="I11894" s="126"/>
      <c r="P11894" s="126"/>
      <c r="Y11894" s="126"/>
      <c r="Z11894" s="126"/>
    </row>
    <row r="11895" spans="1:26">
      <c r="A11895" s="248"/>
      <c r="I11895" s="126"/>
      <c r="P11895" s="126"/>
      <c r="Y11895" s="126"/>
      <c r="Z11895" s="126"/>
    </row>
    <row r="11896" spans="1:26">
      <c r="A11896" s="248"/>
      <c r="I11896" s="126"/>
      <c r="P11896" s="126"/>
      <c r="Y11896" s="126"/>
      <c r="Z11896" s="126"/>
    </row>
    <row r="11897" spans="1:26">
      <c r="A11897" s="248"/>
      <c r="I11897" s="126"/>
      <c r="P11897" s="126"/>
      <c r="Y11897" s="126"/>
      <c r="Z11897" s="126"/>
    </row>
    <row r="11898" spans="1:26">
      <c r="A11898" s="248"/>
      <c r="I11898" s="126"/>
      <c r="P11898" s="126"/>
      <c r="Y11898" s="126"/>
      <c r="Z11898" s="126"/>
    </row>
    <row r="11899" spans="1:26">
      <c r="A11899" s="248"/>
      <c r="I11899" s="126"/>
      <c r="P11899" s="126"/>
      <c r="Y11899" s="126"/>
      <c r="Z11899" s="126"/>
    </row>
    <row r="11900" spans="1:26">
      <c r="A11900" s="248"/>
      <c r="I11900" s="126"/>
      <c r="P11900" s="126"/>
      <c r="Y11900" s="126"/>
      <c r="Z11900" s="126"/>
    </row>
    <row r="11901" spans="1:26">
      <c r="A11901" s="248"/>
      <c r="I11901" s="126"/>
      <c r="P11901" s="126"/>
      <c r="Y11901" s="126"/>
      <c r="Z11901" s="126"/>
    </row>
    <row r="11902" spans="1:26">
      <c r="A11902" s="248"/>
      <c r="I11902" s="126"/>
      <c r="P11902" s="126"/>
      <c r="Y11902" s="126"/>
      <c r="Z11902" s="126"/>
    </row>
    <row r="11903" spans="1:26">
      <c r="A11903" s="248"/>
      <c r="I11903" s="126"/>
      <c r="P11903" s="126"/>
      <c r="Y11903" s="126"/>
      <c r="Z11903" s="126"/>
    </row>
    <row r="11904" spans="1:26">
      <c r="A11904" s="248"/>
      <c r="I11904" s="126"/>
      <c r="P11904" s="126"/>
      <c r="Y11904" s="126"/>
      <c r="Z11904" s="126"/>
    </row>
    <row r="11905" spans="1:26">
      <c r="A11905" s="248"/>
      <c r="I11905" s="126"/>
      <c r="P11905" s="126"/>
      <c r="Y11905" s="126"/>
      <c r="Z11905" s="126"/>
    </row>
    <row r="11906" spans="1:26">
      <c r="A11906" s="248"/>
      <c r="I11906" s="126"/>
      <c r="P11906" s="126"/>
      <c r="Y11906" s="126"/>
      <c r="Z11906" s="126"/>
    </row>
    <row r="11907" spans="1:26">
      <c r="A11907" s="248"/>
      <c r="I11907" s="126"/>
      <c r="P11907" s="126"/>
      <c r="Y11907" s="126"/>
      <c r="Z11907" s="126"/>
    </row>
    <row r="11908" spans="1:26">
      <c r="A11908" s="248"/>
      <c r="I11908" s="126"/>
      <c r="P11908" s="126"/>
      <c r="Y11908" s="126"/>
      <c r="Z11908" s="126"/>
    </row>
    <row r="11909" spans="1:26">
      <c r="A11909" s="248"/>
      <c r="I11909" s="126"/>
      <c r="P11909" s="126"/>
      <c r="Y11909" s="126"/>
      <c r="Z11909" s="126"/>
    </row>
    <row r="11910" spans="1:26">
      <c r="A11910" s="248"/>
      <c r="I11910" s="126"/>
      <c r="P11910" s="126"/>
      <c r="Y11910" s="126"/>
      <c r="Z11910" s="126"/>
    </row>
    <row r="11911" spans="1:26">
      <c r="A11911" s="248"/>
      <c r="I11911" s="126"/>
      <c r="P11911" s="126"/>
      <c r="Y11911" s="126"/>
      <c r="Z11911" s="126"/>
    </row>
    <row r="11912" spans="1:26">
      <c r="A11912" s="248"/>
      <c r="I11912" s="126"/>
      <c r="P11912" s="126"/>
      <c r="Y11912" s="126"/>
      <c r="Z11912" s="126"/>
    </row>
    <row r="11913" spans="1:26">
      <c r="A11913" s="248"/>
      <c r="I11913" s="126"/>
      <c r="P11913" s="126"/>
      <c r="Y11913" s="126"/>
      <c r="Z11913" s="126"/>
    </row>
    <row r="11914" spans="1:26">
      <c r="A11914" s="248"/>
      <c r="I11914" s="126"/>
      <c r="P11914" s="126"/>
      <c r="Y11914" s="126"/>
      <c r="Z11914" s="126"/>
    </row>
    <row r="11915" spans="1:26">
      <c r="A11915" s="248"/>
      <c r="I11915" s="126"/>
      <c r="P11915" s="126"/>
      <c r="Y11915" s="126"/>
      <c r="Z11915" s="126"/>
    </row>
    <row r="11916" spans="1:26">
      <c r="A11916" s="248"/>
      <c r="I11916" s="126"/>
      <c r="P11916" s="126"/>
      <c r="Y11916" s="126"/>
      <c r="Z11916" s="126"/>
    </row>
    <row r="11917" spans="1:26">
      <c r="A11917" s="248"/>
      <c r="I11917" s="126"/>
      <c r="P11917" s="126"/>
      <c r="Y11917" s="126"/>
      <c r="Z11917" s="126"/>
    </row>
    <row r="11918" spans="1:26">
      <c r="A11918" s="248"/>
      <c r="I11918" s="126"/>
      <c r="P11918" s="126"/>
      <c r="Y11918" s="126"/>
      <c r="Z11918" s="126"/>
    </row>
    <row r="11919" spans="1:26">
      <c r="A11919" s="248"/>
      <c r="I11919" s="126"/>
      <c r="P11919" s="126"/>
      <c r="Y11919" s="126"/>
      <c r="Z11919" s="126"/>
    </row>
    <row r="11920" spans="1:26">
      <c r="A11920" s="248"/>
      <c r="I11920" s="126"/>
      <c r="P11920" s="126"/>
      <c r="Y11920" s="126"/>
      <c r="Z11920" s="126"/>
    </row>
    <row r="11921" spans="1:26">
      <c r="A11921" s="248"/>
      <c r="I11921" s="126"/>
      <c r="P11921" s="126"/>
      <c r="Y11921" s="126"/>
      <c r="Z11921" s="126"/>
    </row>
    <row r="11922" spans="1:26">
      <c r="A11922" s="248"/>
      <c r="I11922" s="126"/>
      <c r="P11922" s="126"/>
      <c r="Y11922" s="126"/>
      <c r="Z11922" s="126"/>
    </row>
    <row r="11923" spans="1:26">
      <c r="A11923" s="248"/>
      <c r="I11923" s="126"/>
      <c r="P11923" s="126"/>
      <c r="Y11923" s="126"/>
      <c r="Z11923" s="126"/>
    </row>
    <row r="11924" spans="1:26">
      <c r="A11924" s="248"/>
      <c r="I11924" s="126"/>
      <c r="P11924" s="126"/>
      <c r="Y11924" s="126"/>
      <c r="Z11924" s="126"/>
    </row>
    <row r="11925" spans="1:26">
      <c r="A11925" s="248"/>
      <c r="I11925" s="126"/>
      <c r="P11925" s="126"/>
      <c r="Y11925" s="126"/>
      <c r="Z11925" s="126"/>
    </row>
    <row r="11926" spans="1:26">
      <c r="A11926" s="248"/>
      <c r="I11926" s="126"/>
      <c r="P11926" s="126"/>
      <c r="Y11926" s="126"/>
      <c r="Z11926" s="126"/>
    </row>
    <row r="11927" spans="1:26">
      <c r="A11927" s="248"/>
      <c r="I11927" s="126"/>
      <c r="P11927" s="126"/>
      <c r="Y11927" s="126"/>
      <c r="Z11927" s="126"/>
    </row>
    <row r="11928" spans="1:26">
      <c r="A11928" s="248"/>
      <c r="I11928" s="126"/>
      <c r="P11928" s="126"/>
      <c r="Y11928" s="126"/>
      <c r="Z11928" s="126"/>
    </row>
    <row r="11929" spans="1:26">
      <c r="A11929" s="248"/>
      <c r="I11929" s="126"/>
      <c r="P11929" s="126"/>
      <c r="Y11929" s="126"/>
      <c r="Z11929" s="126"/>
    </row>
    <row r="11930" spans="1:26">
      <c r="A11930" s="248"/>
      <c r="I11930" s="126"/>
      <c r="P11930" s="126"/>
      <c r="Y11930" s="126"/>
      <c r="Z11930" s="126"/>
    </row>
    <row r="11931" spans="1:26">
      <c r="A11931" s="248"/>
      <c r="I11931" s="126"/>
      <c r="P11931" s="126"/>
      <c r="Y11931" s="126"/>
      <c r="Z11931" s="126"/>
    </row>
    <row r="11932" spans="1:26">
      <c r="A11932" s="248"/>
      <c r="I11932" s="126"/>
      <c r="P11932" s="126"/>
      <c r="Y11932" s="126"/>
      <c r="Z11932" s="126"/>
    </row>
    <row r="11933" spans="1:26">
      <c r="A11933" s="248"/>
      <c r="I11933" s="126"/>
      <c r="P11933" s="126"/>
      <c r="Y11933" s="126"/>
      <c r="Z11933" s="126"/>
    </row>
    <row r="11934" spans="1:26">
      <c r="A11934" s="248"/>
      <c r="I11934" s="126"/>
      <c r="P11934" s="126"/>
      <c r="Y11934" s="126"/>
      <c r="Z11934" s="126"/>
    </row>
    <row r="11935" spans="1:26">
      <c r="A11935" s="248"/>
      <c r="I11935" s="126"/>
      <c r="P11935" s="126"/>
      <c r="Y11935" s="126"/>
      <c r="Z11935" s="126"/>
    </row>
    <row r="11936" spans="1:26">
      <c r="A11936" s="248"/>
      <c r="I11936" s="126"/>
      <c r="P11936" s="126"/>
      <c r="Y11936" s="126"/>
      <c r="Z11936" s="126"/>
    </row>
    <row r="11937" spans="1:26">
      <c r="A11937" s="248"/>
      <c r="I11937" s="126"/>
      <c r="P11937" s="126"/>
      <c r="Y11937" s="126"/>
      <c r="Z11937" s="126"/>
    </row>
    <row r="11938" spans="1:26">
      <c r="A11938" s="248"/>
      <c r="I11938" s="126"/>
      <c r="P11938" s="126"/>
      <c r="Y11938" s="126"/>
      <c r="Z11938" s="126"/>
    </row>
    <row r="11939" spans="1:26">
      <c r="A11939" s="248"/>
      <c r="I11939" s="126"/>
      <c r="P11939" s="126"/>
      <c r="Y11939" s="126"/>
      <c r="Z11939" s="126"/>
    </row>
    <row r="11940" spans="1:26">
      <c r="A11940" s="248"/>
      <c r="I11940" s="126"/>
      <c r="P11940" s="126"/>
      <c r="Y11940" s="126"/>
      <c r="Z11940" s="126"/>
    </row>
    <row r="11941" spans="1:26">
      <c r="A11941" s="248"/>
      <c r="I11941" s="126"/>
      <c r="P11941" s="126"/>
      <c r="Y11941" s="126"/>
      <c r="Z11941" s="126"/>
    </row>
    <row r="11942" spans="1:26">
      <c r="A11942" s="248"/>
      <c r="I11942" s="126"/>
      <c r="P11942" s="126"/>
      <c r="Y11942" s="126"/>
      <c r="Z11942" s="126"/>
    </row>
    <row r="11943" spans="1:26">
      <c r="A11943" s="248"/>
      <c r="I11943" s="126"/>
      <c r="P11943" s="126"/>
      <c r="Y11943" s="126"/>
      <c r="Z11943" s="126"/>
    </row>
    <row r="11944" spans="1:26">
      <c r="A11944" s="248"/>
      <c r="I11944" s="126"/>
      <c r="P11944" s="126"/>
      <c r="Y11944" s="126"/>
      <c r="Z11944" s="126"/>
    </row>
    <row r="11945" spans="1:26">
      <c r="A11945" s="248"/>
      <c r="I11945" s="126"/>
      <c r="P11945" s="126"/>
      <c r="Y11945" s="126"/>
      <c r="Z11945" s="126"/>
    </row>
    <row r="11946" spans="1:26">
      <c r="A11946" s="248"/>
      <c r="I11946" s="126"/>
      <c r="P11946" s="126"/>
      <c r="Y11946" s="126"/>
      <c r="Z11946" s="126"/>
    </row>
    <row r="11947" spans="1:26">
      <c r="A11947" s="248"/>
      <c r="I11947" s="126"/>
      <c r="P11947" s="126"/>
      <c r="Y11947" s="126"/>
      <c r="Z11947" s="126"/>
    </row>
    <row r="11948" spans="1:26">
      <c r="A11948" s="248"/>
      <c r="I11948" s="126"/>
      <c r="P11948" s="126"/>
      <c r="Y11948" s="126"/>
      <c r="Z11948" s="126"/>
    </row>
    <row r="11949" spans="1:26">
      <c r="A11949" s="248"/>
      <c r="I11949" s="126"/>
      <c r="P11949" s="126"/>
      <c r="Y11949" s="126"/>
      <c r="Z11949" s="126"/>
    </row>
    <row r="11950" spans="1:26">
      <c r="A11950" s="248"/>
      <c r="I11950" s="126"/>
      <c r="P11950" s="126"/>
      <c r="Y11950" s="126"/>
      <c r="Z11950" s="126"/>
    </row>
    <row r="11951" spans="1:26">
      <c r="A11951" s="248"/>
      <c r="I11951" s="126"/>
      <c r="P11951" s="126"/>
      <c r="Y11951" s="126"/>
      <c r="Z11951" s="126"/>
    </row>
    <row r="11952" spans="1:26">
      <c r="A11952" s="248"/>
      <c r="I11952" s="126"/>
      <c r="P11952" s="126"/>
      <c r="Y11952" s="126"/>
      <c r="Z11952" s="126"/>
    </row>
    <row r="11953" spans="1:26">
      <c r="A11953" s="248"/>
      <c r="I11953" s="126"/>
      <c r="P11953" s="126"/>
      <c r="Y11953" s="126"/>
      <c r="Z11953" s="126"/>
    </row>
    <row r="11954" spans="1:26">
      <c r="A11954" s="248"/>
      <c r="I11954" s="126"/>
      <c r="P11954" s="126"/>
      <c r="Y11954" s="126"/>
      <c r="Z11954" s="126"/>
    </row>
    <row r="11955" spans="1:26">
      <c r="A11955" s="248"/>
      <c r="I11955" s="126"/>
      <c r="P11955" s="126"/>
      <c r="Y11955" s="126"/>
      <c r="Z11955" s="126"/>
    </row>
    <row r="11956" spans="1:26">
      <c r="A11956" s="248"/>
      <c r="I11956" s="126"/>
      <c r="P11956" s="126"/>
      <c r="Y11956" s="126"/>
      <c r="Z11956" s="126"/>
    </row>
    <row r="11957" spans="1:26">
      <c r="A11957" s="248"/>
      <c r="I11957" s="126"/>
      <c r="P11957" s="126"/>
      <c r="Y11957" s="126"/>
      <c r="Z11957" s="126"/>
    </row>
    <row r="11958" spans="1:26">
      <c r="A11958" s="248"/>
      <c r="I11958" s="126"/>
      <c r="P11958" s="126"/>
      <c r="Y11958" s="126"/>
      <c r="Z11958" s="126"/>
    </row>
    <row r="11959" spans="1:26">
      <c r="A11959" s="248"/>
      <c r="I11959" s="126"/>
      <c r="P11959" s="126"/>
      <c r="Y11959" s="126"/>
      <c r="Z11959" s="126"/>
    </row>
    <row r="11960" spans="1:26">
      <c r="A11960" s="248"/>
      <c r="I11960" s="126"/>
      <c r="P11960" s="126"/>
      <c r="Y11960" s="126"/>
      <c r="Z11960" s="126"/>
    </row>
    <row r="11961" spans="1:26">
      <c r="A11961" s="248"/>
      <c r="I11961" s="126"/>
      <c r="P11961" s="126"/>
      <c r="Y11961" s="126"/>
      <c r="Z11961" s="126"/>
    </row>
    <row r="11962" spans="1:26">
      <c r="A11962" s="248"/>
      <c r="I11962" s="126"/>
      <c r="P11962" s="126"/>
      <c r="Y11962" s="126"/>
      <c r="Z11962" s="126"/>
    </row>
    <row r="11963" spans="1:26">
      <c r="A11963" s="248"/>
      <c r="I11963" s="126"/>
      <c r="P11963" s="126"/>
      <c r="Y11963" s="126"/>
      <c r="Z11963" s="126"/>
    </row>
    <row r="11964" spans="1:26">
      <c r="A11964" s="248"/>
      <c r="I11964" s="126"/>
      <c r="P11964" s="126"/>
      <c r="Y11964" s="126"/>
      <c r="Z11964" s="126"/>
    </row>
    <row r="11965" spans="1:26">
      <c r="A11965" s="248"/>
      <c r="I11965" s="126"/>
      <c r="P11965" s="126"/>
      <c r="Y11965" s="126"/>
      <c r="Z11965" s="126"/>
    </row>
    <row r="11966" spans="1:26">
      <c r="A11966" s="248"/>
      <c r="I11966" s="126"/>
      <c r="P11966" s="126"/>
      <c r="Y11966" s="126"/>
      <c r="Z11966" s="126"/>
    </row>
    <row r="11967" spans="1:26">
      <c r="A11967" s="248"/>
      <c r="I11967" s="126"/>
      <c r="P11967" s="126"/>
      <c r="Y11967" s="126"/>
      <c r="Z11967" s="126"/>
    </row>
    <row r="11968" spans="1:26">
      <c r="A11968" s="248"/>
      <c r="I11968" s="126"/>
      <c r="P11968" s="126"/>
      <c r="Y11968" s="126"/>
      <c r="Z11968" s="126"/>
    </row>
    <row r="11969" spans="1:26">
      <c r="A11969" s="248"/>
      <c r="I11969" s="126"/>
      <c r="P11969" s="126"/>
      <c r="Y11969" s="126"/>
      <c r="Z11969" s="126"/>
    </row>
    <row r="11970" spans="1:26">
      <c r="A11970" s="248"/>
      <c r="I11970" s="126"/>
      <c r="P11970" s="126"/>
      <c r="Y11970" s="126"/>
      <c r="Z11970" s="126"/>
    </row>
    <row r="11971" spans="1:26">
      <c r="A11971" s="248"/>
      <c r="I11971" s="126"/>
      <c r="P11971" s="126"/>
      <c r="Y11971" s="126"/>
      <c r="Z11971" s="126"/>
    </row>
    <row r="11972" spans="1:26">
      <c r="A11972" s="248"/>
      <c r="I11972" s="126"/>
      <c r="P11972" s="126"/>
      <c r="Y11972" s="126"/>
      <c r="Z11972" s="126"/>
    </row>
    <row r="11973" spans="1:26">
      <c r="A11973" s="248"/>
      <c r="I11973" s="126"/>
      <c r="P11973" s="126"/>
      <c r="Y11973" s="126"/>
      <c r="Z11973" s="126"/>
    </row>
    <row r="11974" spans="1:26">
      <c r="A11974" s="248"/>
      <c r="I11974" s="126"/>
      <c r="P11974" s="126"/>
      <c r="Y11974" s="126"/>
      <c r="Z11974" s="126"/>
    </row>
    <row r="11975" spans="1:26">
      <c r="A11975" s="248"/>
      <c r="I11975" s="126"/>
      <c r="P11975" s="126"/>
      <c r="Y11975" s="126"/>
      <c r="Z11975" s="126"/>
    </row>
    <row r="11976" spans="1:26">
      <c r="A11976" s="248"/>
      <c r="I11976" s="126"/>
      <c r="P11976" s="126"/>
      <c r="Y11976" s="126"/>
      <c r="Z11976" s="126"/>
    </row>
    <row r="11977" spans="1:26">
      <c r="A11977" s="248"/>
      <c r="I11977" s="126"/>
      <c r="P11977" s="126"/>
      <c r="Y11977" s="126"/>
      <c r="Z11977" s="126"/>
    </row>
    <row r="11978" spans="1:26">
      <c r="A11978" s="248"/>
      <c r="I11978" s="126"/>
      <c r="P11978" s="126"/>
      <c r="Y11978" s="126"/>
      <c r="Z11978" s="126"/>
    </row>
    <row r="11979" spans="1:26">
      <c r="A11979" s="248"/>
      <c r="I11979" s="126"/>
      <c r="P11979" s="126"/>
      <c r="Y11979" s="126"/>
      <c r="Z11979" s="126"/>
    </row>
    <row r="11980" spans="1:26">
      <c r="A11980" s="248"/>
      <c r="I11980" s="126"/>
      <c r="P11980" s="126"/>
      <c r="Y11980" s="126"/>
      <c r="Z11980" s="126"/>
    </row>
    <row r="11981" spans="1:26">
      <c r="A11981" s="248"/>
      <c r="I11981" s="126"/>
      <c r="P11981" s="126"/>
      <c r="Y11981" s="126"/>
      <c r="Z11981" s="126"/>
    </row>
    <row r="11982" spans="1:26">
      <c r="A11982" s="248"/>
      <c r="I11982" s="126"/>
      <c r="P11982" s="126"/>
      <c r="Y11982" s="126"/>
      <c r="Z11982" s="126"/>
    </row>
    <row r="11983" spans="1:26">
      <c r="A11983" s="248"/>
      <c r="I11983" s="126"/>
      <c r="P11983" s="126"/>
      <c r="Y11983" s="126"/>
      <c r="Z11983" s="126"/>
    </row>
    <row r="11984" spans="1:26">
      <c r="A11984" s="248"/>
      <c r="I11984" s="126"/>
      <c r="P11984" s="126"/>
      <c r="Y11984" s="126"/>
      <c r="Z11984" s="126"/>
    </row>
    <row r="11985" spans="1:26">
      <c r="A11985" s="248"/>
      <c r="I11985" s="126"/>
      <c r="P11985" s="126"/>
      <c r="Y11985" s="126"/>
      <c r="Z11985" s="126"/>
    </row>
    <row r="11986" spans="1:26">
      <c r="A11986" s="248"/>
      <c r="I11986" s="126"/>
      <c r="P11986" s="126"/>
      <c r="Y11986" s="126"/>
      <c r="Z11986" s="126"/>
    </row>
    <row r="11987" spans="1:26">
      <c r="A11987" s="248"/>
      <c r="I11987" s="126"/>
      <c r="P11987" s="126"/>
      <c r="Y11987" s="126"/>
      <c r="Z11987" s="126"/>
    </row>
    <row r="11988" spans="1:26">
      <c r="A11988" s="248"/>
      <c r="I11988" s="126"/>
      <c r="P11988" s="126"/>
      <c r="Y11988" s="126"/>
      <c r="Z11988" s="126"/>
    </row>
    <row r="11989" spans="1:26">
      <c r="A11989" s="248"/>
      <c r="I11989" s="126"/>
      <c r="P11989" s="126"/>
      <c r="Y11989" s="126"/>
      <c r="Z11989" s="126"/>
    </row>
    <row r="11990" spans="1:26">
      <c r="A11990" s="248"/>
      <c r="I11990" s="126"/>
      <c r="P11990" s="126"/>
      <c r="Y11990" s="126"/>
      <c r="Z11990" s="126"/>
    </row>
    <row r="11991" spans="1:26">
      <c r="A11991" s="248"/>
      <c r="I11991" s="126"/>
      <c r="P11991" s="126"/>
      <c r="Y11991" s="126"/>
      <c r="Z11991" s="126"/>
    </row>
    <row r="11992" spans="1:26">
      <c r="A11992" s="248"/>
      <c r="I11992" s="126"/>
      <c r="P11992" s="126"/>
      <c r="Y11992" s="126"/>
      <c r="Z11992" s="126"/>
    </row>
    <row r="11993" spans="1:26">
      <c r="A11993" s="248"/>
      <c r="I11993" s="126"/>
      <c r="P11993" s="126"/>
      <c r="Y11993" s="126"/>
      <c r="Z11993" s="126"/>
    </row>
    <row r="11994" spans="1:26">
      <c r="A11994" s="248"/>
      <c r="I11994" s="126"/>
      <c r="P11994" s="126"/>
      <c r="Y11994" s="126"/>
      <c r="Z11994" s="126"/>
    </row>
    <row r="11995" spans="1:26">
      <c r="A11995" s="248"/>
      <c r="I11995" s="126"/>
      <c r="P11995" s="126"/>
      <c r="Y11995" s="126"/>
      <c r="Z11995" s="126"/>
    </row>
    <row r="11996" spans="1:26">
      <c r="A11996" s="248"/>
      <c r="I11996" s="126"/>
      <c r="P11996" s="126"/>
      <c r="Y11996" s="126"/>
      <c r="Z11996" s="126"/>
    </row>
    <row r="11997" spans="1:26">
      <c r="A11997" s="248"/>
      <c r="I11997" s="126"/>
      <c r="P11997" s="126"/>
      <c r="Y11997" s="126"/>
      <c r="Z11997" s="126"/>
    </row>
    <row r="11998" spans="1:26">
      <c r="A11998" s="248"/>
      <c r="I11998" s="126"/>
      <c r="P11998" s="126"/>
      <c r="Y11998" s="126"/>
      <c r="Z11998" s="126"/>
    </row>
    <row r="11999" spans="1:26">
      <c r="A11999" s="248"/>
      <c r="I11999" s="126"/>
      <c r="P11999" s="126"/>
      <c r="Y11999" s="126"/>
      <c r="Z11999" s="126"/>
    </row>
    <row r="12000" spans="1:26">
      <c r="A12000" s="248"/>
      <c r="I12000" s="126"/>
      <c r="P12000" s="126"/>
      <c r="Y12000" s="126"/>
      <c r="Z12000" s="126"/>
    </row>
    <row r="12001" spans="1:26">
      <c r="A12001" s="248"/>
      <c r="I12001" s="126"/>
      <c r="P12001" s="126"/>
      <c r="Y12001" s="126"/>
      <c r="Z12001" s="126"/>
    </row>
    <row r="12002" spans="1:26">
      <c r="A12002" s="248"/>
      <c r="I12002" s="126"/>
      <c r="P12002" s="126"/>
      <c r="Y12002" s="126"/>
      <c r="Z12002" s="126"/>
    </row>
    <row r="12003" spans="1:26">
      <c r="A12003" s="248"/>
      <c r="I12003" s="126"/>
      <c r="P12003" s="126"/>
      <c r="Y12003" s="126"/>
      <c r="Z12003" s="126"/>
    </row>
    <row r="12004" spans="1:26">
      <c r="A12004" s="248"/>
      <c r="I12004" s="126"/>
      <c r="P12004" s="126"/>
      <c r="Y12004" s="126"/>
      <c r="Z12004" s="126"/>
    </row>
    <row r="12005" spans="1:26">
      <c r="A12005" s="248"/>
      <c r="I12005" s="126"/>
      <c r="P12005" s="126"/>
      <c r="Y12005" s="126"/>
      <c r="Z12005" s="126"/>
    </row>
    <row r="12006" spans="1:26">
      <c r="A12006" s="248"/>
      <c r="I12006" s="126"/>
      <c r="P12006" s="126"/>
      <c r="Y12006" s="126"/>
      <c r="Z12006" s="126"/>
    </row>
    <row r="12007" spans="1:26">
      <c r="A12007" s="248"/>
      <c r="I12007" s="126"/>
      <c r="P12007" s="126"/>
      <c r="Y12007" s="126"/>
      <c r="Z12007" s="126"/>
    </row>
    <row r="12008" spans="1:26">
      <c r="A12008" s="248"/>
      <c r="I12008" s="126"/>
      <c r="P12008" s="126"/>
      <c r="Y12008" s="126"/>
      <c r="Z12008" s="126"/>
    </row>
    <row r="12009" spans="1:26">
      <c r="A12009" s="248"/>
      <c r="I12009" s="126"/>
      <c r="P12009" s="126"/>
      <c r="Y12009" s="126"/>
      <c r="Z12009" s="126"/>
    </row>
    <row r="12010" spans="1:26">
      <c r="A12010" s="248"/>
      <c r="I12010" s="126"/>
      <c r="P12010" s="126"/>
      <c r="Y12010" s="126"/>
      <c r="Z12010" s="126"/>
    </row>
    <row r="12011" spans="1:26">
      <c r="A12011" s="248"/>
      <c r="I12011" s="126"/>
      <c r="P12011" s="126"/>
      <c r="Y12011" s="126"/>
      <c r="Z12011" s="126"/>
    </row>
    <row r="12012" spans="1:26">
      <c r="A12012" s="248"/>
      <c r="I12012" s="126"/>
      <c r="P12012" s="126"/>
      <c r="Y12012" s="126"/>
      <c r="Z12012" s="126"/>
    </row>
    <row r="12013" spans="1:26">
      <c r="A12013" s="248"/>
      <c r="I12013" s="126"/>
      <c r="P12013" s="126"/>
      <c r="Y12013" s="126"/>
      <c r="Z12013" s="126"/>
    </row>
    <row r="12014" spans="1:26">
      <c r="A12014" s="248"/>
      <c r="I12014" s="126"/>
      <c r="P12014" s="126"/>
      <c r="Y12014" s="126"/>
      <c r="Z12014" s="126"/>
    </row>
    <row r="12015" spans="1:26">
      <c r="A12015" s="248"/>
      <c r="I12015" s="126"/>
      <c r="P12015" s="126"/>
      <c r="Y12015" s="126"/>
      <c r="Z12015" s="126"/>
    </row>
    <row r="12016" spans="1:26">
      <c r="A12016" s="248"/>
      <c r="I12016" s="126"/>
      <c r="P12016" s="126"/>
      <c r="Y12016" s="126"/>
      <c r="Z12016" s="126"/>
    </row>
    <row r="12017" spans="1:26">
      <c r="A12017" s="248"/>
      <c r="I12017" s="126"/>
      <c r="P12017" s="126"/>
      <c r="Y12017" s="126"/>
      <c r="Z12017" s="126"/>
    </row>
    <row r="12018" spans="1:26">
      <c r="A12018" s="248"/>
      <c r="I12018" s="126"/>
      <c r="P12018" s="126"/>
      <c r="Y12018" s="126"/>
      <c r="Z12018" s="126"/>
    </row>
    <row r="12019" spans="1:26">
      <c r="A12019" s="248"/>
      <c r="I12019" s="126"/>
      <c r="P12019" s="126"/>
      <c r="Y12019" s="126"/>
      <c r="Z12019" s="126"/>
    </row>
    <row r="12020" spans="1:26">
      <c r="A12020" s="248"/>
      <c r="I12020" s="126"/>
      <c r="P12020" s="126"/>
      <c r="Y12020" s="126"/>
      <c r="Z12020" s="126"/>
    </row>
    <row r="12021" spans="1:26">
      <c r="A12021" s="248"/>
      <c r="I12021" s="126"/>
      <c r="P12021" s="126"/>
      <c r="Y12021" s="126"/>
      <c r="Z12021" s="126"/>
    </row>
    <row r="12022" spans="1:26">
      <c r="A12022" s="248"/>
      <c r="I12022" s="126"/>
      <c r="P12022" s="126"/>
      <c r="Y12022" s="126"/>
      <c r="Z12022" s="126"/>
    </row>
    <row r="12023" spans="1:26">
      <c r="A12023" s="248"/>
      <c r="I12023" s="126"/>
      <c r="P12023" s="126"/>
      <c r="Y12023" s="126"/>
      <c r="Z12023" s="126"/>
    </row>
    <row r="12024" spans="1:26">
      <c r="A12024" s="248"/>
      <c r="I12024" s="126"/>
      <c r="P12024" s="126"/>
      <c r="Y12024" s="126"/>
      <c r="Z12024" s="126"/>
    </row>
    <row r="12025" spans="1:26">
      <c r="A12025" s="248"/>
      <c r="I12025" s="126"/>
      <c r="P12025" s="126"/>
      <c r="Y12025" s="126"/>
      <c r="Z12025" s="126"/>
    </row>
    <row r="12026" spans="1:26">
      <c r="A12026" s="248"/>
      <c r="I12026" s="126"/>
      <c r="P12026" s="126"/>
      <c r="Y12026" s="126"/>
      <c r="Z12026" s="126"/>
    </row>
    <row r="12027" spans="1:26">
      <c r="A12027" s="248"/>
      <c r="I12027" s="126"/>
      <c r="P12027" s="126"/>
      <c r="Y12027" s="126"/>
      <c r="Z12027" s="126"/>
    </row>
    <row r="12028" spans="1:26">
      <c r="A12028" s="248"/>
      <c r="I12028" s="126"/>
      <c r="P12028" s="126"/>
      <c r="Y12028" s="126"/>
      <c r="Z12028" s="126"/>
    </row>
    <row r="12029" spans="1:26">
      <c r="A12029" s="248"/>
      <c r="I12029" s="126"/>
      <c r="P12029" s="126"/>
      <c r="Y12029" s="126"/>
      <c r="Z12029" s="126"/>
    </row>
    <row r="12030" spans="1:26">
      <c r="A12030" s="248"/>
      <c r="I12030" s="126"/>
      <c r="P12030" s="126"/>
      <c r="Y12030" s="126"/>
      <c r="Z12030" s="126"/>
    </row>
    <row r="12031" spans="1:26">
      <c r="A12031" s="248"/>
      <c r="I12031" s="126"/>
      <c r="P12031" s="126"/>
      <c r="Y12031" s="126"/>
      <c r="Z12031" s="126"/>
    </row>
    <row r="12032" spans="1:26">
      <c r="A12032" s="248"/>
      <c r="I12032" s="126"/>
      <c r="P12032" s="126"/>
      <c r="Y12032" s="126"/>
      <c r="Z12032" s="126"/>
    </row>
    <row r="12033" spans="1:26">
      <c r="A12033" s="248"/>
      <c r="I12033" s="126"/>
      <c r="P12033" s="126"/>
      <c r="Y12033" s="126"/>
      <c r="Z12033" s="126"/>
    </row>
    <row r="12034" spans="1:26">
      <c r="A12034" s="248"/>
      <c r="I12034" s="126"/>
      <c r="P12034" s="126"/>
      <c r="Y12034" s="126"/>
      <c r="Z12034" s="126"/>
    </row>
    <row r="12035" spans="1:26">
      <c r="A12035" s="248"/>
      <c r="I12035" s="126"/>
      <c r="P12035" s="126"/>
      <c r="Y12035" s="126"/>
      <c r="Z12035" s="126"/>
    </row>
    <row r="12036" spans="1:26">
      <c r="A12036" s="248"/>
      <c r="I12036" s="126"/>
      <c r="P12036" s="126"/>
      <c r="Y12036" s="126"/>
      <c r="Z12036" s="126"/>
    </row>
    <row r="12037" spans="1:26">
      <c r="A12037" s="248"/>
      <c r="I12037" s="126"/>
      <c r="P12037" s="126"/>
      <c r="Y12037" s="126"/>
      <c r="Z12037" s="126"/>
    </row>
    <row r="12038" spans="1:26">
      <c r="A12038" s="248"/>
      <c r="I12038" s="126"/>
      <c r="P12038" s="126"/>
      <c r="Y12038" s="126"/>
      <c r="Z12038" s="126"/>
    </row>
    <row r="12039" spans="1:26">
      <c r="A12039" s="248"/>
      <c r="I12039" s="126"/>
      <c r="P12039" s="126"/>
      <c r="Y12039" s="126"/>
      <c r="Z12039" s="126"/>
    </row>
    <row r="12040" spans="1:26">
      <c r="A12040" s="248"/>
      <c r="I12040" s="126"/>
      <c r="P12040" s="126"/>
      <c r="Y12040" s="126"/>
      <c r="Z12040" s="126"/>
    </row>
    <row r="12041" spans="1:26">
      <c r="A12041" s="248"/>
      <c r="I12041" s="126"/>
      <c r="P12041" s="126"/>
      <c r="Y12041" s="126"/>
      <c r="Z12041" s="126"/>
    </row>
    <row r="12042" spans="1:26">
      <c r="A12042" s="248"/>
      <c r="I12042" s="126"/>
      <c r="P12042" s="126"/>
      <c r="Y12042" s="126"/>
      <c r="Z12042" s="126"/>
    </row>
    <row r="12043" spans="1:26">
      <c r="A12043" s="248"/>
      <c r="I12043" s="126"/>
      <c r="P12043" s="126"/>
      <c r="Y12043" s="126"/>
      <c r="Z12043" s="126"/>
    </row>
    <row r="12044" spans="1:26">
      <c r="A12044" s="248"/>
      <c r="I12044" s="126"/>
      <c r="P12044" s="126"/>
      <c r="Y12044" s="126"/>
      <c r="Z12044" s="126"/>
    </row>
    <row r="12045" spans="1:26">
      <c r="A12045" s="248"/>
      <c r="I12045" s="126"/>
      <c r="P12045" s="126"/>
      <c r="Y12045" s="126"/>
      <c r="Z12045" s="126"/>
    </row>
    <row r="12046" spans="1:26">
      <c r="A12046" s="248"/>
      <c r="I12046" s="126"/>
      <c r="P12046" s="126"/>
      <c r="Y12046" s="126"/>
      <c r="Z12046" s="126"/>
    </row>
    <row r="12047" spans="1:26">
      <c r="A12047" s="248"/>
      <c r="I12047" s="126"/>
      <c r="P12047" s="126"/>
      <c r="Y12047" s="126"/>
      <c r="Z12047" s="126"/>
    </row>
    <row r="12048" spans="1:26">
      <c r="A12048" s="248"/>
      <c r="I12048" s="126"/>
      <c r="P12048" s="126"/>
      <c r="Y12048" s="126"/>
      <c r="Z12048" s="126"/>
    </row>
    <row r="12049" spans="1:26">
      <c r="A12049" s="248"/>
      <c r="I12049" s="126"/>
      <c r="P12049" s="126"/>
      <c r="Y12049" s="126"/>
      <c r="Z12049" s="126"/>
    </row>
    <row r="12050" spans="1:26">
      <c r="A12050" s="248"/>
      <c r="I12050" s="126"/>
      <c r="P12050" s="126"/>
      <c r="Y12050" s="126"/>
      <c r="Z12050" s="126"/>
    </row>
    <row r="12051" spans="1:26">
      <c r="A12051" s="248"/>
      <c r="I12051" s="126"/>
      <c r="P12051" s="126"/>
      <c r="Y12051" s="126"/>
      <c r="Z12051" s="126"/>
    </row>
    <row r="12052" spans="1:26">
      <c r="A12052" s="248"/>
      <c r="I12052" s="126"/>
      <c r="P12052" s="126"/>
      <c r="Y12052" s="126"/>
      <c r="Z12052" s="126"/>
    </row>
    <row r="12053" spans="1:26">
      <c r="A12053" s="248"/>
      <c r="I12053" s="126"/>
      <c r="P12053" s="126"/>
      <c r="Y12053" s="126"/>
      <c r="Z12053" s="126"/>
    </row>
    <row r="12054" spans="1:26">
      <c r="A12054" s="248"/>
      <c r="I12054" s="126"/>
      <c r="P12054" s="126"/>
      <c r="Y12054" s="126"/>
      <c r="Z12054" s="126"/>
    </row>
    <row r="12055" spans="1:26">
      <c r="A12055" s="248"/>
      <c r="I12055" s="126"/>
      <c r="P12055" s="126"/>
      <c r="Y12055" s="126"/>
      <c r="Z12055" s="126"/>
    </row>
    <row r="12056" spans="1:26">
      <c r="A12056" s="248"/>
      <c r="I12056" s="126"/>
      <c r="P12056" s="126"/>
      <c r="Y12056" s="126"/>
      <c r="Z12056" s="126"/>
    </row>
    <row r="12057" spans="1:26">
      <c r="A12057" s="248"/>
      <c r="I12057" s="126"/>
      <c r="P12057" s="126"/>
      <c r="Y12057" s="126"/>
      <c r="Z12057" s="126"/>
    </row>
    <row r="12058" spans="1:26">
      <c r="A12058" s="248"/>
      <c r="I12058" s="126"/>
      <c r="P12058" s="126"/>
      <c r="Y12058" s="126"/>
      <c r="Z12058" s="126"/>
    </row>
    <row r="12059" spans="1:26">
      <c r="A12059" s="248"/>
      <c r="I12059" s="126"/>
      <c r="P12059" s="126"/>
      <c r="Y12059" s="126"/>
      <c r="Z12059" s="126"/>
    </row>
    <row r="12060" spans="1:26">
      <c r="A12060" s="248"/>
      <c r="I12060" s="126"/>
      <c r="P12060" s="126"/>
      <c r="Y12060" s="126"/>
      <c r="Z12060" s="126"/>
    </row>
    <row r="12061" spans="1:26">
      <c r="A12061" s="248"/>
      <c r="I12061" s="126"/>
      <c r="P12061" s="126"/>
      <c r="Y12061" s="126"/>
      <c r="Z12061" s="126"/>
    </row>
    <row r="12062" spans="1:26">
      <c r="A12062" s="248"/>
      <c r="I12062" s="126"/>
      <c r="P12062" s="126"/>
      <c r="Y12062" s="126"/>
      <c r="Z12062" s="126"/>
    </row>
    <row r="12063" spans="1:26">
      <c r="A12063" s="248"/>
      <c r="I12063" s="126"/>
      <c r="P12063" s="126"/>
      <c r="Y12063" s="126"/>
      <c r="Z12063" s="126"/>
    </row>
    <row r="12064" spans="1:26">
      <c r="A12064" s="248"/>
      <c r="I12064" s="126"/>
      <c r="P12064" s="126"/>
      <c r="Y12064" s="126"/>
      <c r="Z12064" s="126"/>
    </row>
    <row r="12065" spans="1:26">
      <c r="A12065" s="248"/>
      <c r="I12065" s="126"/>
      <c r="P12065" s="126"/>
      <c r="Y12065" s="126"/>
      <c r="Z12065" s="126"/>
    </row>
    <row r="12066" spans="1:26">
      <c r="A12066" s="248"/>
      <c r="I12066" s="126"/>
      <c r="P12066" s="126"/>
      <c r="Y12066" s="126"/>
      <c r="Z12066" s="126"/>
    </row>
    <row r="12067" spans="1:26">
      <c r="A12067" s="248"/>
      <c r="I12067" s="126"/>
      <c r="P12067" s="126"/>
      <c r="Y12067" s="126"/>
      <c r="Z12067" s="126"/>
    </row>
    <row r="12068" spans="1:26">
      <c r="A12068" s="248"/>
      <c r="I12068" s="126"/>
      <c r="P12068" s="126"/>
      <c r="Y12068" s="126"/>
      <c r="Z12068" s="126"/>
    </row>
    <row r="12069" spans="1:26">
      <c r="A12069" s="248"/>
      <c r="I12069" s="126"/>
      <c r="P12069" s="126"/>
      <c r="Y12069" s="126"/>
      <c r="Z12069" s="126"/>
    </row>
    <row r="12070" spans="1:26">
      <c r="A12070" s="248"/>
      <c r="I12070" s="126"/>
      <c r="P12070" s="126"/>
      <c r="Y12070" s="126"/>
      <c r="Z12070" s="126"/>
    </row>
    <row r="12071" spans="1:26">
      <c r="A12071" s="248"/>
      <c r="I12071" s="126"/>
      <c r="P12071" s="126"/>
      <c r="Y12071" s="126"/>
      <c r="Z12071" s="126"/>
    </row>
    <row r="12072" spans="1:26">
      <c r="A12072" s="248"/>
      <c r="I12072" s="126"/>
      <c r="P12072" s="126"/>
      <c r="Y12072" s="126"/>
      <c r="Z12072" s="126"/>
    </row>
    <row r="12073" spans="1:26">
      <c r="A12073" s="248"/>
      <c r="I12073" s="126"/>
      <c r="P12073" s="126"/>
      <c r="Y12073" s="126"/>
      <c r="Z12073" s="126"/>
    </row>
    <row r="12074" spans="1:26">
      <c r="A12074" s="248"/>
      <c r="I12074" s="126"/>
      <c r="P12074" s="126"/>
      <c r="Y12074" s="126"/>
      <c r="Z12074" s="126"/>
    </row>
    <row r="12075" spans="1:26">
      <c r="A12075" s="248"/>
      <c r="I12075" s="126"/>
      <c r="P12075" s="126"/>
      <c r="Y12075" s="126"/>
      <c r="Z12075" s="126"/>
    </row>
    <row r="12076" spans="1:26">
      <c r="A12076" s="248"/>
      <c r="I12076" s="126"/>
      <c r="P12076" s="126"/>
      <c r="Y12076" s="126"/>
      <c r="Z12076" s="126"/>
    </row>
    <row r="12077" spans="1:26">
      <c r="A12077" s="248"/>
      <c r="I12077" s="126"/>
      <c r="P12077" s="126"/>
      <c r="Y12077" s="126"/>
      <c r="Z12077" s="126"/>
    </row>
    <row r="12078" spans="1:26">
      <c r="A12078" s="248"/>
      <c r="I12078" s="126"/>
      <c r="P12078" s="126"/>
      <c r="Y12078" s="126"/>
      <c r="Z12078" s="126"/>
    </row>
    <row r="12079" spans="1:26">
      <c r="A12079" s="248"/>
      <c r="I12079" s="126"/>
      <c r="P12079" s="126"/>
      <c r="Y12079" s="126"/>
      <c r="Z12079" s="126"/>
    </row>
    <row r="12080" spans="1:26">
      <c r="A12080" s="248"/>
      <c r="I12080" s="126"/>
      <c r="P12080" s="126"/>
      <c r="Y12080" s="126"/>
      <c r="Z12080" s="126"/>
    </row>
    <row r="12081" spans="1:26">
      <c r="A12081" s="248"/>
      <c r="I12081" s="126"/>
      <c r="P12081" s="126"/>
      <c r="Y12081" s="126"/>
      <c r="Z12081" s="126"/>
    </row>
    <row r="12082" spans="1:26">
      <c r="A12082" s="248"/>
      <c r="I12082" s="126"/>
      <c r="P12082" s="126"/>
      <c r="Y12082" s="126"/>
      <c r="Z12082" s="126"/>
    </row>
    <row r="12083" spans="1:26">
      <c r="A12083" s="248"/>
      <c r="I12083" s="126"/>
      <c r="P12083" s="126"/>
      <c r="Y12083" s="126"/>
      <c r="Z12083" s="126"/>
    </row>
    <row r="12084" spans="1:26">
      <c r="A12084" s="248"/>
      <c r="I12084" s="126"/>
      <c r="P12084" s="126"/>
      <c r="Y12084" s="126"/>
      <c r="Z12084" s="126"/>
    </row>
    <row r="12085" spans="1:26">
      <c r="A12085" s="248"/>
      <c r="I12085" s="126"/>
      <c r="P12085" s="126"/>
      <c r="Y12085" s="126"/>
      <c r="Z12085" s="126"/>
    </row>
    <row r="12086" spans="1:26">
      <c r="A12086" s="248"/>
      <c r="I12086" s="126"/>
      <c r="P12086" s="126"/>
      <c r="Y12086" s="126"/>
      <c r="Z12086" s="126"/>
    </row>
    <row r="12087" spans="1:26">
      <c r="A12087" s="248"/>
      <c r="I12087" s="126"/>
      <c r="P12087" s="126"/>
      <c r="Y12087" s="126"/>
      <c r="Z12087" s="126"/>
    </row>
    <row r="12088" spans="1:26">
      <c r="A12088" s="248"/>
      <c r="I12088" s="126"/>
      <c r="P12088" s="126"/>
      <c r="Y12088" s="126"/>
      <c r="Z12088" s="126"/>
    </row>
    <row r="12089" spans="1:26">
      <c r="A12089" s="248"/>
      <c r="I12089" s="126"/>
      <c r="P12089" s="126"/>
      <c r="Y12089" s="126"/>
      <c r="Z12089" s="126"/>
    </row>
    <row r="12090" spans="1:26">
      <c r="A12090" s="248"/>
      <c r="I12090" s="126"/>
      <c r="P12090" s="126"/>
      <c r="Y12090" s="126"/>
      <c r="Z12090" s="126"/>
    </row>
    <row r="12091" spans="1:26">
      <c r="A12091" s="248"/>
      <c r="I12091" s="126"/>
      <c r="P12091" s="126"/>
      <c r="Y12091" s="126"/>
      <c r="Z12091" s="126"/>
    </row>
    <row r="12092" spans="1:26">
      <c r="A12092" s="248"/>
      <c r="I12092" s="126"/>
      <c r="P12092" s="126"/>
      <c r="Y12092" s="126"/>
      <c r="Z12092" s="126"/>
    </row>
    <row r="12093" spans="1:26">
      <c r="A12093" s="248"/>
      <c r="I12093" s="126"/>
      <c r="P12093" s="126"/>
      <c r="Y12093" s="126"/>
      <c r="Z12093" s="126"/>
    </row>
    <row r="12094" spans="1:26">
      <c r="A12094" s="248"/>
      <c r="I12094" s="126"/>
      <c r="P12094" s="126"/>
      <c r="Y12094" s="126"/>
      <c r="Z12094" s="126"/>
    </row>
    <row r="12095" spans="1:26">
      <c r="A12095" s="248"/>
      <c r="I12095" s="126"/>
      <c r="P12095" s="126"/>
      <c r="Y12095" s="126"/>
      <c r="Z12095" s="126"/>
    </row>
    <row r="12096" spans="1:26">
      <c r="A12096" s="248"/>
      <c r="I12096" s="126"/>
      <c r="P12096" s="126"/>
      <c r="Y12096" s="126"/>
      <c r="Z12096" s="126"/>
    </row>
    <row r="12097" spans="1:26">
      <c r="A12097" s="248"/>
      <c r="I12097" s="126"/>
      <c r="P12097" s="126"/>
      <c r="Y12097" s="126"/>
      <c r="Z12097" s="126"/>
    </row>
    <row r="12098" spans="1:26">
      <c r="A12098" s="248"/>
      <c r="I12098" s="126"/>
      <c r="P12098" s="126"/>
      <c r="Y12098" s="126"/>
      <c r="Z12098" s="126"/>
    </row>
    <row r="12099" spans="1:26">
      <c r="A12099" s="248"/>
      <c r="I12099" s="126"/>
      <c r="P12099" s="126"/>
      <c r="Y12099" s="126"/>
      <c r="Z12099" s="126"/>
    </row>
    <row r="12100" spans="1:26">
      <c r="A12100" s="248"/>
      <c r="I12100" s="126"/>
      <c r="P12100" s="126"/>
      <c r="Y12100" s="126"/>
      <c r="Z12100" s="126"/>
    </row>
    <row r="12101" spans="1:26">
      <c r="A12101" s="248"/>
      <c r="I12101" s="126"/>
      <c r="P12101" s="126"/>
      <c r="Y12101" s="126"/>
      <c r="Z12101" s="126"/>
    </row>
    <row r="12102" spans="1:26">
      <c r="A12102" s="248"/>
      <c r="I12102" s="126"/>
      <c r="P12102" s="126"/>
      <c r="Y12102" s="126"/>
      <c r="Z12102" s="126"/>
    </row>
    <row r="12103" spans="1:26">
      <c r="A12103" s="248"/>
      <c r="I12103" s="126"/>
      <c r="P12103" s="126"/>
      <c r="Y12103" s="126"/>
      <c r="Z12103" s="126"/>
    </row>
    <row r="12104" spans="1:26">
      <c r="A12104" s="248"/>
      <c r="I12104" s="126"/>
      <c r="P12104" s="126"/>
      <c r="Y12104" s="126"/>
      <c r="Z12104" s="126"/>
    </row>
    <row r="12105" spans="1:26">
      <c r="A12105" s="248"/>
      <c r="I12105" s="126"/>
      <c r="P12105" s="126"/>
      <c r="Y12105" s="126"/>
      <c r="Z12105" s="126"/>
    </row>
    <row r="12106" spans="1:26">
      <c r="A12106" s="248"/>
      <c r="I12106" s="126"/>
      <c r="P12106" s="126"/>
      <c r="Y12106" s="126"/>
      <c r="Z12106" s="126"/>
    </row>
    <row r="12107" spans="1:26">
      <c r="A12107" s="248"/>
      <c r="I12107" s="126"/>
      <c r="P12107" s="126"/>
      <c r="Y12107" s="126"/>
      <c r="Z12107" s="126"/>
    </row>
    <row r="12108" spans="1:26">
      <c r="A12108" s="248"/>
      <c r="I12108" s="126"/>
      <c r="P12108" s="126"/>
      <c r="Y12108" s="126"/>
      <c r="Z12108" s="126"/>
    </row>
    <row r="12109" spans="1:26">
      <c r="A12109" s="248"/>
      <c r="I12109" s="126"/>
      <c r="P12109" s="126"/>
      <c r="Y12109" s="126"/>
      <c r="Z12109" s="126"/>
    </row>
    <row r="12110" spans="1:26">
      <c r="A12110" s="248"/>
      <c r="I12110" s="126"/>
      <c r="P12110" s="126"/>
      <c r="Y12110" s="126"/>
      <c r="Z12110" s="126"/>
    </row>
    <row r="12111" spans="1:26">
      <c r="A12111" s="248"/>
      <c r="I12111" s="126"/>
      <c r="P12111" s="126"/>
      <c r="Y12111" s="126"/>
      <c r="Z12111" s="126"/>
    </row>
    <row r="12112" spans="1:26">
      <c r="A12112" s="248"/>
      <c r="I12112" s="126"/>
      <c r="P12112" s="126"/>
      <c r="Y12112" s="126"/>
      <c r="Z12112" s="126"/>
    </row>
    <row r="12113" spans="1:26">
      <c r="A12113" s="248"/>
      <c r="I12113" s="126"/>
      <c r="P12113" s="126"/>
      <c r="Y12113" s="126"/>
      <c r="Z12113" s="126"/>
    </row>
    <row r="12114" spans="1:26">
      <c r="A12114" s="248"/>
      <c r="I12114" s="126"/>
      <c r="P12114" s="126"/>
      <c r="Y12114" s="126"/>
      <c r="Z12114" s="126"/>
    </row>
    <row r="12115" spans="1:26">
      <c r="A12115" s="248"/>
      <c r="I12115" s="126"/>
      <c r="P12115" s="126"/>
      <c r="Y12115" s="126"/>
      <c r="Z12115" s="126"/>
    </row>
    <row r="12116" spans="1:26">
      <c r="A12116" s="248"/>
      <c r="I12116" s="126"/>
      <c r="P12116" s="126"/>
      <c r="Y12116" s="126"/>
      <c r="Z12116" s="126"/>
    </row>
    <row r="12117" spans="1:26">
      <c r="A12117" s="248"/>
      <c r="I12117" s="126"/>
      <c r="P12117" s="126"/>
      <c r="Y12117" s="126"/>
      <c r="Z12117" s="126"/>
    </row>
    <row r="12118" spans="1:26">
      <c r="A12118" s="248"/>
      <c r="I12118" s="126"/>
      <c r="P12118" s="126"/>
      <c r="Y12118" s="126"/>
      <c r="Z12118" s="126"/>
    </row>
    <row r="12119" spans="1:26">
      <c r="A12119" s="248"/>
      <c r="I12119" s="126"/>
      <c r="P12119" s="126"/>
      <c r="Y12119" s="126"/>
      <c r="Z12119" s="126"/>
    </row>
    <row r="12120" spans="1:26">
      <c r="A12120" s="248"/>
      <c r="I12120" s="126"/>
      <c r="P12120" s="126"/>
      <c r="Y12120" s="126"/>
      <c r="Z12120" s="126"/>
    </row>
    <row r="12121" spans="1:26">
      <c r="A12121" s="248"/>
      <c r="I12121" s="126"/>
      <c r="P12121" s="126"/>
      <c r="Y12121" s="126"/>
      <c r="Z12121" s="126"/>
    </row>
    <row r="12122" spans="1:26">
      <c r="A12122" s="248"/>
      <c r="I12122" s="126"/>
      <c r="P12122" s="126"/>
      <c r="Y12122" s="126"/>
      <c r="Z12122" s="126"/>
    </row>
    <row r="12123" spans="1:26">
      <c r="A12123" s="248"/>
      <c r="I12123" s="126"/>
      <c r="P12123" s="126"/>
      <c r="Y12123" s="126"/>
      <c r="Z12123" s="126"/>
    </row>
    <row r="12124" spans="1:26">
      <c r="A12124" s="248"/>
      <c r="I12124" s="126"/>
      <c r="P12124" s="126"/>
      <c r="Y12124" s="126"/>
      <c r="Z12124" s="126"/>
    </row>
    <row r="12125" spans="1:26">
      <c r="A12125" s="248"/>
      <c r="I12125" s="126"/>
      <c r="P12125" s="126"/>
      <c r="Y12125" s="126"/>
      <c r="Z12125" s="126"/>
    </row>
    <row r="12126" spans="1:26">
      <c r="A12126" s="248"/>
      <c r="I12126" s="126"/>
      <c r="P12126" s="126"/>
      <c r="Y12126" s="126"/>
      <c r="Z12126" s="126"/>
    </row>
    <row r="12127" spans="1:26">
      <c r="A12127" s="248"/>
      <c r="I12127" s="126"/>
      <c r="P12127" s="126"/>
      <c r="Y12127" s="126"/>
      <c r="Z12127" s="126"/>
    </row>
    <row r="12128" spans="1:26">
      <c r="A12128" s="248"/>
      <c r="I12128" s="126"/>
      <c r="P12128" s="126"/>
      <c r="Y12128" s="126"/>
      <c r="Z12128" s="126"/>
    </row>
    <row r="12129" spans="1:26">
      <c r="A12129" s="248"/>
      <c r="I12129" s="126"/>
      <c r="P12129" s="126"/>
      <c r="Y12129" s="126"/>
      <c r="Z12129" s="126"/>
    </row>
    <row r="12130" spans="1:26">
      <c r="A12130" s="248"/>
      <c r="I12130" s="126"/>
      <c r="P12130" s="126"/>
      <c r="Y12130" s="126"/>
      <c r="Z12130" s="126"/>
    </row>
    <row r="12131" spans="1:26">
      <c r="A12131" s="248"/>
      <c r="I12131" s="126"/>
      <c r="P12131" s="126"/>
      <c r="Y12131" s="126"/>
      <c r="Z12131" s="126"/>
    </row>
    <row r="12132" spans="1:26">
      <c r="A12132" s="248"/>
      <c r="I12132" s="126"/>
      <c r="P12132" s="126"/>
      <c r="Y12132" s="126"/>
      <c r="Z12132" s="126"/>
    </row>
    <row r="12133" spans="1:26">
      <c r="A12133" s="248"/>
      <c r="I12133" s="126"/>
      <c r="P12133" s="126"/>
      <c r="Y12133" s="126"/>
      <c r="Z12133" s="126"/>
    </row>
    <row r="12134" spans="1:26">
      <c r="A12134" s="248"/>
      <c r="I12134" s="126"/>
      <c r="P12134" s="126"/>
      <c r="Y12134" s="126"/>
      <c r="Z12134" s="126"/>
    </row>
    <row r="12135" spans="1:26">
      <c r="A12135" s="248"/>
      <c r="I12135" s="126"/>
      <c r="P12135" s="126"/>
      <c r="Y12135" s="126"/>
      <c r="Z12135" s="126"/>
    </row>
    <row r="12136" spans="1:26">
      <c r="A12136" s="248"/>
      <c r="I12136" s="126"/>
      <c r="P12136" s="126"/>
      <c r="Y12136" s="126"/>
      <c r="Z12136" s="126"/>
    </row>
    <row r="12137" spans="1:26">
      <c r="A12137" s="248"/>
      <c r="I12137" s="126"/>
      <c r="P12137" s="126"/>
      <c r="Y12137" s="126"/>
      <c r="Z12137" s="126"/>
    </row>
    <row r="12138" spans="1:26">
      <c r="A12138" s="248"/>
      <c r="I12138" s="126"/>
      <c r="P12138" s="126"/>
      <c r="Y12138" s="126"/>
      <c r="Z12138" s="126"/>
    </row>
    <row r="12139" spans="1:26">
      <c r="A12139" s="248"/>
      <c r="I12139" s="126"/>
      <c r="P12139" s="126"/>
      <c r="Y12139" s="126"/>
      <c r="Z12139" s="126"/>
    </row>
    <row r="12140" spans="1:26">
      <c r="A12140" s="248"/>
      <c r="I12140" s="126"/>
      <c r="P12140" s="126"/>
      <c r="Y12140" s="126"/>
      <c r="Z12140" s="126"/>
    </row>
    <row r="12141" spans="1:26">
      <c r="A12141" s="248"/>
      <c r="I12141" s="126"/>
      <c r="P12141" s="126"/>
      <c r="Y12141" s="126"/>
      <c r="Z12141" s="126"/>
    </row>
    <row r="12142" spans="1:26">
      <c r="A12142" s="248"/>
      <c r="I12142" s="126"/>
      <c r="P12142" s="126"/>
      <c r="Y12142" s="126"/>
      <c r="Z12142" s="126"/>
    </row>
    <row r="12143" spans="1:26">
      <c r="A12143" s="248"/>
      <c r="I12143" s="126"/>
      <c r="P12143" s="126"/>
      <c r="Y12143" s="126"/>
      <c r="Z12143" s="126"/>
    </row>
    <row r="12144" spans="1:26">
      <c r="A12144" s="248"/>
      <c r="I12144" s="126"/>
      <c r="P12144" s="126"/>
      <c r="Y12144" s="126"/>
      <c r="Z12144" s="126"/>
    </row>
    <row r="12145" spans="1:26">
      <c r="A12145" s="248"/>
      <c r="I12145" s="126"/>
      <c r="P12145" s="126"/>
      <c r="Y12145" s="126"/>
      <c r="Z12145" s="126"/>
    </row>
    <row r="12146" spans="1:26">
      <c r="A12146" s="248"/>
      <c r="I12146" s="126"/>
      <c r="P12146" s="126"/>
      <c r="Y12146" s="126"/>
      <c r="Z12146" s="126"/>
    </row>
    <row r="12147" spans="1:26">
      <c r="A12147" s="248"/>
      <c r="I12147" s="126"/>
      <c r="P12147" s="126"/>
      <c r="Y12147" s="126"/>
      <c r="Z12147" s="126"/>
    </row>
    <row r="12148" spans="1:26">
      <c r="A12148" s="248"/>
      <c r="I12148" s="126"/>
      <c r="P12148" s="126"/>
      <c r="Y12148" s="126"/>
      <c r="Z12148" s="126"/>
    </row>
    <row r="12149" spans="1:26">
      <c r="A12149" s="248"/>
      <c r="I12149" s="126"/>
      <c r="P12149" s="126"/>
      <c r="Y12149" s="126"/>
      <c r="Z12149" s="126"/>
    </row>
    <row r="12150" spans="1:26">
      <c r="A12150" s="248"/>
      <c r="I12150" s="126"/>
      <c r="P12150" s="126"/>
      <c r="Y12150" s="126"/>
      <c r="Z12150" s="126"/>
    </row>
    <row r="12151" spans="1:26">
      <c r="A12151" s="248"/>
      <c r="I12151" s="126"/>
      <c r="P12151" s="126"/>
      <c r="Y12151" s="126"/>
      <c r="Z12151" s="126"/>
    </row>
    <row r="12152" spans="1:26">
      <c r="A12152" s="248"/>
      <c r="I12152" s="126"/>
      <c r="P12152" s="126"/>
      <c r="Y12152" s="126"/>
      <c r="Z12152" s="126"/>
    </row>
    <row r="12153" spans="1:26">
      <c r="A12153" s="248"/>
      <c r="I12153" s="126"/>
      <c r="P12153" s="126"/>
      <c r="Y12153" s="126"/>
      <c r="Z12153" s="126"/>
    </row>
    <row r="12154" spans="1:26">
      <c r="A12154" s="248"/>
      <c r="I12154" s="126"/>
      <c r="P12154" s="126"/>
      <c r="Y12154" s="126"/>
      <c r="Z12154" s="126"/>
    </row>
    <row r="12155" spans="1:26">
      <c r="A12155" s="248"/>
      <c r="I12155" s="126"/>
      <c r="P12155" s="126"/>
      <c r="Y12155" s="126"/>
      <c r="Z12155" s="126"/>
    </row>
    <row r="12156" spans="1:26">
      <c r="A12156" s="248"/>
      <c r="I12156" s="126"/>
      <c r="P12156" s="126"/>
      <c r="Y12156" s="126"/>
      <c r="Z12156" s="126"/>
    </row>
    <row r="12157" spans="1:26">
      <c r="A12157" s="248"/>
      <c r="I12157" s="126"/>
      <c r="P12157" s="126"/>
      <c r="Y12157" s="126"/>
      <c r="Z12157" s="126"/>
    </row>
    <row r="12158" spans="1:26">
      <c r="A12158" s="248"/>
      <c r="I12158" s="126"/>
      <c r="P12158" s="126"/>
      <c r="Y12158" s="126"/>
      <c r="Z12158" s="126"/>
    </row>
    <row r="12159" spans="1:26">
      <c r="A12159" s="248"/>
      <c r="I12159" s="126"/>
      <c r="P12159" s="126"/>
      <c r="Y12159" s="126"/>
      <c r="Z12159" s="126"/>
    </row>
    <row r="12160" spans="1:26">
      <c r="A12160" s="248"/>
      <c r="I12160" s="126"/>
      <c r="P12160" s="126"/>
      <c r="Y12160" s="126"/>
      <c r="Z12160" s="126"/>
    </row>
    <row r="12161" spans="1:26">
      <c r="A12161" s="248"/>
      <c r="I12161" s="126"/>
      <c r="P12161" s="126"/>
      <c r="Y12161" s="126"/>
      <c r="Z12161" s="126"/>
    </row>
    <row r="12162" spans="1:26">
      <c r="A12162" s="248"/>
      <c r="I12162" s="126"/>
      <c r="P12162" s="126"/>
      <c r="Y12162" s="126"/>
      <c r="Z12162" s="126"/>
    </row>
    <row r="12163" spans="1:26">
      <c r="A12163" s="248"/>
      <c r="I12163" s="126"/>
      <c r="P12163" s="126"/>
      <c r="Y12163" s="126"/>
      <c r="Z12163" s="126"/>
    </row>
    <row r="12164" spans="1:26">
      <c r="A12164" s="248"/>
      <c r="I12164" s="126"/>
      <c r="P12164" s="126"/>
      <c r="Y12164" s="126"/>
      <c r="Z12164" s="126"/>
    </row>
    <row r="12165" spans="1:26">
      <c r="A12165" s="248"/>
      <c r="I12165" s="126"/>
      <c r="P12165" s="126"/>
      <c r="Y12165" s="126"/>
      <c r="Z12165" s="126"/>
    </row>
    <row r="12166" spans="1:26">
      <c r="A12166" s="248"/>
      <c r="I12166" s="126"/>
      <c r="P12166" s="126"/>
      <c r="Y12166" s="126"/>
      <c r="Z12166" s="126"/>
    </row>
    <row r="12167" spans="1:26">
      <c r="A12167" s="248"/>
      <c r="I12167" s="126"/>
      <c r="P12167" s="126"/>
      <c r="Y12167" s="126"/>
      <c r="Z12167" s="126"/>
    </row>
    <row r="12168" spans="1:26">
      <c r="A12168" s="248"/>
      <c r="I12168" s="126"/>
      <c r="P12168" s="126"/>
      <c r="Y12168" s="126"/>
      <c r="Z12168" s="126"/>
    </row>
    <row r="12169" spans="1:26">
      <c r="A12169" s="248"/>
      <c r="I12169" s="126"/>
      <c r="P12169" s="126"/>
      <c r="Y12169" s="126"/>
      <c r="Z12169" s="126"/>
    </row>
    <row r="12170" spans="1:26">
      <c r="A12170" s="248"/>
      <c r="I12170" s="126"/>
      <c r="P12170" s="126"/>
      <c r="Y12170" s="126"/>
      <c r="Z12170" s="126"/>
    </row>
    <row r="12171" spans="1:26">
      <c r="A12171" s="248"/>
      <c r="I12171" s="126"/>
      <c r="P12171" s="126"/>
      <c r="Y12171" s="126"/>
      <c r="Z12171" s="126"/>
    </row>
    <row r="12172" spans="1:26">
      <c r="A12172" s="248"/>
      <c r="I12172" s="126"/>
      <c r="P12172" s="126"/>
      <c r="Y12172" s="126"/>
      <c r="Z12172" s="126"/>
    </row>
    <row r="12173" spans="1:26">
      <c r="A12173" s="248"/>
      <c r="I12173" s="126"/>
      <c r="P12173" s="126"/>
      <c r="Y12173" s="126"/>
      <c r="Z12173" s="126"/>
    </row>
    <row r="12174" spans="1:26">
      <c r="A12174" s="248"/>
      <c r="I12174" s="126"/>
      <c r="P12174" s="126"/>
      <c r="Y12174" s="126"/>
      <c r="Z12174" s="126"/>
    </row>
    <row r="12175" spans="1:26">
      <c r="A12175" s="248"/>
      <c r="I12175" s="126"/>
      <c r="P12175" s="126"/>
      <c r="Y12175" s="126"/>
      <c r="Z12175" s="126"/>
    </row>
    <row r="12176" spans="1:26">
      <c r="A12176" s="248"/>
      <c r="I12176" s="126"/>
      <c r="P12176" s="126"/>
      <c r="Y12176" s="126"/>
      <c r="Z12176" s="126"/>
    </row>
    <row r="12177" spans="1:26">
      <c r="A12177" s="248"/>
      <c r="I12177" s="126"/>
      <c r="P12177" s="126"/>
      <c r="Y12177" s="126"/>
      <c r="Z12177" s="126"/>
    </row>
    <row r="12178" spans="1:26">
      <c r="A12178" s="248"/>
      <c r="I12178" s="126"/>
      <c r="P12178" s="126"/>
      <c r="Y12178" s="126"/>
      <c r="Z12178" s="126"/>
    </row>
    <row r="12179" spans="1:26">
      <c r="A12179" s="248"/>
      <c r="I12179" s="126"/>
      <c r="P12179" s="126"/>
      <c r="Y12179" s="126"/>
      <c r="Z12179" s="126"/>
    </row>
    <row r="12180" spans="1:26">
      <c r="A12180" s="248"/>
      <c r="I12180" s="126"/>
      <c r="P12180" s="126"/>
      <c r="Y12180" s="126"/>
      <c r="Z12180" s="126"/>
    </row>
    <row r="12181" spans="1:26">
      <c r="A12181" s="248"/>
      <c r="I12181" s="126"/>
      <c r="P12181" s="126"/>
      <c r="Y12181" s="126"/>
      <c r="Z12181" s="126"/>
    </row>
    <row r="12182" spans="1:26">
      <c r="A12182" s="248"/>
      <c r="I12182" s="126"/>
      <c r="P12182" s="126"/>
      <c r="Y12182" s="126"/>
      <c r="Z12182" s="126"/>
    </row>
    <row r="12183" spans="1:26">
      <c r="A12183" s="248"/>
      <c r="I12183" s="126"/>
      <c r="P12183" s="126"/>
      <c r="Y12183" s="126"/>
      <c r="Z12183" s="126"/>
    </row>
    <row r="12184" spans="1:26">
      <c r="A12184" s="248"/>
      <c r="I12184" s="126"/>
      <c r="P12184" s="126"/>
      <c r="Y12184" s="126"/>
      <c r="Z12184" s="126"/>
    </row>
    <row r="12185" spans="1:26">
      <c r="A12185" s="248"/>
      <c r="I12185" s="126"/>
      <c r="P12185" s="126"/>
      <c r="Y12185" s="126"/>
      <c r="Z12185" s="126"/>
    </row>
    <row r="12186" spans="1:26">
      <c r="A12186" s="248"/>
      <c r="I12186" s="126"/>
      <c r="P12186" s="126"/>
      <c r="Y12186" s="126"/>
      <c r="Z12186" s="126"/>
    </row>
    <row r="12187" spans="1:26">
      <c r="A12187" s="248"/>
      <c r="I12187" s="126"/>
      <c r="P12187" s="126"/>
      <c r="Y12187" s="126"/>
      <c r="Z12187" s="126"/>
    </row>
    <row r="12188" spans="1:26">
      <c r="A12188" s="248"/>
      <c r="I12188" s="126"/>
      <c r="P12188" s="126"/>
      <c r="Y12188" s="126"/>
      <c r="Z12188" s="126"/>
    </row>
    <row r="12189" spans="1:26">
      <c r="A12189" s="248"/>
      <c r="I12189" s="126"/>
      <c r="P12189" s="126"/>
      <c r="Y12189" s="126"/>
      <c r="Z12189" s="126"/>
    </row>
    <row r="12190" spans="1:26">
      <c r="A12190" s="248"/>
      <c r="I12190" s="126"/>
      <c r="P12190" s="126"/>
      <c r="Y12190" s="126"/>
      <c r="Z12190" s="126"/>
    </row>
    <row r="12191" spans="1:26">
      <c r="A12191" s="248"/>
      <c r="I12191" s="126"/>
      <c r="P12191" s="126"/>
      <c r="Y12191" s="126"/>
      <c r="Z12191" s="126"/>
    </row>
    <row r="12192" spans="1:26">
      <c r="A12192" s="248"/>
      <c r="I12192" s="126"/>
      <c r="P12192" s="126"/>
      <c r="Y12192" s="126"/>
      <c r="Z12192" s="126"/>
    </row>
    <row r="12193" spans="1:26">
      <c r="A12193" s="248"/>
      <c r="I12193" s="126"/>
      <c r="P12193" s="126"/>
      <c r="Y12193" s="126"/>
      <c r="Z12193" s="126"/>
    </row>
    <row r="12194" spans="1:26">
      <c r="A12194" s="248"/>
      <c r="I12194" s="126"/>
      <c r="P12194" s="126"/>
      <c r="Y12194" s="126"/>
      <c r="Z12194" s="126"/>
    </row>
    <row r="12195" spans="1:26">
      <c r="A12195" s="248"/>
      <c r="I12195" s="126"/>
      <c r="P12195" s="126"/>
      <c r="Y12195" s="126"/>
      <c r="Z12195" s="126"/>
    </row>
    <row r="12196" spans="1:26">
      <c r="A12196" s="248"/>
      <c r="I12196" s="126"/>
      <c r="P12196" s="126"/>
      <c r="Y12196" s="126"/>
      <c r="Z12196" s="126"/>
    </row>
    <row r="12197" spans="1:26">
      <c r="A12197" s="248"/>
      <c r="I12197" s="126"/>
      <c r="P12197" s="126"/>
      <c r="Y12197" s="126"/>
      <c r="Z12197" s="126"/>
    </row>
    <row r="12198" spans="1:26">
      <c r="A12198" s="248"/>
      <c r="I12198" s="126"/>
      <c r="P12198" s="126"/>
      <c r="Y12198" s="126"/>
      <c r="Z12198" s="126"/>
    </row>
    <row r="12199" spans="1:26">
      <c r="A12199" s="248"/>
      <c r="I12199" s="126"/>
      <c r="P12199" s="126"/>
      <c r="Y12199" s="126"/>
      <c r="Z12199" s="126"/>
    </row>
    <row r="12200" spans="1:26">
      <c r="A12200" s="248"/>
      <c r="I12200" s="126"/>
      <c r="P12200" s="126"/>
      <c r="Y12200" s="126"/>
      <c r="Z12200" s="126"/>
    </row>
    <row r="12201" spans="1:26">
      <c r="A12201" s="248"/>
      <c r="I12201" s="126"/>
      <c r="P12201" s="126"/>
      <c r="Y12201" s="126"/>
      <c r="Z12201" s="126"/>
    </row>
    <row r="12202" spans="1:26">
      <c r="A12202" s="248"/>
      <c r="I12202" s="126"/>
      <c r="P12202" s="126"/>
      <c r="Y12202" s="126"/>
      <c r="Z12202" s="126"/>
    </row>
    <row r="12203" spans="1:26">
      <c r="A12203" s="248"/>
      <c r="I12203" s="126"/>
      <c r="P12203" s="126"/>
      <c r="Y12203" s="126"/>
      <c r="Z12203" s="126"/>
    </row>
    <row r="12204" spans="1:26">
      <c r="A12204" s="248"/>
      <c r="I12204" s="126"/>
      <c r="P12204" s="126"/>
      <c r="Y12204" s="126"/>
      <c r="Z12204" s="126"/>
    </row>
    <row r="12205" spans="1:26">
      <c r="A12205" s="248"/>
      <c r="I12205" s="126"/>
      <c r="P12205" s="126"/>
      <c r="Y12205" s="126"/>
      <c r="Z12205" s="126"/>
    </row>
    <row r="12206" spans="1:26">
      <c r="A12206" s="248"/>
      <c r="I12206" s="126"/>
      <c r="P12206" s="126"/>
      <c r="Y12206" s="126"/>
      <c r="Z12206" s="126"/>
    </row>
    <row r="12207" spans="1:26">
      <c r="A12207" s="248"/>
      <c r="I12207" s="126"/>
      <c r="P12207" s="126"/>
      <c r="Y12207" s="126"/>
      <c r="Z12207" s="126"/>
    </row>
    <row r="12208" spans="1:26">
      <c r="A12208" s="248"/>
      <c r="I12208" s="126"/>
      <c r="P12208" s="126"/>
      <c r="Y12208" s="126"/>
      <c r="Z12208" s="126"/>
    </row>
    <row r="12209" spans="1:26">
      <c r="A12209" s="248"/>
      <c r="I12209" s="126"/>
      <c r="P12209" s="126"/>
      <c r="Y12209" s="126"/>
      <c r="Z12209" s="126"/>
    </row>
    <row r="12210" spans="1:26">
      <c r="A12210" s="248"/>
      <c r="I12210" s="126"/>
      <c r="P12210" s="126"/>
      <c r="Y12210" s="126"/>
      <c r="Z12210" s="126"/>
    </row>
    <row r="12211" spans="1:26">
      <c r="A12211" s="248"/>
      <c r="I12211" s="126"/>
      <c r="P12211" s="126"/>
      <c r="Y12211" s="126"/>
      <c r="Z12211" s="126"/>
    </row>
    <row r="12212" spans="1:26">
      <c r="A12212" s="248"/>
      <c r="I12212" s="126"/>
      <c r="P12212" s="126"/>
      <c r="Y12212" s="126"/>
      <c r="Z12212" s="126"/>
    </row>
    <row r="12213" spans="1:26">
      <c r="A12213" s="248"/>
      <c r="I12213" s="126"/>
      <c r="P12213" s="126"/>
      <c r="Y12213" s="126"/>
      <c r="Z12213" s="126"/>
    </row>
    <row r="12214" spans="1:26">
      <c r="A12214" s="248"/>
      <c r="I12214" s="126"/>
      <c r="P12214" s="126"/>
      <c r="Y12214" s="126"/>
      <c r="Z12214" s="126"/>
    </row>
    <row r="12215" spans="1:26">
      <c r="A12215" s="248"/>
      <c r="I12215" s="126"/>
      <c r="P12215" s="126"/>
      <c r="Y12215" s="126"/>
      <c r="Z12215" s="126"/>
    </row>
    <row r="12216" spans="1:26">
      <c r="A12216" s="248"/>
      <c r="I12216" s="126"/>
      <c r="P12216" s="126"/>
      <c r="Y12216" s="126"/>
      <c r="Z12216" s="126"/>
    </row>
    <row r="12217" spans="1:26">
      <c r="A12217" s="248"/>
      <c r="I12217" s="126"/>
      <c r="P12217" s="126"/>
      <c r="Y12217" s="126"/>
      <c r="Z12217" s="126"/>
    </row>
    <row r="12218" spans="1:26">
      <c r="A12218" s="248"/>
      <c r="I12218" s="126"/>
      <c r="P12218" s="126"/>
      <c r="Y12218" s="126"/>
      <c r="Z12218" s="126"/>
    </row>
    <row r="12219" spans="1:26">
      <c r="A12219" s="248"/>
      <c r="I12219" s="126"/>
      <c r="P12219" s="126"/>
      <c r="Y12219" s="126"/>
      <c r="Z12219" s="126"/>
    </row>
    <row r="12220" spans="1:26">
      <c r="A12220" s="248"/>
      <c r="I12220" s="126"/>
      <c r="P12220" s="126"/>
      <c r="Y12220" s="126"/>
      <c r="Z12220" s="126"/>
    </row>
    <row r="12221" spans="1:26">
      <c r="A12221" s="248"/>
      <c r="I12221" s="126"/>
      <c r="P12221" s="126"/>
      <c r="Y12221" s="126"/>
      <c r="Z12221" s="126"/>
    </row>
    <row r="12222" spans="1:26">
      <c r="A12222" s="248"/>
      <c r="I12222" s="126"/>
      <c r="P12222" s="126"/>
      <c r="Y12222" s="126"/>
      <c r="Z12222" s="126"/>
    </row>
    <row r="12223" spans="1:26">
      <c r="A12223" s="248"/>
      <c r="I12223" s="126"/>
      <c r="P12223" s="126"/>
      <c r="Y12223" s="126"/>
      <c r="Z12223" s="126"/>
    </row>
    <row r="12224" spans="1:26">
      <c r="A12224" s="248"/>
      <c r="I12224" s="126"/>
      <c r="P12224" s="126"/>
      <c r="Y12224" s="126"/>
      <c r="Z12224" s="126"/>
    </row>
    <row r="12225" spans="1:26">
      <c r="A12225" s="248"/>
      <c r="I12225" s="126"/>
      <c r="P12225" s="126"/>
      <c r="Y12225" s="126"/>
      <c r="Z12225" s="126"/>
    </row>
    <row r="12226" spans="1:26">
      <c r="A12226" s="248"/>
      <c r="I12226" s="126"/>
      <c r="P12226" s="126"/>
      <c r="Y12226" s="126"/>
      <c r="Z12226" s="126"/>
    </row>
    <row r="12227" spans="1:26">
      <c r="A12227" s="248"/>
      <c r="I12227" s="126"/>
      <c r="P12227" s="126"/>
      <c r="Y12227" s="126"/>
      <c r="Z12227" s="126"/>
    </row>
    <row r="12228" spans="1:26">
      <c r="A12228" s="248"/>
      <c r="I12228" s="126"/>
      <c r="P12228" s="126"/>
      <c r="Y12228" s="126"/>
      <c r="Z12228" s="126"/>
    </row>
    <row r="12229" spans="1:26">
      <c r="A12229" s="248"/>
      <c r="I12229" s="126"/>
      <c r="P12229" s="126"/>
      <c r="Y12229" s="126"/>
      <c r="Z12229" s="126"/>
    </row>
    <row r="12230" spans="1:26">
      <c r="A12230" s="248"/>
      <c r="I12230" s="126"/>
      <c r="P12230" s="126"/>
      <c r="Y12230" s="126"/>
      <c r="Z12230" s="126"/>
    </row>
    <row r="12231" spans="1:26">
      <c r="A12231" s="248"/>
      <c r="I12231" s="126"/>
      <c r="P12231" s="126"/>
      <c r="Y12231" s="126"/>
      <c r="Z12231" s="126"/>
    </row>
    <row r="12232" spans="1:26">
      <c r="A12232" s="248"/>
      <c r="I12232" s="126"/>
      <c r="P12232" s="126"/>
      <c r="Y12232" s="126"/>
      <c r="Z12232" s="126"/>
    </row>
    <row r="12233" spans="1:26">
      <c r="A12233" s="248"/>
      <c r="I12233" s="126"/>
      <c r="P12233" s="126"/>
      <c r="Y12233" s="126"/>
      <c r="Z12233" s="126"/>
    </row>
    <row r="12234" spans="1:26">
      <c r="A12234" s="248"/>
      <c r="I12234" s="126"/>
      <c r="P12234" s="126"/>
      <c r="Y12234" s="126"/>
      <c r="Z12234" s="126"/>
    </row>
    <row r="12235" spans="1:26">
      <c r="A12235" s="248"/>
      <c r="I12235" s="126"/>
      <c r="P12235" s="126"/>
      <c r="Y12235" s="126"/>
      <c r="Z12235" s="126"/>
    </row>
    <row r="12236" spans="1:26">
      <c r="A12236" s="248"/>
      <c r="I12236" s="126"/>
      <c r="P12236" s="126"/>
      <c r="Y12236" s="126"/>
      <c r="Z12236" s="126"/>
    </row>
    <row r="12237" spans="1:26">
      <c r="A12237" s="248"/>
      <c r="I12237" s="126"/>
      <c r="P12237" s="126"/>
      <c r="Y12237" s="126"/>
      <c r="Z12237" s="126"/>
    </row>
    <row r="12238" spans="1:26">
      <c r="A12238" s="248"/>
      <c r="I12238" s="126"/>
      <c r="P12238" s="126"/>
      <c r="Y12238" s="126"/>
      <c r="Z12238" s="126"/>
    </row>
    <row r="12239" spans="1:26">
      <c r="A12239" s="248"/>
      <c r="I12239" s="126"/>
      <c r="P12239" s="126"/>
      <c r="Y12239" s="126"/>
      <c r="Z12239" s="126"/>
    </row>
    <row r="12240" spans="1:26">
      <c r="A12240" s="248"/>
      <c r="I12240" s="126"/>
      <c r="P12240" s="126"/>
      <c r="Y12240" s="126"/>
      <c r="Z12240" s="126"/>
    </row>
    <row r="12241" spans="1:26">
      <c r="A12241" s="248"/>
      <c r="I12241" s="126"/>
      <c r="P12241" s="126"/>
      <c r="Y12241" s="126"/>
      <c r="Z12241" s="126"/>
    </row>
    <row r="12242" spans="1:26">
      <c r="A12242" s="248"/>
      <c r="I12242" s="126"/>
      <c r="P12242" s="126"/>
      <c r="Y12242" s="126"/>
      <c r="Z12242" s="126"/>
    </row>
    <row r="12243" spans="1:26">
      <c r="A12243" s="248"/>
      <c r="I12243" s="126"/>
      <c r="P12243" s="126"/>
      <c r="Y12243" s="126"/>
      <c r="Z12243" s="126"/>
    </row>
    <row r="12244" spans="1:26">
      <c r="A12244" s="248"/>
      <c r="I12244" s="126"/>
      <c r="P12244" s="126"/>
      <c r="Y12244" s="126"/>
      <c r="Z12244" s="126"/>
    </row>
    <row r="12245" spans="1:26">
      <c r="A12245" s="248"/>
      <c r="I12245" s="126"/>
      <c r="P12245" s="126"/>
      <c r="Y12245" s="126"/>
      <c r="Z12245" s="126"/>
    </row>
    <row r="12246" spans="1:26">
      <c r="A12246" s="248"/>
      <c r="I12246" s="126"/>
      <c r="P12246" s="126"/>
      <c r="Y12246" s="126"/>
      <c r="Z12246" s="126"/>
    </row>
    <row r="12247" spans="1:26">
      <c r="A12247" s="248"/>
      <c r="I12247" s="126"/>
      <c r="P12247" s="126"/>
      <c r="Y12247" s="126"/>
      <c r="Z12247" s="126"/>
    </row>
    <row r="12248" spans="1:26">
      <c r="A12248" s="248"/>
      <c r="I12248" s="126"/>
      <c r="P12248" s="126"/>
      <c r="Y12248" s="126"/>
      <c r="Z12248" s="126"/>
    </row>
    <row r="12249" spans="1:26">
      <c r="A12249" s="248"/>
      <c r="I12249" s="126"/>
      <c r="P12249" s="126"/>
      <c r="Y12249" s="126"/>
      <c r="Z12249" s="126"/>
    </row>
    <row r="12250" spans="1:26">
      <c r="A12250" s="248"/>
      <c r="I12250" s="126"/>
      <c r="P12250" s="126"/>
      <c r="Y12250" s="126"/>
      <c r="Z12250" s="126"/>
    </row>
    <row r="12251" spans="1:26">
      <c r="A12251" s="248"/>
      <c r="I12251" s="126"/>
      <c r="P12251" s="126"/>
      <c r="Y12251" s="126"/>
      <c r="Z12251" s="126"/>
    </row>
    <row r="12252" spans="1:26">
      <c r="A12252" s="248"/>
      <c r="I12252" s="126"/>
      <c r="P12252" s="126"/>
      <c r="Y12252" s="126"/>
      <c r="Z12252" s="126"/>
    </row>
    <row r="12253" spans="1:26">
      <c r="A12253" s="248"/>
      <c r="I12253" s="126"/>
      <c r="P12253" s="126"/>
      <c r="Y12253" s="126"/>
      <c r="Z12253" s="126"/>
    </row>
    <row r="12254" spans="1:26">
      <c r="A12254" s="248"/>
      <c r="I12254" s="126"/>
      <c r="P12254" s="126"/>
      <c r="Y12254" s="126"/>
      <c r="Z12254" s="126"/>
    </row>
    <row r="12255" spans="1:26">
      <c r="A12255" s="248"/>
      <c r="I12255" s="126"/>
      <c r="P12255" s="126"/>
      <c r="Y12255" s="126"/>
      <c r="Z12255" s="126"/>
    </row>
    <row r="12256" spans="1:26">
      <c r="A12256" s="248"/>
      <c r="I12256" s="126"/>
      <c r="P12256" s="126"/>
      <c r="Y12256" s="126"/>
      <c r="Z12256" s="126"/>
    </row>
    <row r="12257" spans="1:26">
      <c r="A12257" s="248"/>
      <c r="I12257" s="126"/>
      <c r="P12257" s="126"/>
      <c r="Y12257" s="126"/>
      <c r="Z12257" s="126"/>
    </row>
    <row r="12258" spans="1:26">
      <c r="A12258" s="248"/>
      <c r="I12258" s="126"/>
      <c r="P12258" s="126"/>
      <c r="Y12258" s="126"/>
      <c r="Z12258" s="126"/>
    </row>
    <row r="12259" spans="1:26">
      <c r="A12259" s="248"/>
      <c r="I12259" s="126"/>
      <c r="P12259" s="126"/>
      <c r="Y12259" s="126"/>
      <c r="Z12259" s="126"/>
    </row>
    <row r="12260" spans="1:26">
      <c r="A12260" s="248"/>
      <c r="I12260" s="126"/>
      <c r="P12260" s="126"/>
      <c r="Y12260" s="126"/>
      <c r="Z12260" s="126"/>
    </row>
    <row r="12261" spans="1:26">
      <c r="A12261" s="248"/>
      <c r="I12261" s="126"/>
      <c r="P12261" s="126"/>
      <c r="Y12261" s="126"/>
      <c r="Z12261" s="126"/>
    </row>
    <row r="12262" spans="1:26">
      <c r="A12262" s="248"/>
      <c r="I12262" s="126"/>
      <c r="P12262" s="126"/>
      <c r="Y12262" s="126"/>
      <c r="Z12262" s="126"/>
    </row>
    <row r="12263" spans="1:26">
      <c r="A12263" s="248"/>
      <c r="I12263" s="126"/>
      <c r="P12263" s="126"/>
      <c r="Y12263" s="126"/>
      <c r="Z12263" s="126"/>
    </row>
    <row r="12264" spans="1:26">
      <c r="A12264" s="248"/>
      <c r="I12264" s="126"/>
      <c r="P12264" s="126"/>
      <c r="Y12264" s="126"/>
      <c r="Z12264" s="126"/>
    </row>
    <row r="12265" spans="1:26">
      <c r="A12265" s="248"/>
      <c r="I12265" s="126"/>
      <c r="P12265" s="126"/>
      <c r="Y12265" s="126"/>
      <c r="Z12265" s="126"/>
    </row>
    <row r="12266" spans="1:26">
      <c r="A12266" s="248"/>
      <c r="I12266" s="126"/>
      <c r="P12266" s="126"/>
      <c r="Y12266" s="126"/>
      <c r="Z12266" s="126"/>
    </row>
    <row r="12267" spans="1:26">
      <c r="A12267" s="248"/>
      <c r="I12267" s="126"/>
      <c r="P12267" s="126"/>
      <c r="Y12267" s="126"/>
      <c r="Z12267" s="126"/>
    </row>
    <row r="12268" spans="1:26">
      <c r="A12268" s="248"/>
      <c r="I12268" s="126"/>
      <c r="P12268" s="126"/>
      <c r="Y12268" s="126"/>
      <c r="Z12268" s="126"/>
    </row>
    <row r="12269" spans="1:26">
      <c r="A12269" s="248"/>
      <c r="I12269" s="126"/>
      <c r="P12269" s="126"/>
      <c r="Y12269" s="126"/>
      <c r="Z12269" s="126"/>
    </row>
    <row r="12270" spans="1:26">
      <c r="A12270" s="248"/>
      <c r="I12270" s="126"/>
      <c r="P12270" s="126"/>
      <c r="Y12270" s="126"/>
      <c r="Z12270" s="126"/>
    </row>
    <row r="12271" spans="1:26">
      <c r="A12271" s="248"/>
      <c r="I12271" s="126"/>
      <c r="P12271" s="126"/>
      <c r="Y12271" s="126"/>
      <c r="Z12271" s="126"/>
    </row>
    <row r="12272" spans="1:26">
      <c r="A12272" s="248"/>
      <c r="I12272" s="126"/>
      <c r="P12272" s="126"/>
      <c r="Y12272" s="126"/>
      <c r="Z12272" s="126"/>
    </row>
    <row r="12273" spans="1:26">
      <c r="A12273" s="248"/>
      <c r="I12273" s="126"/>
      <c r="P12273" s="126"/>
      <c r="Y12273" s="126"/>
      <c r="Z12273" s="126"/>
    </row>
    <row r="12274" spans="1:26">
      <c r="A12274" s="248"/>
      <c r="I12274" s="126"/>
      <c r="P12274" s="126"/>
      <c r="Y12274" s="126"/>
      <c r="Z12274" s="126"/>
    </row>
    <row r="12275" spans="1:26">
      <c r="A12275" s="248"/>
      <c r="I12275" s="126"/>
      <c r="P12275" s="126"/>
      <c r="Y12275" s="126"/>
      <c r="Z12275" s="126"/>
    </row>
    <row r="12276" spans="1:26">
      <c r="A12276" s="248"/>
      <c r="I12276" s="126"/>
      <c r="P12276" s="126"/>
      <c r="Y12276" s="126"/>
      <c r="Z12276" s="126"/>
    </row>
    <row r="12277" spans="1:26">
      <c r="A12277" s="248"/>
      <c r="I12277" s="126"/>
      <c r="P12277" s="126"/>
      <c r="Y12277" s="126"/>
      <c r="Z12277" s="126"/>
    </row>
    <row r="12278" spans="1:26">
      <c r="A12278" s="248"/>
      <c r="I12278" s="126"/>
      <c r="P12278" s="126"/>
      <c r="Y12278" s="126"/>
      <c r="Z12278" s="126"/>
    </row>
    <row r="12279" spans="1:26">
      <c r="A12279" s="248"/>
      <c r="I12279" s="126"/>
      <c r="P12279" s="126"/>
      <c r="Y12279" s="126"/>
      <c r="Z12279" s="126"/>
    </row>
    <row r="12280" spans="1:26">
      <c r="A12280" s="248"/>
      <c r="I12280" s="126"/>
      <c r="P12280" s="126"/>
      <c r="Y12280" s="126"/>
      <c r="Z12280" s="126"/>
    </row>
    <row r="12281" spans="1:26">
      <c r="A12281" s="248"/>
      <c r="I12281" s="126"/>
      <c r="P12281" s="126"/>
      <c r="Y12281" s="126"/>
      <c r="Z12281" s="126"/>
    </row>
    <row r="12282" spans="1:26">
      <c r="A12282" s="248"/>
      <c r="I12282" s="126"/>
      <c r="P12282" s="126"/>
      <c r="Y12282" s="126"/>
      <c r="Z12282" s="126"/>
    </row>
    <row r="12283" spans="1:26">
      <c r="A12283" s="248"/>
      <c r="I12283" s="126"/>
      <c r="P12283" s="126"/>
      <c r="Y12283" s="126"/>
      <c r="Z12283" s="126"/>
    </row>
    <row r="12284" spans="1:26">
      <c r="A12284" s="248"/>
      <c r="I12284" s="126"/>
      <c r="P12284" s="126"/>
      <c r="Y12284" s="126"/>
      <c r="Z12284" s="126"/>
    </row>
    <row r="12285" spans="1:26">
      <c r="A12285" s="248"/>
      <c r="I12285" s="126"/>
      <c r="P12285" s="126"/>
      <c r="Y12285" s="126"/>
      <c r="Z12285" s="126"/>
    </row>
    <row r="12286" spans="1:26">
      <c r="A12286" s="248"/>
      <c r="I12286" s="126"/>
      <c r="P12286" s="126"/>
      <c r="Y12286" s="126"/>
      <c r="Z12286" s="126"/>
    </row>
    <row r="12287" spans="1:26">
      <c r="A12287" s="248"/>
      <c r="I12287" s="126"/>
      <c r="P12287" s="126"/>
      <c r="Y12287" s="126"/>
      <c r="Z12287" s="126"/>
    </row>
    <row r="12288" spans="1:26">
      <c r="A12288" s="248"/>
      <c r="I12288" s="126"/>
      <c r="P12288" s="126"/>
      <c r="Y12288" s="126"/>
      <c r="Z12288" s="126"/>
    </row>
    <row r="12289" spans="1:26">
      <c r="A12289" s="248"/>
      <c r="I12289" s="126"/>
      <c r="P12289" s="126"/>
      <c r="Y12289" s="126"/>
      <c r="Z12289" s="126"/>
    </row>
    <row r="12290" spans="1:26">
      <c r="A12290" s="248"/>
      <c r="I12290" s="126"/>
      <c r="P12290" s="126"/>
      <c r="Y12290" s="126"/>
      <c r="Z12290" s="126"/>
    </row>
    <row r="12291" spans="1:26">
      <c r="A12291" s="248"/>
      <c r="I12291" s="126"/>
      <c r="P12291" s="126"/>
      <c r="Y12291" s="126"/>
      <c r="Z12291" s="126"/>
    </row>
    <row r="12292" spans="1:26">
      <c r="A12292" s="248"/>
      <c r="I12292" s="126"/>
      <c r="P12292" s="126"/>
      <c r="Y12292" s="126"/>
      <c r="Z12292" s="126"/>
    </row>
    <row r="12293" spans="1:26">
      <c r="A12293" s="248"/>
      <c r="I12293" s="126"/>
      <c r="P12293" s="126"/>
      <c r="Y12293" s="126"/>
      <c r="Z12293" s="126"/>
    </row>
    <row r="12294" spans="1:26">
      <c r="A12294" s="248"/>
      <c r="I12294" s="126"/>
      <c r="P12294" s="126"/>
      <c r="Y12294" s="126"/>
      <c r="Z12294" s="126"/>
    </row>
    <row r="12295" spans="1:26">
      <c r="A12295" s="248"/>
      <c r="I12295" s="126"/>
      <c r="P12295" s="126"/>
      <c r="Y12295" s="126"/>
      <c r="Z12295" s="126"/>
    </row>
    <row r="12296" spans="1:26">
      <c r="A12296" s="248"/>
      <c r="I12296" s="126"/>
      <c r="P12296" s="126"/>
      <c r="Y12296" s="126"/>
      <c r="Z12296" s="126"/>
    </row>
    <row r="12297" spans="1:26">
      <c r="A12297" s="248"/>
      <c r="I12297" s="126"/>
      <c r="P12297" s="126"/>
      <c r="Y12297" s="126"/>
      <c r="Z12297" s="126"/>
    </row>
    <row r="12298" spans="1:26">
      <c r="A12298" s="248"/>
      <c r="I12298" s="126"/>
      <c r="P12298" s="126"/>
      <c r="Y12298" s="126"/>
      <c r="Z12298" s="126"/>
    </row>
    <row r="12299" spans="1:26">
      <c r="A12299" s="248"/>
      <c r="I12299" s="126"/>
      <c r="P12299" s="126"/>
      <c r="Y12299" s="126"/>
      <c r="Z12299" s="126"/>
    </row>
    <row r="12300" spans="1:26">
      <c r="A12300" s="248"/>
      <c r="I12300" s="126"/>
      <c r="P12300" s="126"/>
      <c r="Y12300" s="126"/>
      <c r="Z12300" s="126"/>
    </row>
    <row r="12301" spans="1:26">
      <c r="A12301" s="248"/>
      <c r="I12301" s="126"/>
      <c r="P12301" s="126"/>
      <c r="Y12301" s="126"/>
      <c r="Z12301" s="126"/>
    </row>
    <row r="12302" spans="1:26">
      <c r="A12302" s="248"/>
      <c r="I12302" s="126"/>
      <c r="P12302" s="126"/>
      <c r="Y12302" s="126"/>
      <c r="Z12302" s="126"/>
    </row>
    <row r="12303" spans="1:26">
      <c r="A12303" s="248"/>
      <c r="I12303" s="126"/>
      <c r="P12303" s="126"/>
      <c r="Y12303" s="126"/>
      <c r="Z12303" s="126"/>
    </row>
    <row r="12304" spans="1:26">
      <c r="A12304" s="248"/>
      <c r="I12304" s="126"/>
      <c r="P12304" s="126"/>
      <c r="Y12304" s="126"/>
      <c r="Z12304" s="126"/>
    </row>
    <row r="12305" spans="1:26">
      <c r="A12305" s="248"/>
      <c r="I12305" s="126"/>
      <c r="P12305" s="126"/>
      <c r="Y12305" s="126"/>
      <c r="Z12305" s="126"/>
    </row>
    <row r="12306" spans="1:26">
      <c r="A12306" s="248"/>
      <c r="I12306" s="126"/>
      <c r="P12306" s="126"/>
      <c r="Y12306" s="126"/>
      <c r="Z12306" s="126"/>
    </row>
    <row r="12307" spans="1:26">
      <c r="A12307" s="248"/>
      <c r="I12307" s="126"/>
      <c r="P12307" s="126"/>
      <c r="Y12307" s="126"/>
      <c r="Z12307" s="126"/>
    </row>
    <row r="12308" spans="1:26">
      <c r="A12308" s="248"/>
      <c r="I12308" s="126"/>
      <c r="P12308" s="126"/>
      <c r="Y12308" s="126"/>
      <c r="Z12308" s="126"/>
    </row>
    <row r="12309" spans="1:26">
      <c r="A12309" s="248"/>
      <c r="I12309" s="126"/>
      <c r="P12309" s="126"/>
      <c r="Y12309" s="126"/>
      <c r="Z12309" s="126"/>
    </row>
    <row r="12310" spans="1:26">
      <c r="A12310" s="248"/>
      <c r="I12310" s="126"/>
      <c r="P12310" s="126"/>
      <c r="Y12310" s="126"/>
      <c r="Z12310" s="126"/>
    </row>
    <row r="12311" spans="1:26">
      <c r="A12311" s="248"/>
      <c r="I12311" s="126"/>
      <c r="P12311" s="126"/>
      <c r="Y12311" s="126"/>
      <c r="Z12311" s="126"/>
    </row>
    <row r="12312" spans="1:26">
      <c r="A12312" s="248"/>
      <c r="I12312" s="126"/>
      <c r="P12312" s="126"/>
      <c r="Y12312" s="126"/>
      <c r="Z12312" s="126"/>
    </row>
    <row r="12313" spans="1:26">
      <c r="A12313" s="248"/>
      <c r="I12313" s="126"/>
      <c r="P12313" s="126"/>
      <c r="Y12313" s="126"/>
      <c r="Z12313" s="126"/>
    </row>
    <row r="12314" spans="1:26">
      <c r="A12314" s="248"/>
      <c r="I12314" s="126"/>
      <c r="P12314" s="126"/>
      <c r="Y12314" s="126"/>
      <c r="Z12314" s="126"/>
    </row>
    <row r="12315" spans="1:26">
      <c r="A12315" s="248"/>
      <c r="I12315" s="126"/>
      <c r="P12315" s="126"/>
      <c r="Y12315" s="126"/>
      <c r="Z12315" s="126"/>
    </row>
    <row r="12316" spans="1:26">
      <c r="A12316" s="248"/>
      <c r="I12316" s="126"/>
      <c r="P12316" s="126"/>
      <c r="Y12316" s="126"/>
      <c r="Z12316" s="126"/>
    </row>
    <row r="12317" spans="1:26">
      <c r="A12317" s="248"/>
      <c r="I12317" s="126"/>
      <c r="P12317" s="126"/>
      <c r="Y12317" s="126"/>
      <c r="Z12317" s="126"/>
    </row>
    <row r="12318" spans="1:26">
      <c r="A12318" s="248"/>
      <c r="I12318" s="126"/>
      <c r="P12318" s="126"/>
      <c r="Y12318" s="126"/>
      <c r="Z12318" s="126"/>
    </row>
    <row r="12319" spans="1:26">
      <c r="A12319" s="248"/>
      <c r="I12319" s="126"/>
      <c r="P12319" s="126"/>
      <c r="Y12319" s="126"/>
      <c r="Z12319" s="126"/>
    </row>
    <row r="12320" spans="1:26">
      <c r="A12320" s="248"/>
      <c r="I12320" s="126"/>
      <c r="P12320" s="126"/>
      <c r="Y12320" s="126"/>
      <c r="Z12320" s="126"/>
    </row>
    <row r="12321" spans="1:26">
      <c r="A12321" s="248"/>
      <c r="I12321" s="126"/>
      <c r="P12321" s="126"/>
      <c r="Y12321" s="126"/>
      <c r="Z12321" s="126"/>
    </row>
    <row r="12322" spans="1:26">
      <c r="A12322" s="248"/>
      <c r="I12322" s="126"/>
      <c r="P12322" s="126"/>
      <c r="Y12322" s="126"/>
      <c r="Z12322" s="126"/>
    </row>
    <row r="12323" spans="1:26">
      <c r="A12323" s="248"/>
      <c r="I12323" s="126"/>
      <c r="P12323" s="126"/>
      <c r="Y12323" s="126"/>
      <c r="Z12323" s="126"/>
    </row>
    <row r="12324" spans="1:26">
      <c r="A12324" s="248"/>
      <c r="I12324" s="126"/>
      <c r="P12324" s="126"/>
      <c r="Y12324" s="126"/>
      <c r="Z12324" s="126"/>
    </row>
    <row r="12325" spans="1:26">
      <c r="A12325" s="248"/>
      <c r="I12325" s="126"/>
      <c r="P12325" s="126"/>
      <c r="Y12325" s="126"/>
      <c r="Z12325" s="126"/>
    </row>
    <row r="12326" spans="1:26">
      <c r="A12326" s="248"/>
      <c r="I12326" s="126"/>
      <c r="P12326" s="126"/>
      <c r="Y12326" s="126"/>
      <c r="Z12326" s="126"/>
    </row>
    <row r="12327" spans="1:26">
      <c r="A12327" s="248"/>
      <c r="I12327" s="126"/>
      <c r="P12327" s="126"/>
      <c r="Y12327" s="126"/>
      <c r="Z12327" s="126"/>
    </row>
    <row r="12328" spans="1:26">
      <c r="A12328" s="248"/>
      <c r="I12328" s="126"/>
      <c r="P12328" s="126"/>
      <c r="Y12328" s="126"/>
      <c r="Z12328" s="126"/>
    </row>
    <row r="12329" spans="1:26">
      <c r="A12329" s="248"/>
      <c r="I12329" s="126"/>
      <c r="P12329" s="126"/>
      <c r="Y12329" s="126"/>
      <c r="Z12329" s="126"/>
    </row>
    <row r="12330" spans="1:26">
      <c r="A12330" s="248"/>
      <c r="I12330" s="126"/>
      <c r="P12330" s="126"/>
      <c r="Y12330" s="126"/>
      <c r="Z12330" s="126"/>
    </row>
    <row r="12331" spans="1:26">
      <c r="A12331" s="248"/>
      <c r="I12331" s="126"/>
      <c r="P12331" s="126"/>
      <c r="Y12331" s="126"/>
      <c r="Z12331" s="126"/>
    </row>
    <row r="12332" spans="1:26">
      <c r="A12332" s="248"/>
      <c r="I12332" s="126"/>
      <c r="P12332" s="126"/>
      <c r="Y12332" s="126"/>
      <c r="Z12332" s="126"/>
    </row>
    <row r="12333" spans="1:26">
      <c r="A12333" s="248"/>
      <c r="I12333" s="126"/>
      <c r="P12333" s="126"/>
      <c r="Y12333" s="126"/>
      <c r="Z12333" s="126"/>
    </row>
    <row r="12334" spans="1:26">
      <c r="A12334" s="248"/>
      <c r="I12334" s="126"/>
      <c r="P12334" s="126"/>
      <c r="Y12334" s="126"/>
      <c r="Z12334" s="126"/>
    </row>
    <row r="12335" spans="1:26">
      <c r="A12335" s="248"/>
      <c r="I12335" s="126"/>
      <c r="P12335" s="126"/>
      <c r="Y12335" s="126"/>
      <c r="Z12335" s="126"/>
    </row>
    <row r="12336" spans="1:26">
      <c r="A12336" s="248"/>
      <c r="I12336" s="126"/>
      <c r="P12336" s="126"/>
      <c r="Y12336" s="126"/>
      <c r="Z12336" s="126"/>
    </row>
    <row r="12337" spans="1:26">
      <c r="A12337" s="248"/>
      <c r="I12337" s="126"/>
      <c r="P12337" s="126"/>
      <c r="Y12337" s="126"/>
      <c r="Z12337" s="126"/>
    </row>
    <row r="12338" spans="1:26">
      <c r="A12338" s="248"/>
      <c r="I12338" s="126"/>
      <c r="P12338" s="126"/>
      <c r="Y12338" s="126"/>
      <c r="Z12338" s="126"/>
    </row>
    <row r="12339" spans="1:26">
      <c r="A12339" s="248"/>
      <c r="I12339" s="126"/>
      <c r="P12339" s="126"/>
      <c r="Y12339" s="126"/>
      <c r="Z12339" s="126"/>
    </row>
    <row r="12340" spans="1:26">
      <c r="A12340" s="248"/>
      <c r="I12340" s="126"/>
      <c r="P12340" s="126"/>
      <c r="Y12340" s="126"/>
      <c r="Z12340" s="126"/>
    </row>
    <row r="12341" spans="1:26">
      <c r="A12341" s="248"/>
      <c r="I12341" s="126"/>
      <c r="P12341" s="126"/>
      <c r="Y12341" s="126"/>
      <c r="Z12341" s="126"/>
    </row>
    <row r="12342" spans="1:26">
      <c r="A12342" s="248"/>
      <c r="I12342" s="126"/>
      <c r="P12342" s="126"/>
      <c r="Y12342" s="126"/>
      <c r="Z12342" s="126"/>
    </row>
    <row r="12343" spans="1:26">
      <c r="A12343" s="248"/>
      <c r="I12343" s="126"/>
      <c r="P12343" s="126"/>
      <c r="Y12343" s="126"/>
      <c r="Z12343" s="126"/>
    </row>
    <row r="12344" spans="1:26">
      <c r="A12344" s="248"/>
      <c r="I12344" s="126"/>
      <c r="P12344" s="126"/>
      <c r="Y12344" s="126"/>
      <c r="Z12344" s="126"/>
    </row>
    <row r="12345" spans="1:26">
      <c r="A12345" s="248"/>
      <c r="I12345" s="126"/>
      <c r="P12345" s="126"/>
      <c r="Y12345" s="126"/>
      <c r="Z12345" s="126"/>
    </row>
    <row r="12346" spans="1:26">
      <c r="A12346" s="248"/>
      <c r="I12346" s="126"/>
      <c r="P12346" s="126"/>
      <c r="Y12346" s="126"/>
      <c r="Z12346" s="126"/>
    </row>
    <row r="12347" spans="1:26">
      <c r="A12347" s="248"/>
      <c r="I12347" s="126"/>
      <c r="P12347" s="126"/>
      <c r="Y12347" s="126"/>
      <c r="Z12347" s="126"/>
    </row>
    <row r="12348" spans="1:26">
      <c r="A12348" s="248"/>
      <c r="I12348" s="126"/>
      <c r="P12348" s="126"/>
      <c r="Y12348" s="126"/>
      <c r="Z12348" s="126"/>
    </row>
    <row r="12349" spans="1:26">
      <c r="A12349" s="248"/>
      <c r="I12349" s="126"/>
      <c r="P12349" s="126"/>
      <c r="Y12349" s="126"/>
      <c r="Z12349" s="126"/>
    </row>
    <row r="12350" spans="1:26">
      <c r="A12350" s="248"/>
      <c r="I12350" s="126"/>
      <c r="P12350" s="126"/>
      <c r="Y12350" s="126"/>
      <c r="Z12350" s="126"/>
    </row>
    <row r="12351" spans="1:26">
      <c r="A12351" s="248"/>
      <c r="I12351" s="126"/>
      <c r="P12351" s="126"/>
      <c r="Y12351" s="126"/>
      <c r="Z12351" s="126"/>
    </row>
    <row r="12352" spans="1:26">
      <c r="A12352" s="248"/>
      <c r="I12352" s="126"/>
      <c r="P12352" s="126"/>
      <c r="Y12352" s="126"/>
      <c r="Z12352" s="126"/>
    </row>
    <row r="12353" spans="1:26">
      <c r="A12353" s="248"/>
      <c r="I12353" s="126"/>
      <c r="P12353" s="126"/>
      <c r="Y12353" s="126"/>
      <c r="Z12353" s="126"/>
    </row>
    <row r="12354" spans="1:26">
      <c r="A12354" s="248"/>
      <c r="I12354" s="126"/>
      <c r="P12354" s="126"/>
      <c r="Y12354" s="126"/>
      <c r="Z12354" s="126"/>
    </row>
    <row r="12355" spans="1:26">
      <c r="A12355" s="248"/>
      <c r="I12355" s="126"/>
      <c r="P12355" s="126"/>
      <c r="Y12355" s="126"/>
      <c r="Z12355" s="126"/>
    </row>
    <row r="12356" spans="1:26">
      <c r="A12356" s="248"/>
      <c r="I12356" s="126"/>
      <c r="P12356" s="126"/>
      <c r="Y12356" s="126"/>
      <c r="Z12356" s="126"/>
    </row>
    <row r="12357" spans="1:26">
      <c r="A12357" s="248"/>
      <c r="I12357" s="126"/>
      <c r="P12357" s="126"/>
      <c r="Y12357" s="126"/>
      <c r="Z12357" s="126"/>
    </row>
    <row r="12358" spans="1:26">
      <c r="A12358" s="248"/>
      <c r="I12358" s="126"/>
      <c r="P12358" s="126"/>
      <c r="Y12358" s="126"/>
      <c r="Z12358" s="126"/>
    </row>
    <row r="12359" spans="1:26">
      <c r="A12359" s="248"/>
      <c r="I12359" s="126"/>
      <c r="P12359" s="126"/>
      <c r="Y12359" s="126"/>
      <c r="Z12359" s="126"/>
    </row>
    <row r="12360" spans="1:26">
      <c r="A12360" s="248"/>
      <c r="I12360" s="126"/>
      <c r="P12360" s="126"/>
      <c r="Y12360" s="126"/>
      <c r="Z12360" s="126"/>
    </row>
    <row r="12361" spans="1:26">
      <c r="A12361" s="248"/>
      <c r="I12361" s="126"/>
      <c r="P12361" s="126"/>
      <c r="Y12361" s="126"/>
      <c r="Z12361" s="126"/>
    </row>
    <row r="12362" spans="1:26">
      <c r="A12362" s="248"/>
      <c r="I12362" s="126"/>
      <c r="P12362" s="126"/>
      <c r="Y12362" s="126"/>
      <c r="Z12362" s="126"/>
    </row>
    <row r="12363" spans="1:26">
      <c r="A12363" s="248"/>
      <c r="I12363" s="126"/>
      <c r="P12363" s="126"/>
      <c r="Y12363" s="126"/>
      <c r="Z12363" s="126"/>
    </row>
    <row r="12364" spans="1:26">
      <c r="A12364" s="248"/>
      <c r="I12364" s="126"/>
      <c r="P12364" s="126"/>
      <c r="Y12364" s="126"/>
      <c r="Z12364" s="126"/>
    </row>
    <row r="12365" spans="1:26">
      <c r="A12365" s="248"/>
      <c r="I12365" s="126"/>
      <c r="P12365" s="126"/>
      <c r="Y12365" s="126"/>
      <c r="Z12365" s="126"/>
    </row>
    <row r="12366" spans="1:26">
      <c r="A12366" s="248"/>
      <c r="I12366" s="126"/>
      <c r="P12366" s="126"/>
      <c r="Y12366" s="126"/>
      <c r="Z12366" s="126"/>
    </row>
    <row r="12367" spans="1:26">
      <c r="A12367" s="248"/>
      <c r="I12367" s="126"/>
      <c r="P12367" s="126"/>
      <c r="Y12367" s="126"/>
      <c r="Z12367" s="126"/>
    </row>
    <row r="12368" spans="1:26">
      <c r="A12368" s="248"/>
      <c r="I12368" s="126"/>
      <c r="P12368" s="126"/>
      <c r="Y12368" s="126"/>
      <c r="Z12368" s="126"/>
    </row>
    <row r="12369" spans="1:26">
      <c r="A12369" s="248"/>
      <c r="I12369" s="126"/>
      <c r="P12369" s="126"/>
      <c r="Y12369" s="126"/>
      <c r="Z12369" s="126"/>
    </row>
    <row r="12370" spans="1:26">
      <c r="A12370" s="248"/>
      <c r="I12370" s="126"/>
      <c r="P12370" s="126"/>
      <c r="Y12370" s="126"/>
      <c r="Z12370" s="126"/>
    </row>
    <row r="12371" spans="1:26">
      <c r="A12371" s="248"/>
      <c r="I12371" s="126"/>
      <c r="P12371" s="126"/>
      <c r="Y12371" s="126"/>
      <c r="Z12371" s="126"/>
    </row>
    <row r="12372" spans="1:26">
      <c r="A12372" s="248"/>
      <c r="I12372" s="126"/>
      <c r="P12372" s="126"/>
      <c r="Y12372" s="126"/>
      <c r="Z12372" s="126"/>
    </row>
    <row r="12373" spans="1:26">
      <c r="A12373" s="248"/>
      <c r="I12373" s="126"/>
      <c r="P12373" s="126"/>
      <c r="Y12373" s="126"/>
      <c r="Z12373" s="126"/>
    </row>
    <row r="12374" spans="1:26">
      <c r="A12374" s="248"/>
      <c r="I12374" s="126"/>
      <c r="P12374" s="126"/>
      <c r="Y12374" s="126"/>
      <c r="Z12374" s="126"/>
    </row>
    <row r="12375" spans="1:26">
      <c r="A12375" s="248"/>
      <c r="I12375" s="126"/>
      <c r="P12375" s="126"/>
      <c r="Y12375" s="126"/>
      <c r="Z12375" s="126"/>
    </row>
    <row r="12376" spans="1:26">
      <c r="A12376" s="248"/>
      <c r="I12376" s="126"/>
      <c r="P12376" s="126"/>
      <c r="Y12376" s="126"/>
      <c r="Z12376" s="126"/>
    </row>
    <row r="12377" spans="1:26">
      <c r="A12377" s="248"/>
      <c r="I12377" s="126"/>
      <c r="P12377" s="126"/>
      <c r="Y12377" s="126"/>
      <c r="Z12377" s="126"/>
    </row>
    <row r="12378" spans="1:26">
      <c r="A12378" s="248"/>
      <c r="I12378" s="126"/>
      <c r="P12378" s="126"/>
      <c r="Y12378" s="126"/>
      <c r="Z12378" s="126"/>
    </row>
    <row r="12379" spans="1:26">
      <c r="A12379" s="248"/>
      <c r="I12379" s="126"/>
      <c r="P12379" s="126"/>
      <c r="Y12379" s="126"/>
      <c r="Z12379" s="126"/>
    </row>
    <row r="12380" spans="1:26">
      <c r="A12380" s="248"/>
      <c r="I12380" s="126"/>
      <c r="P12380" s="126"/>
      <c r="Y12380" s="126"/>
      <c r="Z12380" s="126"/>
    </row>
    <row r="12381" spans="1:26">
      <c r="A12381" s="248"/>
      <c r="I12381" s="126"/>
      <c r="P12381" s="126"/>
      <c r="Y12381" s="126"/>
      <c r="Z12381" s="126"/>
    </row>
    <row r="12382" spans="1:26">
      <c r="A12382" s="248"/>
      <c r="I12382" s="126"/>
      <c r="P12382" s="126"/>
      <c r="Y12382" s="126"/>
      <c r="Z12382" s="126"/>
    </row>
    <row r="12383" spans="1:26">
      <c r="A12383" s="248"/>
      <c r="I12383" s="126"/>
      <c r="P12383" s="126"/>
      <c r="Y12383" s="126"/>
      <c r="Z12383" s="126"/>
    </row>
    <row r="12384" spans="1:26">
      <c r="A12384" s="248"/>
      <c r="I12384" s="126"/>
      <c r="P12384" s="126"/>
      <c r="Y12384" s="126"/>
      <c r="Z12384" s="126"/>
    </row>
    <row r="12385" spans="1:26">
      <c r="A12385" s="248"/>
      <c r="I12385" s="126"/>
      <c r="P12385" s="126"/>
      <c r="Y12385" s="126"/>
      <c r="Z12385" s="126"/>
    </row>
    <row r="12386" spans="1:26">
      <c r="A12386" s="248"/>
      <c r="I12386" s="126"/>
      <c r="P12386" s="126"/>
      <c r="Y12386" s="126"/>
      <c r="Z12386" s="126"/>
    </row>
    <row r="12387" spans="1:26">
      <c r="A12387" s="248"/>
      <c r="I12387" s="126"/>
      <c r="P12387" s="126"/>
      <c r="Y12387" s="126"/>
      <c r="Z12387" s="126"/>
    </row>
    <row r="12388" spans="1:26">
      <c r="A12388" s="248"/>
      <c r="I12388" s="126"/>
      <c r="P12388" s="126"/>
      <c r="Y12388" s="126"/>
      <c r="Z12388" s="126"/>
    </row>
    <row r="12389" spans="1:26">
      <c r="A12389" s="248"/>
      <c r="I12389" s="126"/>
      <c r="P12389" s="126"/>
      <c r="Y12389" s="126"/>
      <c r="Z12389" s="126"/>
    </row>
    <row r="12390" spans="1:26">
      <c r="A12390" s="248"/>
      <c r="I12390" s="126"/>
      <c r="P12390" s="126"/>
      <c r="Y12390" s="126"/>
      <c r="Z12390" s="126"/>
    </row>
    <row r="12391" spans="1:26">
      <c r="A12391" s="248"/>
      <c r="I12391" s="126"/>
      <c r="P12391" s="126"/>
      <c r="Y12391" s="126"/>
      <c r="Z12391" s="126"/>
    </row>
    <row r="12392" spans="1:26">
      <c r="A12392" s="248"/>
      <c r="I12392" s="126"/>
      <c r="P12392" s="126"/>
      <c r="Y12392" s="126"/>
      <c r="Z12392" s="126"/>
    </row>
    <row r="12393" spans="1:26">
      <c r="A12393" s="248"/>
      <c r="I12393" s="126"/>
      <c r="P12393" s="126"/>
      <c r="Y12393" s="126"/>
      <c r="Z12393" s="126"/>
    </row>
    <row r="12394" spans="1:26">
      <c r="A12394" s="248"/>
      <c r="I12394" s="126"/>
      <c r="P12394" s="126"/>
      <c r="Y12394" s="126"/>
      <c r="Z12394" s="126"/>
    </row>
    <row r="12395" spans="1:26">
      <c r="A12395" s="248"/>
      <c r="I12395" s="126"/>
      <c r="P12395" s="126"/>
      <c r="Y12395" s="126"/>
      <c r="Z12395" s="126"/>
    </row>
    <row r="12396" spans="1:26">
      <c r="A12396" s="248"/>
      <c r="I12396" s="126"/>
      <c r="P12396" s="126"/>
      <c r="Y12396" s="126"/>
      <c r="Z12396" s="126"/>
    </row>
    <row r="12397" spans="1:26">
      <c r="A12397" s="248"/>
      <c r="I12397" s="126"/>
      <c r="P12397" s="126"/>
      <c r="Y12397" s="126"/>
      <c r="Z12397" s="126"/>
    </row>
    <row r="12398" spans="1:26">
      <c r="A12398" s="248"/>
      <c r="I12398" s="126"/>
      <c r="P12398" s="126"/>
      <c r="Y12398" s="126"/>
      <c r="Z12398" s="126"/>
    </row>
    <row r="12399" spans="1:26">
      <c r="A12399" s="248"/>
      <c r="I12399" s="126"/>
      <c r="P12399" s="126"/>
      <c r="Y12399" s="126"/>
      <c r="Z12399" s="126"/>
    </row>
    <row r="12400" spans="1:26">
      <c r="A12400" s="248"/>
      <c r="I12400" s="126"/>
      <c r="P12400" s="126"/>
      <c r="Y12400" s="126"/>
      <c r="Z12400" s="126"/>
    </row>
    <row r="12401" spans="1:26">
      <c r="A12401" s="248"/>
      <c r="I12401" s="126"/>
      <c r="P12401" s="126"/>
      <c r="Y12401" s="126"/>
      <c r="Z12401" s="126"/>
    </row>
    <row r="12402" spans="1:26">
      <c r="A12402" s="248"/>
      <c r="I12402" s="126"/>
      <c r="P12402" s="126"/>
      <c r="Y12402" s="126"/>
      <c r="Z12402" s="126"/>
    </row>
    <row r="12403" spans="1:26">
      <c r="A12403" s="248"/>
      <c r="I12403" s="126"/>
      <c r="P12403" s="126"/>
      <c r="Y12403" s="126"/>
      <c r="Z12403" s="126"/>
    </row>
    <row r="12404" spans="1:26">
      <c r="A12404" s="248"/>
      <c r="I12404" s="126"/>
      <c r="P12404" s="126"/>
      <c r="Y12404" s="126"/>
      <c r="Z12404" s="126"/>
    </row>
    <row r="12405" spans="1:26">
      <c r="A12405" s="248"/>
      <c r="I12405" s="126"/>
      <c r="P12405" s="126"/>
      <c r="Y12405" s="126"/>
      <c r="Z12405" s="126"/>
    </row>
    <row r="12406" spans="1:26">
      <c r="A12406" s="248"/>
      <c r="I12406" s="126"/>
      <c r="P12406" s="126"/>
      <c r="Y12406" s="126"/>
      <c r="Z12406" s="126"/>
    </row>
    <row r="12407" spans="1:26">
      <c r="A12407" s="248"/>
      <c r="I12407" s="126"/>
      <c r="P12407" s="126"/>
      <c r="Y12407" s="126"/>
      <c r="Z12407" s="126"/>
    </row>
    <row r="12408" spans="1:26">
      <c r="A12408" s="248"/>
      <c r="I12408" s="126"/>
      <c r="P12408" s="126"/>
      <c r="Y12408" s="126"/>
      <c r="Z12408" s="126"/>
    </row>
    <row r="12409" spans="1:26">
      <c r="A12409" s="248"/>
      <c r="I12409" s="126"/>
      <c r="P12409" s="126"/>
      <c r="Y12409" s="126"/>
      <c r="Z12409" s="126"/>
    </row>
    <row r="12410" spans="1:26">
      <c r="A12410" s="248"/>
      <c r="I12410" s="126"/>
      <c r="P12410" s="126"/>
      <c r="Y12410" s="126"/>
      <c r="Z12410" s="126"/>
    </row>
    <row r="12411" spans="1:26">
      <c r="A12411" s="248"/>
      <c r="I12411" s="126"/>
      <c r="P12411" s="126"/>
      <c r="Y12411" s="126"/>
      <c r="Z12411" s="126"/>
    </row>
    <row r="12412" spans="1:26">
      <c r="A12412" s="248"/>
      <c r="I12412" s="126"/>
      <c r="P12412" s="126"/>
      <c r="Y12412" s="126"/>
      <c r="Z12412" s="126"/>
    </row>
    <row r="12413" spans="1:26">
      <c r="A12413" s="248"/>
      <c r="I12413" s="126"/>
      <c r="P12413" s="126"/>
      <c r="Y12413" s="126"/>
      <c r="Z12413" s="126"/>
    </row>
    <row r="12414" spans="1:26">
      <c r="A12414" s="248"/>
      <c r="I12414" s="126"/>
      <c r="P12414" s="126"/>
      <c r="Y12414" s="126"/>
      <c r="Z12414" s="126"/>
    </row>
    <row r="12415" spans="1:26">
      <c r="A12415" s="248"/>
      <c r="I12415" s="126"/>
      <c r="P12415" s="126"/>
      <c r="Y12415" s="126"/>
      <c r="Z12415" s="126"/>
    </row>
    <row r="12416" spans="1:26">
      <c r="A12416" s="248"/>
      <c r="I12416" s="126"/>
      <c r="P12416" s="126"/>
      <c r="Y12416" s="126"/>
      <c r="Z12416" s="126"/>
    </row>
    <row r="12417" spans="1:26">
      <c r="A12417" s="248"/>
      <c r="I12417" s="126"/>
      <c r="P12417" s="126"/>
      <c r="Y12417" s="126"/>
      <c r="Z12417" s="126"/>
    </row>
    <row r="12418" spans="1:26">
      <c r="A12418" s="248"/>
      <c r="I12418" s="126"/>
      <c r="P12418" s="126"/>
      <c r="Y12418" s="126"/>
      <c r="Z12418" s="126"/>
    </row>
    <row r="12419" spans="1:26">
      <c r="A12419" s="248"/>
      <c r="I12419" s="126"/>
      <c r="P12419" s="126"/>
      <c r="Y12419" s="126"/>
      <c r="Z12419" s="126"/>
    </row>
    <row r="12420" spans="1:26">
      <c r="A12420" s="248"/>
      <c r="I12420" s="126"/>
      <c r="P12420" s="126"/>
      <c r="Y12420" s="126"/>
      <c r="Z12420" s="126"/>
    </row>
    <row r="12421" spans="1:26">
      <c r="A12421" s="248"/>
      <c r="I12421" s="126"/>
      <c r="P12421" s="126"/>
      <c r="Y12421" s="126"/>
      <c r="Z12421" s="126"/>
    </row>
    <row r="12422" spans="1:26">
      <c r="A12422" s="248"/>
      <c r="I12422" s="126"/>
      <c r="P12422" s="126"/>
      <c r="Y12422" s="126"/>
      <c r="Z12422" s="126"/>
    </row>
    <row r="12423" spans="1:26">
      <c r="A12423" s="248"/>
      <c r="I12423" s="126"/>
      <c r="P12423" s="126"/>
      <c r="Y12423" s="126"/>
      <c r="Z12423" s="126"/>
    </row>
    <row r="12424" spans="1:26">
      <c r="A12424" s="248"/>
      <c r="I12424" s="126"/>
      <c r="P12424" s="126"/>
      <c r="Y12424" s="126"/>
      <c r="Z12424" s="126"/>
    </row>
    <row r="12425" spans="1:26">
      <c r="A12425" s="248"/>
      <c r="I12425" s="126"/>
      <c r="P12425" s="126"/>
      <c r="Y12425" s="126"/>
      <c r="Z12425" s="126"/>
    </row>
    <row r="12426" spans="1:26">
      <c r="A12426" s="248"/>
      <c r="I12426" s="126"/>
      <c r="P12426" s="126"/>
      <c r="Y12426" s="126"/>
      <c r="Z12426" s="126"/>
    </row>
    <row r="12427" spans="1:26">
      <c r="A12427" s="248"/>
      <c r="I12427" s="126"/>
      <c r="P12427" s="126"/>
      <c r="Y12427" s="126"/>
      <c r="Z12427" s="126"/>
    </row>
    <row r="12428" spans="1:26">
      <c r="A12428" s="248"/>
      <c r="I12428" s="126"/>
      <c r="P12428" s="126"/>
      <c r="Y12428" s="126"/>
      <c r="Z12428" s="126"/>
    </row>
    <row r="12429" spans="1:26">
      <c r="A12429" s="248"/>
      <c r="I12429" s="126"/>
      <c r="P12429" s="126"/>
      <c r="Y12429" s="126"/>
      <c r="Z12429" s="126"/>
    </row>
    <row r="12430" spans="1:26">
      <c r="A12430" s="248"/>
      <c r="I12430" s="126"/>
      <c r="P12430" s="126"/>
      <c r="Y12430" s="126"/>
      <c r="Z12430" s="126"/>
    </row>
    <row r="12431" spans="1:26">
      <c r="A12431" s="248"/>
      <c r="I12431" s="126"/>
      <c r="P12431" s="126"/>
      <c r="Y12431" s="126"/>
      <c r="Z12431" s="126"/>
    </row>
    <row r="12432" spans="1:26">
      <c r="A12432" s="248"/>
      <c r="I12432" s="126"/>
      <c r="P12432" s="126"/>
      <c r="Y12432" s="126"/>
      <c r="Z12432" s="126"/>
    </row>
    <row r="12433" spans="1:26">
      <c r="A12433" s="248"/>
      <c r="I12433" s="126"/>
      <c r="P12433" s="126"/>
      <c r="Y12433" s="126"/>
      <c r="Z12433" s="126"/>
    </row>
    <row r="12434" spans="1:26">
      <c r="A12434" s="248"/>
      <c r="I12434" s="126"/>
      <c r="P12434" s="126"/>
      <c r="Y12434" s="126"/>
      <c r="Z12434" s="126"/>
    </row>
    <row r="12435" spans="1:26">
      <c r="A12435" s="248"/>
      <c r="I12435" s="126"/>
      <c r="P12435" s="126"/>
      <c r="Y12435" s="126"/>
      <c r="Z12435" s="126"/>
    </row>
    <row r="12436" spans="1:26">
      <c r="A12436" s="248"/>
      <c r="I12436" s="126"/>
      <c r="P12436" s="126"/>
      <c r="Y12436" s="126"/>
      <c r="Z12436" s="126"/>
    </row>
    <row r="12437" spans="1:26">
      <c r="A12437" s="248"/>
      <c r="I12437" s="126"/>
      <c r="P12437" s="126"/>
      <c r="Y12437" s="126"/>
      <c r="Z12437" s="126"/>
    </row>
    <row r="12438" spans="1:26">
      <c r="A12438" s="248"/>
      <c r="I12438" s="126"/>
      <c r="P12438" s="126"/>
      <c r="Y12438" s="126"/>
      <c r="Z12438" s="126"/>
    </row>
    <row r="12439" spans="1:26">
      <c r="A12439" s="248"/>
      <c r="I12439" s="126"/>
      <c r="P12439" s="126"/>
      <c r="Y12439" s="126"/>
      <c r="Z12439" s="126"/>
    </row>
    <row r="12440" spans="1:26">
      <c r="A12440" s="248"/>
      <c r="I12440" s="126"/>
      <c r="P12440" s="126"/>
      <c r="Y12440" s="126"/>
      <c r="Z12440" s="126"/>
    </row>
    <row r="12441" spans="1:26">
      <c r="A12441" s="248"/>
      <c r="I12441" s="126"/>
      <c r="P12441" s="126"/>
      <c r="Y12441" s="126"/>
      <c r="Z12441" s="126"/>
    </row>
    <row r="12442" spans="1:26">
      <c r="A12442" s="248"/>
      <c r="I12442" s="126"/>
      <c r="P12442" s="126"/>
      <c r="Y12442" s="126"/>
      <c r="Z12442" s="126"/>
    </row>
    <row r="12443" spans="1:26">
      <c r="A12443" s="248"/>
      <c r="I12443" s="126"/>
      <c r="P12443" s="126"/>
      <c r="Y12443" s="126"/>
      <c r="Z12443" s="126"/>
    </row>
    <row r="12444" spans="1:26">
      <c r="A12444" s="248"/>
      <c r="I12444" s="126"/>
      <c r="P12444" s="126"/>
      <c r="Y12444" s="126"/>
      <c r="Z12444" s="126"/>
    </row>
    <row r="12445" spans="1:26">
      <c r="A12445" s="248"/>
      <c r="I12445" s="126"/>
      <c r="P12445" s="126"/>
      <c r="Y12445" s="126"/>
      <c r="Z12445" s="126"/>
    </row>
    <row r="12446" spans="1:26">
      <c r="A12446" s="248"/>
      <c r="I12446" s="126"/>
      <c r="P12446" s="126"/>
      <c r="Y12446" s="126"/>
      <c r="Z12446" s="126"/>
    </row>
    <row r="12447" spans="1:26">
      <c r="A12447" s="248"/>
      <c r="I12447" s="126"/>
      <c r="P12447" s="126"/>
      <c r="Y12447" s="126"/>
      <c r="Z12447" s="126"/>
    </row>
    <row r="12448" spans="1:26">
      <c r="A12448" s="248"/>
      <c r="I12448" s="126"/>
      <c r="P12448" s="126"/>
      <c r="Y12448" s="126"/>
      <c r="Z12448" s="126"/>
    </row>
    <row r="12449" spans="1:26">
      <c r="A12449" s="248"/>
      <c r="I12449" s="126"/>
      <c r="P12449" s="126"/>
      <c r="Y12449" s="126"/>
      <c r="Z12449" s="126"/>
    </row>
    <row r="12450" spans="1:26">
      <c r="A12450" s="248"/>
      <c r="I12450" s="126"/>
      <c r="P12450" s="126"/>
      <c r="Y12450" s="126"/>
      <c r="Z12450" s="126"/>
    </row>
    <row r="12451" spans="1:26">
      <c r="A12451" s="248"/>
      <c r="I12451" s="126"/>
      <c r="P12451" s="126"/>
      <c r="Y12451" s="126"/>
      <c r="Z12451" s="126"/>
    </row>
    <row r="12452" spans="1:26">
      <c r="A12452" s="248"/>
      <c r="I12452" s="126"/>
      <c r="P12452" s="126"/>
      <c r="Y12452" s="126"/>
      <c r="Z12452" s="126"/>
    </row>
    <row r="12453" spans="1:26">
      <c r="A12453" s="248"/>
      <c r="I12453" s="126"/>
      <c r="P12453" s="126"/>
      <c r="Y12453" s="126"/>
      <c r="Z12453" s="126"/>
    </row>
    <row r="12454" spans="1:26">
      <c r="A12454" s="248"/>
      <c r="I12454" s="126"/>
      <c r="P12454" s="126"/>
      <c r="Y12454" s="126"/>
      <c r="Z12454" s="126"/>
    </row>
    <row r="12455" spans="1:26">
      <c r="A12455" s="248"/>
      <c r="I12455" s="126"/>
      <c r="P12455" s="126"/>
      <c r="Y12455" s="126"/>
      <c r="Z12455" s="126"/>
    </row>
    <row r="12456" spans="1:26">
      <c r="A12456" s="248"/>
      <c r="I12456" s="126"/>
      <c r="P12456" s="126"/>
      <c r="Y12456" s="126"/>
      <c r="Z12456" s="126"/>
    </row>
    <row r="12457" spans="1:26">
      <c r="A12457" s="248"/>
      <c r="I12457" s="126"/>
      <c r="P12457" s="126"/>
      <c r="Y12457" s="126"/>
      <c r="Z12457" s="126"/>
    </row>
    <row r="12458" spans="1:26">
      <c r="A12458" s="248"/>
      <c r="I12458" s="126"/>
      <c r="P12458" s="126"/>
      <c r="Y12458" s="126"/>
      <c r="Z12458" s="126"/>
    </row>
    <row r="12459" spans="1:26">
      <c r="A12459" s="248"/>
      <c r="I12459" s="126"/>
      <c r="P12459" s="126"/>
      <c r="Y12459" s="126"/>
      <c r="Z12459" s="126"/>
    </row>
    <row r="12460" spans="1:26">
      <c r="A12460" s="248"/>
      <c r="I12460" s="126"/>
      <c r="P12460" s="126"/>
      <c r="Y12460" s="126"/>
      <c r="Z12460" s="126"/>
    </row>
    <row r="12461" spans="1:26">
      <c r="A12461" s="248"/>
      <c r="I12461" s="126"/>
      <c r="P12461" s="126"/>
      <c r="Y12461" s="126"/>
      <c r="Z12461" s="126"/>
    </row>
    <row r="12462" spans="1:26">
      <c r="A12462" s="248"/>
      <c r="I12462" s="126"/>
      <c r="P12462" s="126"/>
      <c r="Y12462" s="126"/>
      <c r="Z12462" s="126"/>
    </row>
    <row r="12463" spans="1:26">
      <c r="A12463" s="248"/>
      <c r="I12463" s="126"/>
      <c r="P12463" s="126"/>
      <c r="Y12463" s="126"/>
      <c r="Z12463" s="126"/>
    </row>
    <row r="12464" spans="1:26">
      <c r="A12464" s="248"/>
      <c r="I12464" s="126"/>
      <c r="P12464" s="126"/>
      <c r="Y12464" s="126"/>
      <c r="Z12464" s="126"/>
    </row>
    <row r="12465" spans="1:26">
      <c r="A12465" s="248"/>
      <c r="I12465" s="126"/>
      <c r="P12465" s="126"/>
      <c r="Y12465" s="126"/>
      <c r="Z12465" s="126"/>
    </row>
    <row r="12466" spans="1:26">
      <c r="A12466" s="248"/>
      <c r="I12466" s="126"/>
      <c r="P12466" s="126"/>
      <c r="Y12466" s="126"/>
      <c r="Z12466" s="126"/>
    </row>
    <row r="12467" spans="1:26">
      <c r="A12467" s="248"/>
      <c r="I12467" s="126"/>
      <c r="P12467" s="126"/>
      <c r="Y12467" s="126"/>
      <c r="Z12467" s="126"/>
    </row>
    <row r="12468" spans="1:26">
      <c r="A12468" s="248"/>
      <c r="I12468" s="126"/>
      <c r="P12468" s="126"/>
      <c r="Y12468" s="126"/>
      <c r="Z12468" s="126"/>
    </row>
    <row r="12469" spans="1:26">
      <c r="A12469" s="248"/>
      <c r="I12469" s="126"/>
      <c r="P12469" s="126"/>
      <c r="Y12469" s="126"/>
      <c r="Z12469" s="126"/>
    </row>
    <row r="12470" spans="1:26">
      <c r="A12470" s="248"/>
      <c r="I12470" s="126"/>
      <c r="P12470" s="126"/>
      <c r="Y12470" s="126"/>
      <c r="Z12470" s="126"/>
    </row>
    <row r="12471" spans="1:26">
      <c r="A12471" s="248"/>
      <c r="I12471" s="126"/>
      <c r="P12471" s="126"/>
      <c r="Y12471" s="126"/>
      <c r="Z12471" s="126"/>
    </row>
    <row r="12472" spans="1:26">
      <c r="A12472" s="248"/>
      <c r="I12472" s="126"/>
      <c r="P12472" s="126"/>
      <c r="Y12472" s="126"/>
      <c r="Z12472" s="126"/>
    </row>
    <row r="12473" spans="1:26">
      <c r="A12473" s="248"/>
      <c r="I12473" s="126"/>
      <c r="P12473" s="126"/>
      <c r="Y12473" s="126"/>
      <c r="Z12473" s="126"/>
    </row>
    <row r="12474" spans="1:26">
      <c r="A12474" s="248"/>
      <c r="I12474" s="126"/>
      <c r="P12474" s="126"/>
      <c r="Y12474" s="126"/>
      <c r="Z12474" s="126"/>
    </row>
    <row r="12475" spans="1:26">
      <c r="A12475" s="248"/>
      <c r="I12475" s="126"/>
      <c r="P12475" s="126"/>
      <c r="Y12475" s="126"/>
      <c r="Z12475" s="126"/>
    </row>
    <row r="12476" spans="1:26">
      <c r="A12476" s="248"/>
      <c r="I12476" s="126"/>
      <c r="P12476" s="126"/>
      <c r="Y12476" s="126"/>
      <c r="Z12476" s="126"/>
    </row>
    <row r="12477" spans="1:26">
      <c r="A12477" s="248"/>
      <c r="I12477" s="126"/>
      <c r="P12477" s="126"/>
      <c r="Y12477" s="126"/>
      <c r="Z12477" s="126"/>
    </row>
    <row r="12478" spans="1:26">
      <c r="A12478" s="248"/>
      <c r="I12478" s="126"/>
      <c r="P12478" s="126"/>
      <c r="Y12478" s="126"/>
      <c r="Z12478" s="126"/>
    </row>
    <row r="12479" spans="1:26">
      <c r="A12479" s="248"/>
      <c r="I12479" s="126"/>
      <c r="P12479" s="126"/>
      <c r="Y12479" s="126"/>
      <c r="Z12479" s="126"/>
    </row>
    <row r="12480" spans="1:26">
      <c r="A12480" s="248"/>
      <c r="I12480" s="126"/>
      <c r="P12480" s="126"/>
      <c r="Y12480" s="126"/>
      <c r="Z12480" s="126"/>
    </row>
    <row r="12481" spans="1:26">
      <c r="A12481" s="248"/>
      <c r="I12481" s="126"/>
      <c r="P12481" s="126"/>
      <c r="Y12481" s="126"/>
      <c r="Z12481" s="126"/>
    </row>
    <row r="12482" spans="1:26">
      <c r="A12482" s="248"/>
      <c r="I12482" s="126"/>
      <c r="P12482" s="126"/>
      <c r="Y12482" s="126"/>
      <c r="Z12482" s="126"/>
    </row>
    <row r="12483" spans="1:26">
      <c r="A12483" s="248"/>
      <c r="I12483" s="126"/>
      <c r="P12483" s="126"/>
      <c r="Y12483" s="126"/>
      <c r="Z12483" s="126"/>
    </row>
    <row r="12484" spans="1:26">
      <c r="A12484" s="248"/>
      <c r="I12484" s="126"/>
      <c r="P12484" s="126"/>
      <c r="Y12484" s="126"/>
      <c r="Z12484" s="126"/>
    </row>
    <row r="12485" spans="1:26">
      <c r="A12485" s="248"/>
      <c r="I12485" s="126"/>
      <c r="P12485" s="126"/>
      <c r="Y12485" s="126"/>
      <c r="Z12485" s="126"/>
    </row>
    <row r="12486" spans="1:26">
      <c r="A12486" s="248"/>
      <c r="I12486" s="126"/>
      <c r="P12486" s="126"/>
      <c r="Y12486" s="126"/>
      <c r="Z12486" s="126"/>
    </row>
    <row r="12487" spans="1:26">
      <c r="A12487" s="248"/>
      <c r="I12487" s="126"/>
      <c r="P12487" s="126"/>
      <c r="Y12487" s="126"/>
      <c r="Z12487" s="126"/>
    </row>
    <row r="12488" spans="1:26">
      <c r="A12488" s="248"/>
      <c r="I12488" s="126"/>
      <c r="P12488" s="126"/>
      <c r="Y12488" s="126"/>
      <c r="Z12488" s="126"/>
    </row>
    <row r="12489" spans="1:26">
      <c r="A12489" s="248"/>
      <c r="I12489" s="126"/>
      <c r="P12489" s="126"/>
      <c r="Y12489" s="126"/>
      <c r="Z12489" s="126"/>
    </row>
    <row r="12490" spans="1:26">
      <c r="A12490" s="248"/>
      <c r="I12490" s="126"/>
      <c r="P12490" s="126"/>
      <c r="Y12490" s="126"/>
      <c r="Z12490" s="126"/>
    </row>
    <row r="12491" spans="1:26">
      <c r="A12491" s="248"/>
      <c r="I12491" s="126"/>
      <c r="P12491" s="126"/>
      <c r="Y12491" s="126"/>
      <c r="Z12491" s="126"/>
    </row>
    <row r="12492" spans="1:26">
      <c r="A12492" s="248"/>
      <c r="I12492" s="126"/>
      <c r="P12492" s="126"/>
      <c r="Y12492" s="126"/>
      <c r="Z12492" s="126"/>
    </row>
    <row r="12493" spans="1:26">
      <c r="A12493" s="248"/>
      <c r="I12493" s="126"/>
      <c r="P12493" s="126"/>
      <c r="Y12493" s="126"/>
      <c r="Z12493" s="126"/>
    </row>
    <row r="12494" spans="1:26">
      <c r="A12494" s="248"/>
      <c r="I12494" s="126"/>
      <c r="P12494" s="126"/>
      <c r="Y12494" s="126"/>
      <c r="Z12494" s="126"/>
    </row>
    <row r="12495" spans="1:26">
      <c r="A12495" s="248"/>
      <c r="I12495" s="126"/>
      <c r="P12495" s="126"/>
      <c r="Y12495" s="126"/>
      <c r="Z12495" s="126"/>
    </row>
    <row r="12496" spans="1:26">
      <c r="A12496" s="248"/>
      <c r="I12496" s="126"/>
      <c r="P12496" s="126"/>
      <c r="Y12496" s="126"/>
      <c r="Z12496" s="126"/>
    </row>
    <row r="12497" spans="1:26">
      <c r="A12497" s="248"/>
      <c r="I12497" s="126"/>
      <c r="P12497" s="126"/>
      <c r="Y12497" s="126"/>
      <c r="Z12497" s="126"/>
    </row>
    <row r="12498" spans="1:26">
      <c r="A12498" s="248"/>
      <c r="I12498" s="126"/>
      <c r="P12498" s="126"/>
      <c r="Y12498" s="126"/>
      <c r="Z12498" s="126"/>
    </row>
    <row r="12499" spans="1:26">
      <c r="A12499" s="248"/>
      <c r="I12499" s="126"/>
      <c r="P12499" s="126"/>
      <c r="Y12499" s="126"/>
      <c r="Z12499" s="126"/>
    </row>
    <row r="12500" spans="1:26">
      <c r="A12500" s="248"/>
      <c r="I12500" s="126"/>
      <c r="P12500" s="126"/>
      <c r="Y12500" s="126"/>
      <c r="Z12500" s="126"/>
    </row>
    <row r="12501" spans="1:26">
      <c r="A12501" s="248"/>
      <c r="I12501" s="126"/>
      <c r="P12501" s="126"/>
      <c r="Y12501" s="126"/>
      <c r="Z12501" s="126"/>
    </row>
    <row r="12502" spans="1:26">
      <c r="A12502" s="248"/>
      <c r="I12502" s="126"/>
      <c r="P12502" s="126"/>
      <c r="Y12502" s="126"/>
      <c r="Z12502" s="126"/>
    </row>
    <row r="12503" spans="1:26">
      <c r="A12503" s="248"/>
      <c r="I12503" s="126"/>
      <c r="P12503" s="126"/>
      <c r="Y12503" s="126"/>
      <c r="Z12503" s="126"/>
    </row>
    <row r="12504" spans="1:26">
      <c r="A12504" s="248"/>
      <c r="I12504" s="126"/>
      <c r="P12504" s="126"/>
      <c r="Y12504" s="126"/>
      <c r="Z12504" s="126"/>
    </row>
    <row r="12505" spans="1:26">
      <c r="A12505" s="248"/>
      <c r="I12505" s="126"/>
      <c r="P12505" s="126"/>
      <c r="Y12505" s="126"/>
      <c r="Z12505" s="126"/>
    </row>
    <row r="12506" spans="1:26">
      <c r="A12506" s="248"/>
      <c r="I12506" s="126"/>
      <c r="P12506" s="126"/>
      <c r="Y12506" s="126"/>
      <c r="Z12506" s="126"/>
    </row>
    <row r="12507" spans="1:26">
      <c r="A12507" s="248"/>
      <c r="I12507" s="126"/>
      <c r="P12507" s="126"/>
      <c r="Y12507" s="126"/>
      <c r="Z12507" s="126"/>
    </row>
    <row r="12508" spans="1:26">
      <c r="A12508" s="248"/>
      <c r="I12508" s="126"/>
      <c r="P12508" s="126"/>
      <c r="Y12508" s="126"/>
      <c r="Z12508" s="126"/>
    </row>
    <row r="12509" spans="1:26">
      <c r="A12509" s="248"/>
      <c r="I12509" s="126"/>
      <c r="P12509" s="126"/>
      <c r="Y12509" s="126"/>
      <c r="Z12509" s="126"/>
    </row>
    <row r="12510" spans="1:26">
      <c r="A12510" s="248"/>
      <c r="I12510" s="126"/>
      <c r="P12510" s="126"/>
      <c r="Y12510" s="126"/>
      <c r="Z12510" s="126"/>
    </row>
    <row r="12511" spans="1:26">
      <c r="A12511" s="248"/>
      <c r="I12511" s="126"/>
      <c r="P12511" s="126"/>
      <c r="Y12511" s="126"/>
      <c r="Z12511" s="126"/>
    </row>
    <row r="12512" spans="1:26">
      <c r="A12512" s="248"/>
      <c r="I12512" s="126"/>
      <c r="P12512" s="126"/>
      <c r="Y12512" s="126"/>
      <c r="Z12512" s="126"/>
    </row>
    <row r="12513" spans="1:26">
      <c r="A12513" s="248"/>
      <c r="I12513" s="126"/>
      <c r="P12513" s="126"/>
      <c r="Y12513" s="126"/>
      <c r="Z12513" s="126"/>
    </row>
    <row r="12514" spans="1:26">
      <c r="A12514" s="248"/>
      <c r="I12514" s="126"/>
      <c r="P12514" s="126"/>
      <c r="Y12514" s="126"/>
      <c r="Z12514" s="126"/>
    </row>
    <row r="12515" spans="1:26">
      <c r="A12515" s="248"/>
      <c r="I12515" s="126"/>
      <c r="P12515" s="126"/>
      <c r="Y12515" s="126"/>
      <c r="Z12515" s="126"/>
    </row>
    <row r="12516" spans="1:26">
      <c r="A12516" s="248"/>
      <c r="I12516" s="126"/>
      <c r="P12516" s="126"/>
      <c r="Y12516" s="126"/>
      <c r="Z12516" s="126"/>
    </row>
    <row r="12517" spans="1:26">
      <c r="A12517" s="248"/>
      <c r="I12517" s="126"/>
      <c r="P12517" s="126"/>
      <c r="Y12517" s="126"/>
      <c r="Z12517" s="126"/>
    </row>
    <row r="12518" spans="1:26">
      <c r="A12518" s="248"/>
      <c r="I12518" s="126"/>
      <c r="P12518" s="126"/>
      <c r="Y12518" s="126"/>
      <c r="Z12518" s="126"/>
    </row>
    <row r="12519" spans="1:26">
      <c r="A12519" s="248"/>
      <c r="I12519" s="126"/>
      <c r="P12519" s="126"/>
      <c r="Y12519" s="126"/>
      <c r="Z12519" s="126"/>
    </row>
    <row r="12520" spans="1:26">
      <c r="A12520" s="248"/>
      <c r="I12520" s="126"/>
      <c r="P12520" s="126"/>
      <c r="Y12520" s="126"/>
      <c r="Z12520" s="126"/>
    </row>
    <row r="12521" spans="1:26">
      <c r="A12521" s="248"/>
      <c r="I12521" s="126"/>
      <c r="P12521" s="126"/>
      <c r="Y12521" s="126"/>
      <c r="Z12521" s="126"/>
    </row>
    <row r="12522" spans="1:26">
      <c r="A12522" s="248"/>
      <c r="I12522" s="126"/>
      <c r="P12522" s="126"/>
      <c r="Y12522" s="126"/>
      <c r="Z12522" s="126"/>
    </row>
    <row r="12523" spans="1:26">
      <c r="A12523" s="248"/>
      <c r="I12523" s="126"/>
      <c r="P12523" s="126"/>
      <c r="Y12523" s="126"/>
      <c r="Z12523" s="126"/>
    </row>
    <row r="12524" spans="1:26">
      <c r="A12524" s="248"/>
      <c r="I12524" s="126"/>
      <c r="P12524" s="126"/>
      <c r="Y12524" s="126"/>
      <c r="Z12524" s="126"/>
    </row>
    <row r="12525" spans="1:26">
      <c r="A12525" s="248"/>
      <c r="I12525" s="126"/>
      <c r="P12525" s="126"/>
      <c r="Y12525" s="126"/>
      <c r="Z12525" s="126"/>
    </row>
    <row r="12526" spans="1:26">
      <c r="A12526" s="248"/>
      <c r="I12526" s="126"/>
      <c r="P12526" s="126"/>
      <c r="Y12526" s="126"/>
      <c r="Z12526" s="126"/>
    </row>
    <row r="12527" spans="1:26">
      <c r="A12527" s="248"/>
      <c r="I12527" s="126"/>
      <c r="P12527" s="126"/>
      <c r="Y12527" s="126"/>
      <c r="Z12527" s="126"/>
    </row>
    <row r="12528" spans="1:26">
      <c r="A12528" s="248"/>
      <c r="I12528" s="126"/>
      <c r="P12528" s="126"/>
      <c r="Y12528" s="126"/>
      <c r="Z12528" s="126"/>
    </row>
    <row r="12529" spans="1:26">
      <c r="A12529" s="248"/>
      <c r="I12529" s="126"/>
      <c r="P12529" s="126"/>
      <c r="Y12529" s="126"/>
      <c r="Z12529" s="126"/>
    </row>
    <row r="12530" spans="1:26">
      <c r="A12530" s="248"/>
      <c r="I12530" s="126"/>
      <c r="P12530" s="126"/>
      <c r="Y12530" s="126"/>
      <c r="Z12530" s="126"/>
    </row>
    <row r="12531" spans="1:26">
      <c r="A12531" s="248"/>
      <c r="I12531" s="126"/>
      <c r="P12531" s="126"/>
      <c r="Y12531" s="126"/>
      <c r="Z12531" s="126"/>
    </row>
    <row r="12532" spans="1:26">
      <c r="A12532" s="248"/>
      <c r="I12532" s="126"/>
      <c r="P12532" s="126"/>
      <c r="Y12532" s="126"/>
      <c r="Z12532" s="126"/>
    </row>
    <row r="12533" spans="1:26">
      <c r="A12533" s="248"/>
      <c r="I12533" s="126"/>
      <c r="P12533" s="126"/>
      <c r="Y12533" s="126"/>
      <c r="Z12533" s="126"/>
    </row>
    <row r="12534" spans="1:26">
      <c r="A12534" s="248"/>
      <c r="I12534" s="126"/>
      <c r="P12534" s="126"/>
      <c r="Y12534" s="126"/>
      <c r="Z12534" s="126"/>
    </row>
    <row r="12535" spans="1:26">
      <c r="A12535" s="248"/>
      <c r="I12535" s="126"/>
      <c r="P12535" s="126"/>
      <c r="Y12535" s="126"/>
      <c r="Z12535" s="126"/>
    </row>
    <row r="12536" spans="1:26">
      <c r="A12536" s="248"/>
      <c r="I12536" s="126"/>
      <c r="P12536" s="126"/>
      <c r="Y12536" s="126"/>
      <c r="Z12536" s="126"/>
    </row>
    <row r="12537" spans="1:26">
      <c r="A12537" s="248"/>
      <c r="I12537" s="126"/>
      <c r="P12537" s="126"/>
      <c r="Y12537" s="126"/>
      <c r="Z12537" s="126"/>
    </row>
    <row r="12538" spans="1:26">
      <c r="A12538" s="248"/>
      <c r="I12538" s="126"/>
      <c r="P12538" s="126"/>
      <c r="Y12538" s="126"/>
      <c r="Z12538" s="126"/>
    </row>
    <row r="12539" spans="1:26">
      <c r="A12539" s="248"/>
      <c r="I12539" s="126"/>
      <c r="P12539" s="126"/>
      <c r="Y12539" s="126"/>
      <c r="Z12539" s="126"/>
    </row>
    <row r="12540" spans="1:26">
      <c r="A12540" s="248"/>
      <c r="I12540" s="126"/>
      <c r="P12540" s="126"/>
      <c r="Y12540" s="126"/>
      <c r="Z12540" s="126"/>
    </row>
    <row r="12541" spans="1:26">
      <c r="A12541" s="248"/>
      <c r="I12541" s="126"/>
      <c r="P12541" s="126"/>
      <c r="Y12541" s="126"/>
      <c r="Z12541" s="126"/>
    </row>
    <row r="12542" spans="1:26">
      <c r="A12542" s="248"/>
      <c r="I12542" s="126"/>
      <c r="P12542" s="126"/>
      <c r="Y12542" s="126"/>
      <c r="Z12542" s="126"/>
    </row>
    <row r="12543" spans="1:26">
      <c r="A12543" s="248"/>
      <c r="I12543" s="126"/>
      <c r="P12543" s="126"/>
      <c r="Y12543" s="126"/>
      <c r="Z12543" s="126"/>
    </row>
    <row r="12544" spans="1:26">
      <c r="A12544" s="248"/>
      <c r="I12544" s="126"/>
      <c r="P12544" s="126"/>
      <c r="Y12544" s="126"/>
      <c r="Z12544" s="126"/>
    </row>
    <row r="12545" spans="1:26">
      <c r="A12545" s="248"/>
      <c r="I12545" s="126"/>
      <c r="P12545" s="126"/>
      <c r="Y12545" s="126"/>
      <c r="Z12545" s="126"/>
    </row>
    <row r="12546" spans="1:26">
      <c r="A12546" s="248"/>
      <c r="I12546" s="126"/>
      <c r="P12546" s="126"/>
      <c r="Y12546" s="126"/>
      <c r="Z12546" s="126"/>
    </row>
    <row r="12547" spans="1:26">
      <c r="A12547" s="248"/>
      <c r="I12547" s="126"/>
      <c r="P12547" s="126"/>
      <c r="Y12547" s="126"/>
      <c r="Z12547" s="126"/>
    </row>
    <row r="12548" spans="1:26">
      <c r="A12548" s="248"/>
      <c r="I12548" s="126"/>
      <c r="P12548" s="126"/>
      <c r="Y12548" s="126"/>
      <c r="Z12548" s="126"/>
    </row>
    <row r="12549" spans="1:26">
      <c r="A12549" s="248"/>
      <c r="I12549" s="126"/>
      <c r="P12549" s="126"/>
      <c r="Y12549" s="126"/>
      <c r="Z12549" s="126"/>
    </row>
    <row r="12550" spans="1:26">
      <c r="A12550" s="248"/>
      <c r="I12550" s="126"/>
      <c r="P12550" s="126"/>
      <c r="Y12550" s="126"/>
      <c r="Z12550" s="126"/>
    </row>
    <row r="12551" spans="1:26">
      <c r="A12551" s="248"/>
      <c r="I12551" s="126"/>
      <c r="P12551" s="126"/>
      <c r="Y12551" s="126"/>
      <c r="Z12551" s="126"/>
    </row>
    <row r="12552" spans="1:26">
      <c r="A12552" s="248"/>
      <c r="I12552" s="126"/>
      <c r="P12552" s="126"/>
      <c r="Y12552" s="126"/>
      <c r="Z12552" s="126"/>
    </row>
    <row r="12553" spans="1:26">
      <c r="A12553" s="248"/>
      <c r="I12553" s="126"/>
      <c r="P12553" s="126"/>
      <c r="Y12553" s="126"/>
      <c r="Z12553" s="126"/>
    </row>
    <row r="12554" spans="1:26">
      <c r="A12554" s="248"/>
      <c r="I12554" s="126"/>
      <c r="P12554" s="126"/>
      <c r="Y12554" s="126"/>
      <c r="Z12554" s="126"/>
    </row>
    <row r="12555" spans="1:26">
      <c r="A12555" s="248"/>
      <c r="I12555" s="126"/>
      <c r="P12555" s="126"/>
      <c r="Y12555" s="126"/>
      <c r="Z12555" s="126"/>
    </row>
    <row r="12556" spans="1:26">
      <c r="A12556" s="248"/>
      <c r="I12556" s="126"/>
      <c r="P12556" s="126"/>
      <c r="Y12556" s="126"/>
      <c r="Z12556" s="126"/>
    </row>
    <row r="12557" spans="1:26">
      <c r="A12557" s="248"/>
      <c r="I12557" s="126"/>
      <c r="P12557" s="126"/>
      <c r="Y12557" s="126"/>
      <c r="Z12557" s="126"/>
    </row>
    <row r="12558" spans="1:26">
      <c r="A12558" s="248"/>
      <c r="I12558" s="126"/>
      <c r="P12558" s="126"/>
      <c r="Y12558" s="126"/>
      <c r="Z12558" s="126"/>
    </row>
    <row r="12559" spans="1:26">
      <c r="A12559" s="248"/>
      <c r="I12559" s="126"/>
      <c r="P12559" s="126"/>
      <c r="Y12559" s="126"/>
      <c r="Z12559" s="126"/>
    </row>
    <row r="12560" spans="1:26">
      <c r="A12560" s="248"/>
      <c r="I12560" s="126"/>
      <c r="P12560" s="126"/>
      <c r="Y12560" s="126"/>
      <c r="Z12560" s="126"/>
    </row>
    <row r="12561" spans="1:26">
      <c r="A12561" s="248"/>
      <c r="I12561" s="126"/>
      <c r="P12561" s="126"/>
      <c r="Y12561" s="126"/>
      <c r="Z12561" s="126"/>
    </row>
    <row r="12562" spans="1:26">
      <c r="A12562" s="248"/>
      <c r="I12562" s="126"/>
      <c r="P12562" s="126"/>
      <c r="Y12562" s="126"/>
      <c r="Z12562" s="126"/>
    </row>
    <row r="12563" spans="1:26">
      <c r="A12563" s="248"/>
      <c r="I12563" s="126"/>
      <c r="P12563" s="126"/>
      <c r="Y12563" s="126"/>
      <c r="Z12563" s="126"/>
    </row>
    <row r="12564" spans="1:26">
      <c r="A12564" s="248"/>
      <c r="I12564" s="126"/>
      <c r="P12564" s="126"/>
      <c r="Y12564" s="126"/>
      <c r="Z12564" s="126"/>
    </row>
    <row r="12565" spans="1:26">
      <c r="A12565" s="248"/>
      <c r="I12565" s="126"/>
      <c r="P12565" s="126"/>
      <c r="Y12565" s="126"/>
      <c r="Z12565" s="126"/>
    </row>
    <row r="12566" spans="1:26">
      <c r="A12566" s="248"/>
      <c r="I12566" s="126"/>
      <c r="P12566" s="126"/>
      <c r="Y12566" s="126"/>
      <c r="Z12566" s="126"/>
    </row>
    <row r="12567" spans="1:26">
      <c r="A12567" s="248"/>
      <c r="I12567" s="126"/>
      <c r="P12567" s="126"/>
      <c r="Y12567" s="126"/>
      <c r="Z12567" s="126"/>
    </row>
    <row r="12568" spans="1:26">
      <c r="A12568" s="248"/>
      <c r="I12568" s="126"/>
      <c r="P12568" s="126"/>
      <c r="Y12568" s="126"/>
      <c r="Z12568" s="126"/>
    </row>
    <row r="12569" spans="1:26">
      <c r="A12569" s="248"/>
      <c r="I12569" s="126"/>
      <c r="P12569" s="126"/>
      <c r="Y12569" s="126"/>
      <c r="Z12569" s="126"/>
    </row>
    <row r="12570" spans="1:26">
      <c r="A12570" s="248"/>
      <c r="I12570" s="126"/>
      <c r="P12570" s="126"/>
      <c r="Y12570" s="126"/>
      <c r="Z12570" s="126"/>
    </row>
    <row r="12571" spans="1:26">
      <c r="A12571" s="248"/>
      <c r="I12571" s="126"/>
      <c r="P12571" s="126"/>
      <c r="Y12571" s="126"/>
      <c r="Z12571" s="126"/>
    </row>
    <row r="12572" spans="1:26">
      <c r="A12572" s="248"/>
      <c r="I12572" s="126"/>
      <c r="P12572" s="126"/>
      <c r="Y12572" s="126"/>
      <c r="Z12572" s="126"/>
    </row>
    <row r="12573" spans="1:26">
      <c r="A12573" s="248"/>
      <c r="I12573" s="126"/>
      <c r="P12573" s="126"/>
      <c r="Y12573" s="126"/>
      <c r="Z12573" s="126"/>
    </row>
    <row r="12574" spans="1:26">
      <c r="A12574" s="248"/>
      <c r="I12574" s="126"/>
      <c r="P12574" s="126"/>
      <c r="Y12574" s="126"/>
      <c r="Z12574" s="126"/>
    </row>
    <row r="12575" spans="1:26">
      <c r="A12575" s="248"/>
      <c r="I12575" s="126"/>
      <c r="P12575" s="126"/>
      <c r="Y12575" s="126"/>
      <c r="Z12575" s="126"/>
    </row>
    <row r="12576" spans="1:26">
      <c r="A12576" s="248"/>
      <c r="I12576" s="126"/>
      <c r="P12576" s="126"/>
      <c r="Y12576" s="126"/>
      <c r="Z12576" s="126"/>
    </row>
    <row r="12577" spans="1:26">
      <c r="A12577" s="248"/>
      <c r="I12577" s="126"/>
      <c r="P12577" s="126"/>
      <c r="Y12577" s="126"/>
      <c r="Z12577" s="126"/>
    </row>
    <row r="12578" spans="1:26">
      <c r="A12578" s="248"/>
      <c r="I12578" s="126"/>
      <c r="P12578" s="126"/>
      <c r="Y12578" s="126"/>
      <c r="Z12578" s="126"/>
    </row>
    <row r="12579" spans="1:26">
      <c r="A12579" s="248"/>
      <c r="I12579" s="126"/>
      <c r="P12579" s="126"/>
      <c r="Y12579" s="126"/>
      <c r="Z12579" s="126"/>
    </row>
    <row r="12580" spans="1:26">
      <c r="A12580" s="248"/>
      <c r="I12580" s="126"/>
      <c r="P12580" s="126"/>
      <c r="Y12580" s="126"/>
      <c r="Z12580" s="126"/>
    </row>
    <row r="12581" spans="1:26">
      <c r="A12581" s="248"/>
      <c r="I12581" s="126"/>
      <c r="P12581" s="126"/>
      <c r="Y12581" s="126"/>
      <c r="Z12581" s="126"/>
    </row>
    <row r="12582" spans="1:26">
      <c r="A12582" s="248"/>
      <c r="I12582" s="126"/>
      <c r="P12582" s="126"/>
      <c r="Y12582" s="126"/>
      <c r="Z12582" s="126"/>
    </row>
    <row r="12583" spans="1:26">
      <c r="A12583" s="248"/>
      <c r="I12583" s="126"/>
      <c r="P12583" s="126"/>
      <c r="Y12583" s="126"/>
      <c r="Z12583" s="126"/>
    </row>
    <row r="12584" spans="1:26">
      <c r="A12584" s="248"/>
      <c r="I12584" s="126"/>
      <c r="P12584" s="126"/>
      <c r="Y12584" s="126"/>
      <c r="Z12584" s="126"/>
    </row>
    <row r="12585" spans="1:26">
      <c r="A12585" s="248"/>
      <c r="I12585" s="126"/>
      <c r="P12585" s="126"/>
      <c r="Y12585" s="126"/>
      <c r="Z12585" s="126"/>
    </row>
    <row r="12586" spans="1:26">
      <c r="A12586" s="248"/>
      <c r="I12586" s="126"/>
      <c r="P12586" s="126"/>
      <c r="Y12586" s="126"/>
      <c r="Z12586" s="126"/>
    </row>
    <row r="12587" spans="1:26">
      <c r="A12587" s="248"/>
      <c r="I12587" s="126"/>
      <c r="P12587" s="126"/>
      <c r="Y12587" s="126"/>
      <c r="Z12587" s="126"/>
    </row>
    <row r="12588" spans="1:26">
      <c r="A12588" s="248"/>
      <c r="I12588" s="126"/>
      <c r="P12588" s="126"/>
      <c r="Y12588" s="126"/>
      <c r="Z12588" s="126"/>
    </row>
    <row r="12589" spans="1:26">
      <c r="A12589" s="248"/>
      <c r="I12589" s="126"/>
      <c r="P12589" s="126"/>
      <c r="Y12589" s="126"/>
      <c r="Z12589" s="126"/>
    </row>
    <row r="12590" spans="1:26">
      <c r="A12590" s="248"/>
      <c r="I12590" s="126"/>
      <c r="P12590" s="126"/>
      <c r="Y12590" s="126"/>
      <c r="Z12590" s="126"/>
    </row>
    <row r="12591" spans="1:26">
      <c r="A12591" s="248"/>
      <c r="I12591" s="126"/>
      <c r="P12591" s="126"/>
      <c r="Y12591" s="126"/>
      <c r="Z12591" s="126"/>
    </row>
    <row r="12592" spans="1:26">
      <c r="A12592" s="248"/>
      <c r="I12592" s="126"/>
      <c r="P12592" s="126"/>
      <c r="Y12592" s="126"/>
      <c r="Z12592" s="126"/>
    </row>
    <row r="12593" spans="1:26">
      <c r="A12593" s="248"/>
      <c r="I12593" s="126"/>
      <c r="P12593" s="126"/>
      <c r="Y12593" s="126"/>
      <c r="Z12593" s="126"/>
    </row>
    <row r="12594" spans="1:26">
      <c r="A12594" s="248"/>
      <c r="I12594" s="126"/>
      <c r="P12594" s="126"/>
      <c r="Y12594" s="126"/>
      <c r="Z12594" s="126"/>
    </row>
    <row r="12595" spans="1:26">
      <c r="A12595" s="248"/>
      <c r="I12595" s="126"/>
      <c r="P12595" s="126"/>
      <c r="Y12595" s="126"/>
      <c r="Z12595" s="126"/>
    </row>
    <row r="12596" spans="1:26">
      <c r="A12596" s="248"/>
      <c r="I12596" s="126"/>
      <c r="P12596" s="126"/>
      <c r="Y12596" s="126"/>
      <c r="Z12596" s="126"/>
    </row>
    <row r="12597" spans="1:26">
      <c r="A12597" s="248"/>
      <c r="I12597" s="126"/>
      <c r="P12597" s="126"/>
      <c r="Y12597" s="126"/>
      <c r="Z12597" s="126"/>
    </row>
    <row r="12598" spans="1:26">
      <c r="A12598" s="248"/>
      <c r="I12598" s="126"/>
      <c r="P12598" s="126"/>
      <c r="Y12598" s="126"/>
      <c r="Z12598" s="126"/>
    </row>
    <row r="12599" spans="1:26">
      <c r="A12599" s="248"/>
      <c r="I12599" s="126"/>
      <c r="P12599" s="126"/>
      <c r="Y12599" s="126"/>
      <c r="Z12599" s="126"/>
    </row>
    <row r="12600" spans="1:26">
      <c r="A12600" s="248"/>
      <c r="I12600" s="126"/>
      <c r="P12600" s="126"/>
      <c r="Y12600" s="126"/>
      <c r="Z12600" s="126"/>
    </row>
    <row r="12601" spans="1:26">
      <c r="A12601" s="248"/>
      <c r="I12601" s="126"/>
      <c r="P12601" s="126"/>
      <c r="Y12601" s="126"/>
      <c r="Z12601" s="126"/>
    </row>
    <row r="12602" spans="1:26">
      <c r="A12602" s="248"/>
      <c r="I12602" s="126"/>
      <c r="P12602" s="126"/>
      <c r="Y12602" s="126"/>
      <c r="Z12602" s="126"/>
    </row>
    <row r="12603" spans="1:26">
      <c r="A12603" s="248"/>
      <c r="I12603" s="126"/>
      <c r="P12603" s="126"/>
      <c r="Y12603" s="126"/>
      <c r="Z12603" s="126"/>
    </row>
    <row r="12604" spans="1:26">
      <c r="A12604" s="248"/>
      <c r="I12604" s="126"/>
      <c r="P12604" s="126"/>
      <c r="Y12604" s="126"/>
      <c r="Z12604" s="126"/>
    </row>
    <row r="12605" spans="1:26">
      <c r="A12605" s="248"/>
      <c r="I12605" s="126"/>
      <c r="P12605" s="126"/>
      <c r="Y12605" s="126"/>
      <c r="Z12605" s="126"/>
    </row>
    <row r="12606" spans="1:26">
      <c r="A12606" s="248"/>
      <c r="I12606" s="126"/>
      <c r="P12606" s="126"/>
      <c r="Y12606" s="126"/>
      <c r="Z12606" s="126"/>
    </row>
    <row r="12607" spans="1:26">
      <c r="A12607" s="248"/>
      <c r="I12607" s="126"/>
      <c r="P12607" s="126"/>
      <c r="Y12607" s="126"/>
      <c r="Z12607" s="126"/>
    </row>
    <row r="12608" spans="1:26">
      <c r="A12608" s="248"/>
      <c r="I12608" s="126"/>
      <c r="P12608" s="126"/>
      <c r="Y12608" s="126"/>
      <c r="Z12608" s="126"/>
    </row>
    <row r="12609" spans="1:26">
      <c r="A12609" s="248"/>
      <c r="I12609" s="126"/>
      <c r="P12609" s="126"/>
      <c r="Y12609" s="126"/>
      <c r="Z12609" s="126"/>
    </row>
    <row r="12610" spans="1:26">
      <c r="A12610" s="248"/>
      <c r="I12610" s="126"/>
      <c r="P12610" s="126"/>
      <c r="Y12610" s="126"/>
      <c r="Z12610" s="126"/>
    </row>
    <row r="12611" spans="1:26">
      <c r="A12611" s="248"/>
      <c r="I12611" s="126"/>
      <c r="P12611" s="126"/>
      <c r="Y12611" s="126"/>
      <c r="Z12611" s="126"/>
    </row>
    <row r="12612" spans="1:26">
      <c r="A12612" s="248"/>
      <c r="I12612" s="126"/>
      <c r="P12612" s="126"/>
      <c r="Y12612" s="126"/>
      <c r="Z12612" s="126"/>
    </row>
    <row r="12613" spans="1:26">
      <c r="A12613" s="248"/>
      <c r="I12613" s="126"/>
      <c r="P12613" s="126"/>
      <c r="Y12613" s="126"/>
      <c r="Z12613" s="126"/>
    </row>
    <row r="12614" spans="1:26">
      <c r="A12614" s="248"/>
      <c r="I12614" s="126"/>
      <c r="P12614" s="126"/>
      <c r="Y12614" s="126"/>
      <c r="Z12614" s="126"/>
    </row>
    <row r="12615" spans="1:26">
      <c r="A12615" s="248"/>
      <c r="I12615" s="126"/>
      <c r="P12615" s="126"/>
      <c r="Y12615" s="126"/>
      <c r="Z12615" s="126"/>
    </row>
    <row r="12616" spans="1:26">
      <c r="A12616" s="248"/>
      <c r="I12616" s="126"/>
      <c r="P12616" s="126"/>
      <c r="Y12616" s="126"/>
      <c r="Z12616" s="126"/>
    </row>
    <row r="12617" spans="1:26">
      <c r="A12617" s="248"/>
      <c r="I12617" s="126"/>
      <c r="P12617" s="126"/>
      <c r="Y12617" s="126"/>
      <c r="Z12617" s="126"/>
    </row>
    <row r="12618" spans="1:26">
      <c r="A12618" s="248"/>
      <c r="I12618" s="126"/>
      <c r="P12618" s="126"/>
      <c r="Y12618" s="126"/>
      <c r="Z12618" s="126"/>
    </row>
    <row r="12619" spans="1:26">
      <c r="A12619" s="248"/>
      <c r="I12619" s="126"/>
      <c r="P12619" s="126"/>
      <c r="Y12619" s="126"/>
      <c r="Z12619" s="126"/>
    </row>
    <row r="12620" spans="1:26">
      <c r="A12620" s="248"/>
      <c r="I12620" s="126"/>
      <c r="P12620" s="126"/>
      <c r="Y12620" s="126"/>
      <c r="Z12620" s="126"/>
    </row>
    <row r="12621" spans="1:26">
      <c r="A12621" s="248"/>
      <c r="I12621" s="126"/>
      <c r="P12621" s="126"/>
      <c r="Y12621" s="126"/>
      <c r="Z12621" s="126"/>
    </row>
    <row r="12622" spans="1:26">
      <c r="A12622" s="248"/>
      <c r="I12622" s="126"/>
      <c r="P12622" s="126"/>
      <c r="Y12622" s="126"/>
      <c r="Z12622" s="126"/>
    </row>
    <row r="12623" spans="1:26">
      <c r="A12623" s="248"/>
      <c r="I12623" s="126"/>
      <c r="P12623" s="126"/>
      <c r="Y12623" s="126"/>
      <c r="Z12623" s="126"/>
    </row>
    <row r="12624" spans="1:26">
      <c r="A12624" s="248"/>
      <c r="I12624" s="126"/>
      <c r="P12624" s="126"/>
      <c r="Y12624" s="126"/>
      <c r="Z12624" s="126"/>
    </row>
    <row r="12625" spans="1:26">
      <c r="A12625" s="248"/>
      <c r="I12625" s="126"/>
      <c r="P12625" s="126"/>
      <c r="Y12625" s="126"/>
      <c r="Z12625" s="126"/>
    </row>
    <row r="12626" spans="1:26">
      <c r="A12626" s="248"/>
      <c r="I12626" s="126"/>
      <c r="P12626" s="126"/>
      <c r="Y12626" s="126"/>
      <c r="Z12626" s="126"/>
    </row>
    <row r="12627" spans="1:26">
      <c r="A12627" s="248"/>
      <c r="I12627" s="126"/>
      <c r="P12627" s="126"/>
      <c r="Y12627" s="126"/>
      <c r="Z12627" s="126"/>
    </row>
    <row r="12628" spans="1:26">
      <c r="A12628" s="248"/>
      <c r="I12628" s="126"/>
      <c r="P12628" s="126"/>
      <c r="Y12628" s="126"/>
      <c r="Z12628" s="126"/>
    </row>
    <row r="12629" spans="1:26">
      <c r="A12629" s="248"/>
      <c r="I12629" s="126"/>
      <c r="P12629" s="126"/>
      <c r="Y12629" s="126"/>
      <c r="Z12629" s="126"/>
    </row>
    <row r="12630" spans="1:26">
      <c r="A12630" s="248"/>
      <c r="I12630" s="126"/>
      <c r="P12630" s="126"/>
      <c r="Y12630" s="126"/>
      <c r="Z12630" s="126"/>
    </row>
    <row r="12631" spans="1:26">
      <c r="A12631" s="248"/>
      <c r="I12631" s="126"/>
      <c r="P12631" s="126"/>
      <c r="Y12631" s="126"/>
      <c r="Z12631" s="126"/>
    </row>
    <row r="12632" spans="1:26">
      <c r="A12632" s="248"/>
      <c r="I12632" s="126"/>
      <c r="P12632" s="126"/>
      <c r="Y12632" s="126"/>
      <c r="Z12632" s="126"/>
    </row>
    <row r="12633" spans="1:26">
      <c r="A12633" s="248"/>
      <c r="I12633" s="126"/>
      <c r="P12633" s="126"/>
      <c r="Y12633" s="126"/>
      <c r="Z12633" s="126"/>
    </row>
    <row r="12634" spans="1:26">
      <c r="A12634" s="248"/>
      <c r="I12634" s="126"/>
      <c r="P12634" s="126"/>
      <c r="Y12634" s="126"/>
      <c r="Z12634" s="126"/>
    </row>
    <row r="12635" spans="1:26">
      <c r="A12635" s="248"/>
      <c r="I12635" s="126"/>
      <c r="P12635" s="126"/>
      <c r="Y12635" s="126"/>
      <c r="Z12635" s="126"/>
    </row>
    <row r="12636" spans="1:26">
      <c r="A12636" s="248"/>
      <c r="I12636" s="126"/>
      <c r="P12636" s="126"/>
      <c r="Y12636" s="126"/>
      <c r="Z12636" s="126"/>
    </row>
    <row r="12637" spans="1:26">
      <c r="A12637" s="248"/>
      <c r="I12637" s="126"/>
      <c r="P12637" s="126"/>
      <c r="Y12637" s="126"/>
      <c r="Z12637" s="126"/>
    </row>
    <row r="12638" spans="1:26">
      <c r="A12638" s="248"/>
      <c r="I12638" s="126"/>
      <c r="P12638" s="126"/>
      <c r="Y12638" s="126"/>
      <c r="Z12638" s="126"/>
    </row>
    <row r="12639" spans="1:26">
      <c r="A12639" s="248"/>
      <c r="I12639" s="126"/>
      <c r="P12639" s="126"/>
      <c r="Y12639" s="126"/>
      <c r="Z12639" s="126"/>
    </row>
    <row r="12640" spans="1:26">
      <c r="A12640" s="248"/>
      <c r="I12640" s="126"/>
      <c r="P12640" s="126"/>
      <c r="Y12640" s="126"/>
      <c r="Z12640" s="126"/>
    </row>
    <row r="12641" spans="1:26">
      <c r="A12641" s="248"/>
      <c r="I12641" s="126"/>
      <c r="P12641" s="126"/>
      <c r="Y12641" s="126"/>
      <c r="Z12641" s="126"/>
    </row>
    <row r="12642" spans="1:26">
      <c r="A12642" s="248"/>
      <c r="I12642" s="126"/>
      <c r="P12642" s="126"/>
      <c r="Y12642" s="126"/>
      <c r="Z12642" s="126"/>
    </row>
    <row r="12643" spans="1:26">
      <c r="A12643" s="248"/>
      <c r="I12643" s="126"/>
      <c r="P12643" s="126"/>
      <c r="Y12643" s="126"/>
      <c r="Z12643" s="126"/>
    </row>
    <row r="12644" spans="1:26">
      <c r="A12644" s="248"/>
      <c r="I12644" s="126"/>
      <c r="P12644" s="126"/>
      <c r="Y12644" s="126"/>
      <c r="Z12644" s="126"/>
    </row>
    <row r="12645" spans="1:26">
      <c r="A12645" s="248"/>
      <c r="I12645" s="126"/>
      <c r="P12645" s="126"/>
      <c r="Y12645" s="126"/>
      <c r="Z12645" s="126"/>
    </row>
    <row r="12646" spans="1:26">
      <c r="A12646" s="248"/>
      <c r="I12646" s="126"/>
      <c r="P12646" s="126"/>
      <c r="Y12646" s="126"/>
      <c r="Z12646" s="126"/>
    </row>
    <row r="12647" spans="1:26">
      <c r="A12647" s="248"/>
      <c r="I12647" s="126"/>
      <c r="P12647" s="126"/>
      <c r="Y12647" s="126"/>
      <c r="Z12647" s="126"/>
    </row>
    <row r="12648" spans="1:26">
      <c r="A12648" s="248"/>
      <c r="I12648" s="126"/>
      <c r="P12648" s="126"/>
      <c r="Y12648" s="126"/>
      <c r="Z12648" s="126"/>
    </row>
    <row r="12649" spans="1:26">
      <c r="A12649" s="248"/>
      <c r="I12649" s="126"/>
      <c r="P12649" s="126"/>
      <c r="Y12649" s="126"/>
      <c r="Z12649" s="126"/>
    </row>
    <row r="12650" spans="1:26">
      <c r="A12650" s="248"/>
      <c r="I12650" s="126"/>
      <c r="P12650" s="126"/>
      <c r="Y12650" s="126"/>
      <c r="Z12650" s="126"/>
    </row>
    <row r="12651" spans="1:26">
      <c r="A12651" s="248"/>
      <c r="I12651" s="126"/>
      <c r="P12651" s="126"/>
      <c r="Y12651" s="126"/>
      <c r="Z12651" s="126"/>
    </row>
    <row r="12652" spans="1:26">
      <c r="A12652" s="248"/>
      <c r="I12652" s="126"/>
      <c r="P12652" s="126"/>
      <c r="Y12652" s="126"/>
      <c r="Z12652" s="126"/>
    </row>
    <row r="12653" spans="1:26">
      <c r="A12653" s="248"/>
      <c r="I12653" s="126"/>
      <c r="P12653" s="126"/>
      <c r="Y12653" s="126"/>
      <c r="Z12653" s="126"/>
    </row>
    <row r="12654" spans="1:26">
      <c r="A12654" s="248"/>
      <c r="I12654" s="126"/>
      <c r="P12654" s="126"/>
      <c r="Y12654" s="126"/>
      <c r="Z12654" s="126"/>
    </row>
    <row r="12655" spans="1:26">
      <c r="A12655" s="248"/>
      <c r="I12655" s="126"/>
      <c r="P12655" s="126"/>
      <c r="Y12655" s="126"/>
      <c r="Z12655" s="126"/>
    </row>
    <row r="12656" spans="1:26">
      <c r="A12656" s="248"/>
      <c r="I12656" s="126"/>
      <c r="P12656" s="126"/>
      <c r="Y12656" s="126"/>
      <c r="Z12656" s="126"/>
    </row>
    <row r="12657" spans="1:26">
      <c r="A12657" s="248"/>
      <c r="I12657" s="126"/>
      <c r="P12657" s="126"/>
      <c r="Y12657" s="126"/>
      <c r="Z12657" s="126"/>
    </row>
    <row r="12658" spans="1:26">
      <c r="A12658" s="248"/>
      <c r="I12658" s="126"/>
      <c r="P12658" s="126"/>
      <c r="Y12658" s="126"/>
      <c r="Z12658" s="126"/>
    </row>
    <row r="12659" spans="1:26">
      <c r="A12659" s="248"/>
      <c r="I12659" s="126"/>
      <c r="P12659" s="126"/>
      <c r="Y12659" s="126"/>
      <c r="Z12659" s="126"/>
    </row>
    <row r="12660" spans="1:26">
      <c r="A12660" s="248"/>
      <c r="I12660" s="126"/>
      <c r="P12660" s="126"/>
      <c r="Y12660" s="126"/>
      <c r="Z12660" s="126"/>
    </row>
    <row r="12661" spans="1:26">
      <c r="A12661" s="248"/>
      <c r="I12661" s="126"/>
      <c r="P12661" s="126"/>
      <c r="Y12661" s="126"/>
      <c r="Z12661" s="126"/>
    </row>
    <row r="12662" spans="1:26">
      <c r="A12662" s="248"/>
      <c r="I12662" s="126"/>
      <c r="P12662" s="126"/>
      <c r="Y12662" s="126"/>
      <c r="Z12662" s="126"/>
    </row>
    <row r="12663" spans="1:26">
      <c r="A12663" s="248"/>
      <c r="I12663" s="126"/>
      <c r="P12663" s="126"/>
      <c r="Y12663" s="126"/>
      <c r="Z12663" s="126"/>
    </row>
    <row r="12664" spans="1:26">
      <c r="A12664" s="248"/>
      <c r="I12664" s="126"/>
      <c r="P12664" s="126"/>
      <c r="Y12664" s="126"/>
      <c r="Z12664" s="126"/>
    </row>
    <row r="12665" spans="1:26">
      <c r="A12665" s="248"/>
      <c r="I12665" s="126"/>
      <c r="P12665" s="126"/>
      <c r="Y12665" s="126"/>
      <c r="Z12665" s="126"/>
    </row>
    <row r="12666" spans="1:26">
      <c r="A12666" s="248"/>
      <c r="I12666" s="126"/>
      <c r="P12666" s="126"/>
      <c r="Y12666" s="126"/>
      <c r="Z12666" s="126"/>
    </row>
    <row r="12667" spans="1:26">
      <c r="A12667" s="248"/>
      <c r="I12667" s="126"/>
      <c r="P12667" s="126"/>
      <c r="Y12667" s="126"/>
      <c r="Z12667" s="126"/>
    </row>
    <row r="12668" spans="1:26">
      <c r="A12668" s="248"/>
      <c r="I12668" s="126"/>
      <c r="P12668" s="126"/>
      <c r="Y12668" s="126"/>
      <c r="Z12668" s="126"/>
    </row>
    <row r="12669" spans="1:26">
      <c r="A12669" s="248"/>
      <c r="I12669" s="126"/>
      <c r="P12669" s="126"/>
      <c r="Y12669" s="126"/>
      <c r="Z12669" s="126"/>
    </row>
    <row r="12670" spans="1:26">
      <c r="A12670" s="248"/>
      <c r="I12670" s="126"/>
      <c r="P12670" s="126"/>
      <c r="Y12670" s="126"/>
      <c r="Z12670" s="126"/>
    </row>
    <row r="12671" spans="1:26">
      <c r="A12671" s="248"/>
      <c r="I12671" s="126"/>
      <c r="P12671" s="126"/>
      <c r="Y12671" s="126"/>
      <c r="Z12671" s="126"/>
    </row>
    <row r="12672" spans="1:26">
      <c r="A12672" s="248"/>
      <c r="I12672" s="126"/>
      <c r="P12672" s="126"/>
      <c r="Y12672" s="126"/>
      <c r="Z12672" s="126"/>
    </row>
    <row r="12673" spans="1:26">
      <c r="A12673" s="248"/>
      <c r="I12673" s="126"/>
      <c r="P12673" s="126"/>
      <c r="Y12673" s="126"/>
      <c r="Z12673" s="126"/>
    </row>
    <row r="12674" spans="1:26">
      <c r="A12674" s="248"/>
      <c r="I12674" s="126"/>
      <c r="P12674" s="126"/>
      <c r="Y12674" s="126"/>
      <c r="Z12674" s="126"/>
    </row>
    <row r="12675" spans="1:26">
      <c r="A12675" s="248"/>
      <c r="I12675" s="126"/>
      <c r="P12675" s="126"/>
      <c r="Y12675" s="126"/>
      <c r="Z12675" s="126"/>
    </row>
    <row r="12676" spans="1:26">
      <c r="A12676" s="248"/>
      <c r="I12676" s="126"/>
      <c r="P12676" s="126"/>
      <c r="Y12676" s="126"/>
      <c r="Z12676" s="126"/>
    </row>
    <row r="12677" spans="1:26">
      <c r="A12677" s="248"/>
      <c r="I12677" s="126"/>
      <c r="P12677" s="126"/>
      <c r="Y12677" s="126"/>
      <c r="Z12677" s="126"/>
    </row>
    <row r="12678" spans="1:26">
      <c r="A12678" s="248"/>
      <c r="I12678" s="126"/>
      <c r="P12678" s="126"/>
      <c r="Y12678" s="126"/>
      <c r="Z12678" s="126"/>
    </row>
    <row r="12679" spans="1:26">
      <c r="A12679" s="248"/>
      <c r="I12679" s="126"/>
      <c r="P12679" s="126"/>
      <c r="Y12679" s="126"/>
      <c r="Z12679" s="126"/>
    </row>
    <row r="12680" spans="1:26">
      <c r="A12680" s="248"/>
      <c r="I12680" s="126"/>
      <c r="P12680" s="126"/>
      <c r="Y12680" s="126"/>
      <c r="Z12680" s="126"/>
    </row>
    <row r="12681" spans="1:26">
      <c r="A12681" s="248"/>
      <c r="I12681" s="126"/>
      <c r="P12681" s="126"/>
      <c r="Y12681" s="126"/>
      <c r="Z12681" s="126"/>
    </row>
    <row r="12682" spans="1:26">
      <c r="A12682" s="248"/>
      <c r="I12682" s="126"/>
      <c r="P12682" s="126"/>
      <c r="Y12682" s="126"/>
      <c r="Z12682" s="126"/>
    </row>
    <row r="12683" spans="1:26">
      <c r="A12683" s="248"/>
      <c r="I12683" s="126"/>
      <c r="P12683" s="126"/>
      <c r="Y12683" s="126"/>
      <c r="Z12683" s="126"/>
    </row>
    <row r="12684" spans="1:26">
      <c r="A12684" s="248"/>
      <c r="I12684" s="126"/>
      <c r="P12684" s="126"/>
      <c r="Y12684" s="126"/>
      <c r="Z12684" s="126"/>
    </row>
    <row r="12685" spans="1:26">
      <c r="A12685" s="248"/>
      <c r="I12685" s="126"/>
      <c r="P12685" s="126"/>
      <c r="Y12685" s="126"/>
      <c r="Z12685" s="126"/>
    </row>
    <row r="12686" spans="1:26">
      <c r="A12686" s="248"/>
      <c r="I12686" s="126"/>
      <c r="P12686" s="126"/>
      <c r="Y12686" s="126"/>
      <c r="Z12686" s="126"/>
    </row>
    <row r="12687" spans="1:26">
      <c r="A12687" s="248"/>
      <c r="I12687" s="126"/>
      <c r="P12687" s="126"/>
      <c r="Y12687" s="126"/>
      <c r="Z12687" s="126"/>
    </row>
    <row r="12688" spans="1:26">
      <c r="A12688" s="248"/>
      <c r="I12688" s="126"/>
      <c r="P12688" s="126"/>
      <c r="Y12688" s="126"/>
      <c r="Z12688" s="126"/>
    </row>
    <row r="12689" spans="1:26">
      <c r="A12689" s="248"/>
      <c r="I12689" s="126"/>
      <c r="P12689" s="126"/>
      <c r="Y12689" s="126"/>
      <c r="Z12689" s="126"/>
    </row>
    <row r="12690" spans="1:26">
      <c r="A12690" s="248"/>
      <c r="I12690" s="126"/>
      <c r="P12690" s="126"/>
      <c r="Y12690" s="126"/>
      <c r="Z12690" s="126"/>
    </row>
    <row r="12691" spans="1:26">
      <c r="A12691" s="248"/>
      <c r="I12691" s="126"/>
      <c r="P12691" s="126"/>
      <c r="Y12691" s="126"/>
      <c r="Z12691" s="126"/>
    </row>
    <row r="12692" spans="1:26">
      <c r="A12692" s="248"/>
      <c r="I12692" s="126"/>
      <c r="P12692" s="126"/>
      <c r="Y12692" s="126"/>
      <c r="Z12692" s="126"/>
    </row>
    <row r="12693" spans="1:26">
      <c r="A12693" s="248"/>
      <c r="I12693" s="126"/>
      <c r="P12693" s="126"/>
      <c r="Y12693" s="126"/>
      <c r="Z12693" s="126"/>
    </row>
    <row r="12694" spans="1:26">
      <c r="A12694" s="248"/>
      <c r="I12694" s="126"/>
      <c r="P12694" s="126"/>
      <c r="Y12694" s="126"/>
      <c r="Z12694" s="126"/>
    </row>
    <row r="12695" spans="1:26">
      <c r="A12695" s="248"/>
      <c r="I12695" s="126"/>
      <c r="P12695" s="126"/>
      <c r="Y12695" s="126"/>
      <c r="Z12695" s="126"/>
    </row>
    <row r="12696" spans="1:26">
      <c r="A12696" s="248"/>
      <c r="I12696" s="126"/>
      <c r="P12696" s="126"/>
      <c r="Y12696" s="126"/>
      <c r="Z12696" s="126"/>
    </row>
    <row r="12697" spans="1:26">
      <c r="A12697" s="248"/>
      <c r="I12697" s="126"/>
      <c r="P12697" s="126"/>
      <c r="Y12697" s="126"/>
      <c r="Z12697" s="126"/>
    </row>
    <row r="12698" spans="1:26">
      <c r="A12698" s="248"/>
      <c r="I12698" s="126"/>
      <c r="P12698" s="126"/>
      <c r="Y12698" s="126"/>
      <c r="Z12698" s="126"/>
    </row>
    <row r="12699" spans="1:26">
      <c r="A12699" s="248"/>
      <c r="I12699" s="126"/>
      <c r="P12699" s="126"/>
      <c r="Y12699" s="126"/>
      <c r="Z12699" s="126"/>
    </row>
    <row r="12700" spans="1:26">
      <c r="A12700" s="248"/>
      <c r="I12700" s="126"/>
      <c r="P12700" s="126"/>
      <c r="Y12700" s="126"/>
      <c r="Z12700" s="126"/>
    </row>
    <row r="12701" spans="1:26">
      <c r="A12701" s="248"/>
      <c r="I12701" s="126"/>
      <c r="P12701" s="126"/>
      <c r="Y12701" s="126"/>
      <c r="Z12701" s="126"/>
    </row>
    <row r="12702" spans="1:26">
      <c r="A12702" s="248"/>
      <c r="I12702" s="126"/>
      <c r="P12702" s="126"/>
      <c r="Y12702" s="126"/>
      <c r="Z12702" s="126"/>
    </row>
    <row r="12703" spans="1:26">
      <c r="A12703" s="248"/>
      <c r="I12703" s="126"/>
      <c r="P12703" s="126"/>
      <c r="Y12703" s="126"/>
      <c r="Z12703" s="126"/>
    </row>
    <row r="12704" spans="1:26">
      <c r="A12704" s="248"/>
      <c r="I12704" s="126"/>
      <c r="P12704" s="126"/>
      <c r="Y12704" s="126"/>
      <c r="Z12704" s="126"/>
    </row>
    <row r="12705" spans="1:26">
      <c r="A12705" s="248"/>
      <c r="I12705" s="126"/>
      <c r="P12705" s="126"/>
      <c r="Y12705" s="126"/>
      <c r="Z12705" s="126"/>
    </row>
    <row r="12706" spans="1:26">
      <c r="A12706" s="248"/>
      <c r="I12706" s="126"/>
      <c r="P12706" s="126"/>
      <c r="Y12706" s="126"/>
      <c r="Z12706" s="126"/>
    </row>
    <row r="12707" spans="1:26">
      <c r="A12707" s="248"/>
      <c r="I12707" s="126"/>
      <c r="P12707" s="126"/>
      <c r="Y12707" s="126"/>
      <c r="Z12707" s="126"/>
    </row>
    <row r="12708" spans="1:26">
      <c r="A12708" s="248"/>
      <c r="I12708" s="126"/>
      <c r="P12708" s="126"/>
      <c r="Y12708" s="126"/>
      <c r="Z12708" s="126"/>
    </row>
    <row r="12709" spans="1:26">
      <c r="A12709" s="248"/>
      <c r="I12709" s="126"/>
      <c r="P12709" s="126"/>
      <c r="Y12709" s="126"/>
      <c r="Z12709" s="126"/>
    </row>
    <row r="12710" spans="1:26">
      <c r="A12710" s="248"/>
      <c r="I12710" s="126"/>
      <c r="P12710" s="126"/>
      <c r="Y12710" s="126"/>
      <c r="Z12710" s="126"/>
    </row>
    <row r="12711" spans="1:26">
      <c r="A12711" s="248"/>
      <c r="I12711" s="126"/>
      <c r="P12711" s="126"/>
      <c r="Y12711" s="126"/>
      <c r="Z12711" s="126"/>
    </row>
    <row r="12712" spans="1:26">
      <c r="A12712" s="248"/>
      <c r="I12712" s="126"/>
      <c r="P12712" s="126"/>
      <c r="Y12712" s="126"/>
      <c r="Z12712" s="126"/>
    </row>
    <row r="12713" spans="1:26">
      <c r="A12713" s="248"/>
      <c r="I12713" s="126"/>
      <c r="P12713" s="126"/>
      <c r="Y12713" s="126"/>
      <c r="Z12713" s="126"/>
    </row>
    <row r="12714" spans="1:26">
      <c r="A12714" s="248"/>
      <c r="I12714" s="126"/>
      <c r="P12714" s="126"/>
      <c r="Y12714" s="126"/>
      <c r="Z12714" s="126"/>
    </row>
    <row r="12715" spans="1:26">
      <c r="A12715" s="248"/>
      <c r="I12715" s="126"/>
      <c r="P12715" s="126"/>
      <c r="Y12715" s="126"/>
      <c r="Z12715" s="126"/>
    </row>
    <row r="12716" spans="1:26">
      <c r="A12716" s="248"/>
      <c r="I12716" s="126"/>
      <c r="P12716" s="126"/>
      <c r="Y12716" s="126"/>
      <c r="Z12716" s="126"/>
    </row>
    <row r="12717" spans="1:26">
      <c r="A12717" s="248"/>
      <c r="I12717" s="126"/>
      <c r="P12717" s="126"/>
      <c r="Y12717" s="126"/>
      <c r="Z12717" s="126"/>
    </row>
    <row r="12718" spans="1:26">
      <c r="A12718" s="248"/>
      <c r="I12718" s="126"/>
      <c r="P12718" s="126"/>
      <c r="Y12718" s="126"/>
      <c r="Z12718" s="126"/>
    </row>
    <row r="12719" spans="1:26">
      <c r="A12719" s="248"/>
      <c r="I12719" s="126"/>
      <c r="P12719" s="126"/>
      <c r="Y12719" s="126"/>
      <c r="Z12719" s="126"/>
    </row>
    <row r="12720" spans="1:26">
      <c r="A12720" s="248"/>
      <c r="I12720" s="126"/>
      <c r="P12720" s="126"/>
      <c r="Y12720" s="126"/>
      <c r="Z12720" s="126"/>
    </row>
    <row r="12721" spans="1:26">
      <c r="A12721" s="248"/>
      <c r="I12721" s="126"/>
      <c r="P12721" s="126"/>
      <c r="Y12721" s="126"/>
      <c r="Z12721" s="126"/>
    </row>
    <row r="12722" spans="1:26">
      <c r="A12722" s="248"/>
      <c r="I12722" s="126"/>
      <c r="P12722" s="126"/>
      <c r="Y12722" s="126"/>
      <c r="Z12722" s="126"/>
    </row>
    <row r="12723" spans="1:26">
      <c r="A12723" s="248"/>
      <c r="I12723" s="126"/>
      <c r="P12723" s="126"/>
      <c r="Y12723" s="126"/>
      <c r="Z12723" s="126"/>
    </row>
    <row r="12724" spans="1:26">
      <c r="A12724" s="248"/>
      <c r="I12724" s="126"/>
      <c r="P12724" s="126"/>
      <c r="Y12724" s="126"/>
      <c r="Z12724" s="126"/>
    </row>
    <row r="12725" spans="1:26">
      <c r="A12725" s="248"/>
      <c r="I12725" s="126"/>
      <c r="P12725" s="126"/>
      <c r="Y12725" s="126"/>
      <c r="Z12725" s="126"/>
    </row>
    <row r="12726" spans="1:26">
      <c r="A12726" s="248"/>
      <c r="I12726" s="126"/>
      <c r="P12726" s="126"/>
      <c r="Y12726" s="126"/>
      <c r="Z12726" s="126"/>
    </row>
    <row r="12727" spans="1:26">
      <c r="A12727" s="248"/>
      <c r="I12727" s="126"/>
      <c r="P12727" s="126"/>
      <c r="Y12727" s="126"/>
      <c r="Z12727" s="126"/>
    </row>
    <row r="12728" spans="1:26">
      <c r="A12728" s="248"/>
      <c r="I12728" s="126"/>
      <c r="P12728" s="126"/>
      <c r="Y12728" s="126"/>
      <c r="Z12728" s="126"/>
    </row>
    <row r="12729" spans="1:26">
      <c r="A12729" s="248"/>
      <c r="I12729" s="126"/>
      <c r="P12729" s="126"/>
      <c r="Y12729" s="126"/>
      <c r="Z12729" s="126"/>
    </row>
    <row r="12730" spans="1:26">
      <c r="A12730" s="248"/>
      <c r="I12730" s="126"/>
      <c r="P12730" s="126"/>
      <c r="Y12730" s="126"/>
      <c r="Z12730" s="126"/>
    </row>
    <row r="12731" spans="1:26">
      <c r="A12731" s="248"/>
      <c r="I12731" s="126"/>
      <c r="P12731" s="126"/>
      <c r="Y12731" s="126"/>
      <c r="Z12731" s="126"/>
    </row>
    <row r="12732" spans="1:26">
      <c r="A12732" s="248"/>
      <c r="I12732" s="126"/>
      <c r="P12732" s="126"/>
      <c r="Y12732" s="126"/>
      <c r="Z12732" s="126"/>
    </row>
    <row r="12733" spans="1:26">
      <c r="A12733" s="248"/>
      <c r="I12733" s="126"/>
      <c r="P12733" s="126"/>
      <c r="Y12733" s="126"/>
      <c r="Z12733" s="126"/>
    </row>
    <row r="12734" spans="1:26">
      <c r="A12734" s="248"/>
      <c r="I12734" s="126"/>
      <c r="P12734" s="126"/>
      <c r="Y12734" s="126"/>
      <c r="Z12734" s="126"/>
    </row>
    <row r="12735" spans="1:26">
      <c r="A12735" s="248"/>
      <c r="I12735" s="126"/>
      <c r="P12735" s="126"/>
      <c r="Y12735" s="126"/>
      <c r="Z12735" s="126"/>
    </row>
    <row r="12736" spans="1:26">
      <c r="A12736" s="248"/>
      <c r="I12736" s="126"/>
      <c r="P12736" s="126"/>
      <c r="Y12736" s="126"/>
      <c r="Z12736" s="126"/>
    </row>
    <row r="12737" spans="1:26">
      <c r="A12737" s="248"/>
      <c r="I12737" s="126"/>
      <c r="P12737" s="126"/>
      <c r="Y12737" s="126"/>
      <c r="Z12737" s="126"/>
    </row>
    <row r="12738" spans="1:26">
      <c r="A12738" s="248"/>
      <c r="I12738" s="126"/>
      <c r="P12738" s="126"/>
      <c r="Y12738" s="126"/>
      <c r="Z12738" s="126"/>
    </row>
    <row r="12739" spans="1:26">
      <c r="A12739" s="248"/>
      <c r="I12739" s="126"/>
      <c r="P12739" s="126"/>
      <c r="Y12739" s="126"/>
      <c r="Z12739" s="126"/>
    </row>
    <row r="12740" spans="1:26">
      <c r="A12740" s="248"/>
      <c r="I12740" s="126"/>
      <c r="P12740" s="126"/>
      <c r="Y12740" s="126"/>
      <c r="Z12740" s="126"/>
    </row>
    <row r="12741" spans="1:26">
      <c r="A12741" s="248"/>
      <c r="I12741" s="126"/>
      <c r="P12741" s="126"/>
      <c r="Y12741" s="126"/>
      <c r="Z12741" s="126"/>
    </row>
    <row r="12742" spans="1:26">
      <c r="A12742" s="248"/>
      <c r="I12742" s="126"/>
      <c r="P12742" s="126"/>
      <c r="Y12742" s="126"/>
      <c r="Z12742" s="126"/>
    </row>
    <row r="12743" spans="1:26">
      <c r="A12743" s="248"/>
      <c r="I12743" s="126"/>
      <c r="P12743" s="126"/>
      <c r="Y12743" s="126"/>
      <c r="Z12743" s="126"/>
    </row>
    <row r="12744" spans="1:26">
      <c r="A12744" s="248"/>
      <c r="I12744" s="126"/>
      <c r="P12744" s="126"/>
      <c r="Y12744" s="126"/>
      <c r="Z12744" s="126"/>
    </row>
    <row r="12745" spans="1:26">
      <c r="A12745" s="248"/>
      <c r="I12745" s="126"/>
      <c r="P12745" s="126"/>
      <c r="Y12745" s="126"/>
      <c r="Z12745" s="126"/>
    </row>
    <row r="12746" spans="1:26">
      <c r="A12746" s="248"/>
      <c r="I12746" s="126"/>
      <c r="P12746" s="126"/>
      <c r="Y12746" s="126"/>
      <c r="Z12746" s="126"/>
    </row>
    <row r="12747" spans="1:26">
      <c r="A12747" s="248"/>
      <c r="I12747" s="126"/>
      <c r="P12747" s="126"/>
      <c r="Y12747" s="126"/>
      <c r="Z12747" s="126"/>
    </row>
    <row r="12748" spans="1:26">
      <c r="A12748" s="248"/>
      <c r="I12748" s="126"/>
      <c r="P12748" s="126"/>
      <c r="Y12748" s="126"/>
      <c r="Z12748" s="126"/>
    </row>
    <row r="12749" spans="1:26">
      <c r="A12749" s="248"/>
      <c r="I12749" s="126"/>
      <c r="P12749" s="126"/>
      <c r="Y12749" s="126"/>
      <c r="Z12749" s="126"/>
    </row>
    <row r="12750" spans="1:26">
      <c r="A12750" s="248"/>
      <c r="I12750" s="126"/>
      <c r="P12750" s="126"/>
      <c r="Y12750" s="126"/>
      <c r="Z12750" s="126"/>
    </row>
    <row r="12751" spans="1:26">
      <c r="A12751" s="248"/>
      <c r="I12751" s="126"/>
      <c r="P12751" s="126"/>
      <c r="Y12751" s="126"/>
      <c r="Z12751" s="126"/>
    </row>
    <row r="12752" spans="1:26">
      <c r="A12752" s="248"/>
      <c r="I12752" s="126"/>
      <c r="P12752" s="126"/>
      <c r="Y12752" s="126"/>
      <c r="Z12752" s="126"/>
    </row>
    <row r="12753" spans="1:26">
      <c r="A12753" s="248"/>
      <c r="I12753" s="126"/>
      <c r="P12753" s="126"/>
      <c r="Y12753" s="126"/>
      <c r="Z12753" s="126"/>
    </row>
    <row r="12754" spans="1:26">
      <c r="A12754" s="248"/>
      <c r="I12754" s="126"/>
      <c r="P12754" s="126"/>
      <c r="Y12754" s="126"/>
      <c r="Z12754" s="126"/>
    </row>
    <row r="12755" spans="1:26">
      <c r="A12755" s="248"/>
      <c r="I12755" s="126"/>
      <c r="P12755" s="126"/>
      <c r="Y12755" s="126"/>
      <c r="Z12755" s="126"/>
    </row>
    <row r="12756" spans="1:26">
      <c r="A12756" s="248"/>
      <c r="I12756" s="126"/>
      <c r="P12756" s="126"/>
      <c r="Y12756" s="126"/>
      <c r="Z12756" s="126"/>
    </row>
    <row r="12757" spans="1:26">
      <c r="A12757" s="248"/>
      <c r="I12757" s="126"/>
      <c r="P12757" s="126"/>
      <c r="Y12757" s="126"/>
      <c r="Z12757" s="126"/>
    </row>
    <row r="12758" spans="1:26">
      <c r="A12758" s="248"/>
      <c r="I12758" s="126"/>
      <c r="P12758" s="126"/>
      <c r="Y12758" s="126"/>
      <c r="Z12758" s="126"/>
    </row>
    <row r="12759" spans="1:26">
      <c r="A12759" s="248"/>
      <c r="I12759" s="126"/>
      <c r="P12759" s="126"/>
      <c r="Y12759" s="126"/>
      <c r="Z12759" s="126"/>
    </row>
    <row r="12760" spans="1:26">
      <c r="A12760" s="248"/>
      <c r="I12760" s="126"/>
      <c r="P12760" s="126"/>
      <c r="Y12760" s="126"/>
      <c r="Z12760" s="126"/>
    </row>
    <row r="12761" spans="1:26">
      <c r="A12761" s="248"/>
      <c r="I12761" s="126"/>
      <c r="P12761" s="126"/>
      <c r="Y12761" s="126"/>
      <c r="Z12761" s="126"/>
    </row>
    <row r="12762" spans="1:26">
      <c r="A12762" s="248"/>
      <c r="I12762" s="126"/>
      <c r="P12762" s="126"/>
      <c r="Y12762" s="126"/>
      <c r="Z12762" s="126"/>
    </row>
    <row r="12763" spans="1:26">
      <c r="A12763" s="248"/>
      <c r="I12763" s="126"/>
      <c r="P12763" s="126"/>
      <c r="Y12763" s="126"/>
      <c r="Z12763" s="126"/>
    </row>
    <row r="12764" spans="1:26">
      <c r="A12764" s="248"/>
      <c r="I12764" s="126"/>
      <c r="P12764" s="126"/>
      <c r="Y12764" s="126"/>
      <c r="Z12764" s="126"/>
    </row>
    <row r="12765" spans="1:26">
      <c r="A12765" s="248"/>
      <c r="I12765" s="126"/>
      <c r="P12765" s="126"/>
      <c r="Y12765" s="126"/>
      <c r="Z12765" s="126"/>
    </row>
    <row r="12766" spans="1:26">
      <c r="A12766" s="248"/>
      <c r="I12766" s="126"/>
      <c r="P12766" s="126"/>
      <c r="Y12766" s="126"/>
      <c r="Z12766" s="126"/>
    </row>
    <row r="12767" spans="1:26">
      <c r="A12767" s="248"/>
      <c r="I12767" s="126"/>
      <c r="P12767" s="126"/>
      <c r="Y12767" s="126"/>
      <c r="Z12767" s="126"/>
    </row>
    <row r="12768" spans="1:26">
      <c r="A12768" s="248"/>
      <c r="I12768" s="126"/>
      <c r="P12768" s="126"/>
      <c r="Y12768" s="126"/>
      <c r="Z12768" s="126"/>
    </row>
    <row r="12769" spans="1:26">
      <c r="A12769" s="248"/>
      <c r="I12769" s="126"/>
      <c r="P12769" s="126"/>
      <c r="Y12769" s="126"/>
      <c r="Z12769" s="126"/>
    </row>
    <row r="12770" spans="1:26">
      <c r="A12770" s="248"/>
      <c r="I12770" s="126"/>
      <c r="P12770" s="126"/>
      <c r="Y12770" s="126"/>
      <c r="Z12770" s="126"/>
    </row>
    <row r="12771" spans="1:26">
      <c r="A12771" s="248"/>
      <c r="I12771" s="126"/>
      <c r="P12771" s="126"/>
      <c r="Y12771" s="126"/>
      <c r="Z12771" s="126"/>
    </row>
    <row r="12772" spans="1:26">
      <c r="A12772" s="248"/>
      <c r="I12772" s="126"/>
      <c r="P12772" s="126"/>
      <c r="Y12772" s="126"/>
      <c r="Z12772" s="126"/>
    </row>
    <row r="12773" spans="1:26">
      <c r="A12773" s="248"/>
      <c r="I12773" s="126"/>
      <c r="P12773" s="126"/>
      <c r="Y12773" s="126"/>
      <c r="Z12773" s="126"/>
    </row>
    <row r="12774" spans="1:26">
      <c r="A12774" s="248"/>
      <c r="I12774" s="126"/>
      <c r="P12774" s="126"/>
      <c r="Y12774" s="126"/>
      <c r="Z12774" s="126"/>
    </row>
    <row r="12775" spans="1:26">
      <c r="A12775" s="248"/>
      <c r="I12775" s="126"/>
      <c r="P12775" s="126"/>
      <c r="Y12775" s="126"/>
      <c r="Z12775" s="126"/>
    </row>
    <row r="12776" spans="1:26">
      <c r="A12776" s="248"/>
      <c r="I12776" s="126"/>
      <c r="P12776" s="126"/>
      <c r="Y12776" s="126"/>
      <c r="Z12776" s="126"/>
    </row>
    <row r="12777" spans="1:26">
      <c r="A12777" s="248"/>
      <c r="I12777" s="126"/>
      <c r="P12777" s="126"/>
      <c r="Y12777" s="126"/>
      <c r="Z12777" s="126"/>
    </row>
    <row r="12778" spans="1:26">
      <c r="A12778" s="248"/>
      <c r="I12778" s="126"/>
      <c r="P12778" s="126"/>
      <c r="Y12778" s="126"/>
      <c r="Z12778" s="126"/>
    </row>
    <row r="12779" spans="1:26">
      <c r="A12779" s="248"/>
      <c r="I12779" s="126"/>
      <c r="P12779" s="126"/>
      <c r="Y12779" s="126"/>
      <c r="Z12779" s="126"/>
    </row>
    <row r="12780" spans="1:26">
      <c r="A12780" s="248"/>
      <c r="I12780" s="126"/>
      <c r="P12780" s="126"/>
      <c r="Y12780" s="126"/>
      <c r="Z12780" s="126"/>
    </row>
    <row r="12781" spans="1:26">
      <c r="A12781" s="248"/>
      <c r="I12781" s="126"/>
      <c r="P12781" s="126"/>
      <c r="Y12781" s="126"/>
      <c r="Z12781" s="126"/>
    </row>
    <row r="12782" spans="1:26">
      <c r="A12782" s="248"/>
      <c r="I12782" s="126"/>
      <c r="P12782" s="126"/>
      <c r="Y12782" s="126"/>
      <c r="Z12782" s="126"/>
    </row>
    <row r="12783" spans="1:26">
      <c r="A12783" s="248"/>
      <c r="I12783" s="126"/>
      <c r="P12783" s="126"/>
      <c r="Y12783" s="126"/>
      <c r="Z12783" s="126"/>
    </row>
    <row r="12784" spans="1:26">
      <c r="A12784" s="248"/>
      <c r="I12784" s="126"/>
      <c r="P12784" s="126"/>
      <c r="Y12784" s="126"/>
      <c r="Z12784" s="126"/>
    </row>
    <row r="12785" spans="1:26">
      <c r="A12785" s="248"/>
      <c r="I12785" s="126"/>
      <c r="P12785" s="126"/>
      <c r="Y12785" s="126"/>
      <c r="Z12785" s="126"/>
    </row>
    <row r="12786" spans="1:26">
      <c r="A12786" s="248"/>
      <c r="I12786" s="126"/>
      <c r="P12786" s="126"/>
      <c r="Y12786" s="126"/>
      <c r="Z12786" s="126"/>
    </row>
    <row r="12787" spans="1:26">
      <c r="A12787" s="248"/>
      <c r="I12787" s="126"/>
      <c r="P12787" s="126"/>
      <c r="Y12787" s="126"/>
      <c r="Z12787" s="126"/>
    </row>
    <row r="12788" spans="1:26">
      <c r="A12788" s="248"/>
      <c r="I12788" s="126"/>
      <c r="P12788" s="126"/>
      <c r="Y12788" s="126"/>
      <c r="Z12788" s="126"/>
    </row>
    <row r="12789" spans="1:26">
      <c r="A12789" s="248"/>
      <c r="I12789" s="126"/>
      <c r="P12789" s="126"/>
      <c r="Y12789" s="126"/>
      <c r="Z12789" s="126"/>
    </row>
    <row r="12790" spans="1:26">
      <c r="A12790" s="248"/>
      <c r="I12790" s="126"/>
      <c r="P12790" s="126"/>
      <c r="Y12790" s="126"/>
      <c r="Z12790" s="126"/>
    </row>
    <row r="12791" spans="1:26">
      <c r="A12791" s="248"/>
      <c r="I12791" s="126"/>
      <c r="P12791" s="126"/>
      <c r="Y12791" s="126"/>
      <c r="Z12791" s="126"/>
    </row>
    <row r="12792" spans="1:26">
      <c r="A12792" s="248"/>
      <c r="I12792" s="126"/>
      <c r="P12792" s="126"/>
      <c r="Y12792" s="126"/>
      <c r="Z12792" s="126"/>
    </row>
    <row r="12793" spans="1:26">
      <c r="A12793" s="248"/>
      <c r="I12793" s="126"/>
      <c r="P12793" s="126"/>
      <c r="Y12793" s="126"/>
      <c r="Z12793" s="126"/>
    </row>
    <row r="12794" spans="1:26">
      <c r="A12794" s="248"/>
      <c r="I12794" s="126"/>
      <c r="P12794" s="126"/>
      <c r="Y12794" s="126"/>
      <c r="Z12794" s="126"/>
    </row>
    <row r="12795" spans="1:26">
      <c r="A12795" s="248"/>
      <c r="I12795" s="126"/>
      <c r="P12795" s="126"/>
      <c r="Y12795" s="126"/>
      <c r="Z12795" s="126"/>
    </row>
    <row r="12796" spans="1:26">
      <c r="A12796" s="248"/>
      <c r="I12796" s="126"/>
      <c r="P12796" s="126"/>
      <c r="Y12796" s="126"/>
      <c r="Z12796" s="126"/>
    </row>
    <row r="12797" spans="1:26">
      <c r="A12797" s="248"/>
      <c r="I12797" s="126"/>
      <c r="P12797" s="126"/>
      <c r="Y12797" s="126"/>
      <c r="Z12797" s="126"/>
    </row>
    <row r="12798" spans="1:26">
      <c r="A12798" s="248"/>
      <c r="I12798" s="126"/>
      <c r="P12798" s="126"/>
      <c r="Y12798" s="126"/>
      <c r="Z12798" s="126"/>
    </row>
    <row r="12799" spans="1:26">
      <c r="A12799" s="248"/>
      <c r="I12799" s="126"/>
      <c r="P12799" s="126"/>
      <c r="Y12799" s="126"/>
      <c r="Z12799" s="126"/>
    </row>
    <row r="12800" spans="1:26">
      <c r="A12800" s="248"/>
      <c r="I12800" s="126"/>
      <c r="P12800" s="126"/>
      <c r="Y12800" s="126"/>
      <c r="Z12800" s="126"/>
    </row>
    <row r="12801" spans="1:26">
      <c r="A12801" s="248"/>
      <c r="I12801" s="126"/>
      <c r="P12801" s="126"/>
      <c r="Y12801" s="126"/>
      <c r="Z12801" s="126"/>
    </row>
    <row r="12802" spans="1:26">
      <c r="A12802" s="248"/>
      <c r="I12802" s="126"/>
      <c r="P12802" s="126"/>
      <c r="Y12802" s="126"/>
      <c r="Z12802" s="126"/>
    </row>
    <row r="12803" spans="1:26">
      <c r="A12803" s="248"/>
      <c r="I12803" s="126"/>
      <c r="P12803" s="126"/>
      <c r="Y12803" s="126"/>
      <c r="Z12803" s="126"/>
    </row>
    <row r="12804" spans="1:26">
      <c r="A12804" s="248"/>
      <c r="I12804" s="126"/>
      <c r="P12804" s="126"/>
      <c r="Y12804" s="126"/>
      <c r="Z12804" s="126"/>
    </row>
    <row r="12805" spans="1:26">
      <c r="A12805" s="248"/>
      <c r="I12805" s="126"/>
      <c r="P12805" s="126"/>
      <c r="Y12805" s="126"/>
      <c r="Z12805" s="126"/>
    </row>
    <row r="12806" spans="1:26">
      <c r="A12806" s="248"/>
      <c r="I12806" s="126"/>
      <c r="P12806" s="126"/>
      <c r="Y12806" s="126"/>
      <c r="Z12806" s="126"/>
    </row>
    <row r="12807" spans="1:26">
      <c r="A12807" s="248"/>
      <c r="I12807" s="126"/>
      <c r="P12807" s="126"/>
      <c r="Y12807" s="126"/>
      <c r="Z12807" s="126"/>
    </row>
    <row r="12808" spans="1:26">
      <c r="A12808" s="248"/>
      <c r="I12808" s="126"/>
      <c r="P12808" s="126"/>
      <c r="Y12808" s="126"/>
      <c r="Z12808" s="126"/>
    </row>
    <row r="12809" spans="1:26">
      <c r="A12809" s="248"/>
      <c r="I12809" s="126"/>
      <c r="P12809" s="126"/>
      <c r="Y12809" s="126"/>
      <c r="Z12809" s="126"/>
    </row>
    <row r="12810" spans="1:26">
      <c r="A12810" s="248"/>
      <c r="I12810" s="126"/>
      <c r="P12810" s="126"/>
      <c r="Y12810" s="126"/>
      <c r="Z12810" s="126"/>
    </row>
    <row r="12811" spans="1:26">
      <c r="A12811" s="248"/>
      <c r="I12811" s="126"/>
      <c r="P12811" s="126"/>
      <c r="Y12811" s="126"/>
      <c r="Z12811" s="126"/>
    </row>
    <row r="12812" spans="1:26">
      <c r="A12812" s="248"/>
      <c r="I12812" s="126"/>
      <c r="P12812" s="126"/>
      <c r="Y12812" s="126"/>
      <c r="Z12812" s="126"/>
    </row>
    <row r="12813" spans="1:26">
      <c r="A12813" s="248"/>
      <c r="I12813" s="126"/>
      <c r="P12813" s="126"/>
      <c r="Y12813" s="126"/>
      <c r="Z12813" s="126"/>
    </row>
    <row r="12814" spans="1:26">
      <c r="A12814" s="248"/>
      <c r="I12814" s="126"/>
      <c r="P12814" s="126"/>
      <c r="Y12814" s="126"/>
      <c r="Z12814" s="126"/>
    </row>
    <row r="12815" spans="1:26">
      <c r="A12815" s="248"/>
      <c r="I12815" s="126"/>
      <c r="P12815" s="126"/>
      <c r="Y12815" s="126"/>
      <c r="Z12815" s="126"/>
    </row>
    <row r="12816" spans="1:26">
      <c r="A12816" s="248"/>
      <c r="I12816" s="126"/>
      <c r="P12816" s="126"/>
      <c r="Y12816" s="126"/>
      <c r="Z12816" s="126"/>
    </row>
    <row r="12817" spans="1:26">
      <c r="A12817" s="248"/>
      <c r="I12817" s="126"/>
      <c r="P12817" s="126"/>
      <c r="Y12817" s="126"/>
      <c r="Z12817" s="126"/>
    </row>
    <row r="12818" spans="1:26">
      <c r="A12818" s="248"/>
      <c r="I12818" s="126"/>
      <c r="P12818" s="126"/>
      <c r="Y12818" s="126"/>
      <c r="Z12818" s="126"/>
    </row>
    <row r="12819" spans="1:26">
      <c r="A12819" s="248"/>
      <c r="I12819" s="126"/>
      <c r="P12819" s="126"/>
      <c r="Y12819" s="126"/>
      <c r="Z12819" s="126"/>
    </row>
    <row r="12820" spans="1:26">
      <c r="A12820" s="248"/>
      <c r="I12820" s="126"/>
      <c r="P12820" s="126"/>
      <c r="Y12820" s="126"/>
      <c r="Z12820" s="126"/>
    </row>
    <row r="12821" spans="1:26">
      <c r="A12821" s="248"/>
      <c r="I12821" s="126"/>
      <c r="P12821" s="126"/>
      <c r="Y12821" s="126"/>
      <c r="Z12821" s="126"/>
    </row>
    <row r="12822" spans="1:26">
      <c r="A12822" s="248"/>
      <c r="I12822" s="126"/>
      <c r="P12822" s="126"/>
      <c r="Y12822" s="126"/>
      <c r="Z12822" s="126"/>
    </row>
    <row r="12823" spans="1:26">
      <c r="A12823" s="248"/>
      <c r="I12823" s="126"/>
      <c r="P12823" s="126"/>
      <c r="Y12823" s="126"/>
      <c r="Z12823" s="126"/>
    </row>
    <row r="12824" spans="1:26">
      <c r="A12824" s="248"/>
      <c r="I12824" s="126"/>
      <c r="P12824" s="126"/>
      <c r="Y12824" s="126"/>
      <c r="Z12824" s="126"/>
    </row>
    <row r="12825" spans="1:26">
      <c r="A12825" s="248"/>
      <c r="I12825" s="126"/>
      <c r="P12825" s="126"/>
      <c r="Y12825" s="126"/>
      <c r="Z12825" s="126"/>
    </row>
    <row r="12826" spans="1:26">
      <c r="A12826" s="248"/>
      <c r="I12826" s="126"/>
      <c r="P12826" s="126"/>
      <c r="Y12826" s="126"/>
      <c r="Z12826" s="126"/>
    </row>
    <row r="12827" spans="1:26">
      <c r="A12827" s="248"/>
      <c r="I12827" s="126"/>
      <c r="P12827" s="126"/>
      <c r="Y12827" s="126"/>
      <c r="Z12827" s="126"/>
    </row>
    <row r="12828" spans="1:26">
      <c r="A12828" s="248"/>
      <c r="I12828" s="126"/>
      <c r="P12828" s="126"/>
      <c r="Y12828" s="126"/>
      <c r="Z12828" s="126"/>
    </row>
    <row r="12829" spans="1:26">
      <c r="A12829" s="248"/>
      <c r="I12829" s="126"/>
      <c r="P12829" s="126"/>
      <c r="Y12829" s="126"/>
      <c r="Z12829" s="126"/>
    </row>
    <row r="12830" spans="1:26">
      <c r="A12830" s="248"/>
      <c r="I12830" s="126"/>
      <c r="P12830" s="126"/>
      <c r="Y12830" s="126"/>
      <c r="Z12830" s="126"/>
    </row>
    <row r="12831" spans="1:26">
      <c r="A12831" s="248"/>
      <c r="I12831" s="126"/>
      <c r="P12831" s="126"/>
      <c r="Y12831" s="126"/>
      <c r="Z12831" s="126"/>
    </row>
    <row r="12832" spans="1:26">
      <c r="A12832" s="248"/>
      <c r="I12832" s="126"/>
      <c r="P12832" s="126"/>
      <c r="Y12832" s="126"/>
      <c r="Z12832" s="126"/>
    </row>
    <row r="12833" spans="1:26">
      <c r="A12833" s="248"/>
      <c r="I12833" s="126"/>
      <c r="P12833" s="126"/>
      <c r="Y12833" s="126"/>
      <c r="Z12833" s="126"/>
    </row>
    <row r="12834" spans="1:26">
      <c r="A12834" s="248"/>
      <c r="I12834" s="126"/>
      <c r="P12834" s="126"/>
      <c r="Y12834" s="126"/>
      <c r="Z12834" s="126"/>
    </row>
    <row r="12835" spans="1:26">
      <c r="A12835" s="248"/>
      <c r="I12835" s="126"/>
      <c r="P12835" s="126"/>
      <c r="Y12835" s="126"/>
      <c r="Z12835" s="126"/>
    </row>
    <row r="12836" spans="1:26">
      <c r="A12836" s="248"/>
      <c r="I12836" s="126"/>
      <c r="P12836" s="126"/>
      <c r="Y12836" s="126"/>
      <c r="Z12836" s="126"/>
    </row>
    <row r="12837" spans="1:26">
      <c r="A12837" s="248"/>
      <c r="I12837" s="126"/>
      <c r="P12837" s="126"/>
      <c r="Y12837" s="126"/>
      <c r="Z12837" s="126"/>
    </row>
    <row r="12838" spans="1:26">
      <c r="A12838" s="248"/>
      <c r="I12838" s="126"/>
      <c r="P12838" s="126"/>
      <c r="Y12838" s="126"/>
      <c r="Z12838" s="126"/>
    </row>
    <row r="12839" spans="1:26">
      <c r="A12839" s="248"/>
      <c r="I12839" s="126"/>
      <c r="P12839" s="126"/>
      <c r="Y12839" s="126"/>
      <c r="Z12839" s="126"/>
    </row>
    <row r="12840" spans="1:26">
      <c r="A12840" s="248"/>
      <c r="I12840" s="126"/>
      <c r="P12840" s="126"/>
      <c r="Y12840" s="126"/>
      <c r="Z12840" s="126"/>
    </row>
    <row r="12841" spans="1:26">
      <c r="A12841" s="248"/>
      <c r="I12841" s="126"/>
      <c r="P12841" s="126"/>
      <c r="Y12841" s="126"/>
      <c r="Z12841" s="126"/>
    </row>
    <row r="12842" spans="1:26">
      <c r="A12842" s="248"/>
      <c r="I12842" s="126"/>
      <c r="P12842" s="126"/>
      <c r="Y12842" s="126"/>
      <c r="Z12842" s="126"/>
    </row>
    <row r="12843" spans="1:26">
      <c r="A12843" s="248"/>
      <c r="I12843" s="126"/>
      <c r="P12843" s="126"/>
      <c r="Y12843" s="126"/>
      <c r="Z12843" s="126"/>
    </row>
    <row r="12844" spans="1:26">
      <c r="A12844" s="248"/>
      <c r="I12844" s="126"/>
      <c r="P12844" s="126"/>
      <c r="Y12844" s="126"/>
      <c r="Z12844" s="126"/>
    </row>
    <row r="12845" spans="1:26">
      <c r="A12845" s="248"/>
      <c r="I12845" s="126"/>
      <c r="P12845" s="126"/>
      <c r="Y12845" s="126"/>
      <c r="Z12845" s="126"/>
    </row>
    <row r="12846" spans="1:26">
      <c r="A12846" s="248"/>
      <c r="I12846" s="126"/>
      <c r="P12846" s="126"/>
      <c r="Y12846" s="126"/>
      <c r="Z12846" s="126"/>
    </row>
    <row r="12847" spans="1:26">
      <c r="A12847" s="248"/>
      <c r="I12847" s="126"/>
      <c r="P12847" s="126"/>
      <c r="Y12847" s="126"/>
      <c r="Z12847" s="126"/>
    </row>
    <row r="12848" spans="1:26">
      <c r="A12848" s="248"/>
      <c r="I12848" s="126"/>
      <c r="P12848" s="126"/>
      <c r="Y12848" s="126"/>
      <c r="Z12848" s="126"/>
    </row>
    <row r="12849" spans="1:26">
      <c r="A12849" s="248"/>
      <c r="I12849" s="126"/>
      <c r="P12849" s="126"/>
      <c r="Y12849" s="126"/>
      <c r="Z12849" s="126"/>
    </row>
    <row r="12850" spans="1:26">
      <c r="A12850" s="248"/>
      <c r="I12850" s="126"/>
      <c r="P12850" s="126"/>
      <c r="Y12850" s="126"/>
      <c r="Z12850" s="126"/>
    </row>
    <row r="12851" spans="1:26">
      <c r="A12851" s="248"/>
      <c r="I12851" s="126"/>
      <c r="P12851" s="126"/>
      <c r="Y12851" s="126"/>
      <c r="Z12851" s="126"/>
    </row>
    <row r="12852" spans="1:26">
      <c r="A12852" s="248"/>
      <c r="I12852" s="126"/>
      <c r="P12852" s="126"/>
      <c r="Y12852" s="126"/>
      <c r="Z12852" s="126"/>
    </row>
    <row r="12853" spans="1:26">
      <c r="A12853" s="248"/>
      <c r="I12853" s="126"/>
      <c r="P12853" s="126"/>
      <c r="Y12853" s="126"/>
      <c r="Z12853" s="126"/>
    </row>
    <row r="12854" spans="1:26">
      <c r="A12854" s="248"/>
      <c r="I12854" s="126"/>
      <c r="P12854" s="126"/>
      <c r="Y12854" s="126"/>
      <c r="Z12854" s="126"/>
    </row>
    <row r="12855" spans="1:26">
      <c r="A12855" s="248"/>
      <c r="I12855" s="126"/>
      <c r="P12855" s="126"/>
      <c r="Y12855" s="126"/>
      <c r="Z12855" s="126"/>
    </row>
    <row r="12856" spans="1:26">
      <c r="A12856" s="248"/>
      <c r="I12856" s="126"/>
      <c r="P12856" s="126"/>
      <c r="Y12856" s="126"/>
      <c r="Z12856" s="126"/>
    </row>
    <row r="12857" spans="1:26">
      <c r="A12857" s="248"/>
      <c r="I12857" s="126"/>
      <c r="P12857" s="126"/>
      <c r="Y12857" s="126"/>
      <c r="Z12857" s="126"/>
    </row>
    <row r="12858" spans="1:26">
      <c r="A12858" s="248"/>
      <c r="I12858" s="126"/>
      <c r="P12858" s="126"/>
      <c r="Y12858" s="126"/>
      <c r="Z12858" s="126"/>
    </row>
    <row r="12859" spans="1:26">
      <c r="A12859" s="248"/>
      <c r="I12859" s="126"/>
      <c r="P12859" s="126"/>
      <c r="Y12859" s="126"/>
      <c r="Z12859" s="126"/>
    </row>
    <row r="12860" spans="1:26">
      <c r="A12860" s="248"/>
      <c r="I12860" s="126"/>
      <c r="P12860" s="126"/>
      <c r="Y12860" s="126"/>
      <c r="Z12860" s="126"/>
    </row>
    <row r="12861" spans="1:26">
      <c r="A12861" s="248"/>
      <c r="I12861" s="126"/>
      <c r="P12861" s="126"/>
      <c r="Y12861" s="126"/>
      <c r="Z12861" s="126"/>
    </row>
    <row r="12862" spans="1:26">
      <c r="A12862" s="248"/>
      <c r="I12862" s="126"/>
      <c r="P12862" s="126"/>
      <c r="Y12862" s="126"/>
      <c r="Z12862" s="126"/>
    </row>
    <row r="12863" spans="1:26">
      <c r="A12863" s="248"/>
      <c r="I12863" s="126"/>
      <c r="P12863" s="126"/>
      <c r="Y12863" s="126"/>
      <c r="Z12863" s="126"/>
    </row>
    <row r="12864" spans="1:26">
      <c r="A12864" s="248"/>
      <c r="I12864" s="126"/>
      <c r="P12864" s="126"/>
      <c r="Y12864" s="126"/>
      <c r="Z12864" s="126"/>
    </row>
    <row r="12865" spans="1:26">
      <c r="A12865" s="248"/>
      <c r="I12865" s="126"/>
      <c r="P12865" s="126"/>
      <c r="Y12865" s="126"/>
      <c r="Z12865" s="126"/>
    </row>
    <row r="12866" spans="1:26">
      <c r="A12866" s="248"/>
      <c r="I12866" s="126"/>
      <c r="P12866" s="126"/>
      <c r="Y12866" s="126"/>
      <c r="Z12866" s="126"/>
    </row>
    <row r="12867" spans="1:26">
      <c r="A12867" s="248"/>
      <c r="I12867" s="126"/>
      <c r="P12867" s="126"/>
      <c r="Y12867" s="126"/>
      <c r="Z12867" s="126"/>
    </row>
    <row r="12868" spans="1:26">
      <c r="A12868" s="248"/>
      <c r="I12868" s="126"/>
      <c r="P12868" s="126"/>
      <c r="Y12868" s="126"/>
      <c r="Z12868" s="126"/>
    </row>
    <row r="12869" spans="1:26">
      <c r="A12869" s="248"/>
      <c r="I12869" s="126"/>
      <c r="P12869" s="126"/>
      <c r="Y12869" s="126"/>
      <c r="Z12869" s="126"/>
    </row>
    <row r="12870" spans="1:26">
      <c r="A12870" s="248"/>
      <c r="I12870" s="126"/>
      <c r="P12870" s="126"/>
      <c r="Y12870" s="126"/>
      <c r="Z12870" s="126"/>
    </row>
    <row r="12871" spans="1:26">
      <c r="A12871" s="248"/>
      <c r="I12871" s="126"/>
      <c r="P12871" s="126"/>
      <c r="Y12871" s="126"/>
      <c r="Z12871" s="126"/>
    </row>
    <row r="12872" spans="1:26">
      <c r="A12872" s="248"/>
      <c r="I12872" s="126"/>
      <c r="P12872" s="126"/>
      <c r="Y12872" s="126"/>
      <c r="Z12872" s="126"/>
    </row>
    <row r="12873" spans="1:26">
      <c r="A12873" s="248"/>
      <c r="I12873" s="126"/>
      <c r="P12873" s="126"/>
      <c r="Y12873" s="126"/>
      <c r="Z12873" s="126"/>
    </row>
    <row r="12874" spans="1:26">
      <c r="A12874" s="248"/>
      <c r="I12874" s="126"/>
      <c r="P12874" s="126"/>
      <c r="Y12874" s="126"/>
      <c r="Z12874" s="126"/>
    </row>
    <row r="12875" spans="1:26">
      <c r="A12875" s="248"/>
      <c r="I12875" s="126"/>
      <c r="P12875" s="126"/>
      <c r="Y12875" s="126"/>
      <c r="Z12875" s="126"/>
    </row>
    <row r="12876" spans="1:26">
      <c r="A12876" s="248"/>
      <c r="I12876" s="126"/>
      <c r="P12876" s="126"/>
      <c r="Y12876" s="126"/>
      <c r="Z12876" s="126"/>
    </row>
    <row r="12877" spans="1:26">
      <c r="A12877" s="248"/>
      <c r="I12877" s="126"/>
      <c r="P12877" s="126"/>
      <c r="Y12877" s="126"/>
      <c r="Z12877" s="126"/>
    </row>
    <row r="12878" spans="1:26">
      <c r="A12878" s="248"/>
      <c r="I12878" s="126"/>
      <c r="P12878" s="126"/>
      <c r="Y12878" s="126"/>
      <c r="Z12878" s="126"/>
    </row>
    <row r="12879" spans="1:26">
      <c r="A12879" s="248"/>
      <c r="I12879" s="126"/>
      <c r="P12879" s="126"/>
      <c r="Y12879" s="126"/>
      <c r="Z12879" s="126"/>
    </row>
    <row r="12880" spans="1:26">
      <c r="A12880" s="248"/>
      <c r="I12880" s="126"/>
      <c r="P12880" s="126"/>
      <c r="Y12880" s="126"/>
      <c r="Z12880" s="126"/>
    </row>
    <row r="12881" spans="1:26">
      <c r="A12881" s="248"/>
      <c r="I12881" s="126"/>
      <c r="P12881" s="126"/>
      <c r="Y12881" s="126"/>
      <c r="Z12881" s="126"/>
    </row>
    <row r="12882" spans="1:26">
      <c r="A12882" s="248"/>
      <c r="I12882" s="126"/>
      <c r="P12882" s="126"/>
      <c r="Y12882" s="126"/>
      <c r="Z12882" s="126"/>
    </row>
    <row r="12883" spans="1:26">
      <c r="A12883" s="248"/>
      <c r="I12883" s="126"/>
      <c r="P12883" s="126"/>
      <c r="Y12883" s="126"/>
      <c r="Z12883" s="126"/>
    </row>
    <row r="12884" spans="1:26">
      <c r="A12884" s="248"/>
      <c r="I12884" s="126"/>
      <c r="P12884" s="126"/>
      <c r="Y12884" s="126"/>
      <c r="Z12884" s="126"/>
    </row>
    <row r="12885" spans="1:26">
      <c r="A12885" s="248"/>
      <c r="I12885" s="126"/>
      <c r="P12885" s="126"/>
      <c r="Y12885" s="126"/>
      <c r="Z12885" s="126"/>
    </row>
    <row r="12886" spans="1:26">
      <c r="A12886" s="248"/>
      <c r="I12886" s="126"/>
      <c r="P12886" s="126"/>
      <c r="Y12886" s="126"/>
      <c r="Z12886" s="126"/>
    </row>
    <row r="12887" spans="1:26">
      <c r="A12887" s="248"/>
      <c r="I12887" s="126"/>
      <c r="P12887" s="126"/>
      <c r="Y12887" s="126"/>
      <c r="Z12887" s="126"/>
    </row>
    <row r="12888" spans="1:26">
      <c r="A12888" s="248"/>
      <c r="I12888" s="126"/>
      <c r="P12888" s="126"/>
      <c r="Y12888" s="126"/>
      <c r="Z12888" s="126"/>
    </row>
    <row r="12889" spans="1:26">
      <c r="A12889" s="248"/>
      <c r="I12889" s="126"/>
      <c r="P12889" s="126"/>
      <c r="Y12889" s="126"/>
      <c r="Z12889" s="126"/>
    </row>
    <row r="12890" spans="1:26">
      <c r="A12890" s="248"/>
      <c r="I12890" s="126"/>
      <c r="P12890" s="126"/>
      <c r="Y12890" s="126"/>
      <c r="Z12890" s="126"/>
    </row>
    <row r="12891" spans="1:26">
      <c r="A12891" s="248"/>
      <c r="I12891" s="126"/>
      <c r="P12891" s="126"/>
      <c r="Y12891" s="126"/>
      <c r="Z12891" s="126"/>
    </row>
    <row r="12892" spans="1:26">
      <c r="A12892" s="248"/>
      <c r="I12892" s="126"/>
      <c r="P12892" s="126"/>
      <c r="Y12892" s="126"/>
      <c r="Z12892" s="126"/>
    </row>
    <row r="12893" spans="1:26">
      <c r="A12893" s="248"/>
      <c r="I12893" s="126"/>
      <c r="P12893" s="126"/>
      <c r="Y12893" s="126"/>
      <c r="Z12893" s="126"/>
    </row>
    <row r="12894" spans="1:26">
      <c r="A12894" s="248"/>
      <c r="I12894" s="126"/>
      <c r="P12894" s="126"/>
      <c r="Y12894" s="126"/>
      <c r="Z12894" s="126"/>
    </row>
    <row r="12895" spans="1:26">
      <c r="A12895" s="248"/>
      <c r="I12895" s="126"/>
      <c r="P12895" s="126"/>
      <c r="Y12895" s="126"/>
      <c r="Z12895" s="126"/>
    </row>
    <row r="12896" spans="1:26">
      <c r="A12896" s="248"/>
      <c r="I12896" s="126"/>
      <c r="P12896" s="126"/>
      <c r="Y12896" s="126"/>
      <c r="Z12896" s="126"/>
    </row>
    <row r="12897" spans="1:26">
      <c r="A12897" s="248"/>
      <c r="I12897" s="126"/>
      <c r="P12897" s="126"/>
      <c r="Y12897" s="126"/>
      <c r="Z12897" s="126"/>
    </row>
    <row r="12898" spans="1:26">
      <c r="A12898" s="248"/>
      <c r="I12898" s="126"/>
      <c r="P12898" s="126"/>
      <c r="Y12898" s="126"/>
      <c r="Z12898" s="126"/>
    </row>
    <row r="12899" spans="1:26">
      <c r="A12899" s="248"/>
      <c r="I12899" s="126"/>
      <c r="P12899" s="126"/>
      <c r="Y12899" s="126"/>
      <c r="Z12899" s="126"/>
    </row>
    <row r="12900" spans="1:26">
      <c r="A12900" s="248"/>
      <c r="I12900" s="126"/>
      <c r="P12900" s="126"/>
      <c r="Y12900" s="126"/>
      <c r="Z12900" s="126"/>
    </row>
    <row r="12901" spans="1:26">
      <c r="A12901" s="248"/>
      <c r="I12901" s="126"/>
      <c r="P12901" s="126"/>
      <c r="Y12901" s="126"/>
      <c r="Z12901" s="126"/>
    </row>
    <row r="12902" spans="1:26">
      <c r="A12902" s="248"/>
      <c r="I12902" s="126"/>
      <c r="P12902" s="126"/>
      <c r="Y12902" s="126"/>
      <c r="Z12902" s="126"/>
    </row>
    <row r="12903" spans="1:26">
      <c r="A12903" s="248"/>
      <c r="I12903" s="126"/>
      <c r="P12903" s="126"/>
      <c r="Y12903" s="126"/>
      <c r="Z12903" s="126"/>
    </row>
    <row r="12904" spans="1:26">
      <c r="A12904" s="248"/>
      <c r="I12904" s="126"/>
      <c r="P12904" s="126"/>
      <c r="Y12904" s="126"/>
      <c r="Z12904" s="126"/>
    </row>
    <row r="12905" spans="1:26">
      <c r="A12905" s="248"/>
      <c r="I12905" s="126"/>
      <c r="P12905" s="126"/>
      <c r="Y12905" s="126"/>
      <c r="Z12905" s="126"/>
    </row>
    <row r="12906" spans="1:26">
      <c r="A12906" s="248"/>
      <c r="I12906" s="126"/>
      <c r="P12906" s="126"/>
      <c r="Y12906" s="126"/>
      <c r="Z12906" s="126"/>
    </row>
    <row r="12907" spans="1:26">
      <c r="A12907" s="248"/>
      <c r="I12907" s="126"/>
      <c r="P12907" s="126"/>
      <c r="Y12907" s="126"/>
      <c r="Z12907" s="126"/>
    </row>
    <row r="12908" spans="1:26">
      <c r="A12908" s="248"/>
      <c r="I12908" s="126"/>
      <c r="P12908" s="126"/>
      <c r="Y12908" s="126"/>
      <c r="Z12908" s="126"/>
    </row>
    <row r="12909" spans="1:26">
      <c r="A12909" s="248"/>
      <c r="I12909" s="126"/>
      <c r="P12909" s="126"/>
      <c r="Y12909" s="126"/>
      <c r="Z12909" s="126"/>
    </row>
    <row r="12910" spans="1:26">
      <c r="A12910" s="248"/>
      <c r="I12910" s="126"/>
      <c r="P12910" s="126"/>
      <c r="Y12910" s="126"/>
      <c r="Z12910" s="126"/>
    </row>
    <row r="12911" spans="1:26">
      <c r="A12911" s="248"/>
      <c r="I12911" s="126"/>
      <c r="P12911" s="126"/>
      <c r="Y12911" s="126"/>
      <c r="Z12911" s="126"/>
    </row>
    <row r="12912" spans="1:26">
      <c r="A12912" s="248"/>
      <c r="I12912" s="126"/>
      <c r="P12912" s="126"/>
      <c r="Y12912" s="126"/>
      <c r="Z12912" s="126"/>
    </row>
    <row r="12913" spans="1:26">
      <c r="A12913" s="248"/>
      <c r="I12913" s="126"/>
      <c r="P12913" s="126"/>
      <c r="Y12913" s="126"/>
      <c r="Z12913" s="126"/>
    </row>
    <row r="12914" spans="1:26">
      <c r="A12914" s="248"/>
      <c r="I12914" s="126"/>
      <c r="P12914" s="126"/>
      <c r="Y12914" s="126"/>
      <c r="Z12914" s="126"/>
    </row>
    <row r="12915" spans="1:26">
      <c r="A12915" s="248"/>
      <c r="I12915" s="126"/>
      <c r="P12915" s="126"/>
      <c r="Y12915" s="126"/>
      <c r="Z12915" s="126"/>
    </row>
    <row r="12916" spans="1:26">
      <c r="A12916" s="248"/>
      <c r="I12916" s="126"/>
      <c r="P12916" s="126"/>
      <c r="Y12916" s="126"/>
      <c r="Z12916" s="126"/>
    </row>
    <row r="12917" spans="1:26">
      <c r="A12917" s="248"/>
      <c r="I12917" s="126"/>
      <c r="P12917" s="126"/>
      <c r="Y12917" s="126"/>
      <c r="Z12917" s="126"/>
    </row>
    <row r="12918" spans="1:26">
      <c r="A12918" s="248"/>
      <c r="I12918" s="126"/>
      <c r="P12918" s="126"/>
      <c r="Y12918" s="126"/>
      <c r="Z12918" s="126"/>
    </row>
    <row r="12919" spans="1:26">
      <c r="A12919" s="248"/>
      <c r="I12919" s="126"/>
      <c r="P12919" s="126"/>
      <c r="Y12919" s="126"/>
      <c r="Z12919" s="126"/>
    </row>
    <row r="12920" spans="1:26">
      <c r="A12920" s="248"/>
      <c r="I12920" s="126"/>
      <c r="P12920" s="126"/>
      <c r="Y12920" s="126"/>
      <c r="Z12920" s="126"/>
    </row>
    <row r="12921" spans="1:26">
      <c r="A12921" s="248"/>
      <c r="I12921" s="126"/>
      <c r="P12921" s="126"/>
      <c r="Y12921" s="126"/>
      <c r="Z12921" s="126"/>
    </row>
    <row r="12922" spans="1:26">
      <c r="A12922" s="248"/>
      <c r="I12922" s="126"/>
      <c r="P12922" s="126"/>
      <c r="Y12922" s="126"/>
      <c r="Z12922" s="126"/>
    </row>
    <row r="12923" spans="1:26">
      <c r="A12923" s="248"/>
      <c r="I12923" s="126"/>
      <c r="P12923" s="126"/>
      <c r="Y12923" s="126"/>
      <c r="Z12923" s="126"/>
    </row>
    <row r="12924" spans="1:26">
      <c r="A12924" s="248"/>
      <c r="I12924" s="126"/>
      <c r="P12924" s="126"/>
      <c r="Y12924" s="126"/>
      <c r="Z12924" s="126"/>
    </row>
    <row r="12925" spans="1:26">
      <c r="A12925" s="248"/>
      <c r="I12925" s="126"/>
      <c r="P12925" s="126"/>
      <c r="Y12925" s="126"/>
      <c r="Z12925" s="126"/>
    </row>
    <row r="12926" spans="1:26">
      <c r="A12926" s="248"/>
      <c r="I12926" s="126"/>
      <c r="P12926" s="126"/>
      <c r="Y12926" s="126"/>
      <c r="Z12926" s="126"/>
    </row>
    <row r="12927" spans="1:26">
      <c r="A12927" s="248"/>
      <c r="I12927" s="126"/>
      <c r="P12927" s="126"/>
      <c r="Y12927" s="126"/>
      <c r="Z12927" s="126"/>
    </row>
    <row r="12928" spans="1:26">
      <c r="A12928" s="248"/>
      <c r="I12928" s="126"/>
      <c r="P12928" s="126"/>
      <c r="Y12928" s="126"/>
      <c r="Z12928" s="126"/>
    </row>
    <row r="12929" spans="1:26">
      <c r="A12929" s="248"/>
      <c r="I12929" s="126"/>
      <c r="P12929" s="126"/>
      <c r="Y12929" s="126"/>
      <c r="Z12929" s="126"/>
    </row>
    <row r="12930" spans="1:26">
      <c r="A12930" s="248"/>
      <c r="I12930" s="126"/>
      <c r="P12930" s="126"/>
      <c r="Y12930" s="126"/>
      <c r="Z12930" s="126"/>
    </row>
    <row r="12931" spans="1:26">
      <c r="A12931" s="248"/>
      <c r="I12931" s="126"/>
      <c r="P12931" s="126"/>
      <c r="Y12931" s="126"/>
      <c r="Z12931" s="126"/>
    </row>
    <row r="12932" spans="1:26">
      <c r="A12932" s="248"/>
      <c r="I12932" s="126"/>
      <c r="P12932" s="126"/>
      <c r="Y12932" s="126"/>
      <c r="Z12932" s="126"/>
    </row>
    <row r="12933" spans="1:26">
      <c r="A12933" s="248"/>
      <c r="I12933" s="126"/>
      <c r="P12933" s="126"/>
      <c r="Y12933" s="126"/>
      <c r="Z12933" s="126"/>
    </row>
    <row r="12934" spans="1:26">
      <c r="A12934" s="248"/>
      <c r="I12934" s="126"/>
      <c r="P12934" s="126"/>
      <c r="Y12934" s="126"/>
      <c r="Z12934" s="126"/>
    </row>
    <row r="12935" spans="1:26">
      <c r="A12935" s="248"/>
      <c r="I12935" s="126"/>
      <c r="P12935" s="126"/>
      <c r="Y12935" s="126"/>
      <c r="Z12935" s="126"/>
    </row>
    <row r="12936" spans="1:26">
      <c r="A12936" s="248"/>
      <c r="I12936" s="126"/>
      <c r="P12936" s="126"/>
      <c r="Y12936" s="126"/>
      <c r="Z12936" s="126"/>
    </row>
    <row r="12937" spans="1:26">
      <c r="A12937" s="248"/>
      <c r="I12937" s="126"/>
      <c r="P12937" s="126"/>
      <c r="Y12937" s="126"/>
      <c r="Z12937" s="126"/>
    </row>
    <row r="12938" spans="1:26">
      <c r="A12938" s="248"/>
      <c r="I12938" s="126"/>
      <c r="P12938" s="126"/>
      <c r="Y12938" s="126"/>
      <c r="Z12938" s="126"/>
    </row>
    <row r="12939" spans="1:26">
      <c r="A12939" s="248"/>
      <c r="I12939" s="126"/>
      <c r="P12939" s="126"/>
      <c r="Y12939" s="126"/>
      <c r="Z12939" s="126"/>
    </row>
    <row r="12940" spans="1:26">
      <c r="A12940" s="248"/>
      <c r="I12940" s="126"/>
      <c r="P12940" s="126"/>
      <c r="Y12940" s="126"/>
      <c r="Z12940" s="126"/>
    </row>
    <row r="12941" spans="1:26">
      <c r="A12941" s="248"/>
      <c r="I12941" s="126"/>
      <c r="P12941" s="126"/>
      <c r="Y12941" s="126"/>
      <c r="Z12941" s="126"/>
    </row>
    <row r="12942" spans="1:26">
      <c r="A12942" s="248"/>
      <c r="I12942" s="126"/>
      <c r="P12942" s="126"/>
      <c r="Y12942" s="126"/>
      <c r="Z12942" s="126"/>
    </row>
    <row r="12943" spans="1:26">
      <c r="A12943" s="248"/>
      <c r="I12943" s="126"/>
      <c r="P12943" s="126"/>
      <c r="Y12943" s="126"/>
      <c r="Z12943" s="126"/>
    </row>
    <row r="12944" spans="1:26">
      <c r="A12944" s="248"/>
      <c r="I12944" s="126"/>
      <c r="P12944" s="126"/>
      <c r="Y12944" s="126"/>
      <c r="Z12944" s="126"/>
    </row>
    <row r="12945" spans="1:26">
      <c r="A12945" s="248"/>
      <c r="I12945" s="126"/>
      <c r="P12945" s="126"/>
      <c r="Y12945" s="126"/>
      <c r="Z12945" s="126"/>
    </row>
    <row r="12946" spans="1:26">
      <c r="A12946" s="248"/>
      <c r="I12946" s="126"/>
      <c r="P12946" s="126"/>
      <c r="Y12946" s="126"/>
      <c r="Z12946" s="126"/>
    </row>
    <row r="12947" spans="1:26">
      <c r="A12947" s="248"/>
      <c r="I12947" s="126"/>
      <c r="P12947" s="126"/>
      <c r="Y12947" s="126"/>
      <c r="Z12947" s="126"/>
    </row>
    <row r="12948" spans="1:26">
      <c r="A12948" s="248"/>
      <c r="I12948" s="126"/>
      <c r="P12948" s="126"/>
      <c r="Y12948" s="126"/>
      <c r="Z12948" s="126"/>
    </row>
    <row r="12949" spans="1:26">
      <c r="A12949" s="248"/>
      <c r="I12949" s="126"/>
      <c r="P12949" s="126"/>
      <c r="Y12949" s="126"/>
      <c r="Z12949" s="126"/>
    </row>
    <row r="12950" spans="1:26">
      <c r="A12950" s="248"/>
      <c r="I12950" s="126"/>
      <c r="P12950" s="126"/>
      <c r="Y12950" s="126"/>
      <c r="Z12950" s="126"/>
    </row>
    <row r="12951" spans="1:26">
      <c r="A12951" s="248"/>
      <c r="I12951" s="126"/>
      <c r="P12951" s="126"/>
      <c r="Y12951" s="126"/>
      <c r="Z12951" s="126"/>
    </row>
    <row r="12952" spans="1:26">
      <c r="A12952" s="248"/>
      <c r="I12952" s="126"/>
      <c r="P12952" s="126"/>
      <c r="Y12952" s="126"/>
      <c r="Z12952" s="126"/>
    </row>
    <row r="12953" spans="1:26">
      <c r="A12953" s="248"/>
      <c r="I12953" s="126"/>
      <c r="P12953" s="126"/>
      <c r="Y12953" s="126"/>
      <c r="Z12953" s="126"/>
    </row>
    <row r="12954" spans="1:26">
      <c r="A12954" s="248"/>
      <c r="I12954" s="126"/>
      <c r="P12954" s="126"/>
      <c r="Y12954" s="126"/>
      <c r="Z12954" s="126"/>
    </row>
    <row r="12955" spans="1:26">
      <c r="A12955" s="248"/>
      <c r="I12955" s="126"/>
      <c r="P12955" s="126"/>
      <c r="Y12955" s="126"/>
      <c r="Z12955" s="126"/>
    </row>
    <row r="12956" spans="1:26">
      <c r="A12956" s="248"/>
      <c r="I12956" s="126"/>
      <c r="P12956" s="126"/>
      <c r="Y12956" s="126"/>
      <c r="Z12956" s="126"/>
    </row>
    <row r="12957" spans="1:26">
      <c r="A12957" s="248"/>
      <c r="I12957" s="126"/>
      <c r="P12957" s="126"/>
      <c r="Y12957" s="126"/>
      <c r="Z12957" s="126"/>
    </row>
    <row r="12958" spans="1:26">
      <c r="A12958" s="248"/>
      <c r="I12958" s="126"/>
      <c r="P12958" s="126"/>
      <c r="Y12958" s="126"/>
      <c r="Z12958" s="126"/>
    </row>
    <row r="12959" spans="1:26">
      <c r="A12959" s="248"/>
      <c r="I12959" s="126"/>
      <c r="P12959" s="126"/>
      <c r="Y12959" s="126"/>
      <c r="Z12959" s="126"/>
    </row>
    <row r="12960" spans="1:26">
      <c r="A12960" s="248"/>
      <c r="I12960" s="126"/>
      <c r="P12960" s="126"/>
      <c r="Y12960" s="126"/>
      <c r="Z12960" s="126"/>
    </row>
    <row r="12961" spans="1:26">
      <c r="A12961" s="248"/>
      <c r="I12961" s="126"/>
      <c r="P12961" s="126"/>
      <c r="Y12961" s="126"/>
      <c r="Z12961" s="126"/>
    </row>
    <row r="12962" spans="1:26">
      <c r="A12962" s="248"/>
      <c r="I12962" s="126"/>
      <c r="P12962" s="126"/>
      <c r="Y12962" s="126"/>
      <c r="Z12962" s="126"/>
    </row>
    <row r="12963" spans="1:26">
      <c r="A12963" s="248"/>
      <c r="I12963" s="126"/>
      <c r="P12963" s="126"/>
      <c r="Y12963" s="126"/>
      <c r="Z12963" s="126"/>
    </row>
    <row r="12964" spans="1:26">
      <c r="A12964" s="248"/>
      <c r="I12964" s="126"/>
      <c r="P12964" s="126"/>
      <c r="Y12964" s="126"/>
      <c r="Z12964" s="126"/>
    </row>
    <row r="12965" spans="1:26">
      <c r="A12965" s="248"/>
      <c r="I12965" s="126"/>
      <c r="P12965" s="126"/>
      <c r="Y12965" s="126"/>
      <c r="Z12965" s="126"/>
    </row>
    <row r="12966" spans="1:26">
      <c r="A12966" s="248"/>
      <c r="I12966" s="126"/>
      <c r="P12966" s="126"/>
      <c r="Y12966" s="126"/>
      <c r="Z12966" s="126"/>
    </row>
    <row r="12967" spans="1:26">
      <c r="A12967" s="248"/>
      <c r="I12967" s="126"/>
      <c r="P12967" s="126"/>
      <c r="Y12967" s="126"/>
      <c r="Z12967" s="126"/>
    </row>
    <row r="12968" spans="1:26">
      <c r="A12968" s="248"/>
      <c r="I12968" s="126"/>
      <c r="P12968" s="126"/>
      <c r="Y12968" s="126"/>
      <c r="Z12968" s="126"/>
    </row>
    <row r="12969" spans="1:26">
      <c r="A12969" s="248"/>
      <c r="I12969" s="126"/>
      <c r="P12969" s="126"/>
      <c r="Y12969" s="126"/>
      <c r="Z12969" s="126"/>
    </row>
    <row r="12970" spans="1:26">
      <c r="A12970" s="248"/>
      <c r="I12970" s="126"/>
      <c r="P12970" s="126"/>
      <c r="Y12970" s="126"/>
      <c r="Z12970" s="126"/>
    </row>
    <row r="12971" spans="1:26">
      <c r="A12971" s="248"/>
      <c r="I12971" s="126"/>
      <c r="P12971" s="126"/>
      <c r="Y12971" s="126"/>
      <c r="Z12971" s="126"/>
    </row>
    <row r="12972" spans="1:26">
      <c r="A12972" s="248"/>
      <c r="I12972" s="126"/>
      <c r="P12972" s="126"/>
      <c r="Y12972" s="126"/>
      <c r="Z12972" s="126"/>
    </row>
    <row r="12973" spans="1:26">
      <c r="A12973" s="248"/>
      <c r="I12973" s="126"/>
      <c r="P12973" s="126"/>
      <c r="Y12973" s="126"/>
      <c r="Z12973" s="126"/>
    </row>
    <row r="12974" spans="1:26">
      <c r="A12974" s="248"/>
      <c r="I12974" s="126"/>
      <c r="P12974" s="126"/>
      <c r="Y12974" s="126"/>
      <c r="Z12974" s="126"/>
    </row>
    <row r="12975" spans="1:26">
      <c r="A12975" s="248"/>
      <c r="I12975" s="126"/>
      <c r="P12975" s="126"/>
      <c r="Y12975" s="126"/>
      <c r="Z12975" s="126"/>
    </row>
    <row r="12976" spans="1:26">
      <c r="A12976" s="248"/>
      <c r="I12976" s="126"/>
      <c r="P12976" s="126"/>
      <c r="Y12976" s="126"/>
      <c r="Z12976" s="126"/>
    </row>
    <row r="12977" spans="1:26">
      <c r="A12977" s="248"/>
      <c r="I12977" s="126"/>
      <c r="P12977" s="126"/>
      <c r="Y12977" s="126"/>
      <c r="Z12977" s="126"/>
    </row>
    <row r="12978" spans="1:26">
      <c r="A12978" s="248"/>
      <c r="I12978" s="126"/>
      <c r="P12978" s="126"/>
      <c r="Y12978" s="126"/>
      <c r="Z12978" s="126"/>
    </row>
    <row r="12979" spans="1:26">
      <c r="A12979" s="248"/>
      <c r="I12979" s="126"/>
      <c r="P12979" s="126"/>
      <c r="Y12979" s="126"/>
      <c r="Z12979" s="126"/>
    </row>
    <row r="12980" spans="1:26">
      <c r="A12980" s="248"/>
      <c r="I12980" s="126"/>
      <c r="P12980" s="126"/>
      <c r="Y12980" s="126"/>
      <c r="Z12980" s="126"/>
    </row>
    <row r="12981" spans="1:26">
      <c r="A12981" s="248"/>
      <c r="I12981" s="126"/>
      <c r="P12981" s="126"/>
      <c r="Y12981" s="126"/>
      <c r="Z12981" s="126"/>
    </row>
    <row r="12982" spans="1:26">
      <c r="A12982" s="248"/>
      <c r="I12982" s="126"/>
      <c r="P12982" s="126"/>
      <c r="Y12982" s="126"/>
      <c r="Z12982" s="126"/>
    </row>
    <row r="12983" spans="1:26">
      <c r="A12983" s="248"/>
      <c r="I12983" s="126"/>
      <c r="P12983" s="126"/>
      <c r="Y12983" s="126"/>
      <c r="Z12983" s="126"/>
    </row>
    <row r="12984" spans="1:26">
      <c r="A12984" s="248"/>
      <c r="I12984" s="126"/>
      <c r="P12984" s="126"/>
      <c r="Y12984" s="126"/>
      <c r="Z12984" s="126"/>
    </row>
    <row r="12985" spans="1:26">
      <c r="A12985" s="248"/>
      <c r="I12985" s="126"/>
      <c r="P12985" s="126"/>
      <c r="Y12985" s="126"/>
      <c r="Z12985" s="126"/>
    </row>
    <row r="12986" spans="1:26">
      <c r="A12986" s="248"/>
      <c r="I12986" s="126"/>
      <c r="P12986" s="126"/>
      <c r="Y12986" s="126"/>
      <c r="Z12986" s="126"/>
    </row>
    <row r="12987" spans="1:26">
      <c r="A12987" s="248"/>
      <c r="I12987" s="126"/>
      <c r="P12987" s="126"/>
      <c r="Y12987" s="126"/>
      <c r="Z12987" s="126"/>
    </row>
    <row r="12988" spans="1:26">
      <c r="A12988" s="248"/>
      <c r="I12988" s="126"/>
      <c r="P12988" s="126"/>
      <c r="Y12988" s="126"/>
      <c r="Z12988" s="126"/>
    </row>
    <row r="12989" spans="1:26">
      <c r="A12989" s="248"/>
      <c r="I12989" s="126"/>
      <c r="P12989" s="126"/>
      <c r="Y12989" s="126"/>
      <c r="Z12989" s="126"/>
    </row>
    <row r="12990" spans="1:26">
      <c r="A12990" s="248"/>
      <c r="I12990" s="126"/>
      <c r="P12990" s="126"/>
      <c r="Y12990" s="126"/>
      <c r="Z12990" s="126"/>
    </row>
    <row r="12991" spans="1:26">
      <c r="A12991" s="248"/>
      <c r="I12991" s="126"/>
      <c r="P12991" s="126"/>
      <c r="Y12991" s="126"/>
      <c r="Z12991" s="126"/>
    </row>
    <row r="12992" spans="1:26">
      <c r="A12992" s="248"/>
      <c r="I12992" s="126"/>
      <c r="P12992" s="126"/>
      <c r="Y12992" s="126"/>
      <c r="Z12992" s="126"/>
    </row>
    <row r="12993" spans="1:26">
      <c r="A12993" s="248"/>
      <c r="I12993" s="126"/>
      <c r="P12993" s="126"/>
      <c r="Y12993" s="126"/>
      <c r="Z12993" s="126"/>
    </row>
    <row r="12994" spans="1:26">
      <c r="A12994" s="248"/>
      <c r="I12994" s="126"/>
      <c r="P12994" s="126"/>
      <c r="Y12994" s="126"/>
      <c r="Z12994" s="126"/>
    </row>
    <row r="12995" spans="1:26">
      <c r="A12995" s="248"/>
      <c r="I12995" s="126"/>
      <c r="P12995" s="126"/>
      <c r="Y12995" s="126"/>
      <c r="Z12995" s="126"/>
    </row>
    <row r="12996" spans="1:26">
      <c r="A12996" s="248"/>
      <c r="I12996" s="126"/>
      <c r="P12996" s="126"/>
      <c r="Y12996" s="126"/>
      <c r="Z12996" s="126"/>
    </row>
    <row r="12997" spans="1:26">
      <c r="A12997" s="248"/>
      <c r="I12997" s="126"/>
      <c r="P12997" s="126"/>
      <c r="Y12997" s="126"/>
      <c r="Z12997" s="126"/>
    </row>
    <row r="12998" spans="1:26">
      <c r="A12998" s="248"/>
      <c r="I12998" s="126"/>
      <c r="P12998" s="126"/>
      <c r="Y12998" s="126"/>
      <c r="Z12998" s="126"/>
    </row>
    <row r="12999" spans="1:26">
      <c r="A12999" s="248"/>
      <c r="I12999" s="126"/>
      <c r="P12999" s="126"/>
      <c r="Y12999" s="126"/>
      <c r="Z12999" s="126"/>
    </row>
    <row r="13000" spans="1:26">
      <c r="A13000" s="248"/>
      <c r="I13000" s="126"/>
      <c r="P13000" s="126"/>
      <c r="Y13000" s="126"/>
      <c r="Z13000" s="126"/>
    </row>
    <row r="13001" spans="1:26">
      <c r="A13001" s="248"/>
      <c r="I13001" s="126"/>
      <c r="P13001" s="126"/>
      <c r="Y13001" s="126"/>
      <c r="Z13001" s="126"/>
    </row>
    <row r="13002" spans="1:26">
      <c r="A13002" s="248"/>
      <c r="I13002" s="126"/>
      <c r="P13002" s="126"/>
      <c r="Y13002" s="126"/>
      <c r="Z13002" s="126"/>
    </row>
    <row r="13003" spans="1:26">
      <c r="A13003" s="248"/>
      <c r="I13003" s="126"/>
      <c r="P13003" s="126"/>
      <c r="Y13003" s="126"/>
      <c r="Z13003" s="126"/>
    </row>
    <row r="13004" spans="1:26">
      <c r="A13004" s="248"/>
      <c r="I13004" s="126"/>
      <c r="P13004" s="126"/>
      <c r="Y13004" s="126"/>
      <c r="Z13004" s="126"/>
    </row>
    <row r="13005" spans="1:26">
      <c r="A13005" s="248"/>
      <c r="I13005" s="126"/>
      <c r="P13005" s="126"/>
      <c r="Y13005" s="126"/>
      <c r="Z13005" s="126"/>
    </row>
    <row r="13006" spans="1:26">
      <c r="A13006" s="248"/>
      <c r="I13006" s="126"/>
      <c r="P13006" s="126"/>
      <c r="Y13006" s="126"/>
      <c r="Z13006" s="126"/>
    </row>
    <row r="13007" spans="1:26">
      <c r="A13007" s="248"/>
      <c r="I13007" s="126"/>
      <c r="P13007" s="126"/>
      <c r="Y13007" s="126"/>
      <c r="Z13007" s="126"/>
    </row>
    <row r="13008" spans="1:26">
      <c r="A13008" s="248"/>
      <c r="I13008" s="126"/>
      <c r="P13008" s="126"/>
      <c r="Y13008" s="126"/>
      <c r="Z13008" s="126"/>
    </row>
    <row r="13009" spans="1:26">
      <c r="A13009" s="248"/>
      <c r="I13009" s="126"/>
      <c r="P13009" s="126"/>
      <c r="Y13009" s="126"/>
      <c r="Z13009" s="126"/>
    </row>
    <row r="13010" spans="1:26">
      <c r="A13010" s="248"/>
      <c r="I13010" s="126"/>
      <c r="P13010" s="126"/>
      <c r="Y13010" s="126"/>
      <c r="Z13010" s="126"/>
    </row>
    <row r="13011" spans="1:26">
      <c r="A13011" s="248"/>
      <c r="I13011" s="126"/>
      <c r="P13011" s="126"/>
      <c r="Y13011" s="126"/>
      <c r="Z13011" s="126"/>
    </row>
    <row r="13012" spans="1:26">
      <c r="A13012" s="248"/>
      <c r="I13012" s="126"/>
      <c r="P13012" s="126"/>
      <c r="Y13012" s="126"/>
      <c r="Z13012" s="126"/>
    </row>
    <row r="13013" spans="1:26">
      <c r="A13013" s="248"/>
      <c r="I13013" s="126"/>
      <c r="P13013" s="126"/>
      <c r="Y13013" s="126"/>
      <c r="Z13013" s="126"/>
    </row>
    <row r="13014" spans="1:26">
      <c r="A13014" s="248"/>
      <c r="I13014" s="126"/>
      <c r="P13014" s="126"/>
      <c r="Y13014" s="126"/>
      <c r="Z13014" s="126"/>
    </row>
    <row r="13015" spans="1:26">
      <c r="A13015" s="248"/>
      <c r="I13015" s="126"/>
      <c r="P13015" s="126"/>
      <c r="Y13015" s="126"/>
      <c r="Z13015" s="126"/>
    </row>
    <row r="13016" spans="1:26">
      <c r="A13016" s="248"/>
      <c r="I13016" s="126"/>
      <c r="P13016" s="126"/>
      <c r="Y13016" s="126"/>
      <c r="Z13016" s="126"/>
    </row>
    <row r="13017" spans="1:26">
      <c r="A13017" s="248"/>
      <c r="I13017" s="126"/>
      <c r="P13017" s="126"/>
      <c r="Y13017" s="126"/>
      <c r="Z13017" s="126"/>
    </row>
    <row r="13018" spans="1:26">
      <c r="A13018" s="248"/>
      <c r="I13018" s="126"/>
      <c r="P13018" s="126"/>
      <c r="Y13018" s="126"/>
      <c r="Z13018" s="126"/>
    </row>
    <row r="13019" spans="1:26">
      <c r="A13019" s="248"/>
      <c r="I13019" s="126"/>
      <c r="P13019" s="126"/>
      <c r="Y13019" s="126"/>
      <c r="Z13019" s="126"/>
    </row>
    <row r="13020" spans="1:26">
      <c r="A13020" s="248"/>
      <c r="I13020" s="126"/>
      <c r="P13020" s="126"/>
      <c r="Y13020" s="126"/>
      <c r="Z13020" s="126"/>
    </row>
    <row r="13021" spans="1:26">
      <c r="A13021" s="248"/>
      <c r="I13021" s="126"/>
      <c r="P13021" s="126"/>
      <c r="Y13021" s="126"/>
      <c r="Z13021" s="126"/>
    </row>
    <row r="13022" spans="1:26">
      <c r="A13022" s="248"/>
      <c r="I13022" s="126"/>
      <c r="P13022" s="126"/>
      <c r="Y13022" s="126"/>
      <c r="Z13022" s="126"/>
    </row>
    <row r="13023" spans="1:26">
      <c r="A13023" s="248"/>
      <c r="I13023" s="126"/>
      <c r="P13023" s="126"/>
      <c r="Y13023" s="126"/>
      <c r="Z13023" s="126"/>
    </row>
    <row r="13024" spans="1:26">
      <c r="A13024" s="248"/>
      <c r="I13024" s="126"/>
      <c r="P13024" s="126"/>
      <c r="Y13024" s="126"/>
      <c r="Z13024" s="126"/>
    </row>
    <row r="13025" spans="1:26">
      <c r="A13025" s="248"/>
      <c r="I13025" s="126"/>
      <c r="P13025" s="126"/>
      <c r="Y13025" s="126"/>
      <c r="Z13025" s="126"/>
    </row>
    <row r="13026" spans="1:26">
      <c r="A13026" s="248"/>
      <c r="I13026" s="126"/>
      <c r="P13026" s="126"/>
      <c r="Y13026" s="126"/>
      <c r="Z13026" s="126"/>
    </row>
    <row r="13027" spans="1:26">
      <c r="A13027" s="248"/>
      <c r="I13027" s="126"/>
      <c r="P13027" s="126"/>
      <c r="Y13027" s="126"/>
      <c r="Z13027" s="126"/>
    </row>
    <row r="13028" spans="1:26">
      <c r="A13028" s="248"/>
      <c r="I13028" s="126"/>
      <c r="P13028" s="126"/>
      <c r="Y13028" s="126"/>
      <c r="Z13028" s="126"/>
    </row>
    <row r="13029" spans="1:26">
      <c r="A13029" s="248"/>
      <c r="I13029" s="126"/>
      <c r="P13029" s="126"/>
      <c r="Y13029" s="126"/>
      <c r="Z13029" s="126"/>
    </row>
    <row r="13030" spans="1:26">
      <c r="A13030" s="248"/>
      <c r="I13030" s="126"/>
      <c r="P13030" s="126"/>
      <c r="Y13030" s="126"/>
      <c r="Z13030" s="126"/>
    </row>
    <row r="13031" spans="1:26">
      <c r="A13031" s="248"/>
      <c r="I13031" s="126"/>
      <c r="P13031" s="126"/>
      <c r="Y13031" s="126"/>
      <c r="Z13031" s="126"/>
    </row>
    <row r="13032" spans="1:26">
      <c r="A13032" s="248"/>
      <c r="I13032" s="126"/>
      <c r="P13032" s="126"/>
      <c r="Y13032" s="126"/>
      <c r="Z13032" s="126"/>
    </row>
    <row r="13033" spans="1:26">
      <c r="A13033" s="248"/>
      <c r="I13033" s="126"/>
      <c r="P13033" s="126"/>
      <c r="Y13033" s="126"/>
      <c r="Z13033" s="126"/>
    </row>
    <row r="13034" spans="1:26">
      <c r="A13034" s="248"/>
      <c r="I13034" s="126"/>
      <c r="P13034" s="126"/>
      <c r="Y13034" s="126"/>
      <c r="Z13034" s="126"/>
    </row>
    <row r="13035" spans="1:26">
      <c r="A13035" s="248"/>
      <c r="I13035" s="126"/>
      <c r="P13035" s="126"/>
      <c r="Y13035" s="126"/>
      <c r="Z13035" s="126"/>
    </row>
    <row r="13036" spans="1:26">
      <c r="A13036" s="248"/>
      <c r="I13036" s="126"/>
      <c r="P13036" s="126"/>
      <c r="Y13036" s="126"/>
      <c r="Z13036" s="126"/>
    </row>
    <row r="13037" spans="1:26">
      <c r="A13037" s="248"/>
      <c r="I13037" s="126"/>
      <c r="P13037" s="126"/>
      <c r="Y13037" s="126"/>
      <c r="Z13037" s="126"/>
    </row>
    <row r="13038" spans="1:26">
      <c r="A13038" s="248"/>
      <c r="I13038" s="126"/>
      <c r="P13038" s="126"/>
      <c r="Y13038" s="126"/>
      <c r="Z13038" s="126"/>
    </row>
    <row r="13039" spans="1:26">
      <c r="A13039" s="248"/>
      <c r="I13039" s="126"/>
      <c r="P13039" s="126"/>
      <c r="Y13039" s="126"/>
      <c r="Z13039" s="126"/>
    </row>
    <row r="13040" spans="1:26">
      <c r="A13040" s="248"/>
      <c r="I13040" s="126"/>
      <c r="P13040" s="126"/>
      <c r="Y13040" s="126"/>
      <c r="Z13040" s="126"/>
    </row>
    <row r="13041" spans="1:26">
      <c r="A13041" s="248"/>
      <c r="I13041" s="126"/>
      <c r="P13041" s="126"/>
      <c r="Y13041" s="126"/>
      <c r="Z13041" s="126"/>
    </row>
    <row r="13042" spans="1:26">
      <c r="A13042" s="248"/>
      <c r="I13042" s="126"/>
      <c r="P13042" s="126"/>
      <c r="Y13042" s="126"/>
      <c r="Z13042" s="126"/>
    </row>
    <row r="13043" spans="1:26">
      <c r="A13043" s="248"/>
      <c r="I13043" s="126"/>
      <c r="P13043" s="126"/>
      <c r="Y13043" s="126"/>
      <c r="Z13043" s="126"/>
    </row>
    <row r="13044" spans="1:26">
      <c r="A13044" s="248"/>
      <c r="I13044" s="126"/>
      <c r="P13044" s="126"/>
      <c r="Y13044" s="126"/>
      <c r="Z13044" s="126"/>
    </row>
    <row r="13045" spans="1:26">
      <c r="A13045" s="248"/>
      <c r="I13045" s="126"/>
      <c r="P13045" s="126"/>
      <c r="Y13045" s="126"/>
      <c r="Z13045" s="126"/>
    </row>
    <row r="13046" spans="1:26">
      <c r="A13046" s="248"/>
      <c r="I13046" s="126"/>
      <c r="P13046" s="126"/>
      <c r="Y13046" s="126"/>
      <c r="Z13046" s="126"/>
    </row>
    <row r="13047" spans="1:26">
      <c r="A13047" s="248"/>
      <c r="I13047" s="126"/>
      <c r="P13047" s="126"/>
      <c r="Y13047" s="126"/>
      <c r="Z13047" s="126"/>
    </row>
    <row r="13048" spans="1:26">
      <c r="A13048" s="248"/>
      <c r="I13048" s="126"/>
      <c r="P13048" s="126"/>
      <c r="Y13048" s="126"/>
      <c r="Z13048" s="126"/>
    </row>
    <row r="13049" spans="1:26">
      <c r="A13049" s="248"/>
      <c r="I13049" s="126"/>
      <c r="P13049" s="126"/>
      <c r="Y13049" s="126"/>
      <c r="Z13049" s="126"/>
    </row>
    <row r="13050" spans="1:26">
      <c r="A13050" s="248"/>
      <c r="I13050" s="126"/>
      <c r="P13050" s="126"/>
      <c r="Y13050" s="126"/>
      <c r="Z13050" s="126"/>
    </row>
    <row r="13051" spans="1:26">
      <c r="A13051" s="248"/>
      <c r="I13051" s="126"/>
      <c r="P13051" s="126"/>
      <c r="Y13051" s="126"/>
      <c r="Z13051" s="126"/>
    </row>
    <row r="13052" spans="1:26">
      <c r="A13052" s="248"/>
      <c r="I13052" s="126"/>
      <c r="P13052" s="126"/>
      <c r="Y13052" s="126"/>
      <c r="Z13052" s="126"/>
    </row>
    <row r="13053" spans="1:26">
      <c r="A13053" s="248"/>
      <c r="I13053" s="126"/>
      <c r="P13053" s="126"/>
      <c r="Y13053" s="126"/>
      <c r="Z13053" s="126"/>
    </row>
    <row r="13054" spans="1:26">
      <c r="A13054" s="248"/>
      <c r="I13054" s="126"/>
      <c r="P13054" s="126"/>
      <c r="Y13054" s="126"/>
      <c r="Z13054" s="126"/>
    </row>
    <row r="13055" spans="1:26">
      <c r="A13055" s="248"/>
      <c r="I13055" s="126"/>
      <c r="P13055" s="126"/>
      <c r="Y13055" s="126"/>
      <c r="Z13055" s="126"/>
    </row>
    <row r="13056" spans="1:26">
      <c r="A13056" s="248"/>
      <c r="I13056" s="126"/>
      <c r="P13056" s="126"/>
      <c r="Y13056" s="126"/>
      <c r="Z13056" s="126"/>
    </row>
    <row r="13057" spans="1:26">
      <c r="A13057" s="248"/>
      <c r="I13057" s="126"/>
      <c r="P13057" s="126"/>
      <c r="Y13057" s="126"/>
      <c r="Z13057" s="126"/>
    </row>
    <row r="13058" spans="1:26">
      <c r="A13058" s="248"/>
      <c r="I13058" s="126"/>
      <c r="P13058" s="126"/>
      <c r="Y13058" s="126"/>
      <c r="Z13058" s="126"/>
    </row>
    <row r="13059" spans="1:26">
      <c r="A13059" s="248"/>
      <c r="I13059" s="126"/>
      <c r="P13059" s="126"/>
      <c r="Y13059" s="126"/>
      <c r="Z13059" s="126"/>
    </row>
    <row r="13060" spans="1:26">
      <c r="A13060" s="248"/>
      <c r="I13060" s="126"/>
      <c r="P13060" s="126"/>
      <c r="Y13060" s="126"/>
      <c r="Z13060" s="126"/>
    </row>
    <row r="13061" spans="1:26">
      <c r="A13061" s="248"/>
      <c r="I13061" s="126"/>
      <c r="P13061" s="126"/>
      <c r="Y13061" s="126"/>
      <c r="Z13061" s="126"/>
    </row>
    <row r="13062" spans="1:26">
      <c r="A13062" s="248"/>
      <c r="I13062" s="126"/>
      <c r="P13062" s="126"/>
      <c r="Y13062" s="126"/>
      <c r="Z13062" s="126"/>
    </row>
    <row r="13063" spans="1:26">
      <c r="A13063" s="248"/>
      <c r="I13063" s="126"/>
      <c r="P13063" s="126"/>
      <c r="Y13063" s="126"/>
      <c r="Z13063" s="126"/>
    </row>
    <row r="13064" spans="1:26">
      <c r="A13064" s="248"/>
      <c r="I13064" s="126"/>
      <c r="P13064" s="126"/>
      <c r="Y13064" s="126"/>
      <c r="Z13064" s="126"/>
    </row>
    <row r="13065" spans="1:26">
      <c r="A13065" s="248"/>
      <c r="I13065" s="126"/>
      <c r="P13065" s="126"/>
      <c r="Y13065" s="126"/>
      <c r="Z13065" s="126"/>
    </row>
    <row r="13066" spans="1:26">
      <c r="A13066" s="248"/>
      <c r="I13066" s="126"/>
      <c r="P13066" s="126"/>
      <c r="Y13066" s="126"/>
      <c r="Z13066" s="126"/>
    </row>
    <row r="13067" spans="1:26">
      <c r="A13067" s="248"/>
      <c r="I13067" s="126"/>
      <c r="P13067" s="126"/>
      <c r="Y13067" s="126"/>
      <c r="Z13067" s="126"/>
    </row>
    <row r="13068" spans="1:26">
      <c r="A13068" s="248"/>
      <c r="I13068" s="126"/>
      <c r="P13068" s="126"/>
      <c r="Y13068" s="126"/>
      <c r="Z13068" s="126"/>
    </row>
    <row r="13069" spans="1:26">
      <c r="A13069" s="248"/>
      <c r="I13069" s="126"/>
      <c r="P13069" s="126"/>
      <c r="Y13069" s="126"/>
      <c r="Z13069" s="126"/>
    </row>
    <row r="13070" spans="1:26">
      <c r="A13070" s="248"/>
      <c r="I13070" s="126"/>
      <c r="P13070" s="126"/>
      <c r="Y13070" s="126"/>
      <c r="Z13070" s="126"/>
    </row>
    <row r="13071" spans="1:26">
      <c r="A13071" s="248"/>
      <c r="I13071" s="126"/>
      <c r="P13071" s="126"/>
      <c r="Y13071" s="126"/>
      <c r="Z13071" s="126"/>
    </row>
    <row r="13072" spans="1:26">
      <c r="A13072" s="248"/>
      <c r="I13072" s="126"/>
      <c r="P13072" s="126"/>
      <c r="Y13072" s="126"/>
      <c r="Z13072" s="126"/>
    </row>
    <row r="13073" spans="1:26">
      <c r="A13073" s="248"/>
      <c r="I13073" s="126"/>
      <c r="P13073" s="126"/>
      <c r="Y13073" s="126"/>
      <c r="Z13073" s="126"/>
    </row>
    <row r="13074" spans="1:26">
      <c r="A13074" s="248"/>
      <c r="I13074" s="126"/>
      <c r="P13074" s="126"/>
      <c r="Y13074" s="126"/>
      <c r="Z13074" s="126"/>
    </row>
    <row r="13075" spans="1:26">
      <c r="A13075" s="248"/>
      <c r="I13075" s="126"/>
      <c r="P13075" s="126"/>
      <c r="Y13075" s="126"/>
      <c r="Z13075" s="126"/>
    </row>
    <row r="13076" spans="1:26">
      <c r="A13076" s="248"/>
      <c r="I13076" s="126"/>
      <c r="P13076" s="126"/>
      <c r="Y13076" s="126"/>
      <c r="Z13076" s="126"/>
    </row>
    <row r="13077" spans="1:26">
      <c r="A13077" s="248"/>
      <c r="I13077" s="126"/>
      <c r="P13077" s="126"/>
      <c r="Y13077" s="126"/>
      <c r="Z13077" s="126"/>
    </row>
    <row r="13078" spans="1:26">
      <c r="A13078" s="248"/>
      <c r="I13078" s="126"/>
      <c r="P13078" s="126"/>
      <c r="Y13078" s="126"/>
      <c r="Z13078" s="126"/>
    </row>
    <row r="13079" spans="1:26">
      <c r="A13079" s="248"/>
      <c r="I13079" s="126"/>
      <c r="P13079" s="126"/>
      <c r="Y13079" s="126"/>
      <c r="Z13079" s="126"/>
    </row>
    <row r="13080" spans="1:26">
      <c r="A13080" s="248"/>
      <c r="I13080" s="126"/>
      <c r="P13080" s="126"/>
      <c r="Y13080" s="126"/>
      <c r="Z13080" s="126"/>
    </row>
    <row r="13081" spans="1:26">
      <c r="A13081" s="248"/>
      <c r="I13081" s="126"/>
      <c r="P13081" s="126"/>
      <c r="Y13081" s="126"/>
      <c r="Z13081" s="126"/>
    </row>
    <row r="13082" spans="1:26">
      <c r="A13082" s="248"/>
      <c r="I13082" s="126"/>
      <c r="P13082" s="126"/>
      <c r="Y13082" s="126"/>
      <c r="Z13082" s="126"/>
    </row>
    <row r="13083" spans="1:26">
      <c r="A13083" s="248"/>
      <c r="I13083" s="126"/>
      <c r="P13083" s="126"/>
      <c r="Y13083" s="126"/>
      <c r="Z13083" s="126"/>
    </row>
    <row r="13084" spans="1:26">
      <c r="A13084" s="248"/>
      <c r="I13084" s="126"/>
      <c r="P13084" s="126"/>
      <c r="Y13084" s="126"/>
      <c r="Z13084" s="126"/>
    </row>
    <row r="13085" spans="1:26">
      <c r="A13085" s="248"/>
      <c r="I13085" s="126"/>
      <c r="P13085" s="126"/>
      <c r="Y13085" s="126"/>
      <c r="Z13085" s="126"/>
    </row>
    <row r="13086" spans="1:26">
      <c r="A13086" s="248"/>
      <c r="I13086" s="126"/>
      <c r="P13086" s="126"/>
      <c r="Y13086" s="126"/>
      <c r="Z13086" s="126"/>
    </row>
    <row r="13087" spans="1:26">
      <c r="A13087" s="248"/>
      <c r="I13087" s="126"/>
      <c r="P13087" s="126"/>
      <c r="Y13087" s="126"/>
      <c r="Z13087" s="126"/>
    </row>
    <row r="13088" spans="1:26">
      <c r="A13088" s="248"/>
      <c r="I13088" s="126"/>
      <c r="P13088" s="126"/>
      <c r="Y13088" s="126"/>
      <c r="Z13088" s="126"/>
    </row>
    <row r="13089" spans="1:26">
      <c r="A13089" s="248"/>
      <c r="I13089" s="126"/>
      <c r="P13089" s="126"/>
      <c r="Y13089" s="126"/>
      <c r="Z13089" s="126"/>
    </row>
    <row r="13090" spans="1:26">
      <c r="A13090" s="248"/>
      <c r="I13090" s="126"/>
      <c r="P13090" s="126"/>
      <c r="Y13090" s="126"/>
      <c r="Z13090" s="126"/>
    </row>
    <row r="13091" spans="1:26">
      <c r="A13091" s="248"/>
      <c r="I13091" s="126"/>
      <c r="P13091" s="126"/>
      <c r="Y13091" s="126"/>
      <c r="Z13091" s="126"/>
    </row>
    <row r="13092" spans="1:26">
      <c r="A13092" s="248"/>
      <c r="I13092" s="126"/>
      <c r="P13092" s="126"/>
      <c r="Y13092" s="126"/>
      <c r="Z13092" s="126"/>
    </row>
    <row r="13093" spans="1:26">
      <c r="A13093" s="248"/>
      <c r="I13093" s="126"/>
      <c r="P13093" s="126"/>
      <c r="Y13093" s="126"/>
      <c r="Z13093" s="126"/>
    </row>
    <row r="13094" spans="1:26">
      <c r="A13094" s="248"/>
      <c r="I13094" s="126"/>
      <c r="P13094" s="126"/>
      <c r="Y13094" s="126"/>
      <c r="Z13094" s="126"/>
    </row>
    <row r="13095" spans="1:26">
      <c r="A13095" s="248"/>
      <c r="I13095" s="126"/>
      <c r="P13095" s="126"/>
      <c r="Y13095" s="126"/>
      <c r="Z13095" s="126"/>
    </row>
    <row r="13096" spans="1:26">
      <c r="A13096" s="248"/>
      <c r="I13096" s="126"/>
      <c r="P13096" s="126"/>
      <c r="Y13096" s="126"/>
      <c r="Z13096" s="126"/>
    </row>
    <row r="13097" spans="1:26">
      <c r="A13097" s="248"/>
      <c r="I13097" s="126"/>
      <c r="P13097" s="126"/>
      <c r="Y13097" s="126"/>
      <c r="Z13097" s="126"/>
    </row>
    <row r="13098" spans="1:26">
      <c r="A13098" s="248"/>
      <c r="I13098" s="126"/>
      <c r="P13098" s="126"/>
      <c r="Y13098" s="126"/>
      <c r="Z13098" s="126"/>
    </row>
    <row r="13099" spans="1:26">
      <c r="A13099" s="248"/>
      <c r="I13099" s="126"/>
      <c r="P13099" s="126"/>
      <c r="Y13099" s="126"/>
      <c r="Z13099" s="126"/>
    </row>
    <row r="13100" spans="1:26">
      <c r="A13100" s="248"/>
      <c r="I13100" s="126"/>
      <c r="P13100" s="126"/>
      <c r="Y13100" s="126"/>
      <c r="Z13100" s="126"/>
    </row>
    <row r="13101" spans="1:26">
      <c r="A13101" s="248"/>
      <c r="I13101" s="126"/>
      <c r="P13101" s="126"/>
      <c r="Y13101" s="126"/>
      <c r="Z13101" s="126"/>
    </row>
    <row r="13102" spans="1:26">
      <c r="A13102" s="248"/>
      <c r="I13102" s="126"/>
      <c r="P13102" s="126"/>
      <c r="Y13102" s="126"/>
      <c r="Z13102" s="126"/>
    </row>
    <row r="13103" spans="1:26">
      <c r="A13103" s="248"/>
      <c r="I13103" s="126"/>
      <c r="P13103" s="126"/>
      <c r="Y13103" s="126"/>
      <c r="Z13103" s="126"/>
    </row>
    <row r="13104" spans="1:26">
      <c r="A13104" s="248"/>
      <c r="I13104" s="126"/>
      <c r="P13104" s="126"/>
      <c r="Y13104" s="126"/>
      <c r="Z13104" s="126"/>
    </row>
    <row r="13105" spans="1:26">
      <c r="A13105" s="248"/>
      <c r="I13105" s="126"/>
      <c r="P13105" s="126"/>
      <c r="Y13105" s="126"/>
      <c r="Z13105" s="126"/>
    </row>
    <row r="13106" spans="1:26">
      <c r="A13106" s="248"/>
      <c r="I13106" s="126"/>
      <c r="P13106" s="126"/>
      <c r="Y13106" s="126"/>
      <c r="Z13106" s="126"/>
    </row>
    <row r="13107" spans="1:26">
      <c r="A13107" s="248"/>
      <c r="I13107" s="126"/>
      <c r="P13107" s="126"/>
      <c r="Y13107" s="126"/>
      <c r="Z13107" s="126"/>
    </row>
    <row r="13108" spans="1:26">
      <c r="A13108" s="248"/>
      <c r="I13108" s="126"/>
      <c r="P13108" s="126"/>
      <c r="Y13108" s="126"/>
      <c r="Z13108" s="126"/>
    </row>
    <row r="13109" spans="1:26">
      <c r="A13109" s="248"/>
      <c r="I13109" s="126"/>
      <c r="P13109" s="126"/>
      <c r="Y13109" s="126"/>
      <c r="Z13109" s="126"/>
    </row>
    <row r="13110" spans="1:26">
      <c r="A13110" s="248"/>
      <c r="I13110" s="126"/>
      <c r="P13110" s="126"/>
      <c r="Y13110" s="126"/>
      <c r="Z13110" s="126"/>
    </row>
    <row r="13111" spans="1:26">
      <c r="A13111" s="248"/>
      <c r="I13111" s="126"/>
      <c r="P13111" s="126"/>
      <c r="Y13111" s="126"/>
      <c r="Z13111" s="126"/>
    </row>
    <row r="13112" spans="1:26">
      <c r="A13112" s="248"/>
      <c r="I13112" s="126"/>
      <c r="P13112" s="126"/>
      <c r="Y13112" s="126"/>
      <c r="Z13112" s="126"/>
    </row>
    <row r="13113" spans="1:26">
      <c r="A13113" s="248"/>
      <c r="I13113" s="126"/>
      <c r="P13113" s="126"/>
      <c r="Y13113" s="126"/>
      <c r="Z13113" s="126"/>
    </row>
    <row r="13114" spans="1:26">
      <c r="A13114" s="248"/>
      <c r="I13114" s="126"/>
      <c r="P13114" s="126"/>
      <c r="Y13114" s="126"/>
      <c r="Z13114" s="126"/>
    </row>
    <row r="13115" spans="1:26">
      <c r="A13115" s="248"/>
      <c r="I13115" s="126"/>
      <c r="P13115" s="126"/>
      <c r="Y13115" s="126"/>
      <c r="Z13115" s="126"/>
    </row>
    <row r="13116" spans="1:26">
      <c r="A13116" s="248"/>
      <c r="I13116" s="126"/>
      <c r="P13116" s="126"/>
      <c r="Y13116" s="126"/>
      <c r="Z13116" s="126"/>
    </row>
    <row r="13117" spans="1:26">
      <c r="A13117" s="248"/>
      <c r="I13117" s="126"/>
      <c r="P13117" s="126"/>
      <c r="Y13117" s="126"/>
      <c r="Z13117" s="126"/>
    </row>
    <row r="13118" spans="1:26">
      <c r="A13118" s="248"/>
      <c r="I13118" s="126"/>
      <c r="P13118" s="126"/>
      <c r="Y13118" s="126"/>
      <c r="Z13118" s="126"/>
    </row>
    <row r="13119" spans="1:26">
      <c r="A13119" s="248"/>
      <c r="I13119" s="126"/>
      <c r="P13119" s="126"/>
      <c r="Y13119" s="126"/>
      <c r="Z13119" s="126"/>
    </row>
    <row r="13120" spans="1:26">
      <c r="A13120" s="248"/>
      <c r="I13120" s="126"/>
      <c r="P13120" s="126"/>
      <c r="Y13120" s="126"/>
      <c r="Z13120" s="126"/>
    </row>
    <row r="13121" spans="1:26">
      <c r="A13121" s="248"/>
      <c r="I13121" s="126"/>
      <c r="P13121" s="126"/>
      <c r="Y13121" s="126"/>
      <c r="Z13121" s="126"/>
    </row>
    <row r="13122" spans="1:26">
      <c r="A13122" s="248"/>
      <c r="I13122" s="126"/>
      <c r="P13122" s="126"/>
      <c r="Y13122" s="126"/>
      <c r="Z13122" s="126"/>
    </row>
    <row r="13123" spans="1:26">
      <c r="A13123" s="248"/>
      <c r="I13123" s="126"/>
      <c r="P13123" s="126"/>
      <c r="Y13123" s="126"/>
      <c r="Z13123" s="126"/>
    </row>
    <row r="13124" spans="1:26">
      <c r="A13124" s="248"/>
      <c r="I13124" s="126"/>
      <c r="P13124" s="126"/>
      <c r="Y13124" s="126"/>
      <c r="Z13124" s="126"/>
    </row>
    <row r="13125" spans="1:26">
      <c r="A13125" s="248"/>
      <c r="I13125" s="126"/>
      <c r="P13125" s="126"/>
      <c r="Y13125" s="126"/>
      <c r="Z13125" s="126"/>
    </row>
    <row r="13126" spans="1:26">
      <c r="A13126" s="248"/>
      <c r="I13126" s="126"/>
      <c r="P13126" s="126"/>
      <c r="Y13126" s="126"/>
      <c r="Z13126" s="126"/>
    </row>
    <row r="13127" spans="1:26">
      <c r="A13127" s="248"/>
      <c r="I13127" s="126"/>
      <c r="P13127" s="126"/>
      <c r="Y13127" s="126"/>
      <c r="Z13127" s="126"/>
    </row>
    <row r="13128" spans="1:26">
      <c r="A13128" s="248"/>
      <c r="I13128" s="126"/>
      <c r="P13128" s="126"/>
      <c r="Y13128" s="126"/>
      <c r="Z13128" s="126"/>
    </row>
    <row r="13129" spans="1:26">
      <c r="A13129" s="248"/>
      <c r="I13129" s="126"/>
      <c r="P13129" s="126"/>
      <c r="Y13129" s="126"/>
      <c r="Z13129" s="126"/>
    </row>
    <row r="13130" spans="1:26">
      <c r="A13130" s="248"/>
      <c r="I13130" s="126"/>
      <c r="P13130" s="126"/>
      <c r="Y13130" s="126"/>
      <c r="Z13130" s="126"/>
    </row>
    <row r="13131" spans="1:26">
      <c r="A13131" s="248"/>
      <c r="I13131" s="126"/>
      <c r="P13131" s="126"/>
      <c r="Y13131" s="126"/>
      <c r="Z13131" s="126"/>
    </row>
    <row r="13132" spans="1:26">
      <c r="A13132" s="248"/>
      <c r="I13132" s="126"/>
      <c r="P13132" s="126"/>
      <c r="Y13132" s="126"/>
      <c r="Z13132" s="126"/>
    </row>
    <row r="13133" spans="1:26">
      <c r="A13133" s="248"/>
      <c r="I13133" s="126"/>
      <c r="P13133" s="126"/>
      <c r="Y13133" s="126"/>
      <c r="Z13133" s="126"/>
    </row>
    <row r="13134" spans="1:26">
      <c r="A13134" s="248"/>
      <c r="I13134" s="126"/>
      <c r="P13134" s="126"/>
      <c r="Y13134" s="126"/>
      <c r="Z13134" s="126"/>
    </row>
    <row r="13135" spans="1:26">
      <c r="A13135" s="248"/>
      <c r="I13135" s="126"/>
      <c r="P13135" s="126"/>
      <c r="Y13135" s="126"/>
      <c r="Z13135" s="126"/>
    </row>
    <row r="13136" spans="1:26">
      <c r="A13136" s="248"/>
      <c r="I13136" s="126"/>
      <c r="P13136" s="126"/>
      <c r="Y13136" s="126"/>
      <c r="Z13136" s="126"/>
    </row>
    <row r="13137" spans="1:26">
      <c r="A13137" s="248"/>
      <c r="I13137" s="126"/>
      <c r="P13137" s="126"/>
      <c r="Y13137" s="126"/>
      <c r="Z13137" s="126"/>
    </row>
    <row r="13138" spans="1:26">
      <c r="A13138" s="248"/>
      <c r="I13138" s="126"/>
      <c r="P13138" s="126"/>
      <c r="Y13138" s="126"/>
      <c r="Z13138" s="126"/>
    </row>
    <row r="13139" spans="1:26">
      <c r="A13139" s="248"/>
      <c r="I13139" s="126"/>
      <c r="P13139" s="126"/>
      <c r="Y13139" s="126"/>
      <c r="Z13139" s="126"/>
    </row>
    <row r="13140" spans="1:26">
      <c r="A13140" s="248"/>
      <c r="I13140" s="126"/>
      <c r="P13140" s="126"/>
      <c r="Y13140" s="126"/>
      <c r="Z13140" s="126"/>
    </row>
    <row r="13141" spans="1:26">
      <c r="A13141" s="248"/>
      <c r="I13141" s="126"/>
      <c r="P13141" s="126"/>
      <c r="Y13141" s="126"/>
      <c r="Z13141" s="126"/>
    </row>
    <row r="13142" spans="1:26">
      <c r="A13142" s="248"/>
      <c r="I13142" s="126"/>
      <c r="P13142" s="126"/>
      <c r="Y13142" s="126"/>
      <c r="Z13142" s="126"/>
    </row>
    <row r="13143" spans="1:26">
      <c r="A13143" s="248"/>
      <c r="I13143" s="126"/>
      <c r="P13143" s="126"/>
      <c r="Y13143" s="126"/>
      <c r="Z13143" s="126"/>
    </row>
    <row r="13144" spans="1:26">
      <c r="A13144" s="248"/>
      <c r="I13144" s="126"/>
      <c r="P13144" s="126"/>
      <c r="Y13144" s="126"/>
      <c r="Z13144" s="126"/>
    </row>
    <row r="13145" spans="1:26">
      <c r="A13145" s="248"/>
      <c r="I13145" s="126"/>
      <c r="P13145" s="126"/>
      <c r="Y13145" s="126"/>
      <c r="Z13145" s="126"/>
    </row>
    <row r="13146" spans="1:26">
      <c r="A13146" s="248"/>
      <c r="I13146" s="126"/>
      <c r="P13146" s="126"/>
      <c r="Y13146" s="126"/>
      <c r="Z13146" s="126"/>
    </row>
    <row r="13147" spans="1:26">
      <c r="A13147" s="248"/>
      <c r="I13147" s="126"/>
      <c r="P13147" s="126"/>
      <c r="Y13147" s="126"/>
      <c r="Z13147" s="126"/>
    </row>
    <row r="13148" spans="1:26">
      <c r="A13148" s="248"/>
      <c r="I13148" s="126"/>
      <c r="P13148" s="126"/>
      <c r="Y13148" s="126"/>
      <c r="Z13148" s="126"/>
    </row>
    <row r="13149" spans="1:26">
      <c r="A13149" s="248"/>
      <c r="I13149" s="126"/>
      <c r="P13149" s="126"/>
      <c r="Y13149" s="126"/>
      <c r="Z13149" s="126"/>
    </row>
    <row r="13150" spans="1:26">
      <c r="A13150" s="248"/>
      <c r="I13150" s="126"/>
      <c r="P13150" s="126"/>
      <c r="Y13150" s="126"/>
      <c r="Z13150" s="126"/>
    </row>
    <row r="13151" spans="1:26">
      <c r="A13151" s="248"/>
      <c r="I13151" s="126"/>
      <c r="P13151" s="126"/>
      <c r="Y13151" s="126"/>
      <c r="Z13151" s="126"/>
    </row>
    <row r="13152" spans="1:26">
      <c r="A13152" s="248"/>
      <c r="I13152" s="126"/>
      <c r="P13152" s="126"/>
      <c r="Y13152" s="126"/>
      <c r="Z13152" s="126"/>
    </row>
    <row r="13153" spans="1:26">
      <c r="A13153" s="248"/>
      <c r="I13153" s="126"/>
      <c r="P13153" s="126"/>
      <c r="Y13153" s="126"/>
      <c r="Z13153" s="126"/>
    </row>
    <row r="13154" spans="1:26">
      <c r="A13154" s="248"/>
      <c r="I13154" s="126"/>
      <c r="P13154" s="126"/>
      <c r="Y13154" s="126"/>
      <c r="Z13154" s="126"/>
    </row>
    <row r="13155" spans="1:26">
      <c r="A13155" s="248"/>
      <c r="I13155" s="126"/>
      <c r="P13155" s="126"/>
      <c r="Y13155" s="126"/>
      <c r="Z13155" s="126"/>
    </row>
    <row r="13156" spans="1:26">
      <c r="A13156" s="248"/>
      <c r="I13156" s="126"/>
      <c r="P13156" s="126"/>
      <c r="Y13156" s="126"/>
      <c r="Z13156" s="126"/>
    </row>
    <row r="13157" spans="1:26">
      <c r="A13157" s="248"/>
      <c r="I13157" s="126"/>
      <c r="P13157" s="126"/>
      <c r="Y13157" s="126"/>
      <c r="Z13157" s="126"/>
    </row>
    <row r="13158" spans="1:26">
      <c r="A13158" s="248"/>
      <c r="I13158" s="126"/>
      <c r="P13158" s="126"/>
      <c r="Y13158" s="126"/>
      <c r="Z13158" s="126"/>
    </row>
    <row r="13159" spans="1:26">
      <c r="A13159" s="248"/>
      <c r="I13159" s="126"/>
      <c r="P13159" s="126"/>
      <c r="Y13159" s="126"/>
      <c r="Z13159" s="126"/>
    </row>
    <row r="13160" spans="1:26">
      <c r="A13160" s="248"/>
      <c r="I13160" s="126"/>
      <c r="P13160" s="126"/>
      <c r="Y13160" s="126"/>
      <c r="Z13160" s="126"/>
    </row>
    <row r="13161" spans="1:26">
      <c r="A13161" s="248"/>
      <c r="I13161" s="126"/>
      <c r="P13161" s="126"/>
      <c r="Y13161" s="126"/>
      <c r="Z13161" s="126"/>
    </row>
    <row r="13162" spans="1:26">
      <c r="A13162" s="248"/>
      <c r="I13162" s="126"/>
      <c r="P13162" s="126"/>
      <c r="Y13162" s="126"/>
      <c r="Z13162" s="126"/>
    </row>
    <row r="13163" spans="1:26">
      <c r="A13163" s="248"/>
      <c r="I13163" s="126"/>
      <c r="P13163" s="126"/>
      <c r="Y13163" s="126"/>
      <c r="Z13163" s="126"/>
    </row>
    <row r="13164" spans="1:26">
      <c r="A13164" s="248"/>
      <c r="I13164" s="126"/>
      <c r="P13164" s="126"/>
      <c r="Y13164" s="126"/>
      <c r="Z13164" s="126"/>
    </row>
    <row r="13165" spans="1:26">
      <c r="A13165" s="248"/>
      <c r="I13165" s="126"/>
      <c r="P13165" s="126"/>
      <c r="Y13165" s="126"/>
      <c r="Z13165" s="126"/>
    </row>
    <row r="13166" spans="1:26">
      <c r="A13166" s="248"/>
      <c r="I13166" s="126"/>
      <c r="P13166" s="126"/>
      <c r="Y13166" s="126"/>
      <c r="Z13166" s="126"/>
    </row>
    <row r="13167" spans="1:26">
      <c r="A13167" s="248"/>
      <c r="I13167" s="126"/>
      <c r="P13167" s="126"/>
      <c r="Y13167" s="126"/>
      <c r="Z13167" s="126"/>
    </row>
    <row r="13168" spans="1:26">
      <c r="A13168" s="248"/>
      <c r="I13168" s="126"/>
      <c r="P13168" s="126"/>
      <c r="Y13168" s="126"/>
      <c r="Z13168" s="126"/>
    </row>
    <row r="13169" spans="1:26">
      <c r="A13169" s="248"/>
      <c r="I13169" s="126"/>
      <c r="P13169" s="126"/>
      <c r="Y13169" s="126"/>
      <c r="Z13169" s="126"/>
    </row>
    <row r="13170" spans="1:26">
      <c r="A13170" s="248"/>
      <c r="I13170" s="126"/>
      <c r="P13170" s="126"/>
      <c r="Y13170" s="126"/>
      <c r="Z13170" s="126"/>
    </row>
    <row r="13171" spans="1:26">
      <c r="A13171" s="248"/>
      <c r="I13171" s="126"/>
      <c r="P13171" s="126"/>
      <c r="Y13171" s="126"/>
      <c r="Z13171" s="126"/>
    </row>
    <row r="13172" spans="1:26">
      <c r="A13172" s="248"/>
      <c r="I13172" s="126"/>
      <c r="P13172" s="126"/>
      <c r="Y13172" s="126"/>
      <c r="Z13172" s="126"/>
    </row>
    <row r="13173" spans="1:26">
      <c r="A13173" s="248"/>
      <c r="I13173" s="126"/>
      <c r="P13173" s="126"/>
      <c r="Y13173" s="126"/>
      <c r="Z13173" s="126"/>
    </row>
    <row r="13174" spans="1:26">
      <c r="A13174" s="248"/>
      <c r="I13174" s="126"/>
      <c r="P13174" s="126"/>
      <c r="Y13174" s="126"/>
      <c r="Z13174" s="126"/>
    </row>
    <row r="13175" spans="1:26">
      <c r="A13175" s="248"/>
      <c r="I13175" s="126"/>
      <c r="P13175" s="126"/>
      <c r="Y13175" s="126"/>
      <c r="Z13175" s="126"/>
    </row>
    <row r="13176" spans="1:26">
      <c r="A13176" s="248"/>
      <c r="I13176" s="126"/>
      <c r="P13176" s="126"/>
      <c r="Y13176" s="126"/>
      <c r="Z13176" s="126"/>
    </row>
    <row r="13177" spans="1:26">
      <c r="A13177" s="248"/>
      <c r="I13177" s="126"/>
      <c r="P13177" s="126"/>
      <c r="Y13177" s="126"/>
      <c r="Z13177" s="126"/>
    </row>
    <row r="13178" spans="1:26">
      <c r="A13178" s="248"/>
      <c r="I13178" s="126"/>
      <c r="P13178" s="126"/>
      <c r="Y13178" s="126"/>
      <c r="Z13178" s="126"/>
    </row>
    <row r="13179" spans="1:26">
      <c r="A13179" s="248"/>
      <c r="I13179" s="126"/>
      <c r="P13179" s="126"/>
      <c r="Y13179" s="126"/>
      <c r="Z13179" s="126"/>
    </row>
    <row r="13180" spans="1:26">
      <c r="A13180" s="248"/>
      <c r="I13180" s="126"/>
      <c r="P13180" s="126"/>
      <c r="Y13180" s="126"/>
      <c r="Z13180" s="126"/>
    </row>
    <row r="13181" spans="1:26">
      <c r="A13181" s="248"/>
      <c r="I13181" s="126"/>
      <c r="P13181" s="126"/>
      <c r="Y13181" s="126"/>
      <c r="Z13181" s="126"/>
    </row>
    <row r="13182" spans="1:26">
      <c r="A13182" s="248"/>
      <c r="I13182" s="126"/>
      <c r="P13182" s="126"/>
      <c r="Y13182" s="126"/>
      <c r="Z13182" s="126"/>
    </row>
    <row r="13183" spans="1:26">
      <c r="A13183" s="248"/>
      <c r="I13183" s="126"/>
      <c r="P13183" s="126"/>
      <c r="Y13183" s="126"/>
      <c r="Z13183" s="126"/>
    </row>
    <row r="13184" spans="1:26">
      <c r="A13184" s="248"/>
      <c r="I13184" s="126"/>
      <c r="P13184" s="126"/>
      <c r="Y13184" s="126"/>
      <c r="Z13184" s="126"/>
    </row>
    <row r="13185" spans="1:26">
      <c r="A13185" s="248"/>
      <c r="I13185" s="126"/>
      <c r="P13185" s="126"/>
      <c r="Y13185" s="126"/>
      <c r="Z13185" s="126"/>
    </row>
    <row r="13186" spans="1:26">
      <c r="A13186" s="248"/>
      <c r="I13186" s="126"/>
      <c r="P13186" s="126"/>
      <c r="Y13186" s="126"/>
      <c r="Z13186" s="126"/>
    </row>
    <row r="13187" spans="1:26">
      <c r="A13187" s="248"/>
      <c r="I13187" s="126"/>
      <c r="P13187" s="126"/>
      <c r="Y13187" s="126"/>
      <c r="Z13187" s="126"/>
    </row>
    <row r="13188" spans="1:26">
      <c r="A13188" s="248"/>
      <c r="I13188" s="126"/>
      <c r="P13188" s="126"/>
      <c r="Y13188" s="126"/>
      <c r="Z13188" s="126"/>
    </row>
    <row r="13189" spans="1:26">
      <c r="A13189" s="248"/>
      <c r="I13189" s="126"/>
      <c r="P13189" s="126"/>
      <c r="Y13189" s="126"/>
      <c r="Z13189" s="126"/>
    </row>
    <row r="13190" spans="1:26">
      <c r="A13190" s="248"/>
      <c r="I13190" s="126"/>
      <c r="P13190" s="126"/>
      <c r="Y13190" s="126"/>
      <c r="Z13190" s="126"/>
    </row>
    <row r="13191" spans="1:26">
      <c r="A13191" s="248"/>
      <c r="I13191" s="126"/>
      <c r="P13191" s="126"/>
      <c r="Y13191" s="126"/>
      <c r="Z13191" s="126"/>
    </row>
    <row r="13192" spans="1:26">
      <c r="A13192" s="248"/>
      <c r="I13192" s="126"/>
      <c r="P13192" s="126"/>
      <c r="Y13192" s="126"/>
      <c r="Z13192" s="126"/>
    </row>
    <row r="13193" spans="1:26">
      <c r="A13193" s="248"/>
      <c r="I13193" s="126"/>
      <c r="P13193" s="126"/>
      <c r="Y13193" s="126"/>
      <c r="Z13193" s="126"/>
    </row>
    <row r="13194" spans="1:26">
      <c r="A13194" s="248"/>
      <c r="I13194" s="126"/>
      <c r="P13194" s="126"/>
      <c r="Y13194" s="126"/>
      <c r="Z13194" s="126"/>
    </row>
    <row r="13195" spans="1:26">
      <c r="A13195" s="248"/>
      <c r="I13195" s="126"/>
      <c r="P13195" s="126"/>
      <c r="Y13195" s="126"/>
      <c r="Z13195" s="126"/>
    </row>
    <row r="13196" spans="1:26">
      <c r="A13196" s="248"/>
      <c r="I13196" s="126"/>
      <c r="P13196" s="126"/>
      <c r="Y13196" s="126"/>
      <c r="Z13196" s="126"/>
    </row>
    <row r="13197" spans="1:26">
      <c r="A13197" s="248"/>
      <c r="I13197" s="126"/>
      <c r="P13197" s="126"/>
      <c r="Y13197" s="126"/>
      <c r="Z13197" s="126"/>
    </row>
    <row r="13198" spans="1:26">
      <c r="A13198" s="248"/>
      <c r="I13198" s="126"/>
      <c r="P13198" s="126"/>
      <c r="Y13198" s="126"/>
      <c r="Z13198" s="126"/>
    </row>
    <row r="13199" spans="1:26">
      <c r="A13199" s="248"/>
      <c r="I13199" s="126"/>
      <c r="P13199" s="126"/>
      <c r="Y13199" s="126"/>
      <c r="Z13199" s="126"/>
    </row>
    <row r="13200" spans="1:26">
      <c r="A13200" s="248"/>
      <c r="I13200" s="126"/>
      <c r="P13200" s="126"/>
      <c r="Y13200" s="126"/>
      <c r="Z13200" s="126"/>
    </row>
    <row r="13201" spans="1:26">
      <c r="A13201" s="248"/>
      <c r="I13201" s="126"/>
      <c r="P13201" s="126"/>
      <c r="Y13201" s="126"/>
      <c r="Z13201" s="126"/>
    </row>
    <row r="13202" spans="1:26">
      <c r="A13202" s="248"/>
      <c r="I13202" s="126"/>
      <c r="P13202" s="126"/>
      <c r="Y13202" s="126"/>
      <c r="Z13202" s="126"/>
    </row>
    <row r="13203" spans="1:26">
      <c r="A13203" s="248"/>
      <c r="I13203" s="126"/>
      <c r="P13203" s="126"/>
      <c r="Y13203" s="126"/>
      <c r="Z13203" s="126"/>
    </row>
    <row r="13204" spans="1:26">
      <c r="A13204" s="248"/>
      <c r="I13204" s="126"/>
      <c r="P13204" s="126"/>
      <c r="Y13204" s="126"/>
      <c r="Z13204" s="126"/>
    </row>
    <row r="13205" spans="1:26">
      <c r="A13205" s="248"/>
      <c r="I13205" s="126"/>
      <c r="P13205" s="126"/>
      <c r="Y13205" s="126"/>
      <c r="Z13205" s="126"/>
    </row>
    <row r="13206" spans="1:26">
      <c r="A13206" s="248"/>
      <c r="I13206" s="126"/>
      <c r="P13206" s="126"/>
      <c r="Y13206" s="126"/>
      <c r="Z13206" s="126"/>
    </row>
    <row r="13207" spans="1:26">
      <c r="A13207" s="248"/>
      <c r="I13207" s="126"/>
      <c r="P13207" s="126"/>
      <c r="Y13207" s="126"/>
      <c r="Z13207" s="126"/>
    </row>
    <row r="13208" spans="1:26">
      <c r="A13208" s="248"/>
      <c r="I13208" s="126"/>
      <c r="P13208" s="126"/>
      <c r="Y13208" s="126"/>
      <c r="Z13208" s="126"/>
    </row>
    <row r="13209" spans="1:26">
      <c r="A13209" s="248"/>
      <c r="I13209" s="126"/>
      <c r="P13209" s="126"/>
      <c r="Y13209" s="126"/>
      <c r="Z13209" s="126"/>
    </row>
    <row r="13210" spans="1:26">
      <c r="A13210" s="248"/>
      <c r="I13210" s="126"/>
      <c r="P13210" s="126"/>
      <c r="Y13210" s="126"/>
      <c r="Z13210" s="126"/>
    </row>
    <row r="13211" spans="1:26">
      <c r="A13211" s="248"/>
      <c r="I13211" s="126"/>
      <c r="P13211" s="126"/>
      <c r="Y13211" s="126"/>
      <c r="Z13211" s="126"/>
    </row>
    <row r="13212" spans="1:26">
      <c r="A13212" s="248"/>
      <c r="I13212" s="126"/>
      <c r="P13212" s="126"/>
      <c r="Y13212" s="126"/>
      <c r="Z13212" s="126"/>
    </row>
    <row r="13213" spans="1:26">
      <c r="A13213" s="248"/>
      <c r="I13213" s="126"/>
      <c r="P13213" s="126"/>
      <c r="Y13213" s="126"/>
      <c r="Z13213" s="126"/>
    </row>
    <row r="13214" spans="1:26">
      <c r="A13214" s="248"/>
      <c r="I13214" s="126"/>
      <c r="P13214" s="126"/>
      <c r="Y13214" s="126"/>
      <c r="Z13214" s="126"/>
    </row>
    <row r="13215" spans="1:26">
      <c r="A13215" s="248"/>
      <c r="I13215" s="126"/>
      <c r="P13215" s="126"/>
      <c r="Y13215" s="126"/>
      <c r="Z13215" s="126"/>
    </row>
    <row r="13216" spans="1:26">
      <c r="A13216" s="248"/>
      <c r="I13216" s="126"/>
      <c r="P13216" s="126"/>
      <c r="Y13216" s="126"/>
      <c r="Z13216" s="126"/>
    </row>
    <row r="13217" spans="1:26">
      <c r="A13217" s="248"/>
      <c r="I13217" s="126"/>
      <c r="P13217" s="126"/>
      <c r="Y13217" s="126"/>
      <c r="Z13217" s="126"/>
    </row>
    <row r="13218" spans="1:26">
      <c r="A13218" s="248"/>
      <c r="I13218" s="126"/>
      <c r="P13218" s="126"/>
      <c r="Y13218" s="126"/>
      <c r="Z13218" s="126"/>
    </row>
    <row r="13219" spans="1:26">
      <c r="A13219" s="248"/>
      <c r="I13219" s="126"/>
      <c r="P13219" s="126"/>
      <c r="Y13219" s="126"/>
      <c r="Z13219" s="126"/>
    </row>
    <row r="13220" spans="1:26">
      <c r="A13220" s="248"/>
      <c r="I13220" s="126"/>
      <c r="P13220" s="126"/>
      <c r="Y13220" s="126"/>
      <c r="Z13220" s="126"/>
    </row>
    <row r="13221" spans="1:26">
      <c r="A13221" s="248"/>
      <c r="I13221" s="126"/>
      <c r="P13221" s="126"/>
      <c r="Y13221" s="126"/>
      <c r="Z13221" s="126"/>
    </row>
    <row r="13222" spans="1:26">
      <c r="A13222" s="248"/>
      <c r="I13222" s="126"/>
      <c r="P13222" s="126"/>
      <c r="Y13222" s="126"/>
      <c r="Z13222" s="126"/>
    </row>
    <row r="13223" spans="1:26">
      <c r="A13223" s="248"/>
      <c r="I13223" s="126"/>
      <c r="P13223" s="126"/>
      <c r="Y13223" s="126"/>
      <c r="Z13223" s="126"/>
    </row>
    <row r="13224" spans="1:26">
      <c r="A13224" s="248"/>
      <c r="I13224" s="126"/>
      <c r="P13224" s="126"/>
      <c r="Y13224" s="126"/>
      <c r="Z13224" s="126"/>
    </row>
    <row r="13225" spans="1:26">
      <c r="A13225" s="248"/>
      <c r="I13225" s="126"/>
      <c r="P13225" s="126"/>
      <c r="Y13225" s="126"/>
      <c r="Z13225" s="126"/>
    </row>
    <row r="13226" spans="1:26">
      <c r="A13226" s="248"/>
      <c r="I13226" s="126"/>
      <c r="P13226" s="126"/>
      <c r="Y13226" s="126"/>
      <c r="Z13226" s="126"/>
    </row>
    <row r="13227" spans="1:26">
      <c r="A13227" s="248"/>
      <c r="I13227" s="126"/>
      <c r="P13227" s="126"/>
      <c r="Y13227" s="126"/>
      <c r="Z13227" s="126"/>
    </row>
    <row r="13228" spans="1:26">
      <c r="A13228" s="248"/>
      <c r="I13228" s="126"/>
      <c r="P13228" s="126"/>
      <c r="Y13228" s="126"/>
      <c r="Z13228" s="126"/>
    </row>
    <row r="13229" spans="1:26">
      <c r="A13229" s="248"/>
      <c r="I13229" s="126"/>
      <c r="P13229" s="126"/>
      <c r="Y13229" s="126"/>
      <c r="Z13229" s="126"/>
    </row>
    <row r="13230" spans="1:26">
      <c r="A13230" s="248"/>
      <c r="I13230" s="126"/>
      <c r="P13230" s="126"/>
      <c r="Y13230" s="126"/>
      <c r="Z13230" s="126"/>
    </row>
    <row r="13231" spans="1:26">
      <c r="A13231" s="248"/>
      <c r="I13231" s="126"/>
      <c r="P13231" s="126"/>
      <c r="Y13231" s="126"/>
      <c r="Z13231" s="126"/>
    </row>
    <row r="13232" spans="1:26">
      <c r="A13232" s="248"/>
      <c r="I13232" s="126"/>
      <c r="P13232" s="126"/>
      <c r="Y13232" s="126"/>
      <c r="Z13232" s="126"/>
    </row>
    <row r="13233" spans="1:26">
      <c r="A13233" s="248"/>
      <c r="I13233" s="126"/>
      <c r="P13233" s="126"/>
      <c r="Y13233" s="126"/>
      <c r="Z13233" s="126"/>
    </row>
    <row r="13234" spans="1:26">
      <c r="A13234" s="248"/>
      <c r="I13234" s="126"/>
      <c r="P13234" s="126"/>
      <c r="Y13234" s="126"/>
      <c r="Z13234" s="126"/>
    </row>
    <row r="13235" spans="1:26">
      <c r="A13235" s="248"/>
      <c r="I13235" s="126"/>
      <c r="P13235" s="126"/>
      <c r="Y13235" s="126"/>
      <c r="Z13235" s="126"/>
    </row>
    <row r="13236" spans="1:26">
      <c r="A13236" s="248"/>
      <c r="I13236" s="126"/>
      <c r="P13236" s="126"/>
      <c r="Y13236" s="126"/>
      <c r="Z13236" s="126"/>
    </row>
    <row r="13237" spans="1:26">
      <c r="A13237" s="248"/>
      <c r="I13237" s="126"/>
      <c r="P13237" s="126"/>
      <c r="Y13237" s="126"/>
      <c r="Z13237" s="126"/>
    </row>
    <row r="13238" spans="1:26">
      <c r="A13238" s="248"/>
      <c r="I13238" s="126"/>
      <c r="P13238" s="126"/>
      <c r="Y13238" s="126"/>
      <c r="Z13238" s="126"/>
    </row>
    <row r="13239" spans="1:26">
      <c r="A13239" s="248"/>
      <c r="I13239" s="126"/>
      <c r="P13239" s="126"/>
      <c r="Y13239" s="126"/>
      <c r="Z13239" s="126"/>
    </row>
    <row r="13240" spans="1:26">
      <c r="A13240" s="248"/>
      <c r="I13240" s="126"/>
      <c r="P13240" s="126"/>
      <c r="Y13240" s="126"/>
      <c r="Z13240" s="126"/>
    </row>
    <row r="13241" spans="1:26">
      <c r="A13241" s="248"/>
      <c r="I13241" s="126"/>
      <c r="P13241" s="126"/>
      <c r="Y13241" s="126"/>
      <c r="Z13241" s="126"/>
    </row>
    <row r="13242" spans="1:26">
      <c r="A13242" s="248"/>
      <c r="I13242" s="126"/>
      <c r="P13242" s="126"/>
      <c r="Y13242" s="126"/>
      <c r="Z13242" s="126"/>
    </row>
    <row r="13243" spans="1:26">
      <c r="A13243" s="248"/>
      <c r="I13243" s="126"/>
      <c r="P13243" s="126"/>
      <c r="Y13243" s="126"/>
      <c r="Z13243" s="126"/>
    </row>
    <row r="13244" spans="1:26">
      <c r="A13244" s="248"/>
      <c r="I13244" s="126"/>
      <c r="P13244" s="126"/>
      <c r="Y13244" s="126"/>
      <c r="Z13244" s="126"/>
    </row>
    <row r="13245" spans="1:26">
      <c r="A13245" s="248"/>
      <c r="I13245" s="126"/>
      <c r="P13245" s="126"/>
      <c r="Y13245" s="126"/>
      <c r="Z13245" s="126"/>
    </row>
    <row r="13246" spans="1:26">
      <c r="A13246" s="248"/>
      <c r="I13246" s="126"/>
      <c r="P13246" s="126"/>
      <c r="Y13246" s="126"/>
      <c r="Z13246" s="126"/>
    </row>
    <row r="13247" spans="1:26">
      <c r="A13247" s="248"/>
      <c r="I13247" s="126"/>
      <c r="P13247" s="126"/>
      <c r="Y13247" s="126"/>
      <c r="Z13247" s="126"/>
    </row>
    <row r="13248" spans="1:26">
      <c r="A13248" s="248"/>
      <c r="I13248" s="126"/>
      <c r="P13248" s="126"/>
      <c r="Y13248" s="126"/>
      <c r="Z13248" s="126"/>
    </row>
    <row r="13249" spans="1:26">
      <c r="A13249" s="248"/>
      <c r="I13249" s="126"/>
      <c r="P13249" s="126"/>
      <c r="Y13249" s="126"/>
      <c r="Z13249" s="126"/>
    </row>
    <row r="13250" spans="1:26">
      <c r="A13250" s="248"/>
      <c r="I13250" s="126"/>
      <c r="P13250" s="126"/>
      <c r="Y13250" s="126"/>
      <c r="Z13250" s="126"/>
    </row>
    <row r="13251" spans="1:26">
      <c r="A13251" s="248"/>
      <c r="I13251" s="126"/>
      <c r="P13251" s="126"/>
      <c r="Y13251" s="126"/>
      <c r="Z13251" s="126"/>
    </row>
    <row r="13252" spans="1:26">
      <c r="A13252" s="248"/>
      <c r="I13252" s="126"/>
      <c r="P13252" s="126"/>
      <c r="Y13252" s="126"/>
      <c r="Z13252" s="126"/>
    </row>
    <row r="13253" spans="1:26">
      <c r="A13253" s="248"/>
      <c r="I13253" s="126"/>
      <c r="P13253" s="126"/>
      <c r="Y13253" s="126"/>
      <c r="Z13253" s="126"/>
    </row>
    <row r="13254" spans="1:26">
      <c r="A13254" s="248"/>
      <c r="I13254" s="126"/>
      <c r="P13254" s="126"/>
      <c r="Y13254" s="126"/>
      <c r="Z13254" s="126"/>
    </row>
    <row r="13255" spans="1:26">
      <c r="A13255" s="248"/>
      <c r="I13255" s="126"/>
      <c r="P13255" s="126"/>
      <c r="Y13255" s="126"/>
      <c r="Z13255" s="126"/>
    </row>
    <row r="13256" spans="1:26">
      <c r="A13256" s="248"/>
      <c r="I13256" s="126"/>
      <c r="P13256" s="126"/>
      <c r="Y13256" s="126"/>
      <c r="Z13256" s="126"/>
    </row>
    <row r="13257" spans="1:26">
      <c r="A13257" s="248"/>
      <c r="I13257" s="126"/>
      <c r="P13257" s="126"/>
      <c r="Y13257" s="126"/>
      <c r="Z13257" s="126"/>
    </row>
    <row r="13258" spans="1:26">
      <c r="A13258" s="248"/>
      <c r="I13258" s="126"/>
      <c r="P13258" s="126"/>
      <c r="Y13258" s="126"/>
      <c r="Z13258" s="126"/>
    </row>
    <row r="13259" spans="1:26">
      <c r="A13259" s="248"/>
      <c r="I13259" s="126"/>
      <c r="P13259" s="126"/>
      <c r="Y13259" s="126"/>
      <c r="Z13259" s="126"/>
    </row>
    <row r="13260" spans="1:26">
      <c r="A13260" s="248"/>
      <c r="I13260" s="126"/>
      <c r="P13260" s="126"/>
      <c r="Y13260" s="126"/>
      <c r="Z13260" s="126"/>
    </row>
    <row r="13261" spans="1:26">
      <c r="A13261" s="248"/>
      <c r="I13261" s="126"/>
      <c r="P13261" s="126"/>
      <c r="Y13261" s="126"/>
      <c r="Z13261" s="126"/>
    </row>
    <row r="13262" spans="1:26">
      <c r="A13262" s="248"/>
      <c r="I13262" s="126"/>
      <c r="P13262" s="126"/>
      <c r="Y13262" s="126"/>
      <c r="Z13262" s="126"/>
    </row>
    <row r="13263" spans="1:26">
      <c r="A13263" s="248"/>
      <c r="I13263" s="126"/>
      <c r="P13263" s="126"/>
      <c r="Y13263" s="126"/>
      <c r="Z13263" s="126"/>
    </row>
    <row r="13264" spans="1:26">
      <c r="A13264" s="248"/>
      <c r="I13264" s="126"/>
      <c r="P13264" s="126"/>
      <c r="Y13264" s="126"/>
      <c r="Z13264" s="126"/>
    </row>
    <row r="13265" spans="1:26">
      <c r="A13265" s="248"/>
      <c r="I13265" s="126"/>
      <c r="P13265" s="126"/>
      <c r="Y13265" s="126"/>
      <c r="Z13265" s="126"/>
    </row>
    <row r="13266" spans="1:26">
      <c r="A13266" s="248"/>
      <c r="I13266" s="126"/>
      <c r="P13266" s="126"/>
      <c r="Y13266" s="126"/>
      <c r="Z13266" s="126"/>
    </row>
    <row r="13267" spans="1:26">
      <c r="A13267" s="248"/>
      <c r="I13267" s="126"/>
      <c r="P13267" s="126"/>
      <c r="Y13267" s="126"/>
      <c r="Z13267" s="126"/>
    </row>
    <row r="13268" spans="1:26">
      <c r="A13268" s="248"/>
      <c r="I13268" s="126"/>
      <c r="P13268" s="126"/>
      <c r="Y13268" s="126"/>
      <c r="Z13268" s="126"/>
    </row>
    <row r="13269" spans="1:26">
      <c r="A13269" s="248"/>
      <c r="I13269" s="126"/>
      <c r="P13269" s="126"/>
      <c r="Y13269" s="126"/>
      <c r="Z13269" s="126"/>
    </row>
    <row r="13270" spans="1:26">
      <c r="A13270" s="248"/>
      <c r="I13270" s="126"/>
      <c r="P13270" s="126"/>
      <c r="Y13270" s="126"/>
      <c r="Z13270" s="126"/>
    </row>
    <row r="13271" spans="1:26">
      <c r="A13271" s="248"/>
      <c r="I13271" s="126"/>
      <c r="P13271" s="126"/>
      <c r="Y13271" s="126"/>
      <c r="Z13271" s="126"/>
    </row>
    <row r="13272" spans="1:26">
      <c r="A13272" s="248"/>
      <c r="I13272" s="126"/>
      <c r="P13272" s="126"/>
      <c r="Y13272" s="126"/>
      <c r="Z13272" s="126"/>
    </row>
    <row r="13273" spans="1:26">
      <c r="A13273" s="248"/>
      <c r="I13273" s="126"/>
      <c r="P13273" s="126"/>
      <c r="Y13273" s="126"/>
      <c r="Z13273" s="126"/>
    </row>
    <row r="13274" spans="1:26">
      <c r="A13274" s="248"/>
      <c r="I13274" s="126"/>
      <c r="P13274" s="126"/>
      <c r="Y13274" s="126"/>
      <c r="Z13274" s="126"/>
    </row>
    <row r="13275" spans="1:26">
      <c r="A13275" s="248"/>
      <c r="I13275" s="126"/>
      <c r="P13275" s="126"/>
      <c r="Y13275" s="126"/>
      <c r="Z13275" s="126"/>
    </row>
    <row r="13276" spans="1:26">
      <c r="A13276" s="248"/>
      <c r="I13276" s="126"/>
      <c r="P13276" s="126"/>
      <c r="Y13276" s="126"/>
      <c r="Z13276" s="126"/>
    </row>
    <row r="13277" spans="1:26">
      <c r="A13277" s="248"/>
      <c r="I13277" s="126"/>
      <c r="P13277" s="126"/>
      <c r="Y13277" s="126"/>
      <c r="Z13277" s="126"/>
    </row>
    <row r="13278" spans="1:26">
      <c r="A13278" s="248"/>
      <c r="I13278" s="126"/>
      <c r="P13278" s="126"/>
      <c r="Y13278" s="126"/>
      <c r="Z13278" s="126"/>
    </row>
    <row r="13279" spans="1:26">
      <c r="A13279" s="248"/>
      <c r="I13279" s="126"/>
      <c r="P13279" s="126"/>
      <c r="Y13279" s="126"/>
      <c r="Z13279" s="126"/>
    </row>
    <row r="13280" spans="1:26">
      <c r="A13280" s="248"/>
      <c r="I13280" s="126"/>
      <c r="P13280" s="126"/>
      <c r="Y13280" s="126"/>
      <c r="Z13280" s="126"/>
    </row>
    <row r="13281" spans="1:26">
      <c r="A13281" s="248"/>
      <c r="I13281" s="126"/>
      <c r="P13281" s="126"/>
      <c r="Y13281" s="126"/>
      <c r="Z13281" s="126"/>
    </row>
    <row r="13282" spans="1:26">
      <c r="A13282" s="248"/>
      <c r="I13282" s="126"/>
      <c r="P13282" s="126"/>
      <c r="Y13282" s="126"/>
      <c r="Z13282" s="126"/>
    </row>
    <row r="13283" spans="1:26">
      <c r="A13283" s="248"/>
      <c r="I13283" s="126"/>
      <c r="P13283" s="126"/>
      <c r="Y13283" s="126"/>
      <c r="Z13283" s="126"/>
    </row>
    <row r="13284" spans="1:26">
      <c r="A13284" s="248"/>
      <c r="I13284" s="126"/>
      <c r="P13284" s="126"/>
      <c r="Y13284" s="126"/>
      <c r="Z13284" s="126"/>
    </row>
    <row r="13285" spans="1:26">
      <c r="A13285" s="248"/>
      <c r="I13285" s="126"/>
      <c r="P13285" s="126"/>
      <c r="Y13285" s="126"/>
      <c r="Z13285" s="126"/>
    </row>
    <row r="13286" spans="1:26">
      <c r="A13286" s="248"/>
      <c r="I13286" s="126"/>
      <c r="P13286" s="126"/>
      <c r="Y13286" s="126"/>
      <c r="Z13286" s="126"/>
    </row>
    <row r="13287" spans="1:26">
      <c r="A13287" s="248"/>
      <c r="I13287" s="126"/>
      <c r="P13287" s="126"/>
      <c r="Y13287" s="126"/>
      <c r="Z13287" s="126"/>
    </row>
    <row r="13288" spans="1:26">
      <c r="A13288" s="248"/>
      <c r="I13288" s="126"/>
      <c r="P13288" s="126"/>
      <c r="Y13288" s="126"/>
      <c r="Z13288" s="126"/>
    </row>
    <row r="13289" spans="1:26">
      <c r="A13289" s="248"/>
      <c r="I13289" s="126"/>
      <c r="P13289" s="126"/>
      <c r="Y13289" s="126"/>
      <c r="Z13289" s="126"/>
    </row>
    <row r="13290" spans="1:26">
      <c r="A13290" s="248"/>
      <c r="I13290" s="126"/>
      <c r="P13290" s="126"/>
      <c r="Y13290" s="126"/>
      <c r="Z13290" s="126"/>
    </row>
    <row r="13291" spans="1:26">
      <c r="A13291" s="248"/>
      <c r="I13291" s="126"/>
      <c r="P13291" s="126"/>
      <c r="Y13291" s="126"/>
      <c r="Z13291" s="126"/>
    </row>
    <row r="13292" spans="1:26">
      <c r="A13292" s="248"/>
      <c r="I13292" s="126"/>
      <c r="P13292" s="126"/>
      <c r="Y13292" s="126"/>
      <c r="Z13292" s="126"/>
    </row>
    <row r="13293" spans="1:26">
      <c r="A13293" s="248"/>
      <c r="I13293" s="126"/>
      <c r="P13293" s="126"/>
      <c r="Y13293" s="126"/>
      <c r="Z13293" s="126"/>
    </row>
    <row r="13294" spans="1:26">
      <c r="A13294" s="248"/>
      <c r="I13294" s="126"/>
      <c r="P13294" s="126"/>
      <c r="Y13294" s="126"/>
      <c r="Z13294" s="126"/>
    </row>
    <row r="13295" spans="1:26">
      <c r="A13295" s="248"/>
      <c r="I13295" s="126"/>
      <c r="P13295" s="126"/>
      <c r="Y13295" s="126"/>
      <c r="Z13295" s="126"/>
    </row>
    <row r="13296" spans="1:26">
      <c r="A13296" s="248"/>
      <c r="I13296" s="126"/>
      <c r="P13296" s="126"/>
      <c r="Y13296" s="126"/>
      <c r="Z13296" s="126"/>
    </row>
    <row r="13297" spans="1:26">
      <c r="A13297" s="248"/>
      <c r="I13297" s="126"/>
      <c r="P13297" s="126"/>
      <c r="Y13297" s="126"/>
      <c r="Z13297" s="126"/>
    </row>
    <row r="13298" spans="1:26">
      <c r="A13298" s="248"/>
      <c r="I13298" s="126"/>
      <c r="P13298" s="126"/>
      <c r="Y13298" s="126"/>
      <c r="Z13298" s="126"/>
    </row>
    <row r="13299" spans="1:26">
      <c r="A13299" s="248"/>
      <c r="I13299" s="126"/>
      <c r="P13299" s="126"/>
      <c r="Y13299" s="126"/>
      <c r="Z13299" s="126"/>
    </row>
    <row r="13300" spans="1:26">
      <c r="A13300" s="248"/>
      <c r="I13300" s="126"/>
      <c r="P13300" s="126"/>
      <c r="Y13300" s="126"/>
      <c r="Z13300" s="126"/>
    </row>
    <row r="13301" spans="1:26">
      <c r="A13301" s="248"/>
      <c r="I13301" s="126"/>
      <c r="P13301" s="126"/>
      <c r="Y13301" s="126"/>
      <c r="Z13301" s="126"/>
    </row>
    <row r="13302" spans="1:26">
      <c r="A13302" s="248"/>
      <c r="I13302" s="126"/>
      <c r="P13302" s="126"/>
      <c r="Y13302" s="126"/>
      <c r="Z13302" s="126"/>
    </row>
    <row r="13303" spans="1:26">
      <c r="A13303" s="248"/>
      <c r="I13303" s="126"/>
      <c r="P13303" s="126"/>
      <c r="Y13303" s="126"/>
      <c r="Z13303" s="126"/>
    </row>
    <row r="13304" spans="1:26">
      <c r="A13304" s="248"/>
      <c r="I13304" s="126"/>
      <c r="P13304" s="126"/>
      <c r="Y13304" s="126"/>
      <c r="Z13304" s="126"/>
    </row>
    <row r="13305" spans="1:26">
      <c r="A13305" s="248"/>
      <c r="I13305" s="126"/>
      <c r="P13305" s="126"/>
      <c r="Y13305" s="126"/>
      <c r="Z13305" s="126"/>
    </row>
    <row r="13306" spans="1:26">
      <c r="A13306" s="248"/>
      <c r="I13306" s="126"/>
      <c r="P13306" s="126"/>
      <c r="Y13306" s="126"/>
      <c r="Z13306" s="126"/>
    </row>
    <row r="13307" spans="1:26">
      <c r="A13307" s="248"/>
      <c r="I13307" s="126"/>
      <c r="P13307" s="126"/>
      <c r="Y13307" s="126"/>
      <c r="Z13307" s="126"/>
    </row>
    <row r="13308" spans="1:26">
      <c r="A13308" s="248"/>
      <c r="I13308" s="126"/>
      <c r="P13308" s="126"/>
      <c r="Y13308" s="126"/>
      <c r="Z13308" s="126"/>
    </row>
    <row r="13309" spans="1:26">
      <c r="A13309" s="248"/>
      <c r="I13309" s="126"/>
      <c r="P13309" s="126"/>
      <c r="Y13309" s="126"/>
      <c r="Z13309" s="126"/>
    </row>
    <row r="13310" spans="1:26">
      <c r="A13310" s="248"/>
      <c r="I13310" s="126"/>
      <c r="P13310" s="126"/>
      <c r="Y13310" s="126"/>
      <c r="Z13310" s="126"/>
    </row>
    <row r="13311" spans="1:26">
      <c r="A13311" s="248"/>
      <c r="I13311" s="126"/>
      <c r="P13311" s="126"/>
      <c r="Y13311" s="126"/>
      <c r="Z13311" s="126"/>
    </row>
    <row r="13312" spans="1:26">
      <c r="A13312" s="248"/>
      <c r="I13312" s="126"/>
      <c r="P13312" s="126"/>
      <c r="Y13312" s="126"/>
      <c r="Z13312" s="126"/>
    </row>
    <row r="13313" spans="1:26">
      <c r="A13313" s="248"/>
      <c r="I13313" s="126"/>
      <c r="P13313" s="126"/>
      <c r="Y13313" s="126"/>
      <c r="Z13313" s="126"/>
    </row>
    <row r="13314" spans="1:26">
      <c r="A13314" s="248"/>
      <c r="I13314" s="126"/>
      <c r="P13314" s="126"/>
      <c r="Y13314" s="126"/>
      <c r="Z13314" s="126"/>
    </row>
    <row r="13315" spans="1:26">
      <c r="A13315" s="248"/>
      <c r="I13315" s="126"/>
      <c r="P13315" s="126"/>
      <c r="Y13315" s="126"/>
      <c r="Z13315" s="126"/>
    </row>
    <row r="13316" spans="1:26">
      <c r="A13316" s="248"/>
      <c r="I13316" s="126"/>
      <c r="P13316" s="126"/>
      <c r="Y13316" s="126"/>
      <c r="Z13316" s="126"/>
    </row>
    <row r="13317" spans="1:26">
      <c r="A13317" s="248"/>
      <c r="I13317" s="126"/>
      <c r="P13317" s="126"/>
      <c r="Y13317" s="126"/>
      <c r="Z13317" s="126"/>
    </row>
    <row r="13318" spans="1:26">
      <c r="A13318" s="248"/>
      <c r="I13318" s="126"/>
      <c r="P13318" s="126"/>
      <c r="Y13318" s="126"/>
      <c r="Z13318" s="126"/>
    </row>
    <row r="13319" spans="1:26">
      <c r="A13319" s="248"/>
      <c r="I13319" s="126"/>
      <c r="P13319" s="126"/>
      <c r="Y13319" s="126"/>
      <c r="Z13319" s="126"/>
    </row>
    <row r="13320" spans="1:26">
      <c r="A13320" s="248"/>
      <c r="I13320" s="126"/>
      <c r="P13320" s="126"/>
      <c r="Y13320" s="126"/>
      <c r="Z13320" s="126"/>
    </row>
    <row r="13321" spans="1:26">
      <c r="A13321" s="248"/>
      <c r="I13321" s="126"/>
      <c r="P13321" s="126"/>
      <c r="Y13321" s="126"/>
      <c r="Z13321" s="126"/>
    </row>
    <row r="13322" spans="1:26">
      <c r="A13322" s="248"/>
      <c r="I13322" s="126"/>
      <c r="P13322" s="126"/>
      <c r="Y13322" s="126"/>
      <c r="Z13322" s="126"/>
    </row>
    <row r="13323" spans="1:26">
      <c r="A13323" s="248"/>
      <c r="I13323" s="126"/>
      <c r="P13323" s="126"/>
      <c r="Y13323" s="126"/>
      <c r="Z13323" s="126"/>
    </row>
    <row r="13324" spans="1:26">
      <c r="A13324" s="248"/>
      <c r="I13324" s="126"/>
      <c r="P13324" s="126"/>
      <c r="Y13324" s="126"/>
      <c r="Z13324" s="126"/>
    </row>
    <row r="13325" spans="1:26">
      <c r="A13325" s="248"/>
      <c r="I13325" s="126"/>
      <c r="P13325" s="126"/>
      <c r="Y13325" s="126"/>
      <c r="Z13325" s="126"/>
    </row>
    <row r="13326" spans="1:26">
      <c r="A13326" s="248"/>
      <c r="I13326" s="126"/>
      <c r="P13326" s="126"/>
      <c r="Y13326" s="126"/>
      <c r="Z13326" s="126"/>
    </row>
    <row r="13327" spans="1:26">
      <c r="A13327" s="248"/>
      <c r="I13327" s="126"/>
      <c r="P13327" s="126"/>
      <c r="Y13327" s="126"/>
      <c r="Z13327" s="126"/>
    </row>
    <row r="13328" spans="1:26">
      <c r="A13328" s="248"/>
      <c r="I13328" s="126"/>
      <c r="P13328" s="126"/>
      <c r="Y13328" s="126"/>
      <c r="Z13328" s="126"/>
    </row>
    <row r="13329" spans="1:26">
      <c r="A13329" s="248"/>
      <c r="I13329" s="126"/>
      <c r="P13329" s="126"/>
      <c r="Y13329" s="126"/>
      <c r="Z13329" s="126"/>
    </row>
    <row r="13330" spans="1:26">
      <c r="A13330" s="248"/>
      <c r="I13330" s="126"/>
      <c r="P13330" s="126"/>
      <c r="Y13330" s="126"/>
      <c r="Z13330" s="126"/>
    </row>
    <row r="13331" spans="1:26">
      <c r="A13331" s="248"/>
      <c r="I13331" s="126"/>
      <c r="P13331" s="126"/>
      <c r="Y13331" s="126"/>
      <c r="Z13331" s="126"/>
    </row>
    <row r="13332" spans="1:26">
      <c r="A13332" s="248"/>
      <c r="I13332" s="126"/>
      <c r="P13332" s="126"/>
      <c r="Y13332" s="126"/>
      <c r="Z13332" s="126"/>
    </row>
    <row r="13333" spans="1:26">
      <c r="A13333" s="248"/>
      <c r="I13333" s="126"/>
      <c r="P13333" s="126"/>
      <c r="Y13333" s="126"/>
      <c r="Z13333" s="126"/>
    </row>
    <row r="13334" spans="1:26">
      <c r="A13334" s="248"/>
      <c r="I13334" s="126"/>
      <c r="P13334" s="126"/>
      <c r="Y13334" s="126"/>
      <c r="Z13334" s="126"/>
    </row>
    <row r="13335" spans="1:26">
      <c r="A13335" s="248"/>
      <c r="I13335" s="126"/>
      <c r="P13335" s="126"/>
      <c r="Y13335" s="126"/>
      <c r="Z13335" s="126"/>
    </row>
    <row r="13336" spans="1:26">
      <c r="A13336" s="248"/>
      <c r="I13336" s="126"/>
      <c r="P13336" s="126"/>
      <c r="Y13336" s="126"/>
      <c r="Z13336" s="126"/>
    </row>
    <row r="13337" spans="1:26">
      <c r="A13337" s="248"/>
      <c r="I13337" s="126"/>
      <c r="P13337" s="126"/>
      <c r="Y13337" s="126"/>
      <c r="Z13337" s="126"/>
    </row>
    <row r="13338" spans="1:26">
      <c r="A13338" s="248"/>
      <c r="I13338" s="126"/>
      <c r="P13338" s="126"/>
      <c r="Y13338" s="126"/>
      <c r="Z13338" s="126"/>
    </row>
    <row r="13339" spans="1:26">
      <c r="A13339" s="248"/>
      <c r="I13339" s="126"/>
      <c r="P13339" s="126"/>
      <c r="Y13339" s="126"/>
      <c r="Z13339" s="126"/>
    </row>
    <row r="13340" spans="1:26">
      <c r="A13340" s="248"/>
      <c r="I13340" s="126"/>
      <c r="P13340" s="126"/>
      <c r="Y13340" s="126"/>
      <c r="Z13340" s="126"/>
    </row>
    <row r="13341" spans="1:26">
      <c r="A13341" s="248"/>
      <c r="I13341" s="126"/>
      <c r="P13341" s="126"/>
      <c r="Y13341" s="126"/>
      <c r="Z13341" s="126"/>
    </row>
    <row r="13342" spans="1:26">
      <c r="A13342" s="248"/>
      <c r="I13342" s="126"/>
      <c r="P13342" s="126"/>
      <c r="Y13342" s="126"/>
      <c r="Z13342" s="126"/>
    </row>
    <row r="13343" spans="1:26">
      <c r="A13343" s="248"/>
      <c r="I13343" s="126"/>
      <c r="P13343" s="126"/>
      <c r="Y13343" s="126"/>
      <c r="Z13343" s="126"/>
    </row>
    <row r="13344" spans="1:26">
      <c r="A13344" s="248"/>
      <c r="I13344" s="126"/>
      <c r="P13344" s="126"/>
      <c r="Y13344" s="126"/>
      <c r="Z13344" s="126"/>
    </row>
    <row r="13345" spans="1:26">
      <c r="A13345" s="248"/>
      <c r="I13345" s="126"/>
      <c r="P13345" s="126"/>
      <c r="Y13345" s="126"/>
      <c r="Z13345" s="126"/>
    </row>
    <row r="13346" spans="1:26">
      <c r="A13346" s="248"/>
      <c r="I13346" s="126"/>
      <c r="P13346" s="126"/>
      <c r="Y13346" s="126"/>
      <c r="Z13346" s="126"/>
    </row>
    <row r="13347" spans="1:26">
      <c r="A13347" s="248"/>
      <c r="I13347" s="126"/>
      <c r="P13347" s="126"/>
      <c r="Y13347" s="126"/>
      <c r="Z13347" s="126"/>
    </row>
    <row r="13348" spans="1:26">
      <c r="A13348" s="248"/>
      <c r="I13348" s="126"/>
      <c r="P13348" s="126"/>
      <c r="Y13348" s="126"/>
      <c r="Z13348" s="126"/>
    </row>
    <row r="13349" spans="1:26">
      <c r="A13349" s="248"/>
      <c r="I13349" s="126"/>
      <c r="P13349" s="126"/>
      <c r="Y13349" s="126"/>
      <c r="Z13349" s="126"/>
    </row>
    <row r="13350" spans="1:26">
      <c r="A13350" s="248"/>
      <c r="I13350" s="126"/>
      <c r="P13350" s="126"/>
      <c r="Y13350" s="126"/>
      <c r="Z13350" s="126"/>
    </row>
    <row r="13351" spans="1:26">
      <c r="A13351" s="248"/>
      <c r="I13351" s="126"/>
      <c r="P13351" s="126"/>
      <c r="Y13351" s="126"/>
      <c r="Z13351" s="126"/>
    </row>
    <row r="13352" spans="1:26">
      <c r="A13352" s="248"/>
      <c r="I13352" s="126"/>
      <c r="P13352" s="126"/>
      <c r="Y13352" s="126"/>
      <c r="Z13352" s="126"/>
    </row>
    <row r="13353" spans="1:26">
      <c r="A13353" s="248"/>
      <c r="I13353" s="126"/>
      <c r="P13353" s="126"/>
      <c r="Y13353" s="126"/>
      <c r="Z13353" s="126"/>
    </row>
    <row r="13354" spans="1:26">
      <c r="A13354" s="248"/>
      <c r="I13354" s="126"/>
      <c r="P13354" s="126"/>
      <c r="Y13354" s="126"/>
      <c r="Z13354" s="126"/>
    </row>
    <row r="13355" spans="1:26">
      <c r="A13355" s="248"/>
      <c r="I13355" s="126"/>
      <c r="P13355" s="126"/>
      <c r="Y13355" s="126"/>
      <c r="Z13355" s="126"/>
    </row>
    <row r="13356" spans="1:26">
      <c r="A13356" s="248"/>
      <c r="I13356" s="126"/>
      <c r="P13356" s="126"/>
      <c r="Y13356" s="126"/>
      <c r="Z13356" s="126"/>
    </row>
    <row r="13357" spans="1:26">
      <c r="A13357" s="248"/>
      <c r="I13357" s="126"/>
      <c r="P13357" s="126"/>
      <c r="Y13357" s="126"/>
      <c r="Z13357" s="126"/>
    </row>
    <row r="13358" spans="1:26">
      <c r="A13358" s="248"/>
      <c r="I13358" s="126"/>
      <c r="P13358" s="126"/>
      <c r="Y13358" s="126"/>
      <c r="Z13358" s="126"/>
    </row>
    <row r="13359" spans="1:26">
      <c r="A13359" s="248"/>
      <c r="I13359" s="126"/>
      <c r="P13359" s="126"/>
      <c r="Y13359" s="126"/>
      <c r="Z13359" s="126"/>
    </row>
    <row r="13360" spans="1:26">
      <c r="A13360" s="248"/>
      <c r="I13360" s="126"/>
      <c r="P13360" s="126"/>
      <c r="Y13360" s="126"/>
      <c r="Z13360" s="126"/>
    </row>
    <row r="13361" spans="1:26">
      <c r="A13361" s="248"/>
      <c r="I13361" s="126"/>
      <c r="P13361" s="126"/>
      <c r="Y13361" s="126"/>
      <c r="Z13361" s="126"/>
    </row>
    <row r="13362" spans="1:26">
      <c r="A13362" s="248"/>
      <c r="I13362" s="126"/>
      <c r="P13362" s="126"/>
      <c r="Y13362" s="126"/>
      <c r="Z13362" s="126"/>
    </row>
    <row r="13363" spans="1:26">
      <c r="A13363" s="248"/>
      <c r="I13363" s="126"/>
      <c r="P13363" s="126"/>
      <c r="Y13363" s="126"/>
      <c r="Z13363" s="126"/>
    </row>
    <row r="13364" spans="1:26">
      <c r="A13364" s="248"/>
      <c r="I13364" s="126"/>
      <c r="P13364" s="126"/>
      <c r="Y13364" s="126"/>
      <c r="Z13364" s="126"/>
    </row>
    <row r="13365" spans="1:26">
      <c r="A13365" s="248"/>
      <c r="I13365" s="126"/>
      <c r="P13365" s="126"/>
      <c r="Y13365" s="126"/>
      <c r="Z13365" s="126"/>
    </row>
    <row r="13366" spans="1:26">
      <c r="A13366" s="248"/>
      <c r="I13366" s="126"/>
      <c r="P13366" s="126"/>
      <c r="Y13366" s="126"/>
      <c r="Z13366" s="126"/>
    </row>
    <row r="13367" spans="1:26">
      <c r="A13367" s="248"/>
      <c r="I13367" s="126"/>
      <c r="P13367" s="126"/>
      <c r="Y13367" s="126"/>
      <c r="Z13367" s="126"/>
    </row>
    <row r="13368" spans="1:26">
      <c r="A13368" s="248"/>
      <c r="I13368" s="126"/>
      <c r="P13368" s="126"/>
      <c r="Y13368" s="126"/>
      <c r="Z13368" s="126"/>
    </row>
    <row r="13369" spans="1:26">
      <c r="A13369" s="248"/>
      <c r="I13369" s="126"/>
      <c r="P13369" s="126"/>
      <c r="Y13369" s="126"/>
      <c r="Z13369" s="126"/>
    </row>
    <row r="13370" spans="1:26">
      <c r="A13370" s="248"/>
      <c r="I13370" s="126"/>
      <c r="P13370" s="126"/>
      <c r="Y13370" s="126"/>
      <c r="Z13370" s="126"/>
    </row>
    <row r="13371" spans="1:26">
      <c r="A13371" s="248"/>
      <c r="I13371" s="126"/>
      <c r="P13371" s="126"/>
      <c r="Y13371" s="126"/>
      <c r="Z13371" s="126"/>
    </row>
    <row r="13372" spans="1:26">
      <c r="A13372" s="248"/>
      <c r="I13372" s="126"/>
      <c r="P13372" s="126"/>
      <c r="Y13372" s="126"/>
      <c r="Z13372" s="126"/>
    </row>
    <row r="13373" spans="1:26">
      <c r="A13373" s="248"/>
      <c r="I13373" s="126"/>
      <c r="P13373" s="126"/>
      <c r="Y13373" s="126"/>
      <c r="Z13373" s="126"/>
    </row>
    <row r="13374" spans="1:26">
      <c r="A13374" s="248"/>
      <c r="I13374" s="126"/>
      <c r="P13374" s="126"/>
      <c r="Y13374" s="126"/>
      <c r="Z13374" s="126"/>
    </row>
    <row r="13375" spans="1:26">
      <c r="A13375" s="248"/>
      <c r="I13375" s="126"/>
      <c r="P13375" s="126"/>
      <c r="Y13375" s="126"/>
      <c r="Z13375" s="126"/>
    </row>
    <row r="13376" spans="1:26">
      <c r="A13376" s="248"/>
      <c r="I13376" s="126"/>
      <c r="P13376" s="126"/>
      <c r="Y13376" s="126"/>
      <c r="Z13376" s="126"/>
    </row>
    <row r="13377" spans="1:26">
      <c r="A13377" s="248"/>
      <c r="I13377" s="126"/>
      <c r="P13377" s="126"/>
      <c r="Y13377" s="126"/>
      <c r="Z13377" s="126"/>
    </row>
    <row r="13378" spans="1:26">
      <c r="A13378" s="248"/>
      <c r="I13378" s="126"/>
      <c r="P13378" s="126"/>
      <c r="Y13378" s="126"/>
      <c r="Z13378" s="126"/>
    </row>
    <row r="13379" spans="1:26">
      <c r="A13379" s="248"/>
      <c r="I13379" s="126"/>
      <c r="P13379" s="126"/>
      <c r="Y13379" s="126"/>
      <c r="Z13379" s="126"/>
    </row>
    <row r="13380" spans="1:26">
      <c r="A13380" s="248"/>
      <c r="I13380" s="126"/>
      <c r="P13380" s="126"/>
      <c r="Y13380" s="126"/>
      <c r="Z13380" s="126"/>
    </row>
    <row r="13381" spans="1:26">
      <c r="A13381" s="248"/>
      <c r="I13381" s="126"/>
      <c r="P13381" s="126"/>
      <c r="Y13381" s="126"/>
      <c r="Z13381" s="126"/>
    </row>
    <row r="13382" spans="1:26">
      <c r="A13382" s="248"/>
      <c r="I13382" s="126"/>
      <c r="P13382" s="126"/>
      <c r="Y13382" s="126"/>
      <c r="Z13382" s="126"/>
    </row>
    <row r="13383" spans="1:26">
      <c r="A13383" s="248"/>
      <c r="I13383" s="126"/>
      <c r="P13383" s="126"/>
      <c r="Y13383" s="126"/>
      <c r="Z13383" s="126"/>
    </row>
    <row r="13384" spans="1:26">
      <c r="A13384" s="248"/>
      <c r="I13384" s="126"/>
      <c r="P13384" s="126"/>
      <c r="Y13384" s="126"/>
      <c r="Z13384" s="126"/>
    </row>
    <row r="13385" spans="1:26">
      <c r="A13385" s="248"/>
      <c r="I13385" s="126"/>
      <c r="P13385" s="126"/>
      <c r="Y13385" s="126"/>
      <c r="Z13385" s="126"/>
    </row>
    <row r="13386" spans="1:26">
      <c r="A13386" s="248"/>
      <c r="I13386" s="126"/>
      <c r="P13386" s="126"/>
      <c r="Y13386" s="126"/>
      <c r="Z13386" s="126"/>
    </row>
    <row r="13387" spans="1:26">
      <c r="A13387" s="248"/>
      <c r="I13387" s="126"/>
      <c r="P13387" s="126"/>
      <c r="Y13387" s="126"/>
      <c r="Z13387" s="126"/>
    </row>
    <row r="13388" spans="1:26">
      <c r="A13388" s="248"/>
      <c r="I13388" s="126"/>
      <c r="P13388" s="126"/>
      <c r="Y13388" s="126"/>
      <c r="Z13388" s="126"/>
    </row>
    <row r="13389" spans="1:26">
      <c r="A13389" s="248"/>
      <c r="I13389" s="126"/>
      <c r="P13389" s="126"/>
      <c r="Y13389" s="126"/>
      <c r="Z13389" s="126"/>
    </row>
    <row r="13390" spans="1:26">
      <c r="A13390" s="248"/>
      <c r="I13390" s="126"/>
      <c r="P13390" s="126"/>
      <c r="Y13390" s="126"/>
      <c r="Z13390" s="126"/>
    </row>
    <row r="13391" spans="1:26">
      <c r="A13391" s="248"/>
      <c r="I13391" s="126"/>
      <c r="P13391" s="126"/>
      <c r="Y13391" s="126"/>
      <c r="Z13391" s="126"/>
    </row>
    <row r="13392" spans="1:26">
      <c r="A13392" s="248"/>
      <c r="I13392" s="126"/>
      <c r="P13392" s="126"/>
      <c r="Y13392" s="126"/>
      <c r="Z13392" s="126"/>
    </row>
    <row r="13393" spans="1:26">
      <c r="A13393" s="248"/>
      <c r="I13393" s="126"/>
      <c r="P13393" s="126"/>
      <c r="Y13393" s="126"/>
      <c r="Z13393" s="126"/>
    </row>
    <row r="13394" spans="1:26">
      <c r="A13394" s="248"/>
      <c r="I13394" s="126"/>
      <c r="P13394" s="126"/>
      <c r="Y13394" s="126"/>
      <c r="Z13394" s="126"/>
    </row>
    <row r="13395" spans="1:26">
      <c r="A13395" s="248"/>
      <c r="I13395" s="126"/>
      <c r="P13395" s="126"/>
      <c r="Y13395" s="126"/>
      <c r="Z13395" s="126"/>
    </row>
    <row r="13396" spans="1:26">
      <c r="A13396" s="248"/>
      <c r="I13396" s="126"/>
      <c r="P13396" s="126"/>
      <c r="Y13396" s="126"/>
      <c r="Z13396" s="126"/>
    </row>
    <row r="13397" spans="1:26">
      <c r="A13397" s="248"/>
      <c r="I13397" s="126"/>
      <c r="P13397" s="126"/>
      <c r="Y13397" s="126"/>
      <c r="Z13397" s="126"/>
    </row>
    <row r="13398" spans="1:26">
      <c r="A13398" s="248"/>
      <c r="I13398" s="126"/>
      <c r="P13398" s="126"/>
      <c r="Y13398" s="126"/>
      <c r="Z13398" s="126"/>
    </row>
    <row r="13399" spans="1:26">
      <c r="A13399" s="248"/>
      <c r="I13399" s="126"/>
      <c r="P13399" s="126"/>
      <c r="Y13399" s="126"/>
      <c r="Z13399" s="126"/>
    </row>
    <row r="13400" spans="1:26">
      <c r="A13400" s="248"/>
      <c r="I13400" s="126"/>
      <c r="P13400" s="126"/>
      <c r="Y13400" s="126"/>
      <c r="Z13400" s="126"/>
    </row>
    <row r="13401" spans="1:26">
      <c r="A13401" s="248"/>
      <c r="I13401" s="126"/>
      <c r="P13401" s="126"/>
      <c r="Y13401" s="126"/>
      <c r="Z13401" s="126"/>
    </row>
    <row r="13402" spans="1:26">
      <c r="A13402" s="248"/>
      <c r="I13402" s="126"/>
      <c r="P13402" s="126"/>
      <c r="Y13402" s="126"/>
      <c r="Z13402" s="126"/>
    </row>
    <row r="13403" spans="1:26">
      <c r="A13403" s="248"/>
      <c r="I13403" s="126"/>
      <c r="P13403" s="126"/>
      <c r="Y13403" s="126"/>
      <c r="Z13403" s="126"/>
    </row>
    <row r="13404" spans="1:26">
      <c r="A13404" s="248"/>
      <c r="I13404" s="126"/>
      <c r="P13404" s="126"/>
      <c r="Y13404" s="126"/>
      <c r="Z13404" s="126"/>
    </row>
    <row r="13405" spans="1:26">
      <c r="A13405" s="248"/>
      <c r="I13405" s="126"/>
      <c r="P13405" s="126"/>
      <c r="Y13405" s="126"/>
      <c r="Z13405" s="126"/>
    </row>
    <row r="13406" spans="1:26">
      <c r="A13406" s="248"/>
      <c r="I13406" s="126"/>
      <c r="P13406" s="126"/>
      <c r="Y13406" s="126"/>
      <c r="Z13406" s="126"/>
    </row>
    <row r="13407" spans="1:26">
      <c r="A13407" s="248"/>
      <c r="I13407" s="126"/>
      <c r="P13407" s="126"/>
      <c r="Y13407" s="126"/>
      <c r="Z13407" s="126"/>
    </row>
    <row r="13408" spans="1:26">
      <c r="A13408" s="248"/>
      <c r="I13408" s="126"/>
      <c r="P13408" s="126"/>
      <c r="Y13408" s="126"/>
      <c r="Z13408" s="126"/>
    </row>
    <row r="13409" spans="1:26">
      <c r="A13409" s="248"/>
      <c r="I13409" s="126"/>
      <c r="P13409" s="126"/>
      <c r="Y13409" s="126"/>
      <c r="Z13409" s="126"/>
    </row>
    <row r="13410" spans="1:26">
      <c r="A13410" s="248"/>
      <c r="I13410" s="126"/>
      <c r="P13410" s="126"/>
      <c r="Y13410" s="126"/>
      <c r="Z13410" s="126"/>
    </row>
    <row r="13411" spans="1:26">
      <c r="A13411" s="248"/>
      <c r="I13411" s="126"/>
      <c r="P13411" s="126"/>
      <c r="Y13411" s="126"/>
      <c r="Z13411" s="126"/>
    </row>
    <row r="13412" spans="1:26">
      <c r="A13412" s="248"/>
      <c r="I13412" s="126"/>
      <c r="P13412" s="126"/>
      <c r="Y13412" s="126"/>
      <c r="Z13412" s="126"/>
    </row>
    <row r="13413" spans="1:26">
      <c r="A13413" s="248"/>
      <c r="I13413" s="126"/>
      <c r="P13413" s="126"/>
      <c r="Y13413" s="126"/>
      <c r="Z13413" s="126"/>
    </row>
    <row r="13414" spans="1:26">
      <c r="A13414" s="248"/>
      <c r="I13414" s="126"/>
      <c r="P13414" s="126"/>
      <c r="Y13414" s="126"/>
      <c r="Z13414" s="126"/>
    </row>
    <row r="13415" spans="1:26">
      <c r="A13415" s="248"/>
      <c r="I13415" s="126"/>
      <c r="P13415" s="126"/>
      <c r="Y13415" s="126"/>
      <c r="Z13415" s="126"/>
    </row>
    <row r="13416" spans="1:26">
      <c r="A13416" s="248"/>
      <c r="I13416" s="126"/>
      <c r="P13416" s="126"/>
      <c r="Y13416" s="126"/>
      <c r="Z13416" s="126"/>
    </row>
    <row r="13417" spans="1:26">
      <c r="A13417" s="248"/>
      <c r="I13417" s="126"/>
      <c r="P13417" s="126"/>
      <c r="Y13417" s="126"/>
      <c r="Z13417" s="126"/>
    </row>
    <row r="13418" spans="1:26">
      <c r="A13418" s="248"/>
      <c r="I13418" s="126"/>
      <c r="P13418" s="126"/>
      <c r="Y13418" s="126"/>
      <c r="Z13418" s="126"/>
    </row>
    <row r="13419" spans="1:26">
      <c r="A13419" s="248"/>
      <c r="I13419" s="126"/>
      <c r="P13419" s="126"/>
      <c r="Y13419" s="126"/>
      <c r="Z13419" s="126"/>
    </row>
    <row r="13420" spans="1:26">
      <c r="A13420" s="248"/>
      <c r="I13420" s="126"/>
      <c r="P13420" s="126"/>
      <c r="Y13420" s="126"/>
      <c r="Z13420" s="126"/>
    </row>
    <row r="13421" spans="1:26">
      <c r="A13421" s="248"/>
      <c r="I13421" s="126"/>
      <c r="P13421" s="126"/>
      <c r="Y13421" s="126"/>
      <c r="Z13421" s="126"/>
    </row>
    <row r="13422" spans="1:26">
      <c r="A13422" s="248"/>
      <c r="I13422" s="126"/>
      <c r="P13422" s="126"/>
      <c r="Y13422" s="126"/>
      <c r="Z13422" s="126"/>
    </row>
    <row r="13423" spans="1:26">
      <c r="A13423" s="248"/>
      <c r="I13423" s="126"/>
      <c r="P13423" s="126"/>
      <c r="Y13423" s="126"/>
      <c r="Z13423" s="126"/>
    </row>
    <row r="13424" spans="1:26">
      <c r="A13424" s="248"/>
      <c r="I13424" s="126"/>
      <c r="P13424" s="126"/>
      <c r="Y13424" s="126"/>
      <c r="Z13424" s="126"/>
    </row>
    <row r="13425" spans="1:26">
      <c r="A13425" s="248"/>
      <c r="I13425" s="126"/>
      <c r="P13425" s="126"/>
      <c r="Y13425" s="126"/>
      <c r="Z13425" s="126"/>
    </row>
    <row r="13426" spans="1:26">
      <c r="A13426" s="248"/>
      <c r="I13426" s="126"/>
      <c r="P13426" s="126"/>
      <c r="Y13426" s="126"/>
      <c r="Z13426" s="126"/>
    </row>
    <row r="13427" spans="1:26">
      <c r="A13427" s="248"/>
      <c r="I13427" s="126"/>
      <c r="P13427" s="126"/>
      <c r="Y13427" s="126"/>
      <c r="Z13427" s="126"/>
    </row>
    <row r="13428" spans="1:26">
      <c r="A13428" s="248"/>
      <c r="I13428" s="126"/>
      <c r="P13428" s="126"/>
      <c r="Y13428" s="126"/>
      <c r="Z13428" s="126"/>
    </row>
    <row r="13429" spans="1:26">
      <c r="A13429" s="248"/>
      <c r="I13429" s="126"/>
      <c r="P13429" s="126"/>
      <c r="Y13429" s="126"/>
      <c r="Z13429" s="126"/>
    </row>
    <row r="13430" spans="1:26">
      <c r="A13430" s="248"/>
      <c r="I13430" s="126"/>
      <c r="P13430" s="126"/>
      <c r="Y13430" s="126"/>
      <c r="Z13430" s="126"/>
    </row>
    <row r="13431" spans="1:26">
      <c r="A13431" s="248"/>
      <c r="I13431" s="126"/>
      <c r="P13431" s="126"/>
      <c r="Y13431" s="126"/>
      <c r="Z13431" s="126"/>
    </row>
    <row r="13432" spans="1:26">
      <c r="A13432" s="248"/>
      <c r="I13432" s="126"/>
      <c r="P13432" s="126"/>
      <c r="Y13432" s="126"/>
      <c r="Z13432" s="126"/>
    </row>
    <row r="13433" spans="1:26">
      <c r="A13433" s="248"/>
      <c r="I13433" s="126"/>
      <c r="P13433" s="126"/>
      <c r="Y13433" s="126"/>
      <c r="Z13433" s="126"/>
    </row>
    <row r="13434" spans="1:26">
      <c r="A13434" s="248"/>
      <c r="I13434" s="126"/>
      <c r="P13434" s="126"/>
      <c r="Y13434" s="126"/>
      <c r="Z13434" s="126"/>
    </row>
    <row r="13435" spans="1:26">
      <c r="A13435" s="248"/>
      <c r="I13435" s="126"/>
      <c r="P13435" s="126"/>
      <c r="Y13435" s="126"/>
      <c r="Z13435" s="126"/>
    </row>
    <row r="13436" spans="1:26">
      <c r="A13436" s="248"/>
      <c r="I13436" s="126"/>
      <c r="P13436" s="126"/>
      <c r="Y13436" s="126"/>
      <c r="Z13436" s="126"/>
    </row>
    <row r="13437" spans="1:26">
      <c r="A13437" s="248"/>
      <c r="I13437" s="126"/>
      <c r="P13437" s="126"/>
      <c r="Y13437" s="126"/>
      <c r="Z13437" s="126"/>
    </row>
    <row r="13438" spans="1:26">
      <c r="A13438" s="248"/>
      <c r="I13438" s="126"/>
      <c r="P13438" s="126"/>
      <c r="Y13438" s="126"/>
      <c r="Z13438" s="126"/>
    </row>
    <row r="13439" spans="1:26">
      <c r="A13439" s="248"/>
      <c r="I13439" s="126"/>
      <c r="P13439" s="126"/>
      <c r="Y13439" s="126"/>
      <c r="Z13439" s="126"/>
    </row>
    <row r="13440" spans="1:26">
      <c r="A13440" s="248"/>
      <c r="I13440" s="126"/>
      <c r="P13440" s="126"/>
      <c r="Y13440" s="126"/>
      <c r="Z13440" s="126"/>
    </row>
    <row r="13441" spans="1:26">
      <c r="A13441" s="248"/>
      <c r="I13441" s="126"/>
      <c r="P13441" s="126"/>
      <c r="Y13441" s="126"/>
      <c r="Z13441" s="126"/>
    </row>
    <row r="13442" spans="1:26">
      <c r="A13442" s="248"/>
      <c r="I13442" s="126"/>
      <c r="P13442" s="126"/>
      <c r="Y13442" s="126"/>
      <c r="Z13442" s="126"/>
    </row>
    <row r="13443" spans="1:26">
      <c r="A13443" s="248"/>
      <c r="I13443" s="126"/>
      <c r="P13443" s="126"/>
      <c r="Y13443" s="126"/>
      <c r="Z13443" s="126"/>
    </row>
    <row r="13444" spans="1:26">
      <c r="A13444" s="248"/>
      <c r="I13444" s="126"/>
      <c r="P13444" s="126"/>
      <c r="Y13444" s="126"/>
      <c r="Z13444" s="126"/>
    </row>
    <row r="13445" spans="1:26">
      <c r="A13445" s="248"/>
      <c r="I13445" s="126"/>
      <c r="P13445" s="126"/>
      <c r="Y13445" s="126"/>
      <c r="Z13445" s="126"/>
    </row>
    <row r="13446" spans="1:26">
      <c r="A13446" s="248"/>
      <c r="I13446" s="126"/>
      <c r="P13446" s="126"/>
      <c r="Y13446" s="126"/>
      <c r="Z13446" s="126"/>
    </row>
    <row r="13447" spans="1:26">
      <c r="A13447" s="248"/>
      <c r="I13447" s="126"/>
      <c r="P13447" s="126"/>
      <c r="Y13447" s="126"/>
      <c r="Z13447" s="126"/>
    </row>
    <row r="13448" spans="1:26">
      <c r="A13448" s="248"/>
      <c r="I13448" s="126"/>
      <c r="P13448" s="126"/>
      <c r="Y13448" s="126"/>
      <c r="Z13448" s="126"/>
    </row>
    <row r="13449" spans="1:26">
      <c r="A13449" s="248"/>
      <c r="I13449" s="126"/>
      <c r="P13449" s="126"/>
      <c r="Y13449" s="126"/>
      <c r="Z13449" s="126"/>
    </row>
    <row r="13450" spans="1:26">
      <c r="A13450" s="248"/>
      <c r="I13450" s="126"/>
      <c r="P13450" s="126"/>
      <c r="Y13450" s="126"/>
      <c r="Z13450" s="126"/>
    </row>
    <row r="13451" spans="1:26">
      <c r="A13451" s="248"/>
      <c r="I13451" s="126"/>
      <c r="P13451" s="126"/>
      <c r="Y13451" s="126"/>
      <c r="Z13451" s="126"/>
    </row>
    <row r="13452" spans="1:26">
      <c r="A13452" s="248"/>
      <c r="I13452" s="126"/>
      <c r="P13452" s="126"/>
      <c r="Y13452" s="126"/>
      <c r="Z13452" s="126"/>
    </row>
    <row r="13453" spans="1:26">
      <c r="A13453" s="248"/>
      <c r="I13453" s="126"/>
      <c r="P13453" s="126"/>
      <c r="Y13453" s="126"/>
      <c r="Z13453" s="126"/>
    </row>
    <row r="13454" spans="1:26">
      <c r="A13454" s="248"/>
      <c r="I13454" s="126"/>
      <c r="P13454" s="126"/>
      <c r="Y13454" s="126"/>
      <c r="Z13454" s="126"/>
    </row>
    <row r="13455" spans="1:26">
      <c r="A13455" s="248"/>
      <c r="I13455" s="126"/>
      <c r="P13455" s="126"/>
      <c r="Y13455" s="126"/>
      <c r="Z13455" s="126"/>
    </row>
    <row r="13456" spans="1:26">
      <c r="A13456" s="248"/>
      <c r="I13456" s="126"/>
      <c r="P13456" s="126"/>
      <c r="Y13456" s="126"/>
      <c r="Z13456" s="126"/>
    </row>
    <row r="13457" spans="1:26">
      <c r="A13457" s="248"/>
      <c r="I13457" s="126"/>
      <c r="P13457" s="126"/>
      <c r="Y13457" s="126"/>
      <c r="Z13457" s="126"/>
    </row>
    <row r="13458" spans="1:26">
      <c r="A13458" s="248"/>
      <c r="I13458" s="126"/>
      <c r="P13458" s="126"/>
      <c r="Y13458" s="126"/>
      <c r="Z13458" s="126"/>
    </row>
    <row r="13459" spans="1:26">
      <c r="A13459" s="248"/>
      <c r="I13459" s="126"/>
      <c r="P13459" s="126"/>
      <c r="Y13459" s="126"/>
      <c r="Z13459" s="126"/>
    </row>
    <row r="13460" spans="1:26">
      <c r="A13460" s="248"/>
      <c r="I13460" s="126"/>
      <c r="P13460" s="126"/>
      <c r="Y13460" s="126"/>
      <c r="Z13460" s="126"/>
    </row>
    <row r="13461" spans="1:26">
      <c r="A13461" s="248"/>
      <c r="I13461" s="126"/>
      <c r="P13461" s="126"/>
      <c r="Y13461" s="126"/>
      <c r="Z13461" s="126"/>
    </row>
    <row r="13462" spans="1:26">
      <c r="A13462" s="248"/>
      <c r="I13462" s="126"/>
      <c r="P13462" s="126"/>
      <c r="Y13462" s="126"/>
      <c r="Z13462" s="126"/>
    </row>
    <row r="13463" spans="1:26">
      <c r="A13463" s="248"/>
      <c r="I13463" s="126"/>
      <c r="P13463" s="126"/>
      <c r="Y13463" s="126"/>
      <c r="Z13463" s="126"/>
    </row>
    <row r="13464" spans="1:26">
      <c r="A13464" s="248"/>
      <c r="I13464" s="126"/>
      <c r="P13464" s="126"/>
      <c r="Y13464" s="126"/>
      <c r="Z13464" s="126"/>
    </row>
    <row r="13465" spans="1:26">
      <c r="A13465" s="248"/>
      <c r="I13465" s="126"/>
      <c r="P13465" s="126"/>
      <c r="Y13465" s="126"/>
      <c r="Z13465" s="126"/>
    </row>
    <row r="13466" spans="1:26">
      <c r="A13466" s="248"/>
      <c r="I13466" s="126"/>
      <c r="P13466" s="126"/>
      <c r="Y13466" s="126"/>
      <c r="Z13466" s="126"/>
    </row>
    <row r="13467" spans="1:26">
      <c r="A13467" s="248"/>
      <c r="I13467" s="126"/>
      <c r="P13467" s="126"/>
      <c r="Y13467" s="126"/>
      <c r="Z13467" s="126"/>
    </row>
    <row r="13468" spans="1:26">
      <c r="A13468" s="248"/>
      <c r="I13468" s="126"/>
      <c r="P13468" s="126"/>
      <c r="Y13468" s="126"/>
      <c r="Z13468" s="126"/>
    </row>
    <row r="13469" spans="1:26">
      <c r="A13469" s="248"/>
      <c r="I13469" s="126"/>
      <c r="P13469" s="126"/>
      <c r="Y13469" s="126"/>
      <c r="Z13469" s="126"/>
    </row>
    <row r="13470" spans="1:26">
      <c r="A13470" s="248"/>
      <c r="I13470" s="126"/>
      <c r="P13470" s="126"/>
      <c r="Y13470" s="126"/>
      <c r="Z13470" s="126"/>
    </row>
    <row r="13471" spans="1:26">
      <c r="A13471" s="248"/>
      <c r="I13471" s="126"/>
      <c r="P13471" s="126"/>
      <c r="Y13471" s="126"/>
      <c r="Z13471" s="126"/>
    </row>
    <row r="13472" spans="1:26">
      <c r="A13472" s="248"/>
      <c r="I13472" s="126"/>
      <c r="P13472" s="126"/>
      <c r="Y13472" s="126"/>
      <c r="Z13472" s="126"/>
    </row>
    <row r="13473" spans="1:26">
      <c r="A13473" s="248"/>
      <c r="I13473" s="126"/>
      <c r="P13473" s="126"/>
      <c r="Y13473" s="126"/>
      <c r="Z13473" s="126"/>
    </row>
    <row r="13474" spans="1:26">
      <c r="A13474" s="248"/>
      <c r="I13474" s="126"/>
      <c r="P13474" s="126"/>
      <c r="Y13474" s="126"/>
      <c r="Z13474" s="126"/>
    </row>
    <row r="13475" spans="1:26">
      <c r="A13475" s="248"/>
      <c r="I13475" s="126"/>
      <c r="P13475" s="126"/>
      <c r="Y13475" s="126"/>
      <c r="Z13475" s="126"/>
    </row>
    <row r="13476" spans="1:26">
      <c r="A13476" s="248"/>
      <c r="I13476" s="126"/>
      <c r="P13476" s="126"/>
      <c r="Y13476" s="126"/>
      <c r="Z13476" s="126"/>
    </row>
    <row r="13477" spans="1:26">
      <c r="A13477" s="248"/>
      <c r="I13477" s="126"/>
      <c r="P13477" s="126"/>
      <c r="Y13477" s="126"/>
      <c r="Z13477" s="126"/>
    </row>
    <row r="13478" spans="1:26">
      <c r="A13478" s="248"/>
      <c r="I13478" s="126"/>
      <c r="P13478" s="126"/>
      <c r="Y13478" s="126"/>
      <c r="Z13478" s="126"/>
    </row>
    <row r="13479" spans="1:26">
      <c r="A13479" s="248"/>
      <c r="I13479" s="126"/>
      <c r="P13479" s="126"/>
      <c r="Y13479" s="126"/>
      <c r="Z13479" s="126"/>
    </row>
    <row r="13480" spans="1:26">
      <c r="A13480" s="248"/>
      <c r="I13480" s="126"/>
      <c r="P13480" s="126"/>
      <c r="Y13480" s="126"/>
      <c r="Z13480" s="126"/>
    </row>
    <row r="13481" spans="1:26">
      <c r="A13481" s="248"/>
      <c r="I13481" s="126"/>
      <c r="P13481" s="126"/>
      <c r="Y13481" s="126"/>
      <c r="Z13481" s="126"/>
    </row>
    <row r="13482" spans="1:26">
      <c r="A13482" s="248"/>
      <c r="I13482" s="126"/>
      <c r="P13482" s="126"/>
      <c r="Y13482" s="126"/>
      <c r="Z13482" s="126"/>
    </row>
    <row r="13483" spans="1:26">
      <c r="A13483" s="248"/>
      <c r="I13483" s="126"/>
      <c r="P13483" s="126"/>
      <c r="Y13483" s="126"/>
      <c r="Z13483" s="126"/>
    </row>
    <row r="13484" spans="1:26">
      <c r="A13484" s="248"/>
      <c r="I13484" s="126"/>
      <c r="P13484" s="126"/>
      <c r="Y13484" s="126"/>
      <c r="Z13484" s="126"/>
    </row>
    <row r="13485" spans="1:26">
      <c r="A13485" s="248"/>
      <c r="I13485" s="126"/>
      <c r="P13485" s="126"/>
      <c r="Y13485" s="126"/>
      <c r="Z13485" s="126"/>
    </row>
    <row r="13486" spans="1:26">
      <c r="A13486" s="248"/>
      <c r="I13486" s="126"/>
      <c r="P13486" s="126"/>
      <c r="Y13486" s="126"/>
      <c r="Z13486" s="126"/>
    </row>
    <row r="13487" spans="1:26">
      <c r="A13487" s="248"/>
      <c r="I13487" s="126"/>
      <c r="P13487" s="126"/>
      <c r="Y13487" s="126"/>
      <c r="Z13487" s="126"/>
    </row>
    <row r="13488" spans="1:26">
      <c r="A13488" s="248"/>
      <c r="I13488" s="126"/>
      <c r="P13488" s="126"/>
      <c r="Y13488" s="126"/>
      <c r="Z13488" s="126"/>
    </row>
    <row r="13489" spans="1:26">
      <c r="A13489" s="248"/>
      <c r="I13489" s="126"/>
      <c r="P13489" s="126"/>
      <c r="Y13489" s="126"/>
      <c r="Z13489" s="126"/>
    </row>
    <row r="13490" spans="1:26">
      <c r="A13490" s="248"/>
      <c r="I13490" s="126"/>
      <c r="P13490" s="126"/>
      <c r="Y13490" s="126"/>
      <c r="Z13490" s="126"/>
    </row>
    <row r="13491" spans="1:26">
      <c r="A13491" s="248"/>
      <c r="I13491" s="126"/>
      <c r="P13491" s="126"/>
      <c r="Y13491" s="126"/>
      <c r="Z13491" s="126"/>
    </row>
    <row r="13492" spans="1:26">
      <c r="A13492" s="248"/>
      <c r="I13492" s="126"/>
      <c r="P13492" s="126"/>
      <c r="Y13492" s="126"/>
      <c r="Z13492" s="126"/>
    </row>
    <row r="13493" spans="1:26">
      <c r="A13493" s="248"/>
      <c r="I13493" s="126"/>
      <c r="P13493" s="126"/>
      <c r="Y13493" s="126"/>
      <c r="Z13493" s="126"/>
    </row>
    <row r="13494" spans="1:26">
      <c r="A13494" s="248"/>
      <c r="I13494" s="126"/>
      <c r="P13494" s="126"/>
      <c r="Y13494" s="126"/>
      <c r="Z13494" s="126"/>
    </row>
    <row r="13495" spans="1:26">
      <c r="A13495" s="248"/>
      <c r="I13495" s="126"/>
      <c r="P13495" s="126"/>
      <c r="Y13495" s="126"/>
      <c r="Z13495" s="126"/>
    </row>
    <row r="13496" spans="1:26">
      <c r="A13496" s="248"/>
      <c r="I13496" s="126"/>
      <c r="P13496" s="126"/>
      <c r="Y13496" s="126"/>
      <c r="Z13496" s="126"/>
    </row>
    <row r="13497" spans="1:26">
      <c r="A13497" s="248"/>
      <c r="I13497" s="126"/>
      <c r="P13497" s="126"/>
      <c r="Y13497" s="126"/>
      <c r="Z13497" s="126"/>
    </row>
    <row r="13498" spans="1:26">
      <c r="A13498" s="248"/>
      <c r="I13498" s="126"/>
      <c r="P13498" s="126"/>
      <c r="Y13498" s="126"/>
      <c r="Z13498" s="126"/>
    </row>
    <row r="13499" spans="1:26">
      <c r="A13499" s="248"/>
      <c r="I13499" s="126"/>
      <c r="P13499" s="126"/>
      <c r="Y13499" s="126"/>
      <c r="Z13499" s="126"/>
    </row>
    <row r="13500" spans="1:26">
      <c r="A13500" s="248"/>
      <c r="I13500" s="126"/>
      <c r="P13500" s="126"/>
      <c r="Y13500" s="126"/>
      <c r="Z13500" s="126"/>
    </row>
    <row r="13501" spans="1:26">
      <c r="A13501" s="248"/>
      <c r="I13501" s="126"/>
      <c r="P13501" s="126"/>
      <c r="Y13501" s="126"/>
      <c r="Z13501" s="126"/>
    </row>
    <row r="13502" spans="1:26">
      <c r="A13502" s="248"/>
      <c r="I13502" s="126"/>
      <c r="P13502" s="126"/>
      <c r="Y13502" s="126"/>
      <c r="Z13502" s="126"/>
    </row>
    <row r="13503" spans="1:26">
      <c r="A13503" s="248"/>
      <c r="I13503" s="126"/>
      <c r="P13503" s="126"/>
      <c r="Y13503" s="126"/>
      <c r="Z13503" s="126"/>
    </row>
    <row r="13504" spans="1:26">
      <c r="A13504" s="248"/>
      <c r="I13504" s="126"/>
      <c r="P13504" s="126"/>
      <c r="Y13504" s="126"/>
      <c r="Z13504" s="126"/>
    </row>
    <row r="13505" spans="1:26">
      <c r="A13505" s="248"/>
      <c r="I13505" s="126"/>
      <c r="P13505" s="126"/>
      <c r="Y13505" s="126"/>
      <c r="Z13505" s="126"/>
    </row>
    <row r="13506" spans="1:26">
      <c r="A13506" s="248"/>
      <c r="I13506" s="126"/>
      <c r="P13506" s="126"/>
      <c r="Y13506" s="126"/>
      <c r="Z13506" s="126"/>
    </row>
    <row r="13507" spans="1:26">
      <c r="A13507" s="248"/>
      <c r="I13507" s="126"/>
      <c r="P13507" s="126"/>
      <c r="Y13507" s="126"/>
      <c r="Z13507" s="126"/>
    </row>
    <row r="13508" spans="1:26">
      <c r="A13508" s="248"/>
      <c r="I13508" s="126"/>
      <c r="P13508" s="126"/>
      <c r="Y13508" s="126"/>
      <c r="Z13508" s="126"/>
    </row>
    <row r="13509" spans="1:26">
      <c r="A13509" s="248"/>
      <c r="I13509" s="126"/>
      <c r="P13509" s="126"/>
      <c r="Y13509" s="126"/>
      <c r="Z13509" s="126"/>
    </row>
    <row r="13510" spans="1:26">
      <c r="A13510" s="248"/>
      <c r="I13510" s="126"/>
      <c r="P13510" s="126"/>
      <c r="Y13510" s="126"/>
      <c r="Z13510" s="126"/>
    </row>
    <row r="13511" spans="1:26">
      <c r="A13511" s="248"/>
      <c r="I13511" s="126"/>
      <c r="P13511" s="126"/>
      <c r="Y13511" s="126"/>
      <c r="Z13511" s="126"/>
    </row>
    <row r="13512" spans="1:26">
      <c r="A13512" s="248"/>
      <c r="I13512" s="126"/>
      <c r="P13512" s="126"/>
      <c r="Y13512" s="126"/>
      <c r="Z13512" s="126"/>
    </row>
    <row r="13513" spans="1:26">
      <c r="A13513" s="248"/>
      <c r="I13513" s="126"/>
      <c r="P13513" s="126"/>
      <c r="Y13513" s="126"/>
      <c r="Z13513" s="126"/>
    </row>
    <row r="13514" spans="1:26">
      <c r="A13514" s="248"/>
      <c r="I13514" s="126"/>
      <c r="P13514" s="126"/>
      <c r="Y13514" s="126"/>
      <c r="Z13514" s="126"/>
    </row>
    <row r="13515" spans="1:26">
      <c r="A13515" s="248"/>
      <c r="I13515" s="126"/>
      <c r="P13515" s="126"/>
      <c r="Y13515" s="126"/>
      <c r="Z13515" s="126"/>
    </row>
    <row r="13516" spans="1:26">
      <c r="A13516" s="248"/>
      <c r="I13516" s="126"/>
      <c r="P13516" s="126"/>
      <c r="Y13516" s="126"/>
      <c r="Z13516" s="126"/>
    </row>
    <row r="13517" spans="1:26">
      <c r="A13517" s="248"/>
      <c r="I13517" s="126"/>
      <c r="P13517" s="126"/>
      <c r="Y13517" s="126"/>
      <c r="Z13517" s="126"/>
    </row>
    <row r="13518" spans="1:26">
      <c r="A13518" s="248"/>
      <c r="I13518" s="126"/>
      <c r="P13518" s="126"/>
      <c r="Y13518" s="126"/>
      <c r="Z13518" s="126"/>
    </row>
    <row r="13519" spans="1:26">
      <c r="A13519" s="248"/>
      <c r="I13519" s="126"/>
      <c r="P13519" s="126"/>
      <c r="Y13519" s="126"/>
      <c r="Z13519" s="126"/>
    </row>
    <row r="13520" spans="1:26">
      <c r="A13520" s="248"/>
      <c r="I13520" s="126"/>
      <c r="P13520" s="126"/>
      <c r="Y13520" s="126"/>
      <c r="Z13520" s="126"/>
    </row>
    <row r="13521" spans="1:26">
      <c r="A13521" s="248"/>
      <c r="I13521" s="126"/>
      <c r="P13521" s="126"/>
      <c r="Y13521" s="126"/>
      <c r="Z13521" s="126"/>
    </row>
    <row r="13522" spans="1:26">
      <c r="A13522" s="248"/>
      <c r="I13522" s="126"/>
      <c r="P13522" s="126"/>
      <c r="Y13522" s="126"/>
      <c r="Z13522" s="126"/>
    </row>
    <row r="13523" spans="1:26">
      <c r="A13523" s="248"/>
      <c r="I13523" s="126"/>
      <c r="P13523" s="126"/>
      <c r="Y13523" s="126"/>
      <c r="Z13523" s="126"/>
    </row>
    <row r="13524" spans="1:26">
      <c r="A13524" s="248"/>
      <c r="I13524" s="126"/>
      <c r="P13524" s="126"/>
      <c r="Y13524" s="126"/>
      <c r="Z13524" s="126"/>
    </row>
    <row r="13525" spans="1:26">
      <c r="A13525" s="248"/>
      <c r="I13525" s="126"/>
      <c r="P13525" s="126"/>
      <c r="Y13525" s="126"/>
      <c r="Z13525" s="126"/>
    </row>
    <row r="13526" spans="1:26">
      <c r="A13526" s="248"/>
      <c r="I13526" s="126"/>
      <c r="P13526" s="126"/>
      <c r="Y13526" s="126"/>
      <c r="Z13526" s="126"/>
    </row>
    <row r="13527" spans="1:26">
      <c r="A13527" s="248"/>
      <c r="I13527" s="126"/>
      <c r="P13527" s="126"/>
      <c r="Y13527" s="126"/>
      <c r="Z13527" s="126"/>
    </row>
    <row r="13528" spans="1:26">
      <c r="A13528" s="248"/>
      <c r="I13528" s="126"/>
      <c r="P13528" s="126"/>
      <c r="Y13528" s="126"/>
      <c r="Z13528" s="126"/>
    </row>
    <row r="13529" spans="1:26">
      <c r="A13529" s="248"/>
      <c r="I13529" s="126"/>
      <c r="P13529" s="126"/>
      <c r="Y13529" s="126"/>
      <c r="Z13529" s="126"/>
    </row>
    <row r="13530" spans="1:26">
      <c r="A13530" s="248"/>
      <c r="I13530" s="126"/>
      <c r="P13530" s="126"/>
      <c r="Y13530" s="126"/>
      <c r="Z13530" s="126"/>
    </row>
    <row r="13531" spans="1:26">
      <c r="A13531" s="248"/>
      <c r="I13531" s="126"/>
      <c r="P13531" s="126"/>
      <c r="Y13531" s="126"/>
      <c r="Z13531" s="126"/>
    </row>
    <row r="13532" spans="1:26">
      <c r="A13532" s="248"/>
      <c r="I13532" s="126"/>
      <c r="P13532" s="126"/>
      <c r="Y13532" s="126"/>
      <c r="Z13532" s="126"/>
    </row>
    <row r="13533" spans="1:26">
      <c r="A13533" s="248"/>
      <c r="I13533" s="126"/>
      <c r="P13533" s="126"/>
      <c r="Y13533" s="126"/>
      <c r="Z13533" s="126"/>
    </row>
    <row r="13534" spans="1:26">
      <c r="A13534" s="248"/>
      <c r="I13534" s="126"/>
      <c r="P13534" s="126"/>
      <c r="Y13534" s="126"/>
      <c r="Z13534" s="126"/>
    </row>
    <row r="13535" spans="1:26">
      <c r="A13535" s="248"/>
      <c r="I13535" s="126"/>
      <c r="P13535" s="126"/>
      <c r="Y13535" s="126"/>
      <c r="Z13535" s="126"/>
    </row>
    <row r="13536" spans="1:26">
      <c r="A13536" s="248"/>
      <c r="I13536" s="126"/>
      <c r="P13536" s="126"/>
      <c r="Y13536" s="126"/>
      <c r="Z13536" s="126"/>
    </row>
    <row r="13537" spans="1:26">
      <c r="A13537" s="248"/>
      <c r="I13537" s="126"/>
      <c r="P13537" s="126"/>
      <c r="Y13537" s="126"/>
      <c r="Z13537" s="126"/>
    </row>
    <row r="13538" spans="1:26">
      <c r="A13538" s="248"/>
      <c r="I13538" s="126"/>
      <c r="P13538" s="126"/>
      <c r="Y13538" s="126"/>
      <c r="Z13538" s="126"/>
    </row>
    <row r="13539" spans="1:26">
      <c r="A13539" s="248"/>
      <c r="I13539" s="126"/>
      <c r="P13539" s="126"/>
      <c r="Y13539" s="126"/>
      <c r="Z13539" s="126"/>
    </row>
    <row r="13540" spans="1:26">
      <c r="A13540" s="248"/>
      <c r="I13540" s="126"/>
      <c r="P13540" s="126"/>
      <c r="Y13540" s="126"/>
      <c r="Z13540" s="126"/>
    </row>
    <row r="13541" spans="1:26">
      <c r="A13541" s="248"/>
      <c r="I13541" s="126"/>
      <c r="P13541" s="126"/>
      <c r="Y13541" s="126"/>
      <c r="Z13541" s="126"/>
    </row>
    <row r="13542" spans="1:26">
      <c r="A13542" s="248"/>
      <c r="I13542" s="126"/>
      <c r="P13542" s="126"/>
      <c r="Y13542" s="126"/>
      <c r="Z13542" s="126"/>
    </row>
    <row r="13543" spans="1:26">
      <c r="A13543" s="248"/>
      <c r="I13543" s="126"/>
      <c r="P13543" s="126"/>
      <c r="Y13543" s="126"/>
      <c r="Z13543" s="126"/>
    </row>
    <row r="13544" spans="1:26">
      <c r="A13544" s="248"/>
      <c r="I13544" s="126"/>
      <c r="P13544" s="126"/>
      <c r="Y13544" s="126"/>
      <c r="Z13544" s="126"/>
    </row>
    <row r="13545" spans="1:26">
      <c r="A13545" s="248"/>
      <c r="I13545" s="126"/>
      <c r="P13545" s="126"/>
      <c r="Y13545" s="126"/>
      <c r="Z13545" s="126"/>
    </row>
    <row r="13546" spans="1:26">
      <c r="A13546" s="248"/>
      <c r="I13546" s="126"/>
      <c r="P13546" s="126"/>
      <c r="Y13546" s="126"/>
      <c r="Z13546" s="126"/>
    </row>
    <row r="13547" spans="1:26">
      <c r="A13547" s="248"/>
      <c r="I13547" s="126"/>
      <c r="P13547" s="126"/>
      <c r="Y13547" s="126"/>
      <c r="Z13547" s="126"/>
    </row>
    <row r="13548" spans="1:26">
      <c r="A13548" s="248"/>
      <c r="I13548" s="126"/>
      <c r="P13548" s="126"/>
      <c r="Y13548" s="126"/>
      <c r="Z13548" s="126"/>
    </row>
    <row r="13549" spans="1:26">
      <c r="A13549" s="248"/>
      <c r="I13549" s="126"/>
      <c r="P13549" s="126"/>
      <c r="Y13549" s="126"/>
      <c r="Z13549" s="126"/>
    </row>
    <row r="13550" spans="1:26">
      <c r="A13550" s="248"/>
      <c r="I13550" s="126"/>
      <c r="P13550" s="126"/>
      <c r="Y13550" s="126"/>
      <c r="Z13550" s="126"/>
    </row>
    <row r="13551" spans="1:26">
      <c r="A13551" s="248"/>
      <c r="I13551" s="126"/>
      <c r="P13551" s="126"/>
      <c r="Y13551" s="126"/>
      <c r="Z13551" s="126"/>
    </row>
    <row r="13552" spans="1:26">
      <c r="A13552" s="248"/>
      <c r="I13552" s="126"/>
      <c r="P13552" s="126"/>
      <c r="Y13552" s="126"/>
      <c r="Z13552" s="126"/>
    </row>
    <row r="13553" spans="1:26">
      <c r="A13553" s="248"/>
      <c r="I13553" s="126"/>
      <c r="P13553" s="126"/>
      <c r="Y13553" s="126"/>
      <c r="Z13553" s="126"/>
    </row>
    <row r="13554" spans="1:26">
      <c r="A13554" s="248"/>
      <c r="I13554" s="126"/>
      <c r="P13554" s="126"/>
      <c r="Y13554" s="126"/>
      <c r="Z13554" s="126"/>
    </row>
    <row r="13555" spans="1:26">
      <c r="A13555" s="248"/>
      <c r="I13555" s="126"/>
      <c r="P13555" s="126"/>
      <c r="Y13555" s="126"/>
      <c r="Z13555" s="126"/>
    </row>
    <row r="13556" spans="1:26">
      <c r="A13556" s="248"/>
      <c r="I13556" s="126"/>
      <c r="P13556" s="126"/>
      <c r="Y13556" s="126"/>
      <c r="Z13556" s="126"/>
    </row>
    <row r="13557" spans="1:26">
      <c r="A13557" s="248"/>
      <c r="I13557" s="126"/>
      <c r="P13557" s="126"/>
      <c r="Y13557" s="126"/>
      <c r="Z13557" s="126"/>
    </row>
    <row r="13558" spans="1:26">
      <c r="A13558" s="248"/>
      <c r="I13558" s="126"/>
      <c r="P13558" s="126"/>
      <c r="Y13558" s="126"/>
      <c r="Z13558" s="126"/>
    </row>
    <row r="13559" spans="1:26">
      <c r="A13559" s="248"/>
      <c r="I13559" s="126"/>
      <c r="P13559" s="126"/>
      <c r="Y13559" s="126"/>
      <c r="Z13559" s="126"/>
    </row>
    <row r="13560" spans="1:26">
      <c r="A13560" s="248"/>
      <c r="I13560" s="126"/>
      <c r="P13560" s="126"/>
      <c r="Y13560" s="126"/>
      <c r="Z13560" s="126"/>
    </row>
    <row r="13561" spans="1:26">
      <c r="A13561" s="248"/>
      <c r="I13561" s="126"/>
      <c r="P13561" s="126"/>
      <c r="Y13561" s="126"/>
      <c r="Z13561" s="126"/>
    </row>
    <row r="13562" spans="1:26">
      <c r="A13562" s="248"/>
      <c r="I13562" s="126"/>
      <c r="P13562" s="126"/>
      <c r="Y13562" s="126"/>
      <c r="Z13562" s="126"/>
    </row>
    <row r="13563" spans="1:26">
      <c r="A13563" s="248"/>
      <c r="I13563" s="126"/>
      <c r="P13563" s="126"/>
      <c r="Y13563" s="126"/>
      <c r="Z13563" s="126"/>
    </row>
    <row r="13564" spans="1:26">
      <c r="A13564" s="248"/>
      <c r="I13564" s="126"/>
      <c r="P13564" s="126"/>
      <c r="Y13564" s="126"/>
      <c r="Z13564" s="126"/>
    </row>
    <row r="13565" spans="1:26">
      <c r="A13565" s="248"/>
      <c r="I13565" s="126"/>
      <c r="P13565" s="126"/>
      <c r="Y13565" s="126"/>
      <c r="Z13565" s="126"/>
    </row>
    <row r="13566" spans="1:26">
      <c r="A13566" s="248"/>
      <c r="I13566" s="126"/>
      <c r="P13566" s="126"/>
      <c r="Y13566" s="126"/>
      <c r="Z13566" s="126"/>
    </row>
    <row r="13567" spans="1:26">
      <c r="A13567" s="248"/>
      <c r="I13567" s="126"/>
      <c r="P13567" s="126"/>
      <c r="Y13567" s="126"/>
      <c r="Z13567" s="126"/>
    </row>
    <row r="13568" spans="1:26">
      <c r="A13568" s="248"/>
      <c r="I13568" s="126"/>
      <c r="P13568" s="126"/>
      <c r="Y13568" s="126"/>
      <c r="Z13568" s="126"/>
    </row>
    <row r="13569" spans="1:26">
      <c r="A13569" s="248"/>
      <c r="I13569" s="126"/>
      <c r="P13569" s="126"/>
      <c r="Y13569" s="126"/>
      <c r="Z13569" s="126"/>
    </row>
    <row r="13570" spans="1:26">
      <c r="A13570" s="248"/>
      <c r="I13570" s="126"/>
      <c r="P13570" s="126"/>
      <c r="Y13570" s="126"/>
      <c r="Z13570" s="126"/>
    </row>
    <row r="13571" spans="1:26">
      <c r="A13571" s="248"/>
      <c r="I13571" s="126"/>
      <c r="P13571" s="126"/>
      <c r="Y13571" s="126"/>
      <c r="Z13571" s="126"/>
    </row>
    <row r="13572" spans="1:26">
      <c r="A13572" s="248"/>
      <c r="I13572" s="126"/>
      <c r="P13572" s="126"/>
      <c r="Y13572" s="126"/>
      <c r="Z13572" s="126"/>
    </row>
    <row r="13573" spans="1:26">
      <c r="A13573" s="248"/>
      <c r="I13573" s="126"/>
      <c r="P13573" s="126"/>
      <c r="Y13573" s="126"/>
      <c r="Z13573" s="126"/>
    </row>
    <row r="13574" spans="1:26">
      <c r="A13574" s="248"/>
      <c r="I13574" s="126"/>
      <c r="P13574" s="126"/>
      <c r="Y13574" s="126"/>
      <c r="Z13574" s="126"/>
    </row>
    <row r="13575" spans="1:26">
      <c r="A13575" s="248"/>
      <c r="I13575" s="126"/>
      <c r="P13575" s="126"/>
      <c r="Y13575" s="126"/>
      <c r="Z13575" s="126"/>
    </row>
    <row r="13576" spans="1:26">
      <c r="A13576" s="248"/>
      <c r="I13576" s="126"/>
      <c r="P13576" s="126"/>
      <c r="Y13576" s="126"/>
      <c r="Z13576" s="126"/>
    </row>
    <row r="13577" spans="1:26">
      <c r="A13577" s="248"/>
      <c r="I13577" s="126"/>
      <c r="P13577" s="126"/>
      <c r="Y13577" s="126"/>
      <c r="Z13577" s="126"/>
    </row>
    <row r="13578" spans="1:26">
      <c r="A13578" s="248"/>
      <c r="I13578" s="126"/>
      <c r="P13578" s="126"/>
      <c r="Y13578" s="126"/>
      <c r="Z13578" s="126"/>
    </row>
    <row r="13579" spans="1:26">
      <c r="A13579" s="248"/>
      <c r="I13579" s="126"/>
      <c r="P13579" s="126"/>
      <c r="Y13579" s="126"/>
      <c r="Z13579" s="126"/>
    </row>
    <row r="13580" spans="1:26">
      <c r="A13580" s="248"/>
      <c r="I13580" s="126"/>
      <c r="P13580" s="126"/>
      <c r="Y13580" s="126"/>
      <c r="Z13580" s="126"/>
    </row>
    <row r="13581" spans="1:26">
      <c r="A13581" s="248"/>
      <c r="I13581" s="126"/>
      <c r="P13581" s="126"/>
      <c r="Y13581" s="126"/>
      <c r="Z13581" s="126"/>
    </row>
    <row r="13582" spans="1:26">
      <c r="A13582" s="248"/>
      <c r="I13582" s="126"/>
      <c r="P13582" s="126"/>
      <c r="Y13582" s="126"/>
      <c r="Z13582" s="126"/>
    </row>
    <row r="13583" spans="1:26">
      <c r="A13583" s="248"/>
      <c r="I13583" s="126"/>
      <c r="P13583" s="126"/>
      <c r="Y13583" s="126"/>
      <c r="Z13583" s="126"/>
    </row>
    <row r="13584" spans="1:26">
      <c r="A13584" s="248"/>
      <c r="I13584" s="126"/>
      <c r="P13584" s="126"/>
      <c r="Y13584" s="126"/>
      <c r="Z13584" s="126"/>
    </row>
    <row r="13585" spans="1:26">
      <c r="A13585" s="248"/>
      <c r="I13585" s="126"/>
      <c r="P13585" s="126"/>
      <c r="Y13585" s="126"/>
      <c r="Z13585" s="126"/>
    </row>
    <row r="13586" spans="1:26">
      <c r="A13586" s="248"/>
      <c r="I13586" s="126"/>
      <c r="P13586" s="126"/>
      <c r="Y13586" s="126"/>
      <c r="Z13586" s="126"/>
    </row>
    <row r="13587" spans="1:26">
      <c r="A13587" s="248"/>
      <c r="I13587" s="126"/>
      <c r="P13587" s="126"/>
      <c r="Y13587" s="126"/>
      <c r="Z13587" s="126"/>
    </row>
    <row r="13588" spans="1:26">
      <c r="A13588" s="248"/>
      <c r="I13588" s="126"/>
      <c r="P13588" s="126"/>
      <c r="Y13588" s="126"/>
      <c r="Z13588" s="126"/>
    </row>
    <row r="13589" spans="1:26">
      <c r="A13589" s="248"/>
      <c r="I13589" s="126"/>
      <c r="P13589" s="126"/>
      <c r="Y13589" s="126"/>
      <c r="Z13589" s="126"/>
    </row>
    <row r="13590" spans="1:26">
      <c r="A13590" s="248"/>
      <c r="I13590" s="126"/>
      <c r="P13590" s="126"/>
      <c r="Y13590" s="126"/>
      <c r="Z13590" s="126"/>
    </row>
    <row r="13591" spans="1:26">
      <c r="A13591" s="248"/>
      <c r="I13591" s="126"/>
      <c r="P13591" s="126"/>
      <c r="Y13591" s="126"/>
      <c r="Z13591" s="126"/>
    </row>
    <row r="13592" spans="1:26">
      <c r="A13592" s="248"/>
      <c r="I13592" s="126"/>
      <c r="P13592" s="126"/>
      <c r="Y13592" s="126"/>
      <c r="Z13592" s="126"/>
    </row>
    <row r="13593" spans="1:26">
      <c r="A13593" s="248"/>
      <c r="I13593" s="126"/>
      <c r="P13593" s="126"/>
      <c r="Y13593" s="126"/>
      <c r="Z13593" s="126"/>
    </row>
    <row r="13594" spans="1:26">
      <c r="A13594" s="248"/>
      <c r="I13594" s="126"/>
      <c r="P13594" s="126"/>
      <c r="Y13594" s="126"/>
      <c r="Z13594" s="126"/>
    </row>
    <row r="13595" spans="1:26">
      <c r="A13595" s="248"/>
      <c r="I13595" s="126"/>
      <c r="P13595" s="126"/>
      <c r="Y13595" s="126"/>
      <c r="Z13595" s="126"/>
    </row>
    <row r="13596" spans="1:26">
      <c r="A13596" s="248"/>
      <c r="I13596" s="126"/>
      <c r="P13596" s="126"/>
      <c r="Y13596" s="126"/>
      <c r="Z13596" s="126"/>
    </row>
    <row r="13597" spans="1:26">
      <c r="A13597" s="248"/>
      <c r="I13597" s="126"/>
      <c r="P13597" s="126"/>
      <c r="Y13597" s="126"/>
      <c r="Z13597" s="126"/>
    </row>
    <row r="13598" spans="1:26">
      <c r="A13598" s="248"/>
      <c r="I13598" s="126"/>
      <c r="P13598" s="126"/>
      <c r="Y13598" s="126"/>
      <c r="Z13598" s="126"/>
    </row>
    <row r="13599" spans="1:26">
      <c r="A13599" s="248"/>
      <c r="I13599" s="126"/>
      <c r="P13599" s="126"/>
      <c r="Y13599" s="126"/>
      <c r="Z13599" s="126"/>
    </row>
    <row r="13600" spans="1:26">
      <c r="A13600" s="248"/>
      <c r="I13600" s="126"/>
      <c r="P13600" s="126"/>
      <c r="Y13600" s="126"/>
      <c r="Z13600" s="126"/>
    </row>
    <row r="13601" spans="1:26">
      <c r="A13601" s="248"/>
      <c r="I13601" s="126"/>
      <c r="P13601" s="126"/>
      <c r="Y13601" s="126"/>
      <c r="Z13601" s="126"/>
    </row>
    <row r="13602" spans="1:26">
      <c r="A13602" s="248"/>
      <c r="I13602" s="126"/>
      <c r="P13602" s="126"/>
      <c r="Y13602" s="126"/>
      <c r="Z13602" s="126"/>
    </row>
    <row r="13603" spans="1:26">
      <c r="A13603" s="248"/>
      <c r="I13603" s="126"/>
      <c r="P13603" s="126"/>
      <c r="Y13603" s="126"/>
      <c r="Z13603" s="126"/>
    </row>
    <row r="13604" spans="1:26">
      <c r="A13604" s="248"/>
      <c r="I13604" s="126"/>
      <c r="P13604" s="126"/>
      <c r="Y13604" s="126"/>
      <c r="Z13604" s="126"/>
    </row>
    <row r="13605" spans="1:26">
      <c r="A13605" s="248"/>
      <c r="I13605" s="126"/>
      <c r="P13605" s="126"/>
      <c r="Y13605" s="126"/>
      <c r="Z13605" s="126"/>
    </row>
    <row r="13606" spans="1:26">
      <c r="A13606" s="248"/>
      <c r="I13606" s="126"/>
      <c r="P13606" s="126"/>
      <c r="Y13606" s="126"/>
      <c r="Z13606" s="126"/>
    </row>
    <row r="13607" spans="1:26">
      <c r="A13607" s="248"/>
      <c r="I13607" s="126"/>
      <c r="P13607" s="126"/>
      <c r="Y13607" s="126"/>
      <c r="Z13607" s="126"/>
    </row>
    <row r="13608" spans="1:26">
      <c r="A13608" s="248"/>
      <c r="I13608" s="126"/>
      <c r="P13608" s="126"/>
      <c r="Y13608" s="126"/>
      <c r="Z13608" s="126"/>
    </row>
    <row r="13609" spans="1:26">
      <c r="A13609" s="248"/>
      <c r="I13609" s="126"/>
      <c r="P13609" s="126"/>
      <c r="Y13609" s="126"/>
      <c r="Z13609" s="126"/>
    </row>
    <row r="13610" spans="1:26">
      <c r="A13610" s="248"/>
      <c r="I13610" s="126"/>
      <c r="P13610" s="126"/>
      <c r="Y13610" s="126"/>
      <c r="Z13610" s="126"/>
    </row>
    <row r="13611" spans="1:26">
      <c r="A13611" s="248"/>
      <c r="I13611" s="126"/>
      <c r="P13611" s="126"/>
      <c r="Y13611" s="126"/>
      <c r="Z13611" s="126"/>
    </row>
    <row r="13612" spans="1:26">
      <c r="A13612" s="248"/>
      <c r="I13612" s="126"/>
      <c r="P13612" s="126"/>
      <c r="Y13612" s="126"/>
      <c r="Z13612" s="126"/>
    </row>
    <row r="13613" spans="1:26">
      <c r="A13613" s="248"/>
      <c r="I13613" s="126"/>
      <c r="P13613" s="126"/>
      <c r="Y13613" s="126"/>
      <c r="Z13613" s="126"/>
    </row>
    <row r="13614" spans="1:26">
      <c r="A13614" s="248"/>
      <c r="I13614" s="126"/>
      <c r="P13614" s="126"/>
      <c r="Y13614" s="126"/>
      <c r="Z13614" s="126"/>
    </row>
    <row r="13615" spans="1:26">
      <c r="A13615" s="248"/>
      <c r="I13615" s="126"/>
      <c r="P13615" s="126"/>
      <c r="Y13615" s="126"/>
      <c r="Z13615" s="126"/>
    </row>
    <row r="13616" spans="1:26">
      <c r="A13616" s="248"/>
      <c r="I13616" s="126"/>
      <c r="P13616" s="126"/>
      <c r="Y13616" s="126"/>
      <c r="Z13616" s="126"/>
    </row>
    <row r="13617" spans="1:26">
      <c r="A13617" s="248"/>
      <c r="I13617" s="126"/>
      <c r="P13617" s="126"/>
      <c r="Y13617" s="126"/>
      <c r="Z13617" s="126"/>
    </row>
    <row r="13618" spans="1:26">
      <c r="A13618" s="248"/>
      <c r="I13618" s="126"/>
      <c r="P13618" s="126"/>
      <c r="Y13618" s="126"/>
      <c r="Z13618" s="126"/>
    </row>
    <row r="13619" spans="1:26">
      <c r="A13619" s="248"/>
      <c r="I13619" s="126"/>
      <c r="P13619" s="126"/>
      <c r="Y13619" s="126"/>
      <c r="Z13619" s="126"/>
    </row>
    <row r="13620" spans="1:26">
      <c r="A13620" s="248"/>
      <c r="I13620" s="126"/>
      <c r="P13620" s="126"/>
      <c r="Y13620" s="126"/>
      <c r="Z13620" s="126"/>
    </row>
    <row r="13621" spans="1:26">
      <c r="A13621" s="248"/>
      <c r="I13621" s="126"/>
      <c r="P13621" s="126"/>
      <c r="Y13621" s="126"/>
      <c r="Z13621" s="126"/>
    </row>
    <row r="13622" spans="1:26">
      <c r="A13622" s="248"/>
      <c r="I13622" s="126"/>
      <c r="P13622" s="126"/>
      <c r="Y13622" s="126"/>
      <c r="Z13622" s="126"/>
    </row>
    <row r="13623" spans="1:26">
      <c r="A13623" s="248"/>
      <c r="I13623" s="126"/>
      <c r="P13623" s="126"/>
      <c r="Y13623" s="126"/>
      <c r="Z13623" s="126"/>
    </row>
    <row r="13624" spans="1:26">
      <c r="A13624" s="248"/>
      <c r="I13624" s="126"/>
      <c r="P13624" s="126"/>
      <c r="Y13624" s="126"/>
      <c r="Z13624" s="126"/>
    </row>
    <row r="13625" spans="1:26">
      <c r="A13625" s="248"/>
      <c r="I13625" s="126"/>
      <c r="P13625" s="126"/>
      <c r="Y13625" s="126"/>
      <c r="Z13625" s="126"/>
    </row>
    <row r="13626" spans="1:26">
      <c r="A13626" s="248"/>
      <c r="I13626" s="126"/>
      <c r="P13626" s="126"/>
      <c r="Y13626" s="126"/>
      <c r="Z13626" s="126"/>
    </row>
    <row r="13627" spans="1:26">
      <c r="A13627" s="248"/>
      <c r="I13627" s="126"/>
      <c r="P13627" s="126"/>
      <c r="Y13627" s="126"/>
      <c r="Z13627" s="126"/>
    </row>
    <row r="13628" spans="1:26">
      <c r="A13628" s="248"/>
      <c r="I13628" s="126"/>
      <c r="P13628" s="126"/>
      <c r="Y13628" s="126"/>
      <c r="Z13628" s="126"/>
    </row>
    <row r="13629" spans="1:26">
      <c r="A13629" s="248"/>
      <c r="I13629" s="126"/>
      <c r="P13629" s="126"/>
      <c r="Y13629" s="126"/>
      <c r="Z13629" s="126"/>
    </row>
    <row r="13630" spans="1:26">
      <c r="A13630" s="248"/>
      <c r="I13630" s="126"/>
      <c r="P13630" s="126"/>
      <c r="Y13630" s="126"/>
      <c r="Z13630" s="126"/>
    </row>
    <row r="13631" spans="1:26">
      <c r="A13631" s="248"/>
      <c r="I13631" s="126"/>
      <c r="P13631" s="126"/>
      <c r="Y13631" s="126"/>
      <c r="Z13631" s="126"/>
    </row>
    <row r="13632" spans="1:26">
      <c r="A13632" s="248"/>
      <c r="I13632" s="126"/>
      <c r="P13632" s="126"/>
      <c r="Y13632" s="126"/>
      <c r="Z13632" s="126"/>
    </row>
    <row r="13633" spans="1:26">
      <c r="A13633" s="248"/>
      <c r="I13633" s="126"/>
      <c r="P13633" s="126"/>
      <c r="Y13633" s="126"/>
      <c r="Z13633" s="126"/>
    </row>
    <row r="13634" spans="1:26">
      <c r="A13634" s="248"/>
      <c r="I13634" s="126"/>
      <c r="P13634" s="126"/>
      <c r="Y13634" s="126"/>
      <c r="Z13634" s="126"/>
    </row>
    <row r="13635" spans="1:26">
      <c r="A13635" s="248"/>
      <c r="I13635" s="126"/>
      <c r="P13635" s="126"/>
      <c r="Y13635" s="126"/>
      <c r="Z13635" s="126"/>
    </row>
    <row r="13636" spans="1:26">
      <c r="A13636" s="248"/>
      <c r="I13636" s="126"/>
      <c r="P13636" s="126"/>
      <c r="Y13636" s="126"/>
      <c r="Z13636" s="126"/>
    </row>
    <row r="13637" spans="1:26">
      <c r="A13637" s="248"/>
      <c r="I13637" s="126"/>
      <c r="P13637" s="126"/>
      <c r="Y13637" s="126"/>
      <c r="Z13637" s="126"/>
    </row>
    <row r="13638" spans="1:26">
      <c r="A13638" s="248"/>
      <c r="I13638" s="126"/>
      <c r="P13638" s="126"/>
      <c r="Y13638" s="126"/>
      <c r="Z13638" s="126"/>
    </row>
    <row r="13639" spans="1:26">
      <c r="A13639" s="248"/>
      <c r="I13639" s="126"/>
      <c r="P13639" s="126"/>
      <c r="Y13639" s="126"/>
      <c r="Z13639" s="126"/>
    </row>
    <row r="13640" spans="1:26">
      <c r="A13640" s="248"/>
      <c r="I13640" s="126"/>
      <c r="P13640" s="126"/>
      <c r="Y13640" s="126"/>
      <c r="Z13640" s="126"/>
    </row>
    <row r="13641" spans="1:26">
      <c r="A13641" s="248"/>
      <c r="I13641" s="126"/>
      <c r="P13641" s="126"/>
      <c r="Y13641" s="126"/>
      <c r="Z13641" s="126"/>
    </row>
    <row r="13642" spans="1:26">
      <c r="A13642" s="248"/>
      <c r="I13642" s="126"/>
      <c r="P13642" s="126"/>
      <c r="Y13642" s="126"/>
      <c r="Z13642" s="126"/>
    </row>
    <row r="13643" spans="1:26">
      <c r="A13643" s="248"/>
      <c r="I13643" s="126"/>
      <c r="P13643" s="126"/>
      <c r="Y13643" s="126"/>
      <c r="Z13643" s="126"/>
    </row>
    <row r="13644" spans="1:26">
      <c r="A13644" s="248"/>
      <c r="I13644" s="126"/>
      <c r="P13644" s="126"/>
      <c r="Y13644" s="126"/>
      <c r="Z13644" s="126"/>
    </row>
    <row r="13645" spans="1:26">
      <c r="A13645" s="248"/>
      <c r="I13645" s="126"/>
      <c r="P13645" s="126"/>
      <c r="Y13645" s="126"/>
      <c r="Z13645" s="126"/>
    </row>
    <row r="13646" spans="1:26">
      <c r="A13646" s="248"/>
      <c r="I13646" s="126"/>
      <c r="P13646" s="126"/>
      <c r="Y13646" s="126"/>
      <c r="Z13646" s="126"/>
    </row>
    <row r="13647" spans="1:26">
      <c r="A13647" s="248"/>
      <c r="I13647" s="126"/>
      <c r="P13647" s="126"/>
      <c r="Y13647" s="126"/>
      <c r="Z13647" s="126"/>
    </row>
    <row r="13648" spans="1:26">
      <c r="A13648" s="248"/>
      <c r="I13648" s="126"/>
      <c r="P13648" s="126"/>
      <c r="Y13648" s="126"/>
      <c r="Z13648" s="126"/>
    </row>
    <row r="13649" spans="1:26">
      <c r="A13649" s="248"/>
      <c r="I13649" s="126"/>
      <c r="P13649" s="126"/>
      <c r="Y13649" s="126"/>
      <c r="Z13649" s="126"/>
    </row>
    <row r="13650" spans="1:26">
      <c r="A13650" s="248"/>
      <c r="I13650" s="126"/>
      <c r="P13650" s="126"/>
      <c r="Y13650" s="126"/>
      <c r="Z13650" s="126"/>
    </row>
    <row r="13651" spans="1:26">
      <c r="A13651" s="248"/>
      <c r="I13651" s="126"/>
      <c r="P13651" s="126"/>
      <c r="Y13651" s="126"/>
      <c r="Z13651" s="126"/>
    </row>
    <row r="13652" spans="1:26">
      <c r="A13652" s="248"/>
      <c r="I13652" s="126"/>
      <c r="P13652" s="126"/>
      <c r="Y13652" s="126"/>
      <c r="Z13652" s="126"/>
    </row>
    <row r="13653" spans="1:26">
      <c r="A13653" s="248"/>
      <c r="I13653" s="126"/>
      <c r="P13653" s="126"/>
      <c r="Y13653" s="126"/>
      <c r="Z13653" s="126"/>
    </row>
    <row r="13654" spans="1:26">
      <c r="A13654" s="248"/>
      <c r="I13654" s="126"/>
      <c r="P13654" s="126"/>
      <c r="Y13654" s="126"/>
      <c r="Z13654" s="126"/>
    </row>
    <row r="13655" spans="1:26">
      <c r="A13655" s="248"/>
      <c r="I13655" s="126"/>
      <c r="P13655" s="126"/>
      <c r="Y13655" s="126"/>
      <c r="Z13655" s="126"/>
    </row>
    <row r="13656" spans="1:26">
      <c r="A13656" s="248"/>
      <c r="I13656" s="126"/>
      <c r="P13656" s="126"/>
      <c r="Y13656" s="126"/>
      <c r="Z13656" s="126"/>
    </row>
    <row r="13657" spans="1:26">
      <c r="A13657" s="248"/>
      <c r="I13657" s="126"/>
      <c r="P13657" s="126"/>
      <c r="Y13657" s="126"/>
      <c r="Z13657" s="126"/>
    </row>
    <row r="13658" spans="1:26">
      <c r="A13658" s="248"/>
      <c r="I13658" s="126"/>
      <c r="P13658" s="126"/>
      <c r="Y13658" s="126"/>
      <c r="Z13658" s="126"/>
    </row>
    <row r="13659" spans="1:26">
      <c r="A13659" s="248"/>
      <c r="I13659" s="126"/>
      <c r="P13659" s="126"/>
      <c r="Y13659" s="126"/>
      <c r="Z13659" s="126"/>
    </row>
    <row r="13660" spans="1:26">
      <c r="A13660" s="248"/>
      <c r="I13660" s="126"/>
      <c r="P13660" s="126"/>
      <c r="Y13660" s="126"/>
      <c r="Z13660" s="126"/>
    </row>
    <row r="13661" spans="1:26">
      <c r="A13661" s="248"/>
      <c r="I13661" s="126"/>
      <c r="P13661" s="126"/>
      <c r="Y13661" s="126"/>
      <c r="Z13661" s="126"/>
    </row>
    <row r="13662" spans="1:26">
      <c r="A13662" s="248"/>
      <c r="I13662" s="126"/>
      <c r="P13662" s="126"/>
      <c r="Y13662" s="126"/>
      <c r="Z13662" s="126"/>
    </row>
    <row r="13663" spans="1:26">
      <c r="A13663" s="248"/>
      <c r="I13663" s="126"/>
      <c r="P13663" s="126"/>
      <c r="Y13663" s="126"/>
      <c r="Z13663" s="126"/>
    </row>
    <row r="13664" spans="1:26">
      <c r="A13664" s="248"/>
      <c r="I13664" s="126"/>
      <c r="P13664" s="126"/>
      <c r="Y13664" s="126"/>
      <c r="Z13664" s="126"/>
    </row>
    <row r="13665" spans="1:26">
      <c r="A13665" s="248"/>
      <c r="I13665" s="126"/>
      <c r="P13665" s="126"/>
      <c r="Y13665" s="126"/>
      <c r="Z13665" s="126"/>
    </row>
    <row r="13666" spans="1:26">
      <c r="A13666" s="248"/>
      <c r="I13666" s="126"/>
      <c r="P13666" s="126"/>
      <c r="Y13666" s="126"/>
      <c r="Z13666" s="126"/>
    </row>
    <row r="13667" spans="1:26">
      <c r="A13667" s="248"/>
      <c r="I13667" s="126"/>
      <c r="P13667" s="126"/>
      <c r="Y13667" s="126"/>
      <c r="Z13667" s="126"/>
    </row>
    <row r="13668" spans="1:26">
      <c r="A13668" s="248"/>
      <c r="I13668" s="126"/>
      <c r="P13668" s="126"/>
      <c r="Y13668" s="126"/>
      <c r="Z13668" s="126"/>
    </row>
    <row r="13669" spans="1:26">
      <c r="A13669" s="248"/>
      <c r="I13669" s="126"/>
      <c r="P13669" s="126"/>
      <c r="Y13669" s="126"/>
      <c r="Z13669" s="126"/>
    </row>
    <row r="13670" spans="1:26">
      <c r="A13670" s="248"/>
      <c r="I13670" s="126"/>
      <c r="P13670" s="126"/>
      <c r="Y13670" s="126"/>
      <c r="Z13670" s="126"/>
    </row>
    <row r="13671" spans="1:26">
      <c r="A13671" s="248"/>
      <c r="I13671" s="126"/>
      <c r="P13671" s="126"/>
      <c r="Y13671" s="126"/>
      <c r="Z13671" s="126"/>
    </row>
    <row r="13672" spans="1:26">
      <c r="A13672" s="248"/>
      <c r="I13672" s="126"/>
      <c r="P13672" s="126"/>
      <c r="Y13672" s="126"/>
      <c r="Z13672" s="126"/>
    </row>
    <row r="13673" spans="1:26">
      <c r="A13673" s="248"/>
      <c r="I13673" s="126"/>
      <c r="P13673" s="126"/>
      <c r="Y13673" s="126"/>
      <c r="Z13673" s="126"/>
    </row>
    <row r="13674" spans="1:26">
      <c r="A13674" s="248"/>
      <c r="I13674" s="126"/>
      <c r="P13674" s="126"/>
      <c r="Y13674" s="126"/>
      <c r="Z13674" s="126"/>
    </row>
    <row r="13675" spans="1:26">
      <c r="A13675" s="248"/>
      <c r="I13675" s="126"/>
      <c r="P13675" s="126"/>
      <c r="Y13675" s="126"/>
      <c r="Z13675" s="126"/>
    </row>
    <row r="13676" spans="1:26">
      <c r="A13676" s="248"/>
      <c r="I13676" s="126"/>
      <c r="P13676" s="126"/>
      <c r="Y13676" s="126"/>
      <c r="Z13676" s="126"/>
    </row>
    <row r="13677" spans="1:26">
      <c r="A13677" s="248"/>
      <c r="I13677" s="126"/>
      <c r="P13677" s="126"/>
      <c r="Y13677" s="126"/>
      <c r="Z13677" s="126"/>
    </row>
    <row r="13678" spans="1:26">
      <c r="A13678" s="248"/>
      <c r="I13678" s="126"/>
      <c r="P13678" s="126"/>
      <c r="Y13678" s="126"/>
      <c r="Z13678" s="126"/>
    </row>
    <row r="13679" spans="1:26">
      <c r="A13679" s="248"/>
      <c r="I13679" s="126"/>
      <c r="P13679" s="126"/>
      <c r="Y13679" s="126"/>
      <c r="Z13679" s="126"/>
    </row>
    <row r="13680" spans="1:26">
      <c r="A13680" s="248"/>
      <c r="I13680" s="126"/>
      <c r="P13680" s="126"/>
      <c r="Y13680" s="126"/>
      <c r="Z13680" s="126"/>
    </row>
    <row r="13681" spans="1:26">
      <c r="A13681" s="248"/>
      <c r="I13681" s="126"/>
      <c r="P13681" s="126"/>
      <c r="Y13681" s="126"/>
      <c r="Z13681" s="126"/>
    </row>
    <row r="13682" spans="1:26">
      <c r="A13682" s="248"/>
      <c r="I13682" s="126"/>
      <c r="P13682" s="126"/>
      <c r="Y13682" s="126"/>
      <c r="Z13682" s="126"/>
    </row>
    <row r="13683" spans="1:26">
      <c r="A13683" s="248"/>
      <c r="I13683" s="126"/>
      <c r="P13683" s="126"/>
      <c r="Y13683" s="126"/>
      <c r="Z13683" s="126"/>
    </row>
    <row r="13684" spans="1:26">
      <c r="A13684" s="248"/>
      <c r="I13684" s="126"/>
      <c r="P13684" s="126"/>
      <c r="Y13684" s="126"/>
      <c r="Z13684" s="126"/>
    </row>
    <row r="13685" spans="1:26">
      <c r="A13685" s="248"/>
      <c r="I13685" s="126"/>
      <c r="P13685" s="126"/>
      <c r="Y13685" s="126"/>
      <c r="Z13685" s="126"/>
    </row>
    <row r="13686" spans="1:26">
      <c r="A13686" s="248"/>
      <c r="I13686" s="126"/>
      <c r="P13686" s="126"/>
      <c r="Y13686" s="126"/>
      <c r="Z13686" s="126"/>
    </row>
    <row r="13687" spans="1:26">
      <c r="A13687" s="248"/>
      <c r="I13687" s="126"/>
      <c r="P13687" s="126"/>
      <c r="Y13687" s="126"/>
      <c r="Z13687" s="126"/>
    </row>
    <row r="13688" spans="1:26">
      <c r="A13688" s="248"/>
      <c r="I13688" s="126"/>
      <c r="P13688" s="126"/>
      <c r="Y13688" s="126"/>
      <c r="Z13688" s="126"/>
    </row>
    <row r="13689" spans="1:26">
      <c r="A13689" s="248"/>
      <c r="I13689" s="126"/>
      <c r="P13689" s="126"/>
      <c r="Y13689" s="126"/>
      <c r="Z13689" s="126"/>
    </row>
    <row r="13690" spans="1:26">
      <c r="A13690" s="248"/>
      <c r="I13690" s="126"/>
      <c r="P13690" s="126"/>
      <c r="Y13690" s="126"/>
      <c r="Z13690" s="126"/>
    </row>
    <row r="13691" spans="1:26">
      <c r="A13691" s="248"/>
      <c r="I13691" s="126"/>
      <c r="P13691" s="126"/>
      <c r="Y13691" s="126"/>
      <c r="Z13691" s="126"/>
    </row>
    <row r="13692" spans="1:26">
      <c r="A13692" s="248"/>
      <c r="I13692" s="126"/>
      <c r="P13692" s="126"/>
      <c r="Y13692" s="126"/>
      <c r="Z13692" s="126"/>
    </row>
    <row r="13693" spans="1:26">
      <c r="A13693" s="248"/>
      <c r="I13693" s="126"/>
      <c r="P13693" s="126"/>
      <c r="Y13693" s="126"/>
      <c r="Z13693" s="126"/>
    </row>
    <row r="13694" spans="1:26">
      <c r="A13694" s="248"/>
      <c r="I13694" s="126"/>
      <c r="P13694" s="126"/>
      <c r="Y13694" s="126"/>
      <c r="Z13694" s="126"/>
    </row>
    <row r="13695" spans="1:26">
      <c r="A13695" s="248"/>
      <c r="I13695" s="126"/>
      <c r="P13695" s="126"/>
      <c r="Y13695" s="126"/>
      <c r="Z13695" s="126"/>
    </row>
    <row r="13696" spans="1:26">
      <c r="A13696" s="248"/>
      <c r="I13696" s="126"/>
      <c r="P13696" s="126"/>
      <c r="Y13696" s="126"/>
      <c r="Z13696" s="126"/>
    </row>
    <row r="13697" spans="1:26">
      <c r="A13697" s="248"/>
      <c r="I13697" s="126"/>
      <c r="P13697" s="126"/>
      <c r="Y13697" s="126"/>
      <c r="Z13697" s="126"/>
    </row>
    <row r="13698" spans="1:26">
      <c r="A13698" s="248"/>
      <c r="I13698" s="126"/>
      <c r="P13698" s="126"/>
      <c r="Y13698" s="126"/>
      <c r="Z13698" s="126"/>
    </row>
    <row r="13699" spans="1:26">
      <c r="A13699" s="248"/>
      <c r="I13699" s="126"/>
      <c r="P13699" s="126"/>
      <c r="Y13699" s="126"/>
      <c r="Z13699" s="126"/>
    </row>
    <row r="13700" spans="1:26">
      <c r="A13700" s="248"/>
      <c r="I13700" s="126"/>
      <c r="P13700" s="126"/>
      <c r="Y13700" s="126"/>
      <c r="Z13700" s="126"/>
    </row>
    <row r="13701" spans="1:26">
      <c r="A13701" s="248"/>
      <c r="I13701" s="126"/>
      <c r="P13701" s="126"/>
      <c r="Y13701" s="126"/>
      <c r="Z13701" s="126"/>
    </row>
    <row r="13702" spans="1:26">
      <c r="A13702" s="248"/>
      <c r="I13702" s="126"/>
      <c r="P13702" s="126"/>
      <c r="Y13702" s="126"/>
      <c r="Z13702" s="126"/>
    </row>
    <row r="13703" spans="1:26">
      <c r="A13703" s="248"/>
      <c r="I13703" s="126"/>
      <c r="P13703" s="126"/>
      <c r="Y13703" s="126"/>
      <c r="Z13703" s="126"/>
    </row>
    <row r="13704" spans="1:26">
      <c r="A13704" s="248"/>
      <c r="I13704" s="126"/>
      <c r="P13704" s="126"/>
      <c r="Y13704" s="126"/>
      <c r="Z13704" s="126"/>
    </row>
    <row r="13705" spans="1:26">
      <c r="A13705" s="248"/>
      <c r="I13705" s="126"/>
      <c r="P13705" s="126"/>
      <c r="Y13705" s="126"/>
      <c r="Z13705" s="126"/>
    </row>
    <row r="13706" spans="1:26">
      <c r="A13706" s="248"/>
      <c r="I13706" s="126"/>
      <c r="P13706" s="126"/>
      <c r="Y13706" s="126"/>
      <c r="Z13706" s="126"/>
    </row>
    <row r="13707" spans="1:26">
      <c r="A13707" s="248"/>
      <c r="I13707" s="126"/>
      <c r="P13707" s="126"/>
      <c r="Y13707" s="126"/>
      <c r="Z13707" s="126"/>
    </row>
    <row r="13708" spans="1:26">
      <c r="A13708" s="248"/>
      <c r="I13708" s="126"/>
      <c r="P13708" s="126"/>
      <c r="Y13708" s="126"/>
      <c r="Z13708" s="126"/>
    </row>
    <row r="13709" spans="1:26">
      <c r="A13709" s="248"/>
      <c r="I13709" s="126"/>
      <c r="P13709" s="126"/>
      <c r="Y13709" s="126"/>
      <c r="Z13709" s="126"/>
    </row>
    <row r="13710" spans="1:26">
      <c r="A13710" s="248"/>
      <c r="I13710" s="126"/>
      <c r="P13710" s="126"/>
      <c r="Y13710" s="126"/>
      <c r="Z13710" s="126"/>
    </row>
    <row r="13711" spans="1:26">
      <c r="A13711" s="248"/>
      <c r="I13711" s="126"/>
      <c r="P13711" s="126"/>
      <c r="Y13711" s="126"/>
      <c r="Z13711" s="126"/>
    </row>
    <row r="13712" spans="1:26">
      <c r="A13712" s="248"/>
      <c r="I13712" s="126"/>
      <c r="P13712" s="126"/>
      <c r="Y13712" s="126"/>
      <c r="Z13712" s="126"/>
    </row>
    <row r="13713" spans="1:26">
      <c r="A13713" s="248"/>
      <c r="I13713" s="126"/>
      <c r="P13713" s="126"/>
      <c r="Y13713" s="126"/>
      <c r="Z13713" s="126"/>
    </row>
    <row r="13714" spans="1:26">
      <c r="A13714" s="248"/>
      <c r="I13714" s="126"/>
      <c r="P13714" s="126"/>
      <c r="Y13714" s="126"/>
      <c r="Z13714" s="126"/>
    </row>
    <row r="13715" spans="1:26">
      <c r="A13715" s="248"/>
      <c r="I13715" s="126"/>
      <c r="P13715" s="126"/>
      <c r="Y13715" s="126"/>
      <c r="Z13715" s="126"/>
    </row>
    <row r="13716" spans="1:26">
      <c r="A13716" s="248"/>
      <c r="I13716" s="126"/>
      <c r="P13716" s="126"/>
      <c r="Y13716" s="126"/>
      <c r="Z13716" s="126"/>
    </row>
    <row r="13717" spans="1:26">
      <c r="A13717" s="248"/>
      <c r="I13717" s="126"/>
      <c r="P13717" s="126"/>
      <c r="Y13717" s="126"/>
      <c r="Z13717" s="126"/>
    </row>
    <row r="13718" spans="1:26">
      <c r="A13718" s="248"/>
      <c r="I13718" s="126"/>
      <c r="P13718" s="126"/>
      <c r="Y13718" s="126"/>
      <c r="Z13718" s="126"/>
    </row>
    <row r="13719" spans="1:26">
      <c r="A13719" s="248"/>
      <c r="I13719" s="126"/>
      <c r="P13719" s="126"/>
      <c r="Y13719" s="126"/>
      <c r="Z13719" s="126"/>
    </row>
    <row r="13720" spans="1:26">
      <c r="A13720" s="248"/>
      <c r="I13720" s="126"/>
      <c r="P13720" s="126"/>
      <c r="Y13720" s="126"/>
      <c r="Z13720" s="126"/>
    </row>
    <row r="13721" spans="1:26">
      <c r="A13721" s="248"/>
      <c r="I13721" s="126"/>
      <c r="P13721" s="126"/>
      <c r="Y13721" s="126"/>
      <c r="Z13721" s="126"/>
    </row>
    <row r="13722" spans="1:26">
      <c r="A13722" s="248"/>
      <c r="I13722" s="126"/>
      <c r="P13722" s="126"/>
      <c r="Y13722" s="126"/>
      <c r="Z13722" s="126"/>
    </row>
    <row r="13723" spans="1:26">
      <c r="A13723" s="248"/>
      <c r="I13723" s="126"/>
      <c r="P13723" s="126"/>
      <c r="Y13723" s="126"/>
      <c r="Z13723" s="126"/>
    </row>
    <row r="13724" spans="1:26">
      <c r="A13724" s="248"/>
      <c r="I13724" s="126"/>
      <c r="P13724" s="126"/>
      <c r="Y13724" s="126"/>
      <c r="Z13724" s="126"/>
    </row>
    <row r="13725" spans="1:26">
      <c r="A13725" s="248"/>
      <c r="I13725" s="126"/>
      <c r="P13725" s="126"/>
      <c r="Y13725" s="126"/>
      <c r="Z13725" s="126"/>
    </row>
    <row r="13726" spans="1:26">
      <c r="A13726" s="248"/>
      <c r="I13726" s="126"/>
      <c r="P13726" s="126"/>
      <c r="Y13726" s="126"/>
      <c r="Z13726" s="126"/>
    </row>
    <row r="13727" spans="1:26">
      <c r="A13727" s="248"/>
      <c r="I13727" s="126"/>
      <c r="P13727" s="126"/>
      <c r="Y13727" s="126"/>
      <c r="Z13727" s="126"/>
    </row>
    <row r="13728" spans="1:26">
      <c r="A13728" s="248"/>
      <c r="I13728" s="126"/>
      <c r="P13728" s="126"/>
      <c r="Y13728" s="126"/>
      <c r="Z13728" s="126"/>
    </row>
    <row r="13729" spans="1:26">
      <c r="A13729" s="248"/>
      <c r="I13729" s="126"/>
      <c r="P13729" s="126"/>
      <c r="Y13729" s="126"/>
      <c r="Z13729" s="126"/>
    </row>
    <row r="13730" spans="1:26">
      <c r="A13730" s="248"/>
      <c r="I13730" s="126"/>
      <c r="P13730" s="126"/>
      <c r="Y13730" s="126"/>
      <c r="Z13730" s="126"/>
    </row>
    <row r="13731" spans="1:26">
      <c r="A13731" s="248"/>
      <c r="I13731" s="126"/>
      <c r="P13731" s="126"/>
      <c r="Y13731" s="126"/>
      <c r="Z13731" s="126"/>
    </row>
    <row r="13732" spans="1:26">
      <c r="A13732" s="248"/>
      <c r="I13732" s="126"/>
      <c r="P13732" s="126"/>
      <c r="Y13732" s="126"/>
      <c r="Z13732" s="126"/>
    </row>
    <row r="13733" spans="1:26">
      <c r="A13733" s="248"/>
      <c r="I13733" s="126"/>
      <c r="P13733" s="126"/>
      <c r="Y13733" s="126"/>
      <c r="Z13733" s="126"/>
    </row>
    <row r="13734" spans="1:26">
      <c r="A13734" s="248"/>
      <c r="I13734" s="126"/>
      <c r="P13734" s="126"/>
      <c r="Y13734" s="126"/>
      <c r="Z13734" s="126"/>
    </row>
    <row r="13735" spans="1:26">
      <c r="A13735" s="248"/>
      <c r="I13735" s="126"/>
      <c r="P13735" s="126"/>
      <c r="Y13735" s="126"/>
      <c r="Z13735" s="126"/>
    </row>
    <row r="13736" spans="1:26">
      <c r="A13736" s="248"/>
      <c r="I13736" s="126"/>
      <c r="P13736" s="126"/>
      <c r="Y13736" s="126"/>
      <c r="Z13736" s="126"/>
    </row>
    <row r="13737" spans="1:26">
      <c r="A13737" s="248"/>
      <c r="I13737" s="126"/>
      <c r="P13737" s="126"/>
      <c r="Y13737" s="126"/>
      <c r="Z13737" s="126"/>
    </row>
    <row r="13738" spans="1:26">
      <c r="A13738" s="248"/>
      <c r="I13738" s="126"/>
      <c r="P13738" s="126"/>
      <c r="Y13738" s="126"/>
      <c r="Z13738" s="126"/>
    </row>
    <row r="13739" spans="1:26">
      <c r="A13739" s="248"/>
      <c r="I13739" s="126"/>
      <c r="P13739" s="126"/>
      <c r="Y13739" s="126"/>
      <c r="Z13739" s="126"/>
    </row>
    <row r="13740" spans="1:26">
      <c r="A13740" s="248"/>
      <c r="I13740" s="126"/>
      <c r="P13740" s="126"/>
      <c r="Y13740" s="126"/>
      <c r="Z13740" s="126"/>
    </row>
    <row r="13741" spans="1:26">
      <c r="A13741" s="248"/>
      <c r="I13741" s="126"/>
      <c r="P13741" s="126"/>
      <c r="Y13741" s="126"/>
      <c r="Z13741" s="126"/>
    </row>
    <row r="13742" spans="1:26">
      <c r="A13742" s="248"/>
      <c r="I13742" s="126"/>
      <c r="P13742" s="126"/>
      <c r="Y13742" s="126"/>
      <c r="Z13742" s="126"/>
    </row>
    <row r="13743" spans="1:26">
      <c r="A13743" s="248"/>
      <c r="I13743" s="126"/>
      <c r="P13743" s="126"/>
      <c r="Y13743" s="126"/>
      <c r="Z13743" s="126"/>
    </row>
    <row r="13744" spans="1:26">
      <c r="A13744" s="248"/>
      <c r="I13744" s="126"/>
      <c r="P13744" s="126"/>
      <c r="Y13744" s="126"/>
      <c r="Z13744" s="126"/>
    </row>
    <row r="13745" spans="1:26">
      <c r="A13745" s="248"/>
      <c r="I13745" s="126"/>
      <c r="P13745" s="126"/>
      <c r="Y13745" s="126"/>
      <c r="Z13745" s="126"/>
    </row>
    <row r="13746" spans="1:26">
      <c r="A13746" s="248"/>
      <c r="I13746" s="126"/>
      <c r="P13746" s="126"/>
      <c r="Y13746" s="126"/>
      <c r="Z13746" s="126"/>
    </row>
    <row r="13747" spans="1:26">
      <c r="A13747" s="248"/>
      <c r="I13747" s="126"/>
      <c r="P13747" s="126"/>
      <c r="Y13747" s="126"/>
      <c r="Z13747" s="126"/>
    </row>
    <row r="13748" spans="1:26">
      <c r="A13748" s="248"/>
      <c r="I13748" s="126"/>
      <c r="P13748" s="126"/>
      <c r="Y13748" s="126"/>
      <c r="Z13748" s="126"/>
    </row>
    <row r="13749" spans="1:26">
      <c r="A13749" s="248"/>
      <c r="I13749" s="126"/>
      <c r="P13749" s="126"/>
      <c r="Y13749" s="126"/>
      <c r="Z13749" s="126"/>
    </row>
    <row r="13750" spans="1:26">
      <c r="A13750" s="248"/>
      <c r="I13750" s="126"/>
      <c r="P13750" s="126"/>
      <c r="Y13750" s="126"/>
      <c r="Z13750" s="126"/>
    </row>
    <row r="13751" spans="1:26">
      <c r="A13751" s="248"/>
      <c r="I13751" s="126"/>
      <c r="P13751" s="126"/>
      <c r="Y13751" s="126"/>
      <c r="Z13751" s="126"/>
    </row>
    <row r="13752" spans="1:26">
      <c r="A13752" s="248"/>
      <c r="I13752" s="126"/>
      <c r="P13752" s="126"/>
      <c r="Y13752" s="126"/>
      <c r="Z13752" s="126"/>
    </row>
    <row r="13753" spans="1:26">
      <c r="A13753" s="248"/>
      <c r="I13753" s="126"/>
      <c r="P13753" s="126"/>
      <c r="Y13753" s="126"/>
      <c r="Z13753" s="126"/>
    </row>
    <row r="13754" spans="1:26">
      <c r="A13754" s="248"/>
      <c r="I13754" s="126"/>
      <c r="P13754" s="126"/>
      <c r="Y13754" s="126"/>
      <c r="Z13754" s="126"/>
    </row>
    <row r="13755" spans="1:26">
      <c r="A13755" s="248"/>
      <c r="I13755" s="126"/>
      <c r="P13755" s="126"/>
      <c r="Y13755" s="126"/>
      <c r="Z13755" s="126"/>
    </row>
    <row r="13756" spans="1:26">
      <c r="A13756" s="248"/>
      <c r="I13756" s="126"/>
      <c r="P13756" s="126"/>
      <c r="Y13756" s="126"/>
      <c r="Z13756" s="126"/>
    </row>
    <row r="13757" spans="1:26">
      <c r="A13757" s="248"/>
      <c r="I13757" s="126"/>
      <c r="P13757" s="126"/>
      <c r="Y13757" s="126"/>
      <c r="Z13757" s="126"/>
    </row>
    <row r="13758" spans="1:26">
      <c r="A13758" s="248"/>
      <c r="I13758" s="126"/>
      <c r="P13758" s="126"/>
      <c r="Y13758" s="126"/>
      <c r="Z13758" s="126"/>
    </row>
    <row r="13759" spans="1:26">
      <c r="A13759" s="248"/>
      <c r="I13759" s="126"/>
      <c r="P13759" s="126"/>
      <c r="Y13759" s="126"/>
      <c r="Z13759" s="126"/>
    </row>
    <row r="13760" spans="1:26">
      <c r="A13760" s="248"/>
      <c r="I13760" s="126"/>
      <c r="P13760" s="126"/>
      <c r="Y13760" s="126"/>
      <c r="Z13760" s="126"/>
    </row>
    <row r="13761" spans="1:26">
      <c r="A13761" s="248"/>
      <c r="I13761" s="126"/>
      <c r="P13761" s="126"/>
      <c r="Y13761" s="126"/>
      <c r="Z13761" s="126"/>
    </row>
    <row r="13762" spans="1:26">
      <c r="A13762" s="248"/>
      <c r="I13762" s="126"/>
      <c r="P13762" s="126"/>
      <c r="Y13762" s="126"/>
      <c r="Z13762" s="126"/>
    </row>
    <row r="13763" spans="1:26">
      <c r="A13763" s="248"/>
      <c r="I13763" s="126"/>
      <c r="P13763" s="126"/>
      <c r="Y13763" s="126"/>
      <c r="Z13763" s="126"/>
    </row>
    <row r="13764" spans="1:26">
      <c r="A13764" s="248"/>
      <c r="I13764" s="126"/>
      <c r="P13764" s="126"/>
      <c r="Y13764" s="126"/>
      <c r="Z13764" s="126"/>
    </row>
    <row r="13765" spans="1:26">
      <c r="A13765" s="248"/>
      <c r="I13765" s="126"/>
      <c r="P13765" s="126"/>
      <c r="Y13765" s="126"/>
      <c r="Z13765" s="126"/>
    </row>
    <row r="13766" spans="1:26">
      <c r="A13766" s="248"/>
      <c r="I13766" s="126"/>
      <c r="P13766" s="126"/>
      <c r="Y13766" s="126"/>
      <c r="Z13766" s="126"/>
    </row>
    <row r="13767" spans="1:26">
      <c r="A13767" s="248"/>
      <c r="I13767" s="126"/>
      <c r="P13767" s="126"/>
      <c r="Y13767" s="126"/>
      <c r="Z13767" s="126"/>
    </row>
    <row r="13768" spans="1:26">
      <c r="A13768" s="248"/>
      <c r="I13768" s="126"/>
      <c r="P13768" s="126"/>
      <c r="Y13768" s="126"/>
      <c r="Z13768" s="126"/>
    </row>
    <row r="13769" spans="1:26">
      <c r="A13769" s="248"/>
      <c r="I13769" s="126"/>
      <c r="P13769" s="126"/>
      <c r="Y13769" s="126"/>
      <c r="Z13769" s="126"/>
    </row>
    <row r="13770" spans="1:26">
      <c r="A13770" s="248"/>
      <c r="I13770" s="126"/>
      <c r="P13770" s="126"/>
      <c r="Y13770" s="126"/>
      <c r="Z13770" s="126"/>
    </row>
    <row r="13771" spans="1:26">
      <c r="A13771" s="248"/>
      <c r="I13771" s="126"/>
      <c r="P13771" s="126"/>
      <c r="Y13771" s="126"/>
      <c r="Z13771" s="126"/>
    </row>
    <row r="13772" spans="1:26">
      <c r="A13772" s="248"/>
      <c r="I13772" s="126"/>
      <c r="P13772" s="126"/>
      <c r="Y13772" s="126"/>
      <c r="Z13772" s="126"/>
    </row>
    <row r="13773" spans="1:26">
      <c r="A13773" s="248"/>
      <c r="I13773" s="126"/>
      <c r="P13773" s="126"/>
      <c r="Y13773" s="126"/>
      <c r="Z13773" s="126"/>
    </row>
    <row r="13774" spans="1:26">
      <c r="A13774" s="248"/>
      <c r="I13774" s="126"/>
      <c r="P13774" s="126"/>
      <c r="Y13774" s="126"/>
      <c r="Z13774" s="126"/>
    </row>
    <row r="13775" spans="1:26">
      <c r="A13775" s="248"/>
      <c r="I13775" s="126"/>
      <c r="P13775" s="126"/>
      <c r="Y13775" s="126"/>
      <c r="Z13775" s="126"/>
    </row>
    <row r="13776" spans="1:26">
      <c r="A13776" s="248"/>
      <c r="I13776" s="126"/>
      <c r="P13776" s="126"/>
      <c r="Y13776" s="126"/>
      <c r="Z13776" s="126"/>
    </row>
    <row r="13777" spans="1:26">
      <c r="A13777" s="248"/>
      <c r="I13777" s="126"/>
      <c r="P13777" s="126"/>
      <c r="Y13777" s="126"/>
      <c r="Z13777" s="126"/>
    </row>
    <row r="13778" spans="1:26">
      <c r="A13778" s="248"/>
      <c r="I13778" s="126"/>
      <c r="P13778" s="126"/>
      <c r="Y13778" s="126"/>
      <c r="Z13778" s="126"/>
    </row>
    <row r="13779" spans="1:26">
      <c r="A13779" s="248"/>
      <c r="I13779" s="126"/>
      <c r="P13779" s="126"/>
      <c r="Y13779" s="126"/>
      <c r="Z13779" s="126"/>
    </row>
    <row r="13780" spans="1:26">
      <c r="A13780" s="248"/>
      <c r="I13780" s="126"/>
      <c r="P13780" s="126"/>
      <c r="Y13780" s="126"/>
      <c r="Z13780" s="126"/>
    </row>
    <row r="13781" spans="1:26">
      <c r="A13781" s="248"/>
      <c r="I13781" s="126"/>
      <c r="P13781" s="126"/>
      <c r="Y13781" s="126"/>
      <c r="Z13781" s="126"/>
    </row>
    <row r="13782" spans="1:26">
      <c r="A13782" s="248"/>
      <c r="I13782" s="126"/>
      <c r="P13782" s="126"/>
      <c r="Y13782" s="126"/>
      <c r="Z13782" s="126"/>
    </row>
    <row r="13783" spans="1:26">
      <c r="A13783" s="248"/>
      <c r="I13783" s="126"/>
      <c r="P13783" s="126"/>
      <c r="Y13783" s="126"/>
      <c r="Z13783" s="126"/>
    </row>
    <row r="13784" spans="1:26">
      <c r="A13784" s="248"/>
      <c r="I13784" s="126"/>
      <c r="P13784" s="126"/>
      <c r="Y13784" s="126"/>
      <c r="Z13784" s="126"/>
    </row>
    <row r="13785" spans="1:26">
      <c r="A13785" s="248"/>
      <c r="I13785" s="126"/>
      <c r="P13785" s="126"/>
      <c r="Y13785" s="126"/>
      <c r="Z13785" s="126"/>
    </row>
    <row r="13786" spans="1:26">
      <c r="A13786" s="248"/>
      <c r="I13786" s="126"/>
      <c r="P13786" s="126"/>
      <c r="Y13786" s="126"/>
      <c r="Z13786" s="126"/>
    </row>
    <row r="13787" spans="1:26">
      <c r="A13787" s="248"/>
      <c r="I13787" s="126"/>
      <c r="P13787" s="126"/>
      <c r="Y13787" s="126"/>
      <c r="Z13787" s="126"/>
    </row>
    <row r="13788" spans="1:26">
      <c r="A13788" s="248"/>
      <c r="I13788" s="126"/>
      <c r="P13788" s="126"/>
      <c r="Y13788" s="126"/>
      <c r="Z13788" s="126"/>
    </row>
    <row r="13789" spans="1:26">
      <c r="A13789" s="248"/>
      <c r="I13789" s="126"/>
      <c r="P13789" s="126"/>
      <c r="Y13789" s="126"/>
      <c r="Z13789" s="126"/>
    </row>
    <row r="13790" spans="1:26">
      <c r="A13790" s="248"/>
      <c r="I13790" s="126"/>
      <c r="P13790" s="126"/>
      <c r="Y13790" s="126"/>
      <c r="Z13790" s="126"/>
    </row>
    <row r="13791" spans="1:26">
      <c r="A13791" s="248"/>
      <c r="I13791" s="126"/>
      <c r="P13791" s="126"/>
      <c r="Y13791" s="126"/>
      <c r="Z13791" s="126"/>
    </row>
    <row r="13792" spans="1:26">
      <c r="A13792" s="248"/>
      <c r="I13792" s="126"/>
      <c r="P13792" s="126"/>
      <c r="Y13792" s="126"/>
      <c r="Z13792" s="126"/>
    </row>
    <row r="13793" spans="1:26">
      <c r="A13793" s="248"/>
      <c r="I13793" s="126"/>
      <c r="P13793" s="126"/>
      <c r="Y13793" s="126"/>
      <c r="Z13793" s="126"/>
    </row>
    <row r="13794" spans="1:26">
      <c r="A13794" s="248"/>
      <c r="I13794" s="126"/>
      <c r="P13794" s="126"/>
      <c r="Y13794" s="126"/>
      <c r="Z13794" s="126"/>
    </row>
    <row r="13795" spans="1:26">
      <c r="A13795" s="248"/>
      <c r="I13795" s="126"/>
      <c r="P13795" s="126"/>
      <c r="Y13795" s="126"/>
      <c r="Z13795" s="126"/>
    </row>
    <row r="13796" spans="1:26">
      <c r="A13796" s="248"/>
      <c r="I13796" s="126"/>
      <c r="P13796" s="126"/>
      <c r="Y13796" s="126"/>
      <c r="Z13796" s="126"/>
    </row>
    <row r="13797" spans="1:26">
      <c r="A13797" s="248"/>
      <c r="I13797" s="126"/>
      <c r="P13797" s="126"/>
      <c r="Y13797" s="126"/>
      <c r="Z13797" s="126"/>
    </row>
    <row r="13798" spans="1:26">
      <c r="A13798" s="248"/>
      <c r="I13798" s="126"/>
      <c r="P13798" s="126"/>
      <c r="Y13798" s="126"/>
      <c r="Z13798" s="126"/>
    </row>
    <row r="13799" spans="1:26">
      <c r="A13799" s="248"/>
      <c r="I13799" s="126"/>
      <c r="P13799" s="126"/>
      <c r="Y13799" s="126"/>
      <c r="Z13799" s="126"/>
    </row>
    <row r="13800" spans="1:26">
      <c r="A13800" s="248"/>
      <c r="I13800" s="126"/>
      <c r="P13800" s="126"/>
      <c r="Y13800" s="126"/>
      <c r="Z13800" s="126"/>
    </row>
    <row r="13801" spans="1:26">
      <c r="A13801" s="248"/>
      <c r="I13801" s="126"/>
      <c r="P13801" s="126"/>
      <c r="Y13801" s="126"/>
      <c r="Z13801" s="126"/>
    </row>
    <row r="13802" spans="1:26">
      <c r="A13802" s="248"/>
      <c r="I13802" s="126"/>
      <c r="P13802" s="126"/>
      <c r="Y13802" s="126"/>
      <c r="Z13802" s="126"/>
    </row>
    <row r="13803" spans="1:26">
      <c r="A13803" s="248"/>
      <c r="I13803" s="126"/>
      <c r="P13803" s="126"/>
      <c r="Y13803" s="126"/>
      <c r="Z13803" s="126"/>
    </row>
    <row r="13804" spans="1:26">
      <c r="A13804" s="248"/>
      <c r="I13804" s="126"/>
      <c r="P13804" s="126"/>
      <c r="Y13804" s="126"/>
      <c r="Z13804" s="126"/>
    </row>
    <row r="13805" spans="1:26">
      <c r="A13805" s="248"/>
      <c r="I13805" s="126"/>
      <c r="P13805" s="126"/>
      <c r="Y13805" s="126"/>
      <c r="Z13805" s="126"/>
    </row>
    <row r="13806" spans="1:26">
      <c r="A13806" s="248"/>
      <c r="I13806" s="126"/>
      <c r="P13806" s="126"/>
      <c r="Y13806" s="126"/>
      <c r="Z13806" s="126"/>
    </row>
    <row r="13807" spans="1:26">
      <c r="A13807" s="248"/>
      <c r="I13807" s="126"/>
      <c r="P13807" s="126"/>
      <c r="Y13807" s="126"/>
      <c r="Z13807" s="126"/>
    </row>
    <row r="13808" spans="1:26">
      <c r="A13808" s="248"/>
      <c r="I13808" s="126"/>
      <c r="P13808" s="126"/>
      <c r="Y13808" s="126"/>
      <c r="Z13808" s="126"/>
    </row>
    <row r="13809" spans="1:26">
      <c r="A13809" s="248"/>
      <c r="I13809" s="126"/>
      <c r="P13809" s="126"/>
      <c r="Y13809" s="126"/>
      <c r="Z13809" s="126"/>
    </row>
    <row r="13810" spans="1:26">
      <c r="A13810" s="248"/>
      <c r="I13810" s="126"/>
      <c r="P13810" s="126"/>
      <c r="Y13810" s="126"/>
      <c r="Z13810" s="126"/>
    </row>
    <row r="13811" spans="1:26">
      <c r="A13811" s="248"/>
      <c r="I13811" s="126"/>
      <c r="P13811" s="126"/>
      <c r="Y13811" s="126"/>
      <c r="Z13811" s="126"/>
    </row>
    <row r="13812" spans="1:26">
      <c r="A13812" s="248"/>
      <c r="I13812" s="126"/>
      <c r="P13812" s="126"/>
      <c r="Y13812" s="126"/>
      <c r="Z13812" s="126"/>
    </row>
    <row r="13813" spans="1:26">
      <c r="A13813" s="248"/>
      <c r="I13813" s="126"/>
      <c r="P13813" s="126"/>
      <c r="Y13813" s="126"/>
      <c r="Z13813" s="126"/>
    </row>
    <row r="13814" spans="1:26">
      <c r="A13814" s="248"/>
      <c r="I13814" s="126"/>
      <c r="P13814" s="126"/>
      <c r="Y13814" s="126"/>
      <c r="Z13814" s="126"/>
    </row>
    <row r="13815" spans="1:26">
      <c r="A13815" s="248"/>
      <c r="I13815" s="126"/>
      <c r="P13815" s="126"/>
      <c r="Y13815" s="126"/>
      <c r="Z13815" s="126"/>
    </row>
    <row r="13816" spans="1:26">
      <c r="A13816" s="248"/>
      <c r="I13816" s="126"/>
      <c r="P13816" s="126"/>
      <c r="Y13816" s="126"/>
      <c r="Z13816" s="126"/>
    </row>
    <row r="13817" spans="1:26">
      <c r="A13817" s="248"/>
      <c r="I13817" s="126"/>
      <c r="P13817" s="126"/>
      <c r="Y13817" s="126"/>
      <c r="Z13817" s="126"/>
    </row>
    <row r="13818" spans="1:26">
      <c r="A13818" s="248"/>
      <c r="I13818" s="126"/>
      <c r="P13818" s="126"/>
      <c r="Y13818" s="126"/>
      <c r="Z13818" s="126"/>
    </row>
    <row r="13819" spans="1:26">
      <c r="A13819" s="248"/>
      <c r="I13819" s="126"/>
      <c r="P13819" s="126"/>
      <c r="Y13819" s="126"/>
      <c r="Z13819" s="126"/>
    </row>
    <row r="13820" spans="1:26">
      <c r="A13820" s="248"/>
      <c r="I13820" s="126"/>
      <c r="P13820" s="126"/>
      <c r="Y13820" s="126"/>
      <c r="Z13820" s="126"/>
    </row>
    <row r="13821" spans="1:26">
      <c r="A13821" s="248"/>
      <c r="I13821" s="126"/>
      <c r="P13821" s="126"/>
      <c r="Y13821" s="126"/>
      <c r="Z13821" s="126"/>
    </row>
    <row r="13822" spans="1:26">
      <c r="A13822" s="248"/>
      <c r="I13822" s="126"/>
      <c r="P13822" s="126"/>
      <c r="Y13822" s="126"/>
      <c r="Z13822" s="126"/>
    </row>
    <row r="13823" spans="1:26">
      <c r="A13823" s="248"/>
      <c r="I13823" s="126"/>
      <c r="P13823" s="126"/>
      <c r="Y13823" s="126"/>
      <c r="Z13823" s="126"/>
    </row>
    <row r="13824" spans="1:26">
      <c r="A13824" s="248"/>
      <c r="I13824" s="126"/>
      <c r="P13824" s="126"/>
      <c r="Y13824" s="126"/>
      <c r="Z13824" s="126"/>
    </row>
    <row r="13825" spans="1:26">
      <c r="A13825" s="248"/>
      <c r="I13825" s="126"/>
      <c r="P13825" s="126"/>
      <c r="Y13825" s="126"/>
      <c r="Z13825" s="126"/>
    </row>
    <row r="13826" spans="1:26">
      <c r="A13826" s="248"/>
      <c r="I13826" s="126"/>
      <c r="P13826" s="126"/>
      <c r="Y13826" s="126"/>
      <c r="Z13826" s="126"/>
    </row>
    <row r="13827" spans="1:26">
      <c r="A13827" s="248"/>
      <c r="I13827" s="126"/>
      <c r="P13827" s="126"/>
      <c r="Y13827" s="126"/>
      <c r="Z13827" s="126"/>
    </row>
    <row r="13828" spans="1:26">
      <c r="A13828" s="248"/>
      <c r="I13828" s="126"/>
      <c r="P13828" s="126"/>
      <c r="Y13828" s="126"/>
      <c r="Z13828" s="126"/>
    </row>
    <row r="13829" spans="1:26">
      <c r="A13829" s="248"/>
      <c r="I13829" s="126"/>
      <c r="P13829" s="126"/>
      <c r="Y13829" s="126"/>
      <c r="Z13829" s="126"/>
    </row>
    <row r="13830" spans="1:26">
      <c r="A13830" s="248"/>
      <c r="I13830" s="126"/>
      <c r="P13830" s="126"/>
      <c r="Y13830" s="126"/>
      <c r="Z13830" s="126"/>
    </row>
    <row r="13831" spans="1:26">
      <c r="A13831" s="248"/>
      <c r="I13831" s="126"/>
      <c r="P13831" s="126"/>
      <c r="Y13831" s="126"/>
      <c r="Z13831" s="126"/>
    </row>
    <row r="13832" spans="1:26">
      <c r="A13832" s="248"/>
      <c r="I13832" s="126"/>
      <c r="P13832" s="126"/>
      <c r="Y13832" s="126"/>
      <c r="Z13832" s="126"/>
    </row>
    <row r="13833" spans="1:26">
      <c r="A13833" s="248"/>
      <c r="I13833" s="126"/>
      <c r="P13833" s="126"/>
      <c r="Y13833" s="126"/>
      <c r="Z13833" s="126"/>
    </row>
    <row r="13834" spans="1:26">
      <c r="A13834" s="248"/>
      <c r="I13834" s="126"/>
      <c r="P13834" s="126"/>
      <c r="Y13834" s="126"/>
      <c r="Z13834" s="126"/>
    </row>
    <row r="13835" spans="1:26">
      <c r="A13835" s="248"/>
      <c r="I13835" s="126"/>
      <c r="P13835" s="126"/>
      <c r="Y13835" s="126"/>
      <c r="Z13835" s="126"/>
    </row>
    <row r="13836" spans="1:26">
      <c r="A13836" s="248"/>
      <c r="I13836" s="126"/>
      <c r="P13836" s="126"/>
      <c r="Y13836" s="126"/>
      <c r="Z13836" s="126"/>
    </row>
    <row r="13837" spans="1:26">
      <c r="A13837" s="248"/>
      <c r="I13837" s="126"/>
      <c r="P13837" s="126"/>
      <c r="Y13837" s="126"/>
      <c r="Z13837" s="126"/>
    </row>
    <row r="13838" spans="1:26">
      <c r="A13838" s="248"/>
      <c r="I13838" s="126"/>
      <c r="P13838" s="126"/>
      <c r="Y13838" s="126"/>
      <c r="Z13838" s="126"/>
    </row>
    <row r="13839" spans="1:26">
      <c r="A13839" s="248"/>
      <c r="I13839" s="126"/>
      <c r="P13839" s="126"/>
      <c r="Y13839" s="126"/>
      <c r="Z13839" s="126"/>
    </row>
    <row r="13840" spans="1:26">
      <c r="A13840" s="248"/>
      <c r="I13840" s="126"/>
      <c r="P13840" s="126"/>
      <c r="Y13840" s="126"/>
      <c r="Z13840" s="126"/>
    </row>
    <row r="13841" spans="1:26">
      <c r="A13841" s="248"/>
      <c r="I13841" s="126"/>
      <c r="P13841" s="126"/>
      <c r="Y13841" s="126"/>
      <c r="Z13841" s="126"/>
    </row>
    <row r="13842" spans="1:26">
      <c r="A13842" s="248"/>
      <c r="I13842" s="126"/>
      <c r="P13842" s="126"/>
      <c r="Y13842" s="126"/>
      <c r="Z13842" s="126"/>
    </row>
    <row r="13843" spans="1:26">
      <c r="A13843" s="248"/>
      <c r="I13843" s="126"/>
      <c r="P13843" s="126"/>
      <c r="Y13843" s="126"/>
      <c r="Z13843" s="126"/>
    </row>
    <row r="13844" spans="1:26">
      <c r="A13844" s="248"/>
      <c r="I13844" s="126"/>
      <c r="P13844" s="126"/>
      <c r="Y13844" s="126"/>
      <c r="Z13844" s="126"/>
    </row>
    <row r="13845" spans="1:26">
      <c r="A13845" s="248"/>
      <c r="I13845" s="126"/>
      <c r="P13845" s="126"/>
      <c r="Y13845" s="126"/>
      <c r="Z13845" s="126"/>
    </row>
    <row r="13846" spans="1:26">
      <c r="A13846" s="248"/>
      <c r="I13846" s="126"/>
      <c r="P13846" s="126"/>
      <c r="Y13846" s="126"/>
      <c r="Z13846" s="126"/>
    </row>
    <row r="13847" spans="1:26">
      <c r="A13847" s="248"/>
      <c r="I13847" s="126"/>
      <c r="P13847" s="126"/>
      <c r="Y13847" s="126"/>
      <c r="Z13847" s="126"/>
    </row>
    <row r="13848" spans="1:26">
      <c r="A13848" s="248"/>
      <c r="I13848" s="126"/>
      <c r="P13848" s="126"/>
      <c r="Y13848" s="126"/>
      <c r="Z13848" s="126"/>
    </row>
    <row r="13849" spans="1:26">
      <c r="A13849" s="248"/>
      <c r="I13849" s="126"/>
      <c r="P13849" s="126"/>
      <c r="Y13849" s="126"/>
      <c r="Z13849" s="126"/>
    </row>
    <row r="13850" spans="1:26">
      <c r="A13850" s="248"/>
      <c r="I13850" s="126"/>
      <c r="P13850" s="126"/>
      <c r="Y13850" s="126"/>
      <c r="Z13850" s="126"/>
    </row>
    <row r="13851" spans="1:26">
      <c r="A13851" s="248"/>
      <c r="I13851" s="126"/>
      <c r="P13851" s="126"/>
      <c r="Y13851" s="126"/>
      <c r="Z13851" s="126"/>
    </row>
    <row r="13852" spans="1:26">
      <c r="A13852" s="248"/>
      <c r="I13852" s="126"/>
      <c r="P13852" s="126"/>
      <c r="Y13852" s="126"/>
      <c r="Z13852" s="126"/>
    </row>
    <row r="13853" spans="1:26">
      <c r="A13853" s="248"/>
      <c r="I13853" s="126"/>
      <c r="P13853" s="126"/>
      <c r="Y13853" s="126"/>
      <c r="Z13853" s="126"/>
    </row>
    <row r="13854" spans="1:26">
      <c r="A13854" s="248"/>
      <c r="I13854" s="126"/>
      <c r="P13854" s="126"/>
      <c r="Y13854" s="126"/>
      <c r="Z13854" s="126"/>
    </row>
    <row r="13855" spans="1:26">
      <c r="A13855" s="248"/>
      <c r="I13855" s="126"/>
      <c r="P13855" s="126"/>
      <c r="Y13855" s="126"/>
      <c r="Z13855" s="126"/>
    </row>
    <row r="13856" spans="1:26">
      <c r="A13856" s="248"/>
      <c r="I13856" s="126"/>
      <c r="P13856" s="126"/>
      <c r="Y13856" s="126"/>
      <c r="Z13856" s="126"/>
    </row>
    <row r="13857" spans="1:26">
      <c r="A13857" s="248"/>
      <c r="I13857" s="126"/>
      <c r="P13857" s="126"/>
      <c r="Y13857" s="126"/>
      <c r="Z13857" s="126"/>
    </row>
    <row r="13858" spans="1:26">
      <c r="A13858" s="248"/>
      <c r="I13858" s="126"/>
      <c r="P13858" s="126"/>
      <c r="Y13858" s="126"/>
      <c r="Z13858" s="126"/>
    </row>
    <row r="13859" spans="1:26">
      <c r="A13859" s="248"/>
      <c r="I13859" s="126"/>
      <c r="P13859" s="126"/>
      <c r="Y13859" s="126"/>
      <c r="Z13859" s="126"/>
    </row>
    <row r="13860" spans="1:26">
      <c r="A13860" s="248"/>
      <c r="I13860" s="126"/>
      <c r="P13860" s="126"/>
      <c r="Y13860" s="126"/>
      <c r="Z13860" s="126"/>
    </row>
    <row r="13861" spans="1:26">
      <c r="A13861" s="248"/>
      <c r="I13861" s="126"/>
      <c r="P13861" s="126"/>
      <c r="Y13861" s="126"/>
      <c r="Z13861" s="126"/>
    </row>
    <row r="13862" spans="1:26">
      <c r="A13862" s="248"/>
      <c r="I13862" s="126"/>
      <c r="P13862" s="126"/>
      <c r="Y13862" s="126"/>
      <c r="Z13862" s="126"/>
    </row>
    <row r="13863" spans="1:26">
      <c r="A13863" s="248"/>
      <c r="I13863" s="126"/>
      <c r="P13863" s="126"/>
      <c r="Y13863" s="126"/>
      <c r="Z13863" s="126"/>
    </row>
    <row r="13864" spans="1:26">
      <c r="A13864" s="248"/>
      <c r="I13864" s="126"/>
      <c r="P13864" s="126"/>
      <c r="Y13864" s="126"/>
      <c r="Z13864" s="126"/>
    </row>
    <row r="13865" spans="1:26">
      <c r="A13865" s="248"/>
      <c r="I13865" s="126"/>
      <c r="P13865" s="126"/>
      <c r="Y13865" s="126"/>
      <c r="Z13865" s="126"/>
    </row>
    <row r="13866" spans="1:26">
      <c r="A13866" s="248"/>
      <c r="I13866" s="126"/>
      <c r="P13866" s="126"/>
      <c r="Y13866" s="126"/>
      <c r="Z13866" s="126"/>
    </row>
    <row r="13867" spans="1:26">
      <c r="A13867" s="248"/>
      <c r="I13867" s="126"/>
      <c r="P13867" s="126"/>
      <c r="Y13867" s="126"/>
      <c r="Z13867" s="126"/>
    </row>
    <row r="13868" spans="1:26">
      <c r="A13868" s="248"/>
      <c r="I13868" s="126"/>
      <c r="P13868" s="126"/>
      <c r="Y13868" s="126"/>
      <c r="Z13868" s="126"/>
    </row>
    <row r="13869" spans="1:26">
      <c r="A13869" s="248"/>
      <c r="I13869" s="126"/>
      <c r="P13869" s="126"/>
      <c r="Y13869" s="126"/>
      <c r="Z13869" s="126"/>
    </row>
    <row r="13870" spans="1:26">
      <c r="A13870" s="248"/>
      <c r="I13870" s="126"/>
      <c r="P13870" s="126"/>
      <c r="Y13870" s="126"/>
      <c r="Z13870" s="126"/>
    </row>
    <row r="13871" spans="1:26">
      <c r="A13871" s="248"/>
      <c r="I13871" s="126"/>
      <c r="P13871" s="126"/>
      <c r="Y13871" s="126"/>
      <c r="Z13871" s="126"/>
    </row>
    <row r="13872" spans="1:26">
      <c r="A13872" s="248"/>
      <c r="I13872" s="126"/>
      <c r="P13872" s="126"/>
      <c r="Y13872" s="126"/>
      <c r="Z13872" s="126"/>
    </row>
    <row r="13873" spans="1:26">
      <c r="A13873" s="248"/>
      <c r="I13873" s="126"/>
      <c r="P13873" s="126"/>
      <c r="Y13873" s="126"/>
      <c r="Z13873" s="126"/>
    </row>
    <row r="13874" spans="1:26">
      <c r="A13874" s="248"/>
      <c r="I13874" s="126"/>
      <c r="P13874" s="126"/>
      <c r="Y13874" s="126"/>
      <c r="Z13874" s="126"/>
    </row>
    <row r="13875" spans="1:26">
      <c r="A13875" s="248"/>
      <c r="I13875" s="126"/>
      <c r="P13875" s="126"/>
      <c r="Y13875" s="126"/>
      <c r="Z13875" s="126"/>
    </row>
    <row r="13876" spans="1:26">
      <c r="A13876" s="248"/>
      <c r="I13876" s="126"/>
      <c r="P13876" s="126"/>
      <c r="Y13876" s="126"/>
      <c r="Z13876" s="126"/>
    </row>
    <row r="13877" spans="1:26">
      <c r="A13877" s="248"/>
      <c r="I13877" s="126"/>
      <c r="P13877" s="126"/>
      <c r="Y13877" s="126"/>
      <c r="Z13877" s="126"/>
    </row>
    <row r="13878" spans="1:26">
      <c r="A13878" s="248"/>
      <c r="I13878" s="126"/>
      <c r="P13878" s="126"/>
      <c r="Y13878" s="126"/>
      <c r="Z13878" s="126"/>
    </row>
    <row r="13879" spans="1:26">
      <c r="A13879" s="248"/>
      <c r="I13879" s="126"/>
      <c r="P13879" s="126"/>
      <c r="Y13879" s="126"/>
      <c r="Z13879" s="126"/>
    </row>
    <row r="13880" spans="1:26">
      <c r="A13880" s="248"/>
      <c r="I13880" s="126"/>
      <c r="P13880" s="126"/>
      <c r="Y13880" s="126"/>
      <c r="Z13880" s="126"/>
    </row>
    <row r="13881" spans="1:26">
      <c r="A13881" s="248"/>
      <c r="I13881" s="126"/>
      <c r="P13881" s="126"/>
      <c r="Y13881" s="126"/>
      <c r="Z13881" s="126"/>
    </row>
    <row r="13882" spans="1:26">
      <c r="A13882" s="248"/>
      <c r="I13882" s="126"/>
      <c r="P13882" s="126"/>
      <c r="Y13882" s="126"/>
      <c r="Z13882" s="126"/>
    </row>
    <row r="13883" spans="1:26">
      <c r="A13883" s="248"/>
      <c r="I13883" s="126"/>
      <c r="P13883" s="126"/>
      <c r="Y13883" s="126"/>
      <c r="Z13883" s="126"/>
    </row>
    <row r="13884" spans="1:26">
      <c r="A13884" s="248"/>
      <c r="I13884" s="126"/>
      <c r="P13884" s="126"/>
      <c r="Y13884" s="126"/>
      <c r="Z13884" s="126"/>
    </row>
    <row r="13885" spans="1:26">
      <c r="A13885" s="248"/>
      <c r="I13885" s="126"/>
      <c r="P13885" s="126"/>
      <c r="Y13885" s="126"/>
      <c r="Z13885" s="126"/>
    </row>
    <row r="13886" spans="1:26">
      <c r="A13886" s="248"/>
      <c r="I13886" s="126"/>
      <c r="P13886" s="126"/>
      <c r="Y13886" s="126"/>
      <c r="Z13886" s="126"/>
    </row>
    <row r="13887" spans="1:26">
      <c r="A13887" s="248"/>
      <c r="I13887" s="126"/>
      <c r="P13887" s="126"/>
      <c r="Y13887" s="126"/>
      <c r="Z13887" s="126"/>
    </row>
    <row r="13888" spans="1:26">
      <c r="A13888" s="248"/>
      <c r="I13888" s="126"/>
      <c r="P13888" s="126"/>
      <c r="Y13888" s="126"/>
      <c r="Z13888" s="126"/>
    </row>
    <row r="13889" spans="1:26">
      <c r="A13889" s="248"/>
      <c r="I13889" s="126"/>
      <c r="P13889" s="126"/>
      <c r="Y13889" s="126"/>
      <c r="Z13889" s="126"/>
    </row>
    <row r="13890" spans="1:26">
      <c r="A13890" s="248"/>
      <c r="I13890" s="126"/>
      <c r="P13890" s="126"/>
      <c r="Y13890" s="126"/>
      <c r="Z13890" s="126"/>
    </row>
    <row r="13891" spans="1:26">
      <c r="A13891" s="248"/>
      <c r="I13891" s="126"/>
      <c r="P13891" s="126"/>
      <c r="Y13891" s="126"/>
      <c r="Z13891" s="126"/>
    </row>
    <row r="13892" spans="1:26">
      <c r="A13892" s="248"/>
      <c r="I13892" s="126"/>
      <c r="P13892" s="126"/>
      <c r="Y13892" s="126"/>
      <c r="Z13892" s="126"/>
    </row>
    <row r="13893" spans="1:26">
      <c r="A13893" s="248"/>
      <c r="I13893" s="126"/>
      <c r="P13893" s="126"/>
      <c r="Y13893" s="126"/>
      <c r="Z13893" s="126"/>
    </row>
    <row r="13894" spans="1:26">
      <c r="A13894" s="248"/>
      <c r="I13894" s="126"/>
      <c r="P13894" s="126"/>
      <c r="Y13894" s="126"/>
      <c r="Z13894" s="126"/>
    </row>
    <row r="13895" spans="1:26">
      <c r="A13895" s="248"/>
      <c r="I13895" s="126"/>
      <c r="P13895" s="126"/>
      <c r="Y13895" s="126"/>
      <c r="Z13895" s="126"/>
    </row>
    <row r="13896" spans="1:26">
      <c r="A13896" s="248"/>
      <c r="I13896" s="126"/>
      <c r="P13896" s="126"/>
      <c r="Y13896" s="126"/>
      <c r="Z13896" s="126"/>
    </row>
    <row r="13897" spans="1:26">
      <c r="A13897" s="248"/>
      <c r="I13897" s="126"/>
      <c r="P13897" s="126"/>
      <c r="Y13897" s="126"/>
      <c r="Z13897" s="126"/>
    </row>
    <row r="13898" spans="1:26">
      <c r="A13898" s="248"/>
      <c r="I13898" s="126"/>
      <c r="P13898" s="126"/>
      <c r="Y13898" s="126"/>
      <c r="Z13898" s="126"/>
    </row>
    <row r="13899" spans="1:26">
      <c r="A13899" s="248"/>
      <c r="I13899" s="126"/>
      <c r="P13899" s="126"/>
      <c r="Y13899" s="126"/>
      <c r="Z13899" s="126"/>
    </row>
    <row r="13900" spans="1:26">
      <c r="A13900" s="248"/>
      <c r="I13900" s="126"/>
      <c r="P13900" s="126"/>
      <c r="Y13900" s="126"/>
      <c r="Z13900" s="126"/>
    </row>
    <row r="13901" spans="1:26">
      <c r="A13901" s="248"/>
      <c r="I13901" s="126"/>
      <c r="P13901" s="126"/>
      <c r="Y13901" s="126"/>
      <c r="Z13901" s="126"/>
    </row>
    <row r="13902" spans="1:26">
      <c r="A13902" s="248"/>
      <c r="I13902" s="126"/>
      <c r="P13902" s="126"/>
      <c r="Y13902" s="126"/>
      <c r="Z13902" s="126"/>
    </row>
    <row r="13903" spans="1:26">
      <c r="A13903" s="248"/>
      <c r="I13903" s="126"/>
      <c r="P13903" s="126"/>
      <c r="Y13903" s="126"/>
      <c r="Z13903" s="126"/>
    </row>
    <row r="13904" spans="1:26">
      <c r="A13904" s="248"/>
      <c r="I13904" s="126"/>
      <c r="P13904" s="126"/>
      <c r="Y13904" s="126"/>
      <c r="Z13904" s="126"/>
    </row>
    <row r="13905" spans="1:26">
      <c r="A13905" s="248"/>
      <c r="I13905" s="126"/>
      <c r="P13905" s="126"/>
      <c r="Y13905" s="126"/>
      <c r="Z13905" s="126"/>
    </row>
    <row r="13906" spans="1:26">
      <c r="A13906" s="248"/>
      <c r="I13906" s="126"/>
      <c r="P13906" s="126"/>
      <c r="Y13906" s="126"/>
      <c r="Z13906" s="126"/>
    </row>
    <row r="13907" spans="1:26">
      <c r="A13907" s="248"/>
      <c r="I13907" s="126"/>
      <c r="P13907" s="126"/>
      <c r="Y13907" s="126"/>
      <c r="Z13907" s="126"/>
    </row>
    <row r="13908" spans="1:26">
      <c r="A13908" s="248"/>
      <c r="I13908" s="126"/>
      <c r="P13908" s="126"/>
      <c r="Y13908" s="126"/>
      <c r="Z13908" s="126"/>
    </row>
    <row r="13909" spans="1:26">
      <c r="A13909" s="248"/>
      <c r="I13909" s="126"/>
      <c r="P13909" s="126"/>
      <c r="Y13909" s="126"/>
      <c r="Z13909" s="126"/>
    </row>
    <row r="13910" spans="1:26">
      <c r="A13910" s="248"/>
      <c r="I13910" s="126"/>
      <c r="P13910" s="126"/>
      <c r="Y13910" s="126"/>
      <c r="Z13910" s="126"/>
    </row>
    <row r="13911" spans="1:26">
      <c r="A13911" s="248"/>
      <c r="I13911" s="126"/>
      <c r="P13911" s="126"/>
      <c r="Y13911" s="126"/>
      <c r="Z13911" s="126"/>
    </row>
    <row r="13912" spans="1:26">
      <c r="A13912" s="248"/>
      <c r="I13912" s="126"/>
      <c r="P13912" s="126"/>
      <c r="Y13912" s="126"/>
      <c r="Z13912" s="126"/>
    </row>
    <row r="13913" spans="1:26">
      <c r="A13913" s="248"/>
      <c r="I13913" s="126"/>
      <c r="P13913" s="126"/>
      <c r="Y13913" s="126"/>
      <c r="Z13913" s="126"/>
    </row>
    <row r="13914" spans="1:26">
      <c r="A13914" s="248"/>
      <c r="I13914" s="126"/>
      <c r="P13914" s="126"/>
      <c r="Y13914" s="126"/>
      <c r="Z13914" s="126"/>
    </row>
    <row r="13915" spans="1:26">
      <c r="A13915" s="248"/>
      <c r="I13915" s="126"/>
      <c r="P13915" s="126"/>
      <c r="Y13915" s="126"/>
      <c r="Z13915" s="126"/>
    </row>
    <row r="13916" spans="1:26">
      <c r="A13916" s="248"/>
      <c r="I13916" s="126"/>
      <c r="P13916" s="126"/>
      <c r="Y13916" s="126"/>
      <c r="Z13916" s="126"/>
    </row>
    <row r="13917" spans="1:26">
      <c r="A13917" s="248"/>
      <c r="I13917" s="126"/>
      <c r="P13917" s="126"/>
      <c r="Y13917" s="126"/>
      <c r="Z13917" s="126"/>
    </row>
    <row r="13918" spans="1:26">
      <c r="A13918" s="248"/>
      <c r="I13918" s="126"/>
      <c r="P13918" s="126"/>
      <c r="Y13918" s="126"/>
      <c r="Z13918" s="126"/>
    </row>
    <row r="13919" spans="1:26">
      <c r="A13919" s="248"/>
      <c r="I13919" s="126"/>
      <c r="P13919" s="126"/>
      <c r="Y13919" s="126"/>
      <c r="Z13919" s="126"/>
    </row>
    <row r="13920" spans="1:26">
      <c r="A13920" s="248"/>
      <c r="I13920" s="126"/>
      <c r="P13920" s="126"/>
      <c r="Y13920" s="126"/>
      <c r="Z13920" s="126"/>
    </row>
    <row r="13921" spans="1:26">
      <c r="A13921" s="248"/>
      <c r="I13921" s="126"/>
      <c r="P13921" s="126"/>
      <c r="Y13921" s="126"/>
      <c r="Z13921" s="126"/>
    </row>
    <row r="13922" spans="1:26">
      <c r="A13922" s="248"/>
      <c r="I13922" s="126"/>
      <c r="P13922" s="126"/>
      <c r="Y13922" s="126"/>
      <c r="Z13922" s="126"/>
    </row>
    <row r="13923" spans="1:26">
      <c r="A13923" s="248"/>
      <c r="I13923" s="126"/>
      <c r="P13923" s="126"/>
      <c r="Y13923" s="126"/>
      <c r="Z13923" s="126"/>
    </row>
    <row r="13924" spans="1:26">
      <c r="A13924" s="248"/>
      <c r="I13924" s="126"/>
      <c r="P13924" s="126"/>
      <c r="Y13924" s="126"/>
      <c r="Z13924" s="126"/>
    </row>
    <row r="13925" spans="1:26">
      <c r="A13925" s="248"/>
      <c r="I13925" s="126"/>
      <c r="P13925" s="126"/>
      <c r="Y13925" s="126"/>
      <c r="Z13925" s="126"/>
    </row>
    <row r="13926" spans="1:26">
      <c r="A13926" s="248"/>
      <c r="I13926" s="126"/>
      <c r="P13926" s="126"/>
      <c r="Y13926" s="126"/>
      <c r="Z13926" s="126"/>
    </row>
    <row r="13927" spans="1:26">
      <c r="A13927" s="248"/>
      <c r="I13927" s="126"/>
      <c r="P13927" s="126"/>
      <c r="Y13927" s="126"/>
      <c r="Z13927" s="126"/>
    </row>
    <row r="13928" spans="1:26">
      <c r="A13928" s="248"/>
      <c r="I13928" s="126"/>
      <c r="P13928" s="126"/>
      <c r="Y13928" s="126"/>
      <c r="Z13928" s="126"/>
    </row>
    <row r="13929" spans="1:26">
      <c r="A13929" s="248"/>
      <c r="I13929" s="126"/>
      <c r="P13929" s="126"/>
      <c r="Y13929" s="126"/>
      <c r="Z13929" s="126"/>
    </row>
    <row r="13930" spans="1:26">
      <c r="A13930" s="248"/>
      <c r="I13930" s="126"/>
      <c r="P13930" s="126"/>
      <c r="Y13930" s="126"/>
      <c r="Z13930" s="126"/>
    </row>
    <row r="13931" spans="1:26">
      <c r="A13931" s="248"/>
      <c r="I13931" s="126"/>
      <c r="P13931" s="126"/>
      <c r="Y13931" s="126"/>
      <c r="Z13931" s="126"/>
    </row>
    <row r="13932" spans="1:26">
      <c r="A13932" s="248"/>
      <c r="I13932" s="126"/>
      <c r="P13932" s="126"/>
      <c r="Y13932" s="126"/>
      <c r="Z13932" s="126"/>
    </row>
    <row r="13933" spans="1:26">
      <c r="A13933" s="248"/>
      <c r="I13933" s="126"/>
      <c r="P13933" s="126"/>
      <c r="Y13933" s="126"/>
      <c r="Z13933" s="126"/>
    </row>
    <row r="13934" spans="1:26">
      <c r="A13934" s="248"/>
      <c r="I13934" s="126"/>
      <c r="P13934" s="126"/>
      <c r="Y13934" s="126"/>
      <c r="Z13934" s="126"/>
    </row>
    <row r="13935" spans="1:26">
      <c r="A13935" s="248"/>
      <c r="I13935" s="126"/>
      <c r="P13935" s="126"/>
      <c r="Y13935" s="126"/>
      <c r="Z13935" s="126"/>
    </row>
    <row r="13936" spans="1:26">
      <c r="A13936" s="248"/>
      <c r="I13936" s="126"/>
      <c r="P13936" s="126"/>
      <c r="Y13936" s="126"/>
      <c r="Z13936" s="126"/>
    </row>
    <row r="13937" spans="1:26">
      <c r="A13937" s="248"/>
      <c r="I13937" s="126"/>
      <c r="P13937" s="126"/>
      <c r="Y13937" s="126"/>
      <c r="Z13937" s="126"/>
    </row>
    <row r="13938" spans="1:26">
      <c r="A13938" s="248"/>
      <c r="I13938" s="126"/>
      <c r="P13938" s="126"/>
      <c r="Y13938" s="126"/>
      <c r="Z13938" s="126"/>
    </row>
    <row r="13939" spans="1:26">
      <c r="A13939" s="248"/>
      <c r="I13939" s="126"/>
      <c r="P13939" s="126"/>
      <c r="Y13939" s="126"/>
      <c r="Z13939" s="126"/>
    </row>
    <row r="13940" spans="1:26">
      <c r="A13940" s="248"/>
      <c r="I13940" s="126"/>
      <c r="P13940" s="126"/>
      <c r="Y13940" s="126"/>
      <c r="Z13940" s="126"/>
    </row>
    <row r="13941" spans="1:26">
      <c r="A13941" s="248"/>
      <c r="I13941" s="126"/>
      <c r="P13941" s="126"/>
      <c r="Y13941" s="126"/>
      <c r="Z13941" s="126"/>
    </row>
    <row r="13942" spans="1:26">
      <c r="A13942" s="248"/>
      <c r="I13942" s="126"/>
      <c r="P13942" s="126"/>
      <c r="Y13942" s="126"/>
      <c r="Z13942" s="126"/>
    </row>
    <row r="13943" spans="1:26">
      <c r="A13943" s="248"/>
      <c r="I13943" s="126"/>
      <c r="P13943" s="126"/>
      <c r="Y13943" s="126"/>
      <c r="Z13943" s="126"/>
    </row>
    <row r="13944" spans="1:26">
      <c r="A13944" s="248"/>
      <c r="I13944" s="126"/>
      <c r="P13944" s="126"/>
      <c r="Y13944" s="126"/>
      <c r="Z13944" s="126"/>
    </row>
    <row r="13945" spans="1:26">
      <c r="A13945" s="248"/>
      <c r="I13945" s="126"/>
      <c r="P13945" s="126"/>
      <c r="Y13945" s="126"/>
      <c r="Z13945" s="126"/>
    </row>
    <row r="13946" spans="1:26">
      <c r="A13946" s="248"/>
      <c r="I13946" s="126"/>
      <c r="P13946" s="126"/>
      <c r="Y13946" s="126"/>
      <c r="Z13946" s="126"/>
    </row>
    <row r="13947" spans="1:26">
      <c r="A13947" s="248"/>
      <c r="I13947" s="126"/>
      <c r="P13947" s="126"/>
      <c r="Y13947" s="126"/>
      <c r="Z13947" s="126"/>
    </row>
    <row r="13948" spans="1:26">
      <c r="A13948" s="248"/>
      <c r="I13948" s="126"/>
      <c r="P13948" s="126"/>
      <c r="Y13948" s="126"/>
      <c r="Z13948" s="126"/>
    </row>
    <row r="13949" spans="1:26">
      <c r="A13949" s="248"/>
      <c r="I13949" s="126"/>
      <c r="P13949" s="126"/>
      <c r="Y13949" s="126"/>
      <c r="Z13949" s="126"/>
    </row>
    <row r="13950" spans="1:26">
      <c r="A13950" s="248"/>
      <c r="I13950" s="126"/>
      <c r="P13950" s="126"/>
      <c r="Y13950" s="126"/>
      <c r="Z13950" s="126"/>
    </row>
    <row r="13951" spans="1:26">
      <c r="A13951" s="248"/>
      <c r="I13951" s="126"/>
      <c r="P13951" s="126"/>
      <c r="Y13951" s="126"/>
      <c r="Z13951" s="126"/>
    </row>
    <row r="13952" spans="1:26">
      <c r="A13952" s="248"/>
      <c r="I13952" s="126"/>
      <c r="P13952" s="126"/>
      <c r="Y13952" s="126"/>
      <c r="Z13952" s="126"/>
    </row>
    <row r="13953" spans="1:26">
      <c r="A13953" s="248"/>
      <c r="I13953" s="126"/>
      <c r="P13953" s="126"/>
      <c r="Y13953" s="126"/>
      <c r="Z13953" s="126"/>
    </row>
    <row r="13954" spans="1:26">
      <c r="A13954" s="248"/>
      <c r="I13954" s="126"/>
      <c r="P13954" s="126"/>
      <c r="Y13954" s="126"/>
      <c r="Z13954" s="126"/>
    </row>
    <row r="13955" spans="1:26">
      <c r="A13955" s="248"/>
      <c r="I13955" s="126"/>
      <c r="P13955" s="126"/>
      <c r="Y13955" s="126"/>
      <c r="Z13955" s="126"/>
    </row>
    <row r="13956" spans="1:26">
      <c r="A13956" s="248"/>
      <c r="I13956" s="126"/>
      <c r="P13956" s="126"/>
      <c r="Y13956" s="126"/>
      <c r="Z13956" s="126"/>
    </row>
    <row r="13957" spans="1:26">
      <c r="A13957" s="248"/>
      <c r="I13957" s="126"/>
      <c r="P13957" s="126"/>
      <c r="Y13957" s="126"/>
      <c r="Z13957" s="126"/>
    </row>
    <row r="13958" spans="1:26">
      <c r="A13958" s="248"/>
      <c r="I13958" s="126"/>
      <c r="P13958" s="126"/>
      <c r="Y13958" s="126"/>
      <c r="Z13958" s="126"/>
    </row>
    <row r="13959" spans="1:26">
      <c r="A13959" s="248"/>
      <c r="I13959" s="126"/>
      <c r="P13959" s="126"/>
      <c r="Y13959" s="126"/>
      <c r="Z13959" s="126"/>
    </row>
    <row r="13960" spans="1:26">
      <c r="A13960" s="248"/>
      <c r="I13960" s="126"/>
      <c r="P13960" s="126"/>
      <c r="Y13960" s="126"/>
      <c r="Z13960" s="126"/>
    </row>
    <row r="13961" spans="1:26">
      <c r="A13961" s="248"/>
      <c r="I13961" s="126"/>
      <c r="P13961" s="126"/>
      <c r="Y13961" s="126"/>
      <c r="Z13961" s="126"/>
    </row>
    <row r="13962" spans="1:26">
      <c r="A13962" s="248"/>
      <c r="I13962" s="126"/>
      <c r="P13962" s="126"/>
      <c r="Y13962" s="126"/>
      <c r="Z13962" s="126"/>
    </row>
    <row r="13963" spans="1:26">
      <c r="A13963" s="248"/>
      <c r="I13963" s="126"/>
      <c r="P13963" s="126"/>
      <c r="Y13963" s="126"/>
      <c r="Z13963" s="126"/>
    </row>
    <row r="13964" spans="1:26">
      <c r="A13964" s="248"/>
      <c r="I13964" s="126"/>
      <c r="P13964" s="126"/>
      <c r="Y13964" s="126"/>
      <c r="Z13964" s="126"/>
    </row>
    <row r="13965" spans="1:26">
      <c r="A13965" s="248"/>
      <c r="I13965" s="126"/>
      <c r="P13965" s="126"/>
      <c r="Y13965" s="126"/>
      <c r="Z13965" s="126"/>
    </row>
    <row r="13966" spans="1:26">
      <c r="A13966" s="248"/>
      <c r="I13966" s="126"/>
      <c r="P13966" s="126"/>
      <c r="Y13966" s="126"/>
      <c r="Z13966" s="126"/>
    </row>
    <row r="13967" spans="1:26">
      <c r="A13967" s="248"/>
      <c r="I13967" s="126"/>
      <c r="P13967" s="126"/>
      <c r="Y13967" s="126"/>
      <c r="Z13967" s="126"/>
    </row>
    <row r="13968" spans="1:26">
      <c r="A13968" s="248"/>
      <c r="I13968" s="126"/>
      <c r="P13968" s="126"/>
      <c r="Y13968" s="126"/>
      <c r="Z13968" s="126"/>
    </row>
    <row r="13969" spans="1:26">
      <c r="A13969" s="248"/>
      <c r="I13969" s="126"/>
      <c r="P13969" s="126"/>
      <c r="Y13969" s="126"/>
      <c r="Z13969" s="126"/>
    </row>
    <row r="13970" spans="1:26">
      <c r="A13970" s="248"/>
      <c r="I13970" s="126"/>
      <c r="P13970" s="126"/>
      <c r="Y13970" s="126"/>
      <c r="Z13970" s="126"/>
    </row>
    <row r="13971" spans="1:26">
      <c r="A13971" s="248"/>
      <c r="I13971" s="126"/>
      <c r="P13971" s="126"/>
      <c r="Y13971" s="126"/>
      <c r="Z13971" s="126"/>
    </row>
    <row r="13972" spans="1:26">
      <c r="A13972" s="248"/>
      <c r="I13972" s="126"/>
      <c r="P13972" s="126"/>
      <c r="Y13972" s="126"/>
      <c r="Z13972" s="126"/>
    </row>
    <row r="13973" spans="1:26">
      <c r="A13973" s="248"/>
      <c r="I13973" s="126"/>
      <c r="P13973" s="126"/>
      <c r="Y13973" s="126"/>
      <c r="Z13973" s="126"/>
    </row>
    <row r="13974" spans="1:26">
      <c r="A13974" s="248"/>
      <c r="I13974" s="126"/>
      <c r="P13974" s="126"/>
      <c r="Y13974" s="126"/>
      <c r="Z13974" s="126"/>
    </row>
    <row r="13975" spans="1:26">
      <c r="A13975" s="248"/>
      <c r="I13975" s="126"/>
      <c r="P13975" s="126"/>
      <c r="Y13975" s="126"/>
      <c r="Z13975" s="126"/>
    </row>
    <row r="13976" spans="1:26">
      <c r="A13976" s="248"/>
      <c r="I13976" s="126"/>
      <c r="P13976" s="126"/>
      <c r="Y13976" s="126"/>
      <c r="Z13976" s="126"/>
    </row>
    <row r="13977" spans="1:26">
      <c r="A13977" s="248"/>
      <c r="I13977" s="126"/>
      <c r="P13977" s="126"/>
      <c r="Y13977" s="126"/>
      <c r="Z13977" s="126"/>
    </row>
    <row r="13978" spans="1:26">
      <c r="A13978" s="248"/>
      <c r="I13978" s="126"/>
      <c r="P13978" s="126"/>
      <c r="Y13978" s="126"/>
      <c r="Z13978" s="126"/>
    </row>
    <row r="13979" spans="1:26">
      <c r="A13979" s="248"/>
      <c r="I13979" s="126"/>
      <c r="P13979" s="126"/>
      <c r="Y13979" s="126"/>
      <c r="Z13979" s="126"/>
    </row>
    <row r="13980" spans="1:26">
      <c r="A13980" s="248"/>
      <c r="I13980" s="126"/>
      <c r="P13980" s="126"/>
      <c r="Y13980" s="126"/>
      <c r="Z13980" s="126"/>
    </row>
    <row r="13981" spans="1:26">
      <c r="A13981" s="248"/>
      <c r="I13981" s="126"/>
      <c r="P13981" s="126"/>
      <c r="Y13981" s="126"/>
      <c r="Z13981" s="126"/>
    </row>
    <row r="13982" spans="1:26">
      <c r="A13982" s="248"/>
      <c r="I13982" s="126"/>
      <c r="P13982" s="126"/>
      <c r="Y13982" s="126"/>
      <c r="Z13982" s="126"/>
    </row>
    <row r="13983" spans="1:26">
      <c r="A13983" s="248"/>
      <c r="I13983" s="126"/>
      <c r="P13983" s="126"/>
      <c r="Y13983" s="126"/>
      <c r="Z13983" s="126"/>
    </row>
    <row r="13984" spans="1:26">
      <c r="A13984" s="248"/>
      <c r="I13984" s="126"/>
      <c r="P13984" s="126"/>
      <c r="Y13984" s="126"/>
      <c r="Z13984" s="126"/>
    </row>
    <row r="13985" spans="1:26">
      <c r="A13985" s="248"/>
      <c r="I13985" s="126"/>
      <c r="P13985" s="126"/>
      <c r="Y13985" s="126"/>
      <c r="Z13985" s="126"/>
    </row>
    <row r="13986" spans="1:26">
      <c r="A13986" s="248"/>
      <c r="I13986" s="126"/>
      <c r="P13986" s="126"/>
      <c r="Y13986" s="126"/>
      <c r="Z13986" s="126"/>
    </row>
    <row r="13987" spans="1:26">
      <c r="A13987" s="248"/>
      <c r="I13987" s="126"/>
      <c r="P13987" s="126"/>
      <c r="Y13987" s="126"/>
      <c r="Z13987" s="126"/>
    </row>
    <row r="13988" spans="1:26">
      <c r="A13988" s="248"/>
      <c r="I13988" s="126"/>
      <c r="P13988" s="126"/>
      <c r="Y13988" s="126"/>
      <c r="Z13988" s="126"/>
    </row>
    <row r="13989" spans="1:26">
      <c r="A13989" s="248"/>
      <c r="I13989" s="126"/>
      <c r="P13989" s="126"/>
      <c r="Y13989" s="126"/>
      <c r="Z13989" s="126"/>
    </row>
    <row r="13990" spans="1:26">
      <c r="A13990" s="248"/>
      <c r="I13990" s="126"/>
      <c r="P13990" s="126"/>
      <c r="Y13990" s="126"/>
      <c r="Z13990" s="126"/>
    </row>
    <row r="13991" spans="1:26">
      <c r="A13991" s="248"/>
      <c r="I13991" s="126"/>
      <c r="P13991" s="126"/>
      <c r="Y13991" s="126"/>
      <c r="Z13991" s="126"/>
    </row>
    <row r="13992" spans="1:26">
      <c r="A13992" s="248"/>
      <c r="I13992" s="126"/>
      <c r="P13992" s="126"/>
      <c r="Y13992" s="126"/>
      <c r="Z13992" s="126"/>
    </row>
    <row r="13993" spans="1:26">
      <c r="A13993" s="248"/>
      <c r="I13993" s="126"/>
      <c r="P13993" s="126"/>
      <c r="Y13993" s="126"/>
      <c r="Z13993" s="126"/>
    </row>
    <row r="13994" spans="1:26">
      <c r="A13994" s="248"/>
      <c r="I13994" s="126"/>
      <c r="P13994" s="126"/>
      <c r="Y13994" s="126"/>
      <c r="Z13994" s="126"/>
    </row>
    <row r="13995" spans="1:26">
      <c r="A13995" s="248"/>
      <c r="I13995" s="126"/>
      <c r="P13995" s="126"/>
      <c r="Y13995" s="126"/>
      <c r="Z13995" s="126"/>
    </row>
    <row r="13996" spans="1:26">
      <c r="A13996" s="248"/>
      <c r="I13996" s="126"/>
      <c r="P13996" s="126"/>
      <c r="Y13996" s="126"/>
      <c r="Z13996" s="126"/>
    </row>
    <row r="13997" spans="1:26">
      <c r="A13997" s="248"/>
      <c r="I13997" s="126"/>
      <c r="P13997" s="126"/>
      <c r="Y13997" s="126"/>
      <c r="Z13997" s="126"/>
    </row>
    <row r="13998" spans="1:26">
      <c r="A13998" s="248"/>
      <c r="I13998" s="126"/>
      <c r="P13998" s="126"/>
      <c r="Y13998" s="126"/>
      <c r="Z13998" s="126"/>
    </row>
    <row r="13999" spans="1:26">
      <c r="A13999" s="248"/>
      <c r="I13999" s="126"/>
      <c r="P13999" s="126"/>
      <c r="Y13999" s="126"/>
      <c r="Z13999" s="126"/>
    </row>
    <row r="14000" spans="1:26">
      <c r="A14000" s="248"/>
      <c r="I14000" s="126"/>
      <c r="P14000" s="126"/>
      <c r="Y14000" s="126"/>
      <c r="Z14000" s="126"/>
    </row>
    <row r="14001" spans="1:26">
      <c r="A14001" s="248"/>
      <c r="I14001" s="126"/>
      <c r="P14001" s="126"/>
      <c r="Y14001" s="126"/>
      <c r="Z14001" s="126"/>
    </row>
    <row r="14002" spans="1:26">
      <c r="A14002" s="248"/>
      <c r="I14002" s="126"/>
      <c r="P14002" s="126"/>
      <c r="Y14002" s="126"/>
      <c r="Z14002" s="126"/>
    </row>
    <row r="14003" spans="1:26">
      <c r="A14003" s="248"/>
      <c r="I14003" s="126"/>
      <c r="P14003" s="126"/>
      <c r="Y14003" s="126"/>
      <c r="Z14003" s="126"/>
    </row>
    <row r="14004" spans="1:26">
      <c r="A14004" s="248"/>
      <c r="I14004" s="126"/>
      <c r="P14004" s="126"/>
      <c r="Y14004" s="126"/>
      <c r="Z14004" s="126"/>
    </row>
    <row r="14005" spans="1:26">
      <c r="A14005" s="248"/>
      <c r="I14005" s="126"/>
      <c r="P14005" s="126"/>
      <c r="Y14005" s="126"/>
      <c r="Z14005" s="126"/>
    </row>
    <row r="14006" spans="1:26">
      <c r="A14006" s="248"/>
      <c r="I14006" s="126"/>
      <c r="P14006" s="126"/>
      <c r="Y14006" s="126"/>
      <c r="Z14006" s="126"/>
    </row>
    <row r="14007" spans="1:26">
      <c r="A14007" s="248"/>
      <c r="I14007" s="126"/>
      <c r="P14007" s="126"/>
      <c r="Y14007" s="126"/>
      <c r="Z14007" s="126"/>
    </row>
    <row r="14008" spans="1:26">
      <c r="A14008" s="248"/>
      <c r="I14008" s="126"/>
      <c r="P14008" s="126"/>
      <c r="Y14008" s="126"/>
      <c r="Z14008" s="126"/>
    </row>
    <row r="14009" spans="1:26">
      <c r="A14009" s="248"/>
      <c r="I14009" s="126"/>
      <c r="P14009" s="126"/>
      <c r="Y14009" s="126"/>
      <c r="Z14009" s="126"/>
    </row>
    <row r="14010" spans="1:26">
      <c r="A14010" s="248"/>
      <c r="I14010" s="126"/>
      <c r="P14010" s="126"/>
      <c r="Y14010" s="126"/>
      <c r="Z14010" s="126"/>
    </row>
    <row r="14011" spans="1:26">
      <c r="A14011" s="248"/>
      <c r="I14011" s="126"/>
      <c r="P14011" s="126"/>
      <c r="Y14011" s="126"/>
      <c r="Z14011" s="126"/>
    </row>
    <row r="14012" spans="1:26">
      <c r="A14012" s="248"/>
      <c r="I14012" s="126"/>
      <c r="P14012" s="126"/>
      <c r="Y14012" s="126"/>
      <c r="Z14012" s="126"/>
    </row>
    <row r="14013" spans="1:26">
      <c r="A14013" s="248"/>
      <c r="I14013" s="126"/>
      <c r="P14013" s="126"/>
      <c r="Y14013" s="126"/>
      <c r="Z14013" s="126"/>
    </row>
    <row r="14014" spans="1:26">
      <c r="A14014" s="248"/>
      <c r="I14014" s="126"/>
      <c r="P14014" s="126"/>
      <c r="Y14014" s="126"/>
      <c r="Z14014" s="126"/>
    </row>
    <row r="14015" spans="1:26">
      <c r="A14015" s="248"/>
      <c r="I14015" s="126"/>
      <c r="P14015" s="126"/>
      <c r="Y14015" s="126"/>
      <c r="Z14015" s="126"/>
    </row>
    <row r="14016" spans="1:26">
      <c r="A14016" s="248"/>
      <c r="I14016" s="126"/>
      <c r="P14016" s="126"/>
      <c r="Y14016" s="126"/>
      <c r="Z14016" s="126"/>
    </row>
    <row r="14017" spans="1:26">
      <c r="A14017" s="248"/>
      <c r="I14017" s="126"/>
      <c r="P14017" s="126"/>
      <c r="Y14017" s="126"/>
      <c r="Z14017" s="126"/>
    </row>
    <row r="14018" spans="1:26">
      <c r="A14018" s="248"/>
      <c r="I14018" s="126"/>
      <c r="P14018" s="126"/>
      <c r="Y14018" s="126"/>
      <c r="Z14018" s="126"/>
    </row>
    <row r="14019" spans="1:26">
      <c r="A14019" s="248"/>
      <c r="I14019" s="126"/>
      <c r="P14019" s="126"/>
      <c r="Y14019" s="126"/>
      <c r="Z14019" s="126"/>
    </row>
    <row r="14020" spans="1:26">
      <c r="A14020" s="248"/>
      <c r="I14020" s="126"/>
      <c r="P14020" s="126"/>
      <c r="Y14020" s="126"/>
      <c r="Z14020" s="126"/>
    </row>
    <row r="14021" spans="1:26">
      <c r="A14021" s="248"/>
      <c r="I14021" s="126"/>
      <c r="P14021" s="126"/>
      <c r="Y14021" s="126"/>
      <c r="Z14021" s="126"/>
    </row>
    <row r="14022" spans="1:26">
      <c r="A14022" s="248"/>
      <c r="I14022" s="126"/>
      <c r="P14022" s="126"/>
      <c r="Y14022" s="126"/>
      <c r="Z14022" s="126"/>
    </row>
    <row r="14023" spans="1:26">
      <c r="A14023" s="248"/>
      <c r="I14023" s="126"/>
      <c r="P14023" s="126"/>
      <c r="Y14023" s="126"/>
      <c r="Z14023" s="126"/>
    </row>
    <row r="14024" spans="1:26">
      <c r="A14024" s="248"/>
      <c r="I14024" s="126"/>
      <c r="P14024" s="126"/>
      <c r="Y14024" s="126"/>
      <c r="Z14024" s="126"/>
    </row>
    <row r="14025" spans="1:26">
      <c r="A14025" s="248"/>
      <c r="I14025" s="126"/>
      <c r="P14025" s="126"/>
      <c r="Y14025" s="126"/>
      <c r="Z14025" s="126"/>
    </row>
    <row r="14026" spans="1:26">
      <c r="A14026" s="248"/>
      <c r="I14026" s="126"/>
      <c r="P14026" s="126"/>
      <c r="Y14026" s="126"/>
      <c r="Z14026" s="126"/>
    </row>
    <row r="14027" spans="1:26">
      <c r="A14027" s="248"/>
      <c r="I14027" s="126"/>
      <c r="P14027" s="126"/>
      <c r="Y14027" s="126"/>
      <c r="Z14027" s="126"/>
    </row>
    <row r="14028" spans="1:26">
      <c r="A14028" s="248"/>
      <c r="I14028" s="126"/>
      <c r="P14028" s="126"/>
      <c r="Y14028" s="126"/>
      <c r="Z14028" s="126"/>
    </row>
    <row r="14029" spans="1:26">
      <c r="A14029" s="248"/>
      <c r="I14029" s="126"/>
      <c r="P14029" s="126"/>
      <c r="Y14029" s="126"/>
      <c r="Z14029" s="126"/>
    </row>
    <row r="14030" spans="1:26">
      <c r="A14030" s="248"/>
      <c r="I14030" s="126"/>
      <c r="P14030" s="126"/>
      <c r="Y14030" s="126"/>
      <c r="Z14030" s="126"/>
    </row>
    <row r="14031" spans="1:26">
      <c r="A14031" s="248"/>
      <c r="I14031" s="126"/>
      <c r="P14031" s="126"/>
      <c r="Y14031" s="126"/>
      <c r="Z14031" s="126"/>
    </row>
    <row r="14032" spans="1:26">
      <c r="A14032" s="248"/>
      <c r="I14032" s="126"/>
      <c r="P14032" s="126"/>
      <c r="Y14032" s="126"/>
      <c r="Z14032" s="126"/>
    </row>
    <row r="14033" spans="1:26">
      <c r="A14033" s="248"/>
      <c r="I14033" s="126"/>
      <c r="P14033" s="126"/>
      <c r="Y14033" s="126"/>
      <c r="Z14033" s="126"/>
    </row>
    <row r="14034" spans="1:26">
      <c r="A14034" s="248"/>
      <c r="I14034" s="126"/>
      <c r="P14034" s="126"/>
      <c r="Y14034" s="126"/>
      <c r="Z14034" s="126"/>
    </row>
    <row r="14035" spans="1:26">
      <c r="A14035" s="248"/>
      <c r="I14035" s="126"/>
      <c r="P14035" s="126"/>
      <c r="Y14035" s="126"/>
      <c r="Z14035" s="126"/>
    </row>
    <row r="14036" spans="1:26">
      <c r="A14036" s="248"/>
      <c r="I14036" s="126"/>
      <c r="P14036" s="126"/>
      <c r="Y14036" s="126"/>
      <c r="Z14036" s="126"/>
    </row>
    <row r="14037" spans="1:26">
      <c r="A14037" s="248"/>
      <c r="I14037" s="126"/>
      <c r="P14037" s="126"/>
      <c r="Y14037" s="126"/>
      <c r="Z14037" s="126"/>
    </row>
    <row r="14038" spans="1:26">
      <c r="A14038" s="248"/>
      <c r="I14038" s="126"/>
      <c r="P14038" s="126"/>
      <c r="Y14038" s="126"/>
      <c r="Z14038" s="126"/>
    </row>
    <row r="14039" spans="1:26">
      <c r="A14039" s="248"/>
      <c r="I14039" s="126"/>
      <c r="P14039" s="126"/>
      <c r="Y14039" s="126"/>
      <c r="Z14039" s="126"/>
    </row>
    <row r="14040" spans="1:26">
      <c r="A14040" s="248"/>
      <c r="I14040" s="126"/>
      <c r="P14040" s="126"/>
      <c r="Y14040" s="126"/>
      <c r="Z14040" s="126"/>
    </row>
    <row r="14041" spans="1:26">
      <c r="A14041" s="248"/>
      <c r="I14041" s="126"/>
      <c r="P14041" s="126"/>
      <c r="Y14041" s="126"/>
      <c r="Z14041" s="126"/>
    </row>
    <row r="14042" spans="1:26">
      <c r="A14042" s="248"/>
      <c r="I14042" s="126"/>
      <c r="P14042" s="126"/>
      <c r="Y14042" s="126"/>
      <c r="Z14042" s="126"/>
    </row>
    <row r="14043" spans="1:26">
      <c r="A14043" s="248"/>
      <c r="I14043" s="126"/>
      <c r="P14043" s="126"/>
      <c r="Y14043" s="126"/>
      <c r="Z14043" s="126"/>
    </row>
    <row r="14044" spans="1:26">
      <c r="A14044" s="248"/>
      <c r="I14044" s="126"/>
      <c r="P14044" s="126"/>
      <c r="Y14044" s="126"/>
      <c r="Z14044" s="126"/>
    </row>
    <row r="14045" spans="1:26">
      <c r="A14045" s="248"/>
      <c r="I14045" s="126"/>
      <c r="P14045" s="126"/>
      <c r="Y14045" s="126"/>
      <c r="Z14045" s="126"/>
    </row>
    <row r="14046" spans="1:26">
      <c r="A14046" s="248"/>
      <c r="I14046" s="126"/>
      <c r="P14046" s="126"/>
      <c r="Y14046" s="126"/>
      <c r="Z14046" s="126"/>
    </row>
    <row r="14047" spans="1:26">
      <c r="A14047" s="248"/>
      <c r="I14047" s="126"/>
      <c r="P14047" s="126"/>
      <c r="Y14047" s="126"/>
      <c r="Z14047" s="126"/>
    </row>
    <row r="14048" spans="1:26">
      <c r="A14048" s="248"/>
      <c r="I14048" s="126"/>
      <c r="P14048" s="126"/>
      <c r="Y14048" s="126"/>
      <c r="Z14048" s="126"/>
    </row>
    <row r="14049" spans="1:26">
      <c r="A14049" s="248"/>
      <c r="I14049" s="126"/>
      <c r="P14049" s="126"/>
      <c r="Y14049" s="126"/>
      <c r="Z14049" s="126"/>
    </row>
    <row r="14050" spans="1:26">
      <c r="A14050" s="248"/>
      <c r="I14050" s="126"/>
      <c r="P14050" s="126"/>
      <c r="Y14050" s="126"/>
      <c r="Z14050" s="126"/>
    </row>
    <row r="14051" spans="1:26">
      <c r="A14051" s="248"/>
      <c r="I14051" s="126"/>
      <c r="P14051" s="126"/>
      <c r="Y14051" s="126"/>
      <c r="Z14051" s="126"/>
    </row>
    <row r="14052" spans="1:26">
      <c r="A14052" s="248"/>
      <c r="I14052" s="126"/>
      <c r="P14052" s="126"/>
      <c r="Y14052" s="126"/>
      <c r="Z14052" s="126"/>
    </row>
    <row r="14053" spans="1:26">
      <c r="A14053" s="248"/>
      <c r="I14053" s="126"/>
      <c r="P14053" s="126"/>
      <c r="Y14053" s="126"/>
      <c r="Z14053" s="126"/>
    </row>
    <row r="14054" spans="1:26">
      <c r="A14054" s="248"/>
      <c r="I14054" s="126"/>
      <c r="P14054" s="126"/>
      <c r="Y14054" s="126"/>
      <c r="Z14054" s="126"/>
    </row>
    <row r="14055" spans="1:26">
      <c r="A14055" s="248"/>
      <c r="I14055" s="126"/>
      <c r="P14055" s="126"/>
      <c r="Y14055" s="126"/>
      <c r="Z14055" s="126"/>
    </row>
    <row r="14056" spans="1:26">
      <c r="A14056" s="248"/>
      <c r="I14056" s="126"/>
      <c r="P14056" s="126"/>
      <c r="Y14056" s="126"/>
      <c r="Z14056" s="126"/>
    </row>
    <row r="14057" spans="1:26">
      <c r="A14057" s="248"/>
      <c r="I14057" s="126"/>
      <c r="P14057" s="126"/>
      <c r="Y14057" s="126"/>
      <c r="Z14057" s="126"/>
    </row>
    <row r="14058" spans="1:26">
      <c r="A14058" s="248"/>
      <c r="I14058" s="126"/>
      <c r="P14058" s="126"/>
      <c r="Y14058" s="126"/>
      <c r="Z14058" s="126"/>
    </row>
    <row r="14059" spans="1:26">
      <c r="A14059" s="248"/>
      <c r="I14059" s="126"/>
      <c r="P14059" s="126"/>
      <c r="Y14059" s="126"/>
      <c r="Z14059" s="126"/>
    </row>
    <row r="14060" spans="1:26">
      <c r="A14060" s="248"/>
      <c r="I14060" s="126"/>
      <c r="P14060" s="126"/>
      <c r="Y14060" s="126"/>
      <c r="Z14060" s="126"/>
    </row>
    <row r="14061" spans="1:26">
      <c r="A14061" s="248"/>
      <c r="I14061" s="126"/>
      <c r="P14061" s="126"/>
      <c r="Y14061" s="126"/>
      <c r="Z14061" s="126"/>
    </row>
    <row r="14062" spans="1:26">
      <c r="A14062" s="248"/>
      <c r="I14062" s="126"/>
      <c r="P14062" s="126"/>
      <c r="Y14062" s="126"/>
      <c r="Z14062" s="126"/>
    </row>
    <row r="14063" spans="1:26">
      <c r="A14063" s="248"/>
      <c r="I14063" s="126"/>
      <c r="P14063" s="126"/>
      <c r="Y14063" s="126"/>
      <c r="Z14063" s="126"/>
    </row>
    <row r="14064" spans="1:26">
      <c r="A14064" s="248"/>
      <c r="I14064" s="126"/>
      <c r="P14064" s="126"/>
      <c r="Y14064" s="126"/>
      <c r="Z14064" s="126"/>
    </row>
    <row r="14065" spans="1:26">
      <c r="A14065" s="248"/>
      <c r="I14065" s="126"/>
      <c r="P14065" s="126"/>
      <c r="Y14065" s="126"/>
      <c r="Z14065" s="126"/>
    </row>
    <row r="14066" spans="1:26">
      <c r="A14066" s="248"/>
      <c r="I14066" s="126"/>
      <c r="P14066" s="126"/>
      <c r="Y14066" s="126"/>
      <c r="Z14066" s="126"/>
    </row>
    <row r="14067" spans="1:26">
      <c r="A14067" s="248"/>
      <c r="I14067" s="126"/>
      <c r="P14067" s="126"/>
      <c r="Y14067" s="126"/>
      <c r="Z14067" s="126"/>
    </row>
    <row r="14068" spans="1:26">
      <c r="A14068" s="248"/>
      <c r="I14068" s="126"/>
      <c r="P14068" s="126"/>
      <c r="Y14068" s="126"/>
      <c r="Z14068" s="126"/>
    </row>
    <row r="14069" spans="1:26">
      <c r="A14069" s="248"/>
      <c r="I14069" s="126"/>
      <c r="P14069" s="126"/>
      <c r="Y14069" s="126"/>
      <c r="Z14069" s="126"/>
    </row>
    <row r="14070" spans="1:26">
      <c r="A14070" s="248"/>
      <c r="I14070" s="126"/>
      <c r="P14070" s="126"/>
      <c r="Y14070" s="126"/>
      <c r="Z14070" s="126"/>
    </row>
    <row r="14071" spans="1:26">
      <c r="A14071" s="248"/>
      <c r="I14071" s="126"/>
      <c r="P14071" s="126"/>
      <c r="Y14071" s="126"/>
      <c r="Z14071" s="126"/>
    </row>
    <row r="14072" spans="1:26">
      <c r="A14072" s="248"/>
      <c r="I14072" s="126"/>
      <c r="P14072" s="126"/>
      <c r="Y14072" s="126"/>
      <c r="Z14072" s="126"/>
    </row>
    <row r="14073" spans="1:26">
      <c r="A14073" s="248"/>
      <c r="I14073" s="126"/>
      <c r="P14073" s="126"/>
      <c r="Y14073" s="126"/>
      <c r="Z14073" s="126"/>
    </row>
    <row r="14074" spans="1:26">
      <c r="A14074" s="248"/>
      <c r="I14074" s="126"/>
      <c r="P14074" s="126"/>
      <c r="Y14074" s="126"/>
      <c r="Z14074" s="126"/>
    </row>
    <row r="14075" spans="1:26">
      <c r="A14075" s="248"/>
      <c r="I14075" s="126"/>
      <c r="P14075" s="126"/>
      <c r="Y14075" s="126"/>
      <c r="Z14075" s="126"/>
    </row>
    <row r="14076" spans="1:26">
      <c r="A14076" s="248"/>
      <c r="I14076" s="126"/>
      <c r="P14076" s="126"/>
      <c r="Y14076" s="126"/>
      <c r="Z14076" s="126"/>
    </row>
    <row r="14077" spans="1:26">
      <c r="A14077" s="248"/>
      <c r="I14077" s="126"/>
      <c r="P14077" s="126"/>
      <c r="Y14077" s="126"/>
      <c r="Z14077" s="126"/>
    </row>
    <row r="14078" spans="1:26">
      <c r="A14078" s="248"/>
      <c r="I14078" s="126"/>
      <c r="P14078" s="126"/>
      <c r="Y14078" s="126"/>
      <c r="Z14078" s="126"/>
    </row>
    <row r="14079" spans="1:26">
      <c r="A14079" s="248"/>
      <c r="I14079" s="126"/>
      <c r="P14079" s="126"/>
      <c r="Y14079" s="126"/>
      <c r="Z14079" s="126"/>
    </row>
    <row r="14080" spans="1:26">
      <c r="A14080" s="248"/>
      <c r="I14080" s="126"/>
      <c r="P14080" s="126"/>
      <c r="Y14080" s="126"/>
      <c r="Z14080" s="126"/>
    </row>
    <row r="14081" spans="1:26">
      <c r="A14081" s="248"/>
      <c r="I14081" s="126"/>
      <c r="P14081" s="126"/>
      <c r="Y14081" s="126"/>
      <c r="Z14081" s="126"/>
    </row>
    <row r="14082" spans="1:26">
      <c r="A14082" s="248"/>
      <c r="I14082" s="126"/>
      <c r="P14082" s="126"/>
      <c r="Y14082" s="126"/>
      <c r="Z14082" s="126"/>
    </row>
    <row r="14083" spans="1:26">
      <c r="A14083" s="248"/>
      <c r="I14083" s="126"/>
      <c r="P14083" s="126"/>
      <c r="Y14083" s="126"/>
      <c r="Z14083" s="126"/>
    </row>
    <row r="14084" spans="1:26">
      <c r="A14084" s="248"/>
      <c r="I14084" s="126"/>
      <c r="P14084" s="126"/>
      <c r="Y14084" s="126"/>
      <c r="Z14084" s="126"/>
    </row>
    <row r="14085" spans="1:26">
      <c r="A14085" s="248"/>
      <c r="I14085" s="126"/>
      <c r="P14085" s="126"/>
      <c r="Y14085" s="126"/>
      <c r="Z14085" s="126"/>
    </row>
    <row r="14086" spans="1:26">
      <c r="A14086" s="248"/>
      <c r="I14086" s="126"/>
      <c r="P14086" s="126"/>
      <c r="Y14086" s="126"/>
      <c r="Z14086" s="126"/>
    </row>
    <row r="14087" spans="1:26">
      <c r="A14087" s="248"/>
      <c r="I14087" s="126"/>
      <c r="P14087" s="126"/>
      <c r="Y14087" s="126"/>
      <c r="Z14087" s="126"/>
    </row>
    <row r="14088" spans="1:26">
      <c r="A14088" s="248"/>
      <c r="I14088" s="126"/>
      <c r="P14088" s="126"/>
      <c r="Y14088" s="126"/>
      <c r="Z14088" s="126"/>
    </row>
    <row r="14089" spans="1:26">
      <c r="A14089" s="248"/>
      <c r="I14089" s="126"/>
      <c r="P14089" s="126"/>
      <c r="Y14089" s="126"/>
      <c r="Z14089" s="126"/>
    </row>
    <row r="14090" spans="1:26">
      <c r="A14090" s="248"/>
      <c r="I14090" s="126"/>
      <c r="P14090" s="126"/>
      <c r="Y14090" s="126"/>
      <c r="Z14090" s="126"/>
    </row>
    <row r="14091" spans="1:26">
      <c r="A14091" s="248"/>
      <c r="I14091" s="126"/>
      <c r="P14091" s="126"/>
      <c r="Y14091" s="126"/>
      <c r="Z14091" s="126"/>
    </row>
    <row r="14092" spans="1:26">
      <c r="A14092" s="248"/>
      <c r="I14092" s="126"/>
      <c r="P14092" s="126"/>
      <c r="Y14092" s="126"/>
      <c r="Z14092" s="126"/>
    </row>
    <row r="14093" spans="1:26">
      <c r="A14093" s="248"/>
      <c r="I14093" s="126"/>
      <c r="P14093" s="126"/>
      <c r="Y14093" s="126"/>
      <c r="Z14093" s="126"/>
    </row>
    <row r="14094" spans="1:26">
      <c r="A14094" s="248"/>
      <c r="I14094" s="126"/>
      <c r="P14094" s="126"/>
      <c r="Y14094" s="126"/>
      <c r="Z14094" s="126"/>
    </row>
    <row r="14095" spans="1:26">
      <c r="A14095" s="248"/>
      <c r="I14095" s="126"/>
      <c r="P14095" s="126"/>
      <c r="Y14095" s="126"/>
      <c r="Z14095" s="126"/>
    </row>
    <row r="14096" spans="1:26">
      <c r="A14096" s="248"/>
      <c r="I14096" s="126"/>
      <c r="P14096" s="126"/>
      <c r="Y14096" s="126"/>
      <c r="Z14096" s="126"/>
    </row>
    <row r="14097" spans="1:26">
      <c r="A14097" s="248"/>
      <c r="I14097" s="126"/>
      <c r="P14097" s="126"/>
      <c r="Y14097" s="126"/>
      <c r="Z14097" s="126"/>
    </row>
    <row r="14098" spans="1:26">
      <c r="A14098" s="248"/>
      <c r="I14098" s="126"/>
      <c r="P14098" s="126"/>
      <c r="Y14098" s="126"/>
      <c r="Z14098" s="126"/>
    </row>
    <row r="14099" spans="1:26">
      <c r="A14099" s="248"/>
      <c r="I14099" s="126"/>
      <c r="P14099" s="126"/>
      <c r="Y14099" s="126"/>
      <c r="Z14099" s="126"/>
    </row>
    <row r="14100" spans="1:26">
      <c r="A14100" s="248"/>
      <c r="I14100" s="126"/>
      <c r="P14100" s="126"/>
      <c r="Y14100" s="126"/>
      <c r="Z14100" s="126"/>
    </row>
    <row r="14101" spans="1:26">
      <c r="A14101" s="248"/>
      <c r="I14101" s="126"/>
      <c r="P14101" s="126"/>
      <c r="Y14101" s="126"/>
      <c r="Z14101" s="126"/>
    </row>
    <row r="14102" spans="1:26">
      <c r="A14102" s="248"/>
      <c r="I14102" s="126"/>
      <c r="P14102" s="126"/>
      <c r="Y14102" s="126"/>
      <c r="Z14102" s="126"/>
    </row>
    <row r="14103" spans="1:26">
      <c r="A14103" s="248"/>
      <c r="I14103" s="126"/>
      <c r="P14103" s="126"/>
      <c r="Y14103" s="126"/>
      <c r="Z14103" s="126"/>
    </row>
    <row r="14104" spans="1:26">
      <c r="A14104" s="248"/>
      <c r="I14104" s="126"/>
      <c r="P14104" s="126"/>
      <c r="Y14104" s="126"/>
      <c r="Z14104" s="126"/>
    </row>
    <row r="14105" spans="1:26">
      <c r="A14105" s="248"/>
      <c r="I14105" s="126"/>
      <c r="P14105" s="126"/>
      <c r="Y14105" s="126"/>
      <c r="Z14105" s="126"/>
    </row>
    <row r="14106" spans="1:26">
      <c r="A14106" s="248"/>
      <c r="I14106" s="126"/>
      <c r="P14106" s="126"/>
      <c r="Y14106" s="126"/>
      <c r="Z14106" s="126"/>
    </row>
    <row r="14107" spans="1:26">
      <c r="A14107" s="248"/>
      <c r="I14107" s="126"/>
      <c r="P14107" s="126"/>
      <c r="Y14107" s="126"/>
      <c r="Z14107" s="126"/>
    </row>
    <row r="14108" spans="1:26">
      <c r="A14108" s="248"/>
      <c r="I14108" s="126"/>
      <c r="P14108" s="126"/>
      <c r="Y14108" s="126"/>
      <c r="Z14108" s="126"/>
    </row>
    <row r="14109" spans="1:26">
      <c r="A14109" s="248"/>
      <c r="I14109" s="126"/>
      <c r="P14109" s="126"/>
      <c r="Y14109" s="126"/>
      <c r="Z14109" s="126"/>
    </row>
    <row r="14110" spans="1:26">
      <c r="A14110" s="248"/>
      <c r="I14110" s="126"/>
      <c r="P14110" s="126"/>
      <c r="Y14110" s="126"/>
      <c r="Z14110" s="126"/>
    </row>
    <row r="14111" spans="1:26">
      <c r="A14111" s="248"/>
      <c r="I14111" s="126"/>
      <c r="P14111" s="126"/>
      <c r="Y14111" s="126"/>
      <c r="Z14111" s="126"/>
    </row>
    <row r="14112" spans="1:26">
      <c r="A14112" s="248"/>
      <c r="I14112" s="126"/>
      <c r="P14112" s="126"/>
      <c r="Y14112" s="126"/>
      <c r="Z14112" s="126"/>
    </row>
    <row r="14113" spans="1:26">
      <c r="A14113" s="248"/>
      <c r="I14113" s="126"/>
      <c r="P14113" s="126"/>
      <c r="Y14113" s="126"/>
      <c r="Z14113" s="126"/>
    </row>
    <row r="14114" spans="1:26">
      <c r="A14114" s="248"/>
      <c r="I14114" s="126"/>
      <c r="P14114" s="126"/>
      <c r="Y14114" s="126"/>
      <c r="Z14114" s="126"/>
    </row>
    <row r="14115" spans="1:26">
      <c r="A14115" s="248"/>
      <c r="I14115" s="126"/>
      <c r="P14115" s="126"/>
      <c r="Y14115" s="126"/>
      <c r="Z14115" s="126"/>
    </row>
    <row r="14116" spans="1:26">
      <c r="A14116" s="248"/>
      <c r="I14116" s="126"/>
      <c r="P14116" s="126"/>
      <c r="Y14116" s="126"/>
      <c r="Z14116" s="126"/>
    </row>
    <row r="14117" spans="1:26">
      <c r="A14117" s="248"/>
      <c r="I14117" s="126"/>
      <c r="P14117" s="126"/>
      <c r="Y14117" s="126"/>
      <c r="Z14117" s="126"/>
    </row>
    <row r="14118" spans="1:26">
      <c r="A14118" s="248"/>
      <c r="I14118" s="126"/>
      <c r="P14118" s="126"/>
      <c r="Y14118" s="126"/>
      <c r="Z14118" s="126"/>
    </row>
    <row r="14119" spans="1:26">
      <c r="A14119" s="248"/>
      <c r="I14119" s="126"/>
      <c r="P14119" s="126"/>
      <c r="Y14119" s="126"/>
      <c r="Z14119" s="126"/>
    </row>
    <row r="14120" spans="1:26">
      <c r="A14120" s="248"/>
      <c r="I14120" s="126"/>
      <c r="P14120" s="126"/>
      <c r="Y14120" s="126"/>
      <c r="Z14120" s="126"/>
    </row>
    <row r="14121" spans="1:26">
      <c r="A14121" s="248"/>
      <c r="I14121" s="126"/>
      <c r="P14121" s="126"/>
      <c r="Y14121" s="126"/>
      <c r="Z14121" s="126"/>
    </row>
    <row r="14122" spans="1:26">
      <c r="A14122" s="248"/>
      <c r="I14122" s="126"/>
      <c r="P14122" s="126"/>
      <c r="Y14122" s="126"/>
      <c r="Z14122" s="126"/>
    </row>
    <row r="14123" spans="1:26">
      <c r="A14123" s="248"/>
      <c r="I14123" s="126"/>
      <c r="P14123" s="126"/>
      <c r="Y14123" s="126"/>
      <c r="Z14123" s="126"/>
    </row>
    <row r="14124" spans="1:26">
      <c r="A14124" s="248"/>
      <c r="I14124" s="126"/>
      <c r="P14124" s="126"/>
      <c r="Y14124" s="126"/>
      <c r="Z14124" s="126"/>
    </row>
    <row r="14125" spans="1:26">
      <c r="A14125" s="248"/>
      <c r="I14125" s="126"/>
      <c r="P14125" s="126"/>
      <c r="Y14125" s="126"/>
      <c r="Z14125" s="126"/>
    </row>
    <row r="14126" spans="1:26">
      <c r="A14126" s="248"/>
      <c r="I14126" s="126"/>
      <c r="P14126" s="126"/>
      <c r="Y14126" s="126"/>
      <c r="Z14126" s="126"/>
    </row>
    <row r="14127" spans="1:26">
      <c r="A14127" s="248"/>
      <c r="I14127" s="126"/>
      <c r="P14127" s="126"/>
      <c r="Y14127" s="126"/>
      <c r="Z14127" s="126"/>
    </row>
    <row r="14128" spans="1:26">
      <c r="A14128" s="248"/>
      <c r="I14128" s="126"/>
      <c r="P14128" s="126"/>
      <c r="Y14128" s="126"/>
      <c r="Z14128" s="126"/>
    </row>
    <row r="14129" spans="1:26">
      <c r="A14129" s="248"/>
      <c r="I14129" s="126"/>
      <c r="P14129" s="126"/>
      <c r="Y14129" s="126"/>
      <c r="Z14129" s="126"/>
    </row>
    <row r="14130" spans="1:26">
      <c r="A14130" s="248"/>
      <c r="I14130" s="126"/>
      <c r="P14130" s="126"/>
      <c r="Y14130" s="126"/>
      <c r="Z14130" s="126"/>
    </row>
    <row r="14131" spans="1:26">
      <c r="A14131" s="248"/>
      <c r="I14131" s="126"/>
      <c r="P14131" s="126"/>
      <c r="Y14131" s="126"/>
      <c r="Z14131" s="126"/>
    </row>
    <row r="14132" spans="1:26">
      <c r="A14132" s="248"/>
      <c r="I14132" s="126"/>
      <c r="P14132" s="126"/>
      <c r="Y14132" s="126"/>
      <c r="Z14132" s="126"/>
    </row>
    <row r="14133" spans="1:26">
      <c r="A14133" s="248"/>
      <c r="I14133" s="126"/>
      <c r="P14133" s="126"/>
      <c r="Y14133" s="126"/>
      <c r="Z14133" s="126"/>
    </row>
    <row r="14134" spans="1:26">
      <c r="A14134" s="248"/>
      <c r="I14134" s="126"/>
      <c r="P14134" s="126"/>
      <c r="Y14134" s="126"/>
      <c r="Z14134" s="126"/>
    </row>
    <row r="14135" spans="1:26">
      <c r="A14135" s="248"/>
      <c r="I14135" s="126"/>
      <c r="P14135" s="126"/>
      <c r="Y14135" s="126"/>
      <c r="Z14135" s="126"/>
    </row>
    <row r="14136" spans="1:26">
      <c r="A14136" s="248"/>
      <c r="I14136" s="126"/>
      <c r="P14136" s="126"/>
      <c r="Y14136" s="126"/>
      <c r="Z14136" s="126"/>
    </row>
    <row r="14137" spans="1:26">
      <c r="A14137" s="248"/>
      <c r="I14137" s="126"/>
      <c r="P14137" s="126"/>
      <c r="Y14137" s="126"/>
      <c r="Z14137" s="126"/>
    </row>
    <row r="14138" spans="1:26">
      <c r="A14138" s="248"/>
      <c r="I14138" s="126"/>
      <c r="P14138" s="126"/>
      <c r="Y14138" s="126"/>
      <c r="Z14138" s="126"/>
    </row>
    <row r="14139" spans="1:26">
      <c r="A14139" s="248"/>
      <c r="I14139" s="126"/>
      <c r="P14139" s="126"/>
      <c r="Y14139" s="126"/>
      <c r="Z14139" s="126"/>
    </row>
    <row r="14140" spans="1:26">
      <c r="A14140" s="248"/>
      <c r="I14140" s="126"/>
      <c r="P14140" s="126"/>
      <c r="Y14140" s="126"/>
      <c r="Z14140" s="126"/>
    </row>
    <row r="14141" spans="1:26">
      <c r="A14141" s="248"/>
      <c r="I14141" s="126"/>
      <c r="P14141" s="126"/>
      <c r="Y14141" s="126"/>
      <c r="Z14141" s="126"/>
    </row>
    <row r="14142" spans="1:26">
      <c r="A14142" s="248"/>
      <c r="I14142" s="126"/>
      <c r="P14142" s="126"/>
      <c r="Y14142" s="126"/>
      <c r="Z14142" s="126"/>
    </row>
    <row r="14143" spans="1:26">
      <c r="A14143" s="248"/>
      <c r="I14143" s="126"/>
      <c r="P14143" s="126"/>
      <c r="Y14143" s="126"/>
      <c r="Z14143" s="126"/>
    </row>
    <row r="14144" spans="1:26">
      <c r="A14144" s="248"/>
      <c r="I14144" s="126"/>
      <c r="P14144" s="126"/>
      <c r="Y14144" s="126"/>
      <c r="Z14144" s="126"/>
    </row>
    <row r="14145" spans="1:26">
      <c r="A14145" s="248"/>
      <c r="I14145" s="126"/>
      <c r="P14145" s="126"/>
      <c r="Y14145" s="126"/>
      <c r="Z14145" s="126"/>
    </row>
    <row r="14146" spans="1:26">
      <c r="A14146" s="248"/>
      <c r="I14146" s="126"/>
      <c r="P14146" s="126"/>
      <c r="Y14146" s="126"/>
      <c r="Z14146" s="126"/>
    </row>
    <row r="14147" spans="1:26">
      <c r="A14147" s="248"/>
      <c r="I14147" s="126"/>
      <c r="P14147" s="126"/>
      <c r="Y14147" s="126"/>
      <c r="Z14147" s="126"/>
    </row>
    <row r="14148" spans="1:26">
      <c r="A14148" s="248"/>
      <c r="I14148" s="126"/>
      <c r="P14148" s="126"/>
      <c r="Y14148" s="126"/>
      <c r="Z14148" s="126"/>
    </row>
    <row r="14149" spans="1:26">
      <c r="A14149" s="248"/>
      <c r="I14149" s="126"/>
      <c r="P14149" s="126"/>
      <c r="Y14149" s="126"/>
      <c r="Z14149" s="126"/>
    </row>
    <row r="14150" spans="1:26">
      <c r="A14150" s="248"/>
      <c r="I14150" s="126"/>
      <c r="P14150" s="126"/>
      <c r="Y14150" s="126"/>
      <c r="Z14150" s="126"/>
    </row>
    <row r="14151" spans="1:26">
      <c r="A14151" s="248"/>
      <c r="I14151" s="126"/>
      <c r="P14151" s="126"/>
      <c r="Y14151" s="126"/>
      <c r="Z14151" s="126"/>
    </row>
    <row r="14152" spans="1:26">
      <c r="A14152" s="248"/>
      <c r="I14152" s="126"/>
      <c r="P14152" s="126"/>
      <c r="Y14152" s="126"/>
      <c r="Z14152" s="126"/>
    </row>
    <row r="14153" spans="1:26">
      <c r="A14153" s="248"/>
      <c r="I14153" s="126"/>
      <c r="P14153" s="126"/>
      <c r="Y14153" s="126"/>
      <c r="Z14153" s="126"/>
    </row>
    <row r="14154" spans="1:26">
      <c r="A14154" s="248"/>
      <c r="I14154" s="126"/>
      <c r="P14154" s="126"/>
      <c r="Y14154" s="126"/>
      <c r="Z14154" s="126"/>
    </row>
    <row r="14155" spans="1:26">
      <c r="A14155" s="248"/>
      <c r="I14155" s="126"/>
      <c r="P14155" s="126"/>
      <c r="Y14155" s="126"/>
      <c r="Z14155" s="126"/>
    </row>
    <row r="14156" spans="1:26">
      <c r="A14156" s="248"/>
      <c r="I14156" s="126"/>
      <c r="P14156" s="126"/>
      <c r="Y14156" s="126"/>
      <c r="Z14156" s="126"/>
    </row>
    <row r="14157" spans="1:26">
      <c r="A14157" s="248"/>
      <c r="I14157" s="126"/>
      <c r="P14157" s="126"/>
      <c r="Y14157" s="126"/>
      <c r="Z14157" s="126"/>
    </row>
    <row r="14158" spans="1:26">
      <c r="A14158" s="248"/>
      <c r="I14158" s="126"/>
      <c r="P14158" s="126"/>
      <c r="Y14158" s="126"/>
      <c r="Z14158" s="126"/>
    </row>
    <row r="14159" spans="1:26">
      <c r="A14159" s="248"/>
      <c r="I14159" s="126"/>
      <c r="P14159" s="126"/>
      <c r="Y14159" s="126"/>
      <c r="Z14159" s="126"/>
    </row>
    <row r="14160" spans="1:26">
      <c r="A14160" s="248"/>
      <c r="I14160" s="126"/>
      <c r="P14160" s="126"/>
      <c r="Y14160" s="126"/>
      <c r="Z14160" s="126"/>
    </row>
    <row r="14161" spans="1:26">
      <c r="A14161" s="248"/>
      <c r="I14161" s="126"/>
      <c r="P14161" s="126"/>
      <c r="Y14161" s="126"/>
      <c r="Z14161" s="126"/>
    </row>
    <row r="14162" spans="1:26">
      <c r="A14162" s="248"/>
      <c r="I14162" s="126"/>
      <c r="P14162" s="126"/>
      <c r="Y14162" s="126"/>
      <c r="Z14162" s="126"/>
    </row>
    <row r="14163" spans="1:26">
      <c r="A14163" s="248"/>
      <c r="I14163" s="126"/>
      <c r="P14163" s="126"/>
      <c r="Y14163" s="126"/>
      <c r="Z14163" s="126"/>
    </row>
    <row r="14164" spans="1:26">
      <c r="A14164" s="248"/>
      <c r="I14164" s="126"/>
      <c r="P14164" s="126"/>
      <c r="Y14164" s="126"/>
      <c r="Z14164" s="126"/>
    </row>
    <row r="14165" spans="1:26">
      <c r="A14165" s="248"/>
      <c r="I14165" s="126"/>
      <c r="P14165" s="126"/>
      <c r="Y14165" s="126"/>
      <c r="Z14165" s="126"/>
    </row>
    <row r="14166" spans="1:26">
      <c r="A14166" s="248"/>
      <c r="I14166" s="126"/>
      <c r="P14166" s="126"/>
      <c r="Y14166" s="126"/>
      <c r="Z14166" s="126"/>
    </row>
    <row r="14167" spans="1:26">
      <c r="A14167" s="248"/>
      <c r="I14167" s="126"/>
      <c r="P14167" s="126"/>
      <c r="Y14167" s="126"/>
      <c r="Z14167" s="126"/>
    </row>
    <row r="14168" spans="1:26">
      <c r="A14168" s="248"/>
      <c r="I14168" s="126"/>
      <c r="P14168" s="126"/>
      <c r="Y14168" s="126"/>
      <c r="Z14168" s="126"/>
    </row>
    <row r="14169" spans="1:26">
      <c r="A14169" s="248"/>
      <c r="I14169" s="126"/>
      <c r="P14169" s="126"/>
      <c r="Y14169" s="126"/>
      <c r="Z14169" s="126"/>
    </row>
    <row r="14170" spans="1:26">
      <c r="A14170" s="248"/>
      <c r="I14170" s="126"/>
      <c r="P14170" s="126"/>
      <c r="Y14170" s="126"/>
      <c r="Z14170" s="126"/>
    </row>
    <row r="14171" spans="1:26">
      <c r="A14171" s="248"/>
      <c r="I14171" s="126"/>
      <c r="P14171" s="126"/>
      <c r="Y14171" s="126"/>
      <c r="Z14171" s="126"/>
    </row>
    <row r="14172" spans="1:26">
      <c r="A14172" s="248"/>
      <c r="I14172" s="126"/>
      <c r="P14172" s="126"/>
      <c r="Y14172" s="126"/>
      <c r="Z14172" s="126"/>
    </row>
    <row r="14173" spans="1:26">
      <c r="A14173" s="248"/>
      <c r="I14173" s="126"/>
      <c r="P14173" s="126"/>
      <c r="Y14173" s="126"/>
      <c r="Z14173" s="126"/>
    </row>
    <row r="14174" spans="1:26">
      <c r="A14174" s="248"/>
      <c r="I14174" s="126"/>
      <c r="P14174" s="126"/>
      <c r="Y14174" s="126"/>
      <c r="Z14174" s="126"/>
    </row>
    <row r="14175" spans="1:26">
      <c r="A14175" s="248"/>
      <c r="I14175" s="126"/>
      <c r="P14175" s="126"/>
      <c r="Y14175" s="126"/>
      <c r="Z14175" s="126"/>
    </row>
    <row r="14176" spans="1:26">
      <c r="A14176" s="248"/>
      <c r="I14176" s="126"/>
      <c r="P14176" s="126"/>
      <c r="Y14176" s="126"/>
      <c r="Z14176" s="126"/>
    </row>
    <row r="14177" spans="1:26">
      <c r="A14177" s="248"/>
      <c r="I14177" s="126"/>
      <c r="P14177" s="126"/>
      <c r="Y14177" s="126"/>
      <c r="Z14177" s="126"/>
    </row>
    <row r="14178" spans="1:26">
      <c r="A14178" s="248"/>
      <c r="I14178" s="126"/>
      <c r="P14178" s="126"/>
      <c r="Y14178" s="126"/>
      <c r="Z14178" s="126"/>
    </row>
    <row r="14179" spans="1:26">
      <c r="A14179" s="248"/>
      <c r="I14179" s="126"/>
      <c r="P14179" s="126"/>
      <c r="Y14179" s="126"/>
      <c r="Z14179" s="126"/>
    </row>
    <row r="14180" spans="1:26">
      <c r="A14180" s="248"/>
      <c r="I14180" s="126"/>
      <c r="P14180" s="126"/>
      <c r="Y14180" s="126"/>
      <c r="Z14180" s="126"/>
    </row>
    <row r="14181" spans="1:26">
      <c r="A14181" s="248"/>
      <c r="I14181" s="126"/>
      <c r="P14181" s="126"/>
      <c r="Y14181" s="126"/>
      <c r="Z14181" s="126"/>
    </row>
    <row r="14182" spans="1:26">
      <c r="A14182" s="248"/>
      <c r="I14182" s="126"/>
      <c r="P14182" s="126"/>
      <c r="Y14182" s="126"/>
      <c r="Z14182" s="126"/>
    </row>
    <row r="14183" spans="1:26">
      <c r="A14183" s="248"/>
      <c r="I14183" s="126"/>
      <c r="P14183" s="126"/>
      <c r="Y14183" s="126"/>
      <c r="Z14183" s="126"/>
    </row>
    <row r="14184" spans="1:26">
      <c r="A14184" s="248"/>
      <c r="I14184" s="126"/>
      <c r="P14184" s="126"/>
      <c r="Y14184" s="126"/>
      <c r="Z14184" s="126"/>
    </row>
    <row r="14185" spans="1:26">
      <c r="A14185" s="248"/>
      <c r="I14185" s="126"/>
      <c r="P14185" s="126"/>
      <c r="Y14185" s="126"/>
      <c r="Z14185" s="126"/>
    </row>
    <row r="14186" spans="1:26">
      <c r="A14186" s="248"/>
      <c r="I14186" s="126"/>
      <c r="P14186" s="126"/>
      <c r="Y14186" s="126"/>
      <c r="Z14186" s="126"/>
    </row>
    <row r="14187" spans="1:26">
      <c r="A14187" s="248"/>
      <c r="I14187" s="126"/>
      <c r="P14187" s="126"/>
      <c r="Y14187" s="126"/>
      <c r="Z14187" s="126"/>
    </row>
    <row r="14188" spans="1:26">
      <c r="A14188" s="248"/>
      <c r="I14188" s="126"/>
      <c r="P14188" s="126"/>
      <c r="Y14188" s="126"/>
      <c r="Z14188" s="126"/>
    </row>
    <row r="14189" spans="1:26">
      <c r="A14189" s="248"/>
      <c r="I14189" s="126"/>
      <c r="P14189" s="126"/>
      <c r="Y14189" s="126"/>
      <c r="Z14189" s="126"/>
    </row>
    <row r="14190" spans="1:26">
      <c r="A14190" s="248"/>
      <c r="I14190" s="126"/>
      <c r="P14190" s="126"/>
      <c r="Y14190" s="126"/>
      <c r="Z14190" s="126"/>
    </row>
    <row r="14191" spans="1:26">
      <c r="A14191" s="248"/>
      <c r="I14191" s="126"/>
      <c r="P14191" s="126"/>
      <c r="Y14191" s="126"/>
      <c r="Z14191" s="126"/>
    </row>
    <row r="14192" spans="1:26">
      <c r="A14192" s="248"/>
      <c r="I14192" s="126"/>
      <c r="P14192" s="126"/>
      <c r="Y14192" s="126"/>
      <c r="Z14192" s="126"/>
    </row>
    <row r="14193" spans="1:26">
      <c r="A14193" s="248"/>
      <c r="I14193" s="126"/>
      <c r="P14193" s="126"/>
      <c r="Y14193" s="126"/>
      <c r="Z14193" s="126"/>
    </row>
    <row r="14194" spans="1:26">
      <c r="A14194" s="248"/>
      <c r="I14194" s="126"/>
      <c r="P14194" s="126"/>
      <c r="Y14194" s="126"/>
      <c r="Z14194" s="126"/>
    </row>
    <row r="14195" spans="1:26">
      <c r="A14195" s="248"/>
      <c r="I14195" s="126"/>
      <c r="P14195" s="126"/>
      <c r="Y14195" s="126"/>
      <c r="Z14195" s="126"/>
    </row>
    <row r="14196" spans="1:26">
      <c r="A14196" s="248"/>
      <c r="I14196" s="126"/>
      <c r="P14196" s="126"/>
      <c r="Y14196" s="126"/>
      <c r="Z14196" s="126"/>
    </row>
    <row r="14197" spans="1:26">
      <c r="A14197" s="248"/>
      <c r="I14197" s="126"/>
      <c r="P14197" s="126"/>
      <c r="Y14197" s="126"/>
      <c r="Z14197" s="126"/>
    </row>
    <row r="14198" spans="1:26">
      <c r="A14198" s="248"/>
      <c r="I14198" s="126"/>
      <c r="P14198" s="126"/>
      <c r="Y14198" s="126"/>
      <c r="Z14198" s="126"/>
    </row>
    <row r="14199" spans="1:26">
      <c r="A14199" s="248"/>
      <c r="I14199" s="126"/>
      <c r="P14199" s="126"/>
      <c r="Y14199" s="126"/>
      <c r="Z14199" s="126"/>
    </row>
    <row r="14200" spans="1:26">
      <c r="A14200" s="248"/>
      <c r="I14200" s="126"/>
      <c r="P14200" s="126"/>
      <c r="Y14200" s="126"/>
      <c r="Z14200" s="126"/>
    </row>
    <row r="14201" spans="1:26">
      <c r="A14201" s="248"/>
      <c r="I14201" s="126"/>
      <c r="P14201" s="126"/>
      <c r="Y14201" s="126"/>
      <c r="Z14201" s="126"/>
    </row>
    <row r="14202" spans="1:26">
      <c r="A14202" s="248"/>
      <c r="I14202" s="126"/>
      <c r="P14202" s="126"/>
      <c r="Y14202" s="126"/>
      <c r="Z14202" s="126"/>
    </row>
    <row r="14203" spans="1:26">
      <c r="A14203" s="248"/>
      <c r="I14203" s="126"/>
      <c r="P14203" s="126"/>
      <c r="Y14203" s="126"/>
      <c r="Z14203" s="126"/>
    </row>
    <row r="14204" spans="1:26">
      <c r="A14204" s="248"/>
      <c r="I14204" s="126"/>
      <c r="P14204" s="126"/>
      <c r="Y14204" s="126"/>
      <c r="Z14204" s="126"/>
    </row>
    <row r="14205" spans="1:26">
      <c r="A14205" s="248"/>
      <c r="I14205" s="126"/>
      <c r="P14205" s="126"/>
      <c r="Y14205" s="126"/>
      <c r="Z14205" s="126"/>
    </row>
    <row r="14206" spans="1:26">
      <c r="A14206" s="248"/>
      <c r="I14206" s="126"/>
      <c r="P14206" s="126"/>
      <c r="Y14206" s="126"/>
      <c r="Z14206" s="126"/>
    </row>
    <row r="14207" spans="1:26">
      <c r="A14207" s="248"/>
      <c r="I14207" s="126"/>
      <c r="P14207" s="126"/>
      <c r="Y14207" s="126"/>
      <c r="Z14207" s="126"/>
    </row>
    <row r="14208" spans="1:26">
      <c r="A14208" s="248"/>
      <c r="I14208" s="126"/>
      <c r="P14208" s="126"/>
      <c r="Y14208" s="126"/>
      <c r="Z14208" s="126"/>
    </row>
    <row r="14209" spans="1:26">
      <c r="A14209" s="248"/>
      <c r="I14209" s="126"/>
      <c r="P14209" s="126"/>
      <c r="Y14209" s="126"/>
      <c r="Z14209" s="126"/>
    </row>
    <row r="14210" spans="1:26">
      <c r="A14210" s="248"/>
      <c r="I14210" s="126"/>
      <c r="P14210" s="126"/>
      <c r="Y14210" s="126"/>
      <c r="Z14210" s="126"/>
    </row>
    <row r="14211" spans="1:26">
      <c r="A14211" s="248"/>
      <c r="I14211" s="126"/>
      <c r="P14211" s="126"/>
      <c r="Y14211" s="126"/>
      <c r="Z14211" s="126"/>
    </row>
    <row r="14212" spans="1:26">
      <c r="A14212" s="248"/>
      <c r="I14212" s="126"/>
      <c r="P14212" s="126"/>
      <c r="Y14212" s="126"/>
      <c r="Z14212" s="126"/>
    </row>
    <row r="14213" spans="1:26">
      <c r="A14213" s="248"/>
      <c r="I14213" s="126"/>
      <c r="P14213" s="126"/>
      <c r="Y14213" s="126"/>
      <c r="Z14213" s="126"/>
    </row>
    <row r="14214" spans="1:26">
      <c r="A14214" s="248"/>
      <c r="I14214" s="126"/>
      <c r="P14214" s="126"/>
      <c r="Y14214" s="126"/>
      <c r="Z14214" s="126"/>
    </row>
    <row r="14215" spans="1:26">
      <c r="A14215" s="248"/>
      <c r="I14215" s="126"/>
      <c r="P14215" s="126"/>
      <c r="Y14215" s="126"/>
      <c r="Z14215" s="126"/>
    </row>
    <row r="14216" spans="1:26">
      <c r="A14216" s="248"/>
      <c r="I14216" s="126"/>
      <c r="P14216" s="126"/>
      <c r="Y14216" s="126"/>
      <c r="Z14216" s="126"/>
    </row>
    <row r="14217" spans="1:26">
      <c r="A14217" s="248"/>
      <c r="I14217" s="126"/>
      <c r="P14217" s="126"/>
      <c r="Y14217" s="126"/>
      <c r="Z14217" s="126"/>
    </row>
    <row r="14218" spans="1:26">
      <c r="A14218" s="248"/>
      <c r="I14218" s="126"/>
      <c r="P14218" s="126"/>
      <c r="Y14218" s="126"/>
      <c r="Z14218" s="126"/>
    </row>
    <row r="14219" spans="1:26">
      <c r="A14219" s="248"/>
      <c r="I14219" s="126"/>
      <c r="P14219" s="126"/>
      <c r="Y14219" s="126"/>
      <c r="Z14219" s="126"/>
    </row>
    <row r="14220" spans="1:26">
      <c r="A14220" s="248"/>
      <c r="I14220" s="126"/>
      <c r="P14220" s="126"/>
      <c r="Y14220" s="126"/>
      <c r="Z14220" s="126"/>
    </row>
    <row r="14221" spans="1:26">
      <c r="A14221" s="248"/>
      <c r="I14221" s="126"/>
      <c r="P14221" s="126"/>
      <c r="Y14221" s="126"/>
      <c r="Z14221" s="126"/>
    </row>
    <row r="14222" spans="1:26">
      <c r="A14222" s="248"/>
      <c r="I14222" s="126"/>
      <c r="P14222" s="126"/>
      <c r="Y14222" s="126"/>
      <c r="Z14222" s="126"/>
    </row>
    <row r="14223" spans="1:26">
      <c r="A14223" s="248"/>
      <c r="I14223" s="126"/>
      <c r="P14223" s="126"/>
      <c r="Y14223" s="126"/>
      <c r="Z14223" s="126"/>
    </row>
    <row r="14224" spans="1:26">
      <c r="A14224" s="248"/>
      <c r="I14224" s="126"/>
      <c r="P14224" s="126"/>
      <c r="Y14224" s="126"/>
      <c r="Z14224" s="126"/>
    </row>
    <row r="14225" spans="1:26">
      <c r="A14225" s="248"/>
      <c r="I14225" s="126"/>
      <c r="P14225" s="126"/>
      <c r="Y14225" s="126"/>
      <c r="Z14225" s="126"/>
    </row>
    <row r="14226" spans="1:26">
      <c r="A14226" s="248"/>
      <c r="I14226" s="126"/>
      <c r="P14226" s="126"/>
      <c r="Y14226" s="126"/>
      <c r="Z14226" s="126"/>
    </row>
    <row r="14227" spans="1:26">
      <c r="A14227" s="248"/>
      <c r="I14227" s="126"/>
      <c r="P14227" s="126"/>
      <c r="Y14227" s="126"/>
      <c r="Z14227" s="126"/>
    </row>
    <row r="14228" spans="1:26">
      <c r="A14228" s="248"/>
      <c r="I14228" s="126"/>
      <c r="P14228" s="126"/>
      <c r="Y14228" s="126"/>
      <c r="Z14228" s="126"/>
    </row>
    <row r="14229" spans="1:26">
      <c r="A14229" s="248"/>
      <c r="I14229" s="126"/>
      <c r="P14229" s="126"/>
      <c r="Y14229" s="126"/>
      <c r="Z14229" s="126"/>
    </row>
    <row r="14230" spans="1:26">
      <c r="A14230" s="248"/>
      <c r="I14230" s="126"/>
      <c r="P14230" s="126"/>
      <c r="Y14230" s="126"/>
      <c r="Z14230" s="126"/>
    </row>
    <row r="14231" spans="1:26">
      <c r="A14231" s="248"/>
      <c r="I14231" s="126"/>
      <c r="P14231" s="126"/>
      <c r="Y14231" s="126"/>
      <c r="Z14231" s="126"/>
    </row>
    <row r="14232" spans="1:26">
      <c r="A14232" s="248"/>
      <c r="I14232" s="126"/>
      <c r="P14232" s="126"/>
      <c r="Y14232" s="126"/>
      <c r="Z14232" s="126"/>
    </row>
    <row r="14233" spans="1:26">
      <c r="A14233" s="248"/>
      <c r="I14233" s="126"/>
      <c r="P14233" s="126"/>
      <c r="Y14233" s="126"/>
      <c r="Z14233" s="126"/>
    </row>
    <row r="14234" spans="1:26">
      <c r="A14234" s="248"/>
      <c r="I14234" s="126"/>
      <c r="P14234" s="126"/>
      <c r="Y14234" s="126"/>
      <c r="Z14234" s="126"/>
    </row>
    <row r="14235" spans="1:26">
      <c r="A14235" s="248"/>
      <c r="I14235" s="126"/>
      <c r="P14235" s="126"/>
      <c r="Y14235" s="126"/>
      <c r="Z14235" s="126"/>
    </row>
    <row r="14236" spans="1:26">
      <c r="A14236" s="248"/>
      <c r="I14236" s="126"/>
      <c r="P14236" s="126"/>
      <c r="Y14236" s="126"/>
      <c r="Z14236" s="126"/>
    </row>
    <row r="14237" spans="1:26">
      <c r="A14237" s="248"/>
      <c r="I14237" s="126"/>
      <c r="P14237" s="126"/>
      <c r="Y14237" s="126"/>
      <c r="Z14237" s="126"/>
    </row>
    <row r="14238" spans="1:26">
      <c r="A14238" s="248"/>
      <c r="I14238" s="126"/>
      <c r="P14238" s="126"/>
      <c r="Y14238" s="126"/>
      <c r="Z14238" s="126"/>
    </row>
    <row r="14239" spans="1:26">
      <c r="A14239" s="248"/>
      <c r="I14239" s="126"/>
      <c r="P14239" s="126"/>
      <c r="Y14239" s="126"/>
      <c r="Z14239" s="126"/>
    </row>
    <row r="14240" spans="1:26">
      <c r="A14240" s="248"/>
      <c r="I14240" s="126"/>
      <c r="P14240" s="126"/>
      <c r="Y14240" s="126"/>
      <c r="Z14240" s="126"/>
    </row>
    <row r="14241" spans="1:26">
      <c r="A14241" s="248"/>
      <c r="I14241" s="126"/>
      <c r="P14241" s="126"/>
      <c r="Y14241" s="126"/>
      <c r="Z14241" s="126"/>
    </row>
    <row r="14242" spans="1:26">
      <c r="A14242" s="248"/>
      <c r="I14242" s="126"/>
      <c r="P14242" s="126"/>
      <c r="Y14242" s="126"/>
      <c r="Z14242" s="126"/>
    </row>
    <row r="14243" spans="1:26">
      <c r="A14243" s="248"/>
      <c r="I14243" s="126"/>
      <c r="P14243" s="126"/>
      <c r="Y14243" s="126"/>
      <c r="Z14243" s="126"/>
    </row>
    <row r="14244" spans="1:26">
      <c r="A14244" s="248"/>
      <c r="I14244" s="126"/>
      <c r="P14244" s="126"/>
      <c r="Y14244" s="126"/>
      <c r="Z14244" s="126"/>
    </row>
    <row r="14245" spans="1:26">
      <c r="A14245" s="248"/>
      <c r="I14245" s="126"/>
      <c r="P14245" s="126"/>
      <c r="Y14245" s="126"/>
      <c r="Z14245" s="126"/>
    </row>
    <row r="14246" spans="1:26">
      <c r="A14246" s="248"/>
      <c r="I14246" s="126"/>
      <c r="P14246" s="126"/>
      <c r="Y14246" s="126"/>
      <c r="Z14246" s="126"/>
    </row>
    <row r="14247" spans="1:26">
      <c r="A14247" s="248"/>
      <c r="I14247" s="126"/>
      <c r="P14247" s="126"/>
      <c r="Y14247" s="126"/>
      <c r="Z14247" s="126"/>
    </row>
    <row r="14248" spans="1:26">
      <c r="A14248" s="248"/>
      <c r="I14248" s="126"/>
      <c r="P14248" s="126"/>
      <c r="Y14248" s="126"/>
      <c r="Z14248" s="126"/>
    </row>
    <row r="14249" spans="1:26">
      <c r="A14249" s="248"/>
      <c r="I14249" s="126"/>
      <c r="P14249" s="126"/>
      <c r="Y14249" s="126"/>
      <c r="Z14249" s="126"/>
    </row>
    <row r="14250" spans="1:26">
      <c r="A14250" s="248"/>
      <c r="I14250" s="126"/>
      <c r="P14250" s="126"/>
      <c r="Y14250" s="126"/>
      <c r="Z14250" s="126"/>
    </row>
    <row r="14251" spans="1:26">
      <c r="A14251" s="248"/>
      <c r="I14251" s="126"/>
      <c r="P14251" s="126"/>
      <c r="Y14251" s="126"/>
      <c r="Z14251" s="126"/>
    </row>
    <row r="14252" spans="1:26">
      <c r="A14252" s="248"/>
      <c r="I14252" s="126"/>
      <c r="P14252" s="126"/>
      <c r="Y14252" s="126"/>
      <c r="Z14252" s="126"/>
    </row>
    <row r="14253" spans="1:26">
      <c r="A14253" s="248"/>
      <c r="I14253" s="126"/>
      <c r="P14253" s="126"/>
      <c r="Y14253" s="126"/>
      <c r="Z14253" s="126"/>
    </row>
    <row r="14254" spans="1:26">
      <c r="A14254" s="248"/>
      <c r="I14254" s="126"/>
      <c r="P14254" s="126"/>
      <c r="Y14254" s="126"/>
      <c r="Z14254" s="126"/>
    </row>
    <row r="14255" spans="1:26">
      <c r="A14255" s="248"/>
      <c r="I14255" s="126"/>
      <c r="P14255" s="126"/>
      <c r="Y14255" s="126"/>
      <c r="Z14255" s="126"/>
    </row>
    <row r="14256" spans="1:26">
      <c r="A14256" s="248"/>
      <c r="I14256" s="126"/>
      <c r="P14256" s="126"/>
      <c r="Y14256" s="126"/>
      <c r="Z14256" s="126"/>
    </row>
    <row r="14257" spans="1:26">
      <c r="A14257" s="248"/>
      <c r="I14257" s="126"/>
      <c r="P14257" s="126"/>
      <c r="Y14257" s="126"/>
      <c r="Z14257" s="126"/>
    </row>
    <row r="14258" spans="1:26">
      <c r="A14258" s="248"/>
      <c r="I14258" s="126"/>
      <c r="P14258" s="126"/>
      <c r="Y14258" s="126"/>
      <c r="Z14258" s="126"/>
    </row>
    <row r="14259" spans="1:26">
      <c r="A14259" s="248"/>
      <c r="I14259" s="126"/>
      <c r="P14259" s="126"/>
      <c r="Y14259" s="126"/>
      <c r="Z14259" s="126"/>
    </row>
    <row r="14260" spans="1:26">
      <c r="A14260" s="248"/>
      <c r="I14260" s="126"/>
      <c r="P14260" s="126"/>
      <c r="Y14260" s="126"/>
      <c r="Z14260" s="126"/>
    </row>
    <row r="14261" spans="1:26">
      <c r="A14261" s="248"/>
      <c r="I14261" s="126"/>
      <c r="P14261" s="126"/>
      <c r="Y14261" s="126"/>
      <c r="Z14261" s="126"/>
    </row>
    <row r="14262" spans="1:26">
      <c r="A14262" s="248"/>
      <c r="I14262" s="126"/>
      <c r="P14262" s="126"/>
      <c r="Y14262" s="126"/>
      <c r="Z14262" s="126"/>
    </row>
    <row r="14263" spans="1:26">
      <c r="A14263" s="248"/>
      <c r="I14263" s="126"/>
      <c r="P14263" s="126"/>
      <c r="Y14263" s="126"/>
      <c r="Z14263" s="126"/>
    </row>
    <row r="14264" spans="1:26">
      <c r="A14264" s="248"/>
      <c r="I14264" s="126"/>
      <c r="P14264" s="126"/>
      <c r="Y14264" s="126"/>
      <c r="Z14264" s="126"/>
    </row>
    <row r="14265" spans="1:26">
      <c r="A14265" s="248"/>
      <c r="I14265" s="126"/>
      <c r="P14265" s="126"/>
      <c r="Y14265" s="126"/>
      <c r="Z14265" s="126"/>
    </row>
    <row r="14266" spans="1:26">
      <c r="A14266" s="248"/>
      <c r="I14266" s="126"/>
      <c r="P14266" s="126"/>
      <c r="Y14266" s="126"/>
      <c r="Z14266" s="126"/>
    </row>
    <row r="14267" spans="1:26">
      <c r="A14267" s="248"/>
      <c r="I14267" s="126"/>
      <c r="P14267" s="126"/>
      <c r="Y14267" s="126"/>
      <c r="Z14267" s="126"/>
    </row>
    <row r="14268" spans="1:26">
      <c r="A14268" s="248"/>
      <c r="I14268" s="126"/>
      <c r="P14268" s="126"/>
      <c r="Y14268" s="126"/>
      <c r="Z14268" s="126"/>
    </row>
    <row r="14269" spans="1:26">
      <c r="A14269" s="248"/>
      <c r="I14269" s="126"/>
      <c r="P14269" s="126"/>
      <c r="Y14269" s="126"/>
      <c r="Z14269" s="126"/>
    </row>
    <row r="14270" spans="1:26">
      <c r="A14270" s="248"/>
      <c r="I14270" s="126"/>
      <c r="P14270" s="126"/>
      <c r="Y14270" s="126"/>
      <c r="Z14270" s="126"/>
    </row>
    <row r="14271" spans="1:26">
      <c r="A14271" s="248"/>
      <c r="I14271" s="126"/>
      <c r="P14271" s="126"/>
      <c r="Y14271" s="126"/>
      <c r="Z14271" s="126"/>
    </row>
    <row r="14272" spans="1:26">
      <c r="A14272" s="248"/>
      <c r="I14272" s="126"/>
      <c r="P14272" s="126"/>
      <c r="Y14272" s="126"/>
      <c r="Z14272" s="126"/>
    </row>
    <row r="14273" spans="1:26">
      <c r="A14273" s="248"/>
      <c r="I14273" s="126"/>
      <c r="P14273" s="126"/>
      <c r="Y14273" s="126"/>
      <c r="Z14273" s="126"/>
    </row>
    <row r="14274" spans="1:26">
      <c r="A14274" s="248"/>
      <c r="I14274" s="126"/>
      <c r="P14274" s="126"/>
      <c r="Y14274" s="126"/>
      <c r="Z14274" s="126"/>
    </row>
    <row r="14275" spans="1:26">
      <c r="A14275" s="248"/>
      <c r="I14275" s="126"/>
      <c r="P14275" s="126"/>
      <c r="Y14275" s="126"/>
      <c r="Z14275" s="126"/>
    </row>
    <row r="14276" spans="1:26">
      <c r="A14276" s="248"/>
      <c r="I14276" s="126"/>
      <c r="P14276" s="126"/>
      <c r="Y14276" s="126"/>
      <c r="Z14276" s="126"/>
    </row>
    <row r="14277" spans="1:26">
      <c r="A14277" s="248"/>
      <c r="I14277" s="126"/>
      <c r="P14277" s="126"/>
      <c r="Y14277" s="126"/>
      <c r="Z14277" s="126"/>
    </row>
    <row r="14278" spans="1:26">
      <c r="A14278" s="248"/>
      <c r="I14278" s="126"/>
      <c r="P14278" s="126"/>
      <c r="Y14278" s="126"/>
      <c r="Z14278" s="126"/>
    </row>
    <row r="14279" spans="1:26">
      <c r="A14279" s="248"/>
      <c r="I14279" s="126"/>
      <c r="P14279" s="126"/>
      <c r="Y14279" s="126"/>
      <c r="Z14279" s="126"/>
    </row>
    <row r="14280" spans="1:26">
      <c r="A14280" s="248"/>
      <c r="I14280" s="126"/>
      <c r="P14280" s="126"/>
      <c r="Y14280" s="126"/>
      <c r="Z14280" s="126"/>
    </row>
    <row r="14281" spans="1:26">
      <c r="A14281" s="248"/>
      <c r="I14281" s="126"/>
      <c r="P14281" s="126"/>
      <c r="Y14281" s="126"/>
      <c r="Z14281" s="126"/>
    </row>
    <row r="14282" spans="1:26">
      <c r="A14282" s="248"/>
      <c r="I14282" s="126"/>
      <c r="P14282" s="126"/>
      <c r="Y14282" s="126"/>
      <c r="Z14282" s="126"/>
    </row>
    <row r="14283" spans="1:26">
      <c r="A14283" s="248"/>
      <c r="I14283" s="126"/>
      <c r="P14283" s="126"/>
      <c r="Y14283" s="126"/>
      <c r="Z14283" s="126"/>
    </row>
    <row r="14284" spans="1:26">
      <c r="A14284" s="248"/>
      <c r="I14284" s="126"/>
      <c r="P14284" s="126"/>
      <c r="Y14284" s="126"/>
      <c r="Z14284" s="126"/>
    </row>
    <row r="14285" spans="1:26">
      <c r="A14285" s="248"/>
      <c r="I14285" s="126"/>
      <c r="P14285" s="126"/>
      <c r="Y14285" s="126"/>
      <c r="Z14285" s="126"/>
    </row>
    <row r="14286" spans="1:26">
      <c r="A14286" s="248"/>
      <c r="I14286" s="126"/>
      <c r="P14286" s="126"/>
      <c r="Y14286" s="126"/>
      <c r="Z14286" s="126"/>
    </row>
    <row r="14287" spans="1:26">
      <c r="A14287" s="248"/>
      <c r="I14287" s="126"/>
      <c r="P14287" s="126"/>
      <c r="Y14287" s="126"/>
      <c r="Z14287" s="126"/>
    </row>
    <row r="14288" spans="1:26">
      <c r="A14288" s="248"/>
      <c r="I14288" s="126"/>
      <c r="P14288" s="126"/>
      <c r="Y14288" s="126"/>
      <c r="Z14288" s="126"/>
    </row>
    <row r="14289" spans="1:26">
      <c r="A14289" s="248"/>
      <c r="I14289" s="126"/>
      <c r="P14289" s="126"/>
      <c r="Y14289" s="126"/>
      <c r="Z14289" s="126"/>
    </row>
    <row r="14290" spans="1:26">
      <c r="A14290" s="248"/>
      <c r="I14290" s="126"/>
      <c r="P14290" s="126"/>
      <c r="Y14290" s="126"/>
      <c r="Z14290" s="126"/>
    </row>
    <row r="14291" spans="1:26">
      <c r="A14291" s="248"/>
      <c r="I14291" s="126"/>
      <c r="P14291" s="126"/>
      <c r="Y14291" s="126"/>
      <c r="Z14291" s="126"/>
    </row>
    <row r="14292" spans="1:26">
      <c r="A14292" s="248"/>
      <c r="I14292" s="126"/>
      <c r="P14292" s="126"/>
      <c r="Y14292" s="126"/>
      <c r="Z14292" s="126"/>
    </row>
    <row r="14293" spans="1:26">
      <c r="A14293" s="248"/>
      <c r="I14293" s="126"/>
      <c r="P14293" s="126"/>
      <c r="Y14293" s="126"/>
      <c r="Z14293" s="126"/>
    </row>
    <row r="14294" spans="1:26">
      <c r="A14294" s="248"/>
      <c r="I14294" s="126"/>
      <c r="P14294" s="126"/>
      <c r="Y14294" s="126"/>
      <c r="Z14294" s="126"/>
    </row>
    <row r="14295" spans="1:26">
      <c r="A14295" s="248"/>
      <c r="I14295" s="126"/>
      <c r="P14295" s="126"/>
      <c r="Y14295" s="126"/>
      <c r="Z14295" s="126"/>
    </row>
    <row r="14296" spans="1:26">
      <c r="A14296" s="248"/>
      <c r="I14296" s="126"/>
      <c r="P14296" s="126"/>
      <c r="Y14296" s="126"/>
      <c r="Z14296" s="126"/>
    </row>
    <row r="14297" spans="1:26">
      <c r="A14297" s="248"/>
      <c r="I14297" s="126"/>
      <c r="P14297" s="126"/>
      <c r="Y14297" s="126"/>
      <c r="Z14297" s="126"/>
    </row>
    <row r="14298" spans="1:26">
      <c r="A14298" s="248"/>
      <c r="I14298" s="126"/>
      <c r="P14298" s="126"/>
      <c r="Y14298" s="126"/>
      <c r="Z14298" s="126"/>
    </row>
    <row r="14299" spans="1:26">
      <c r="A14299" s="248"/>
      <c r="I14299" s="126"/>
      <c r="P14299" s="126"/>
      <c r="Y14299" s="126"/>
      <c r="Z14299" s="126"/>
    </row>
    <row r="14300" spans="1:26">
      <c r="A14300" s="248"/>
      <c r="I14300" s="126"/>
      <c r="P14300" s="126"/>
      <c r="Y14300" s="126"/>
      <c r="Z14300" s="126"/>
    </row>
    <row r="14301" spans="1:26">
      <c r="A14301" s="248"/>
      <c r="I14301" s="126"/>
      <c r="P14301" s="126"/>
      <c r="Y14301" s="126"/>
      <c r="Z14301" s="126"/>
    </row>
    <row r="14302" spans="1:26">
      <c r="A14302" s="248"/>
      <c r="I14302" s="126"/>
      <c r="P14302" s="126"/>
      <c r="Y14302" s="126"/>
      <c r="Z14302" s="126"/>
    </row>
    <row r="14303" spans="1:26">
      <c r="A14303" s="248"/>
      <c r="I14303" s="126"/>
      <c r="P14303" s="126"/>
      <c r="Y14303" s="126"/>
      <c r="Z14303" s="126"/>
    </row>
    <row r="14304" spans="1:26">
      <c r="A14304" s="248"/>
      <c r="I14304" s="126"/>
      <c r="P14304" s="126"/>
      <c r="Y14304" s="126"/>
      <c r="Z14304" s="126"/>
    </row>
    <row r="14305" spans="1:26">
      <c r="A14305" s="248"/>
      <c r="I14305" s="126"/>
      <c r="P14305" s="126"/>
      <c r="Y14305" s="126"/>
      <c r="Z14305" s="126"/>
    </row>
    <row r="14306" spans="1:26">
      <c r="A14306" s="248"/>
      <c r="I14306" s="126"/>
      <c r="P14306" s="126"/>
      <c r="Y14306" s="126"/>
      <c r="Z14306" s="126"/>
    </row>
    <row r="14307" spans="1:26">
      <c r="A14307" s="248"/>
      <c r="I14307" s="126"/>
      <c r="P14307" s="126"/>
      <c r="Y14307" s="126"/>
      <c r="Z14307" s="126"/>
    </row>
    <row r="14308" spans="1:26">
      <c r="A14308" s="248"/>
      <c r="I14308" s="126"/>
      <c r="P14308" s="126"/>
      <c r="Y14308" s="126"/>
      <c r="Z14308" s="126"/>
    </row>
    <row r="14309" spans="1:26">
      <c r="A14309" s="248"/>
      <c r="I14309" s="126"/>
      <c r="P14309" s="126"/>
      <c r="Y14309" s="126"/>
      <c r="Z14309" s="126"/>
    </row>
    <row r="14310" spans="1:26">
      <c r="A14310" s="248"/>
      <c r="I14310" s="126"/>
      <c r="P14310" s="126"/>
      <c r="Y14310" s="126"/>
      <c r="Z14310" s="126"/>
    </row>
    <row r="14311" spans="1:26">
      <c r="A14311" s="248"/>
      <c r="I14311" s="126"/>
      <c r="P14311" s="126"/>
      <c r="Y14311" s="126"/>
      <c r="Z14311" s="126"/>
    </row>
    <row r="14312" spans="1:26">
      <c r="A14312" s="248"/>
      <c r="I14312" s="126"/>
      <c r="P14312" s="126"/>
      <c r="Y14312" s="126"/>
      <c r="Z14312" s="126"/>
    </row>
    <row r="14313" spans="1:26">
      <c r="A14313" s="248"/>
      <c r="I14313" s="126"/>
      <c r="P14313" s="126"/>
      <c r="Y14313" s="126"/>
      <c r="Z14313" s="126"/>
    </row>
    <row r="14314" spans="1:26">
      <c r="A14314" s="248"/>
      <c r="I14314" s="126"/>
      <c r="P14314" s="126"/>
      <c r="Y14314" s="126"/>
      <c r="Z14314" s="126"/>
    </row>
    <row r="14315" spans="1:26">
      <c r="A14315" s="248"/>
      <c r="I14315" s="126"/>
      <c r="P14315" s="126"/>
      <c r="Y14315" s="126"/>
      <c r="Z14315" s="126"/>
    </row>
    <row r="14316" spans="1:26">
      <c r="A14316" s="248"/>
      <c r="I14316" s="126"/>
      <c r="P14316" s="126"/>
      <c r="Y14316" s="126"/>
      <c r="Z14316" s="126"/>
    </row>
    <row r="14317" spans="1:26">
      <c r="A14317" s="248"/>
      <c r="I14317" s="126"/>
      <c r="P14317" s="126"/>
      <c r="Y14317" s="126"/>
      <c r="Z14317" s="126"/>
    </row>
    <row r="14318" spans="1:26">
      <c r="A14318" s="248"/>
      <c r="I14318" s="126"/>
      <c r="P14318" s="126"/>
      <c r="Y14318" s="126"/>
      <c r="Z14318" s="126"/>
    </row>
    <row r="14319" spans="1:26">
      <c r="A14319" s="248"/>
      <c r="I14319" s="126"/>
      <c r="P14319" s="126"/>
      <c r="Y14319" s="126"/>
      <c r="Z14319" s="126"/>
    </row>
    <row r="14320" spans="1:26">
      <c r="A14320" s="248"/>
      <c r="I14320" s="126"/>
      <c r="P14320" s="126"/>
      <c r="Y14320" s="126"/>
      <c r="Z14320" s="126"/>
    </row>
    <row r="14321" spans="1:26">
      <c r="A14321" s="248"/>
      <c r="I14321" s="126"/>
      <c r="P14321" s="126"/>
      <c r="Y14321" s="126"/>
      <c r="Z14321" s="126"/>
    </row>
    <row r="14322" spans="1:26">
      <c r="A14322" s="248"/>
      <c r="I14322" s="126"/>
      <c r="P14322" s="126"/>
      <c r="Y14322" s="126"/>
      <c r="Z14322" s="126"/>
    </row>
    <row r="14323" spans="1:26">
      <c r="A14323" s="248"/>
      <c r="I14323" s="126"/>
      <c r="P14323" s="126"/>
      <c r="Y14323" s="126"/>
      <c r="Z14323" s="126"/>
    </row>
    <row r="14324" spans="1:26">
      <c r="A14324" s="248"/>
      <c r="I14324" s="126"/>
      <c r="P14324" s="126"/>
      <c r="Y14324" s="126"/>
      <c r="Z14324" s="126"/>
    </row>
    <row r="14325" spans="1:26">
      <c r="A14325" s="248"/>
      <c r="I14325" s="126"/>
      <c r="P14325" s="126"/>
      <c r="Y14325" s="126"/>
      <c r="Z14325" s="126"/>
    </row>
    <row r="14326" spans="1:26">
      <c r="A14326" s="248"/>
      <c r="I14326" s="126"/>
      <c r="P14326" s="126"/>
      <c r="Y14326" s="126"/>
      <c r="Z14326" s="126"/>
    </row>
    <row r="14327" spans="1:26">
      <c r="A14327" s="248"/>
      <c r="I14327" s="126"/>
      <c r="P14327" s="126"/>
      <c r="Y14327" s="126"/>
      <c r="Z14327" s="126"/>
    </row>
    <row r="14328" spans="1:26">
      <c r="A14328" s="248"/>
      <c r="I14328" s="126"/>
      <c r="P14328" s="126"/>
      <c r="Y14328" s="126"/>
      <c r="Z14328" s="126"/>
    </row>
    <row r="14329" spans="1:26">
      <c r="A14329" s="248"/>
      <c r="I14329" s="126"/>
      <c r="P14329" s="126"/>
      <c r="Y14329" s="126"/>
      <c r="Z14329" s="126"/>
    </row>
    <row r="14330" spans="1:26">
      <c r="A14330" s="248"/>
      <c r="I14330" s="126"/>
      <c r="P14330" s="126"/>
      <c r="Y14330" s="126"/>
      <c r="Z14330" s="126"/>
    </row>
    <row r="14331" spans="1:26">
      <c r="A14331" s="248"/>
      <c r="I14331" s="126"/>
      <c r="P14331" s="126"/>
      <c r="Y14331" s="126"/>
      <c r="Z14331" s="126"/>
    </row>
    <row r="14332" spans="1:26">
      <c r="A14332" s="248"/>
      <c r="I14332" s="126"/>
      <c r="P14332" s="126"/>
      <c r="Y14332" s="126"/>
      <c r="Z14332" s="126"/>
    </row>
    <row r="14333" spans="1:26">
      <c r="A14333" s="248"/>
      <c r="I14333" s="126"/>
      <c r="P14333" s="126"/>
      <c r="Y14333" s="126"/>
      <c r="Z14333" s="126"/>
    </row>
    <row r="14334" spans="1:26">
      <c r="A14334" s="248"/>
      <c r="I14334" s="126"/>
      <c r="P14334" s="126"/>
      <c r="Y14334" s="126"/>
      <c r="Z14334" s="126"/>
    </row>
    <row r="14335" spans="1:26">
      <c r="A14335" s="248"/>
      <c r="I14335" s="126"/>
      <c r="P14335" s="126"/>
      <c r="Y14335" s="126"/>
      <c r="Z14335" s="126"/>
    </row>
    <row r="14336" spans="1:26">
      <c r="A14336" s="248"/>
      <c r="I14336" s="126"/>
      <c r="P14336" s="126"/>
      <c r="Y14336" s="126"/>
      <c r="Z14336" s="126"/>
    </row>
    <row r="14337" spans="1:26">
      <c r="A14337" s="248"/>
      <c r="I14337" s="126"/>
      <c r="P14337" s="126"/>
      <c r="Y14337" s="126"/>
      <c r="Z14337" s="126"/>
    </row>
    <row r="14338" spans="1:26">
      <c r="A14338" s="248"/>
      <c r="I14338" s="126"/>
      <c r="P14338" s="126"/>
      <c r="Y14338" s="126"/>
      <c r="Z14338" s="126"/>
    </row>
    <row r="14339" spans="1:26">
      <c r="A14339" s="248"/>
      <c r="I14339" s="126"/>
      <c r="P14339" s="126"/>
      <c r="Y14339" s="126"/>
      <c r="Z14339" s="126"/>
    </row>
    <row r="14340" spans="1:26">
      <c r="A14340" s="248"/>
      <c r="I14340" s="126"/>
      <c r="P14340" s="126"/>
      <c r="Y14340" s="126"/>
      <c r="Z14340" s="126"/>
    </row>
    <row r="14341" spans="1:26">
      <c r="A14341" s="248"/>
      <c r="I14341" s="126"/>
      <c r="P14341" s="126"/>
      <c r="Y14341" s="126"/>
      <c r="Z14341" s="126"/>
    </row>
    <row r="14342" spans="1:26">
      <c r="A14342" s="248"/>
      <c r="I14342" s="126"/>
      <c r="P14342" s="126"/>
      <c r="Y14342" s="126"/>
      <c r="Z14342" s="126"/>
    </row>
    <row r="14343" spans="1:26">
      <c r="A14343" s="248"/>
      <c r="I14343" s="126"/>
      <c r="P14343" s="126"/>
      <c r="Y14343" s="126"/>
      <c r="Z14343" s="126"/>
    </row>
    <row r="14344" spans="1:26">
      <c r="A14344" s="248"/>
      <c r="I14344" s="126"/>
      <c r="P14344" s="126"/>
      <c r="Y14344" s="126"/>
      <c r="Z14344" s="126"/>
    </row>
    <row r="14345" spans="1:26">
      <c r="A14345" s="248"/>
      <c r="I14345" s="126"/>
      <c r="P14345" s="126"/>
      <c r="Y14345" s="126"/>
      <c r="Z14345" s="126"/>
    </row>
    <row r="14346" spans="1:26">
      <c r="A14346" s="248"/>
      <c r="I14346" s="126"/>
      <c r="P14346" s="126"/>
      <c r="Y14346" s="126"/>
      <c r="Z14346" s="126"/>
    </row>
    <row r="14347" spans="1:26">
      <c r="A14347" s="248"/>
      <c r="I14347" s="126"/>
      <c r="P14347" s="126"/>
      <c r="Y14347" s="126"/>
      <c r="Z14347" s="126"/>
    </row>
    <row r="14348" spans="1:26">
      <c r="A14348" s="248"/>
      <c r="I14348" s="126"/>
      <c r="P14348" s="126"/>
      <c r="Y14348" s="126"/>
      <c r="Z14348" s="126"/>
    </row>
    <row r="14349" spans="1:26">
      <c r="A14349" s="248"/>
      <c r="I14349" s="126"/>
      <c r="P14349" s="126"/>
      <c r="Y14349" s="126"/>
      <c r="Z14349" s="126"/>
    </row>
    <row r="14350" spans="1:26">
      <c r="A14350" s="248"/>
      <c r="I14350" s="126"/>
      <c r="P14350" s="126"/>
      <c r="Y14350" s="126"/>
      <c r="Z14350" s="126"/>
    </row>
    <row r="14351" spans="1:26">
      <c r="A14351" s="248"/>
      <c r="I14351" s="126"/>
      <c r="P14351" s="126"/>
      <c r="Y14351" s="126"/>
      <c r="Z14351" s="126"/>
    </row>
    <row r="14352" spans="1:26">
      <c r="A14352" s="248"/>
      <c r="I14352" s="126"/>
      <c r="P14352" s="126"/>
      <c r="Y14352" s="126"/>
      <c r="Z14352" s="126"/>
    </row>
    <row r="14353" spans="1:26">
      <c r="A14353" s="248"/>
      <c r="I14353" s="126"/>
      <c r="P14353" s="126"/>
      <c r="Y14353" s="126"/>
      <c r="Z14353" s="126"/>
    </row>
    <row r="14354" spans="1:26">
      <c r="A14354" s="248"/>
      <c r="I14354" s="126"/>
      <c r="P14354" s="126"/>
      <c r="Y14354" s="126"/>
      <c r="Z14354" s="126"/>
    </row>
    <row r="14355" spans="1:26">
      <c r="A14355" s="248"/>
      <c r="I14355" s="126"/>
      <c r="P14355" s="126"/>
      <c r="Y14355" s="126"/>
      <c r="Z14355" s="126"/>
    </row>
    <row r="14356" spans="1:26">
      <c r="A14356" s="248"/>
      <c r="I14356" s="126"/>
      <c r="P14356" s="126"/>
      <c r="Y14356" s="126"/>
      <c r="Z14356" s="126"/>
    </row>
    <row r="14357" spans="1:26">
      <c r="A14357" s="248"/>
      <c r="I14357" s="126"/>
      <c r="P14357" s="126"/>
      <c r="Y14357" s="126"/>
      <c r="Z14357" s="126"/>
    </row>
    <row r="14358" spans="1:26">
      <c r="A14358" s="248"/>
      <c r="I14358" s="126"/>
      <c r="P14358" s="126"/>
      <c r="Y14358" s="126"/>
      <c r="Z14358" s="126"/>
    </row>
    <row r="14359" spans="1:26">
      <c r="A14359" s="248"/>
      <c r="I14359" s="126"/>
      <c r="P14359" s="126"/>
      <c r="Y14359" s="126"/>
      <c r="Z14359" s="126"/>
    </row>
    <row r="14360" spans="1:26">
      <c r="A14360" s="248"/>
      <c r="I14360" s="126"/>
      <c r="P14360" s="126"/>
      <c r="Y14360" s="126"/>
      <c r="Z14360" s="126"/>
    </row>
    <row r="14361" spans="1:26">
      <c r="A14361" s="248"/>
      <c r="I14361" s="126"/>
      <c r="P14361" s="126"/>
      <c r="Y14361" s="126"/>
      <c r="Z14361" s="126"/>
    </row>
    <row r="14362" spans="1:26">
      <c r="A14362" s="248"/>
      <c r="I14362" s="126"/>
      <c r="P14362" s="126"/>
      <c r="Y14362" s="126"/>
      <c r="Z14362" s="126"/>
    </row>
    <row r="14363" spans="1:26">
      <c r="A14363" s="248"/>
      <c r="I14363" s="126"/>
      <c r="P14363" s="126"/>
      <c r="Y14363" s="126"/>
      <c r="Z14363" s="126"/>
    </row>
    <row r="14364" spans="1:26">
      <c r="A14364" s="248"/>
      <c r="I14364" s="126"/>
      <c r="P14364" s="126"/>
      <c r="Y14364" s="126"/>
      <c r="Z14364" s="126"/>
    </row>
    <row r="14365" spans="1:26">
      <c r="A14365" s="248"/>
      <c r="I14365" s="126"/>
      <c r="P14365" s="126"/>
      <c r="Y14365" s="126"/>
      <c r="Z14365" s="126"/>
    </row>
    <row r="14366" spans="1:26">
      <c r="A14366" s="248"/>
      <c r="I14366" s="126"/>
      <c r="P14366" s="126"/>
      <c r="Y14366" s="126"/>
      <c r="Z14366" s="126"/>
    </row>
    <row r="14367" spans="1:26">
      <c r="A14367" s="248"/>
      <c r="I14367" s="126"/>
      <c r="P14367" s="126"/>
      <c r="Y14367" s="126"/>
      <c r="Z14367" s="126"/>
    </row>
    <row r="14368" spans="1:26">
      <c r="A14368" s="248"/>
      <c r="I14368" s="126"/>
      <c r="P14368" s="126"/>
      <c r="Y14368" s="126"/>
      <c r="Z14368" s="126"/>
    </row>
    <row r="14369" spans="1:26">
      <c r="A14369" s="248"/>
      <c r="I14369" s="126"/>
      <c r="P14369" s="126"/>
      <c r="Y14369" s="126"/>
      <c r="Z14369" s="126"/>
    </row>
    <row r="14370" spans="1:26">
      <c r="A14370" s="248"/>
      <c r="I14370" s="126"/>
      <c r="P14370" s="126"/>
      <c r="Y14370" s="126"/>
      <c r="Z14370" s="126"/>
    </row>
    <row r="14371" spans="1:26">
      <c r="A14371" s="248"/>
      <c r="I14371" s="126"/>
      <c r="P14371" s="126"/>
      <c r="Y14371" s="126"/>
      <c r="Z14371" s="126"/>
    </row>
    <row r="14372" spans="1:26">
      <c r="A14372" s="248"/>
      <c r="I14372" s="126"/>
      <c r="P14372" s="126"/>
      <c r="Y14372" s="126"/>
      <c r="Z14372" s="126"/>
    </row>
    <row r="14373" spans="1:26">
      <c r="A14373" s="248"/>
      <c r="I14373" s="126"/>
      <c r="P14373" s="126"/>
      <c r="Y14373" s="126"/>
      <c r="Z14373" s="126"/>
    </row>
    <row r="14374" spans="1:26">
      <c r="A14374" s="248"/>
      <c r="I14374" s="126"/>
      <c r="P14374" s="126"/>
      <c r="Y14374" s="126"/>
      <c r="Z14374" s="126"/>
    </row>
    <row r="14375" spans="1:26">
      <c r="A14375" s="248"/>
      <c r="I14375" s="126"/>
      <c r="P14375" s="126"/>
      <c r="Y14375" s="126"/>
      <c r="Z14375" s="126"/>
    </row>
    <row r="14376" spans="1:26">
      <c r="A14376" s="248"/>
      <c r="I14376" s="126"/>
      <c r="P14376" s="126"/>
      <c r="Y14376" s="126"/>
      <c r="Z14376" s="126"/>
    </row>
    <row r="14377" spans="1:26">
      <c r="A14377" s="248"/>
      <c r="I14377" s="126"/>
      <c r="P14377" s="126"/>
      <c r="Y14377" s="126"/>
      <c r="Z14377" s="126"/>
    </row>
    <row r="14378" spans="1:26">
      <c r="A14378" s="248"/>
      <c r="I14378" s="126"/>
      <c r="P14378" s="126"/>
      <c r="Y14378" s="126"/>
      <c r="Z14378" s="126"/>
    </row>
    <row r="14379" spans="1:26">
      <c r="A14379" s="248"/>
      <c r="I14379" s="126"/>
      <c r="P14379" s="126"/>
      <c r="Y14379" s="126"/>
      <c r="Z14379" s="126"/>
    </row>
    <row r="14380" spans="1:26">
      <c r="A14380" s="248"/>
      <c r="I14380" s="126"/>
      <c r="P14380" s="126"/>
      <c r="Y14380" s="126"/>
      <c r="Z14380" s="126"/>
    </row>
    <row r="14381" spans="1:26">
      <c r="A14381" s="248"/>
      <c r="I14381" s="126"/>
      <c r="P14381" s="126"/>
      <c r="Y14381" s="126"/>
      <c r="Z14381" s="126"/>
    </row>
    <row r="14382" spans="1:26">
      <c r="A14382" s="248"/>
      <c r="I14382" s="126"/>
      <c r="P14382" s="126"/>
      <c r="Y14382" s="126"/>
      <c r="Z14382" s="126"/>
    </row>
    <row r="14383" spans="1:26">
      <c r="A14383" s="248"/>
      <c r="I14383" s="126"/>
      <c r="P14383" s="126"/>
      <c r="Y14383" s="126"/>
      <c r="Z14383" s="126"/>
    </row>
    <row r="14384" spans="1:26">
      <c r="A14384" s="248"/>
      <c r="I14384" s="126"/>
      <c r="P14384" s="126"/>
      <c r="Y14384" s="126"/>
      <c r="Z14384" s="126"/>
    </row>
    <row r="14385" spans="1:26">
      <c r="A14385" s="248"/>
      <c r="I14385" s="126"/>
      <c r="P14385" s="126"/>
      <c r="Y14385" s="126"/>
      <c r="Z14385" s="126"/>
    </row>
    <row r="14386" spans="1:26">
      <c r="A14386" s="248"/>
      <c r="I14386" s="126"/>
      <c r="P14386" s="126"/>
      <c r="Y14386" s="126"/>
      <c r="Z14386" s="126"/>
    </row>
    <row r="14387" spans="1:26">
      <c r="A14387" s="248"/>
      <c r="I14387" s="126"/>
      <c r="P14387" s="126"/>
      <c r="Y14387" s="126"/>
      <c r="Z14387" s="126"/>
    </row>
    <row r="14388" spans="1:26">
      <c r="A14388" s="248"/>
      <c r="I14388" s="126"/>
      <c r="P14388" s="126"/>
      <c r="Y14388" s="126"/>
      <c r="Z14388" s="126"/>
    </row>
    <row r="14389" spans="1:26">
      <c r="A14389" s="248"/>
      <c r="I14389" s="126"/>
      <c r="P14389" s="126"/>
      <c r="Y14389" s="126"/>
      <c r="Z14389" s="126"/>
    </row>
    <row r="14390" spans="1:26">
      <c r="A14390" s="248"/>
      <c r="I14390" s="126"/>
      <c r="P14390" s="126"/>
      <c r="Y14390" s="126"/>
      <c r="Z14390" s="126"/>
    </row>
    <row r="14391" spans="1:26">
      <c r="A14391" s="248"/>
      <c r="I14391" s="126"/>
      <c r="P14391" s="126"/>
      <c r="Y14391" s="126"/>
      <c r="Z14391" s="126"/>
    </row>
    <row r="14392" spans="1:26">
      <c r="A14392" s="248"/>
      <c r="I14392" s="126"/>
      <c r="P14392" s="126"/>
      <c r="Y14392" s="126"/>
      <c r="Z14392" s="126"/>
    </row>
    <row r="14393" spans="1:26">
      <c r="A14393" s="248"/>
      <c r="I14393" s="126"/>
      <c r="P14393" s="126"/>
      <c r="Y14393" s="126"/>
      <c r="Z14393" s="126"/>
    </row>
    <row r="14394" spans="1:26">
      <c r="A14394" s="248"/>
      <c r="I14394" s="126"/>
      <c r="P14394" s="126"/>
      <c r="Y14394" s="126"/>
      <c r="Z14394" s="126"/>
    </row>
    <row r="14395" spans="1:26">
      <c r="A14395" s="248"/>
      <c r="I14395" s="126"/>
      <c r="P14395" s="126"/>
      <c r="Y14395" s="126"/>
      <c r="Z14395" s="126"/>
    </row>
    <row r="14396" spans="1:26">
      <c r="A14396" s="248"/>
      <c r="I14396" s="126"/>
      <c r="P14396" s="126"/>
      <c r="Y14396" s="126"/>
      <c r="Z14396" s="126"/>
    </row>
    <row r="14397" spans="1:26">
      <c r="A14397" s="248"/>
      <c r="I14397" s="126"/>
      <c r="P14397" s="126"/>
      <c r="Y14397" s="126"/>
      <c r="Z14397" s="126"/>
    </row>
    <row r="14398" spans="1:26">
      <c r="A14398" s="248"/>
      <c r="I14398" s="126"/>
      <c r="P14398" s="126"/>
      <c r="Y14398" s="126"/>
      <c r="Z14398" s="126"/>
    </row>
    <row r="14399" spans="1:26">
      <c r="A14399" s="248"/>
      <c r="I14399" s="126"/>
      <c r="P14399" s="126"/>
      <c r="Y14399" s="126"/>
      <c r="Z14399" s="126"/>
    </row>
    <row r="14400" spans="1:26">
      <c r="A14400" s="248"/>
      <c r="I14400" s="126"/>
      <c r="P14400" s="126"/>
      <c r="Y14400" s="126"/>
      <c r="Z14400" s="126"/>
    </row>
    <row r="14401" spans="1:26">
      <c r="A14401" s="248"/>
      <c r="I14401" s="126"/>
      <c r="P14401" s="126"/>
      <c r="Y14401" s="126"/>
      <c r="Z14401" s="126"/>
    </row>
    <row r="14402" spans="1:26">
      <c r="A14402" s="248"/>
      <c r="I14402" s="126"/>
      <c r="P14402" s="126"/>
      <c r="Y14402" s="126"/>
      <c r="Z14402" s="126"/>
    </row>
    <row r="14403" spans="1:26">
      <c r="A14403" s="248"/>
      <c r="I14403" s="126"/>
      <c r="P14403" s="126"/>
      <c r="Y14403" s="126"/>
      <c r="Z14403" s="126"/>
    </row>
    <row r="14404" spans="1:26">
      <c r="A14404" s="248"/>
      <c r="I14404" s="126"/>
      <c r="P14404" s="126"/>
      <c r="Y14404" s="126"/>
      <c r="Z14404" s="126"/>
    </row>
    <row r="14405" spans="1:26">
      <c r="A14405" s="248"/>
      <c r="I14405" s="126"/>
      <c r="P14405" s="126"/>
      <c r="Y14405" s="126"/>
      <c r="Z14405" s="126"/>
    </row>
    <row r="14406" spans="1:26">
      <c r="A14406" s="248"/>
      <c r="I14406" s="126"/>
      <c r="P14406" s="126"/>
      <c r="Y14406" s="126"/>
      <c r="Z14406" s="126"/>
    </row>
    <row r="14407" spans="1:26">
      <c r="A14407" s="248"/>
      <c r="I14407" s="126"/>
      <c r="P14407" s="126"/>
      <c r="Y14407" s="126"/>
      <c r="Z14407" s="126"/>
    </row>
    <row r="14408" spans="1:26">
      <c r="A14408" s="248"/>
      <c r="I14408" s="126"/>
      <c r="P14408" s="126"/>
      <c r="Y14408" s="126"/>
      <c r="Z14408" s="126"/>
    </row>
    <row r="14409" spans="1:26">
      <c r="A14409" s="248"/>
      <c r="I14409" s="126"/>
      <c r="P14409" s="126"/>
      <c r="Y14409" s="126"/>
      <c r="Z14409" s="126"/>
    </row>
    <row r="14410" spans="1:26">
      <c r="A14410" s="248"/>
      <c r="I14410" s="126"/>
      <c r="P14410" s="126"/>
      <c r="Y14410" s="126"/>
      <c r="Z14410" s="126"/>
    </row>
    <row r="14411" spans="1:26">
      <c r="A14411" s="248"/>
      <c r="I14411" s="126"/>
      <c r="P14411" s="126"/>
      <c r="Y14411" s="126"/>
      <c r="Z14411" s="126"/>
    </row>
    <row r="14412" spans="1:26">
      <c r="A14412" s="248"/>
      <c r="I14412" s="126"/>
      <c r="P14412" s="126"/>
      <c r="Y14412" s="126"/>
      <c r="Z14412" s="126"/>
    </row>
    <row r="14413" spans="1:26">
      <c r="A14413" s="248"/>
      <c r="I14413" s="126"/>
      <c r="P14413" s="126"/>
      <c r="Y14413" s="126"/>
      <c r="Z14413" s="126"/>
    </row>
    <row r="14414" spans="1:26">
      <c r="A14414" s="248"/>
      <c r="I14414" s="126"/>
      <c r="P14414" s="126"/>
      <c r="Y14414" s="126"/>
      <c r="Z14414" s="126"/>
    </row>
    <row r="14415" spans="1:26">
      <c r="A14415" s="248"/>
      <c r="I14415" s="126"/>
      <c r="P14415" s="126"/>
      <c r="Y14415" s="126"/>
      <c r="Z14415" s="126"/>
    </row>
    <row r="14416" spans="1:26">
      <c r="A14416" s="248"/>
      <c r="I14416" s="126"/>
      <c r="P14416" s="126"/>
      <c r="Y14416" s="126"/>
      <c r="Z14416" s="126"/>
    </row>
    <row r="14417" spans="1:26">
      <c r="A14417" s="248"/>
      <c r="I14417" s="126"/>
      <c r="P14417" s="126"/>
      <c r="Y14417" s="126"/>
      <c r="Z14417" s="126"/>
    </row>
    <row r="14418" spans="1:26">
      <c r="A14418" s="248"/>
      <c r="I14418" s="126"/>
      <c r="P14418" s="126"/>
      <c r="Y14418" s="126"/>
      <c r="Z14418" s="126"/>
    </row>
    <row r="14419" spans="1:26">
      <c r="A14419" s="248"/>
      <c r="I14419" s="126"/>
      <c r="P14419" s="126"/>
      <c r="Y14419" s="126"/>
      <c r="Z14419" s="126"/>
    </row>
    <row r="14420" spans="1:26">
      <c r="A14420" s="248"/>
      <c r="I14420" s="126"/>
      <c r="P14420" s="126"/>
      <c r="Y14420" s="126"/>
      <c r="Z14420" s="126"/>
    </row>
    <row r="14421" spans="1:26">
      <c r="A14421" s="248"/>
      <c r="I14421" s="126"/>
      <c r="P14421" s="126"/>
      <c r="Y14421" s="126"/>
      <c r="Z14421" s="126"/>
    </row>
    <row r="14422" spans="1:26">
      <c r="A14422" s="248"/>
      <c r="I14422" s="126"/>
      <c r="P14422" s="126"/>
      <c r="Y14422" s="126"/>
      <c r="Z14422" s="126"/>
    </row>
    <row r="14423" spans="1:26">
      <c r="A14423" s="248"/>
      <c r="I14423" s="126"/>
      <c r="P14423" s="126"/>
      <c r="Y14423" s="126"/>
      <c r="Z14423" s="126"/>
    </row>
    <row r="14424" spans="1:26">
      <c r="A14424" s="248"/>
      <c r="I14424" s="126"/>
      <c r="P14424" s="126"/>
      <c r="Y14424" s="126"/>
      <c r="Z14424" s="126"/>
    </row>
    <row r="14425" spans="1:26">
      <c r="A14425" s="248"/>
      <c r="I14425" s="126"/>
      <c r="P14425" s="126"/>
      <c r="Y14425" s="126"/>
      <c r="Z14425" s="126"/>
    </row>
    <row r="14426" spans="1:26">
      <c r="A14426" s="248"/>
      <c r="I14426" s="126"/>
      <c r="P14426" s="126"/>
      <c r="Y14426" s="126"/>
      <c r="Z14426" s="126"/>
    </row>
    <row r="14427" spans="1:26">
      <c r="A14427" s="248"/>
      <c r="I14427" s="126"/>
      <c r="P14427" s="126"/>
      <c r="Y14427" s="126"/>
      <c r="Z14427" s="126"/>
    </row>
    <row r="14428" spans="1:26">
      <c r="A14428" s="248"/>
      <c r="I14428" s="126"/>
      <c r="P14428" s="126"/>
      <c r="Y14428" s="126"/>
      <c r="Z14428" s="126"/>
    </row>
    <row r="14429" spans="1:26">
      <c r="A14429" s="248"/>
      <c r="I14429" s="126"/>
      <c r="P14429" s="126"/>
      <c r="Y14429" s="126"/>
      <c r="Z14429" s="126"/>
    </row>
    <row r="14430" spans="1:26">
      <c r="A14430" s="248"/>
      <c r="I14430" s="126"/>
      <c r="P14430" s="126"/>
      <c r="Y14430" s="126"/>
      <c r="Z14430" s="126"/>
    </row>
    <row r="14431" spans="1:26">
      <c r="A14431" s="248"/>
      <c r="I14431" s="126"/>
      <c r="P14431" s="126"/>
      <c r="Y14431" s="126"/>
      <c r="Z14431" s="126"/>
    </row>
    <row r="14432" spans="1:26">
      <c r="A14432" s="248"/>
      <c r="I14432" s="126"/>
      <c r="P14432" s="126"/>
      <c r="Y14432" s="126"/>
      <c r="Z14432" s="126"/>
    </row>
    <row r="14433" spans="1:26">
      <c r="A14433" s="248"/>
      <c r="I14433" s="126"/>
      <c r="P14433" s="126"/>
      <c r="Y14433" s="126"/>
      <c r="Z14433" s="126"/>
    </row>
    <row r="14434" spans="1:26">
      <c r="A14434" s="248"/>
      <c r="I14434" s="126"/>
      <c r="P14434" s="126"/>
      <c r="Y14434" s="126"/>
      <c r="Z14434" s="126"/>
    </row>
    <row r="14435" spans="1:26">
      <c r="A14435" s="248"/>
      <c r="I14435" s="126"/>
      <c r="P14435" s="126"/>
      <c r="Y14435" s="126"/>
      <c r="Z14435" s="126"/>
    </row>
    <row r="14436" spans="1:26">
      <c r="A14436" s="248"/>
      <c r="I14436" s="126"/>
      <c r="P14436" s="126"/>
      <c r="Y14436" s="126"/>
      <c r="Z14436" s="126"/>
    </row>
    <row r="14437" spans="1:26">
      <c r="A14437" s="248"/>
      <c r="I14437" s="126"/>
      <c r="P14437" s="126"/>
      <c r="Y14437" s="126"/>
      <c r="Z14437" s="126"/>
    </row>
    <row r="14438" spans="1:26">
      <c r="A14438" s="248"/>
      <c r="I14438" s="126"/>
      <c r="P14438" s="126"/>
      <c r="Y14438" s="126"/>
      <c r="Z14438" s="126"/>
    </row>
    <row r="14439" spans="1:26">
      <c r="A14439" s="248"/>
      <c r="I14439" s="126"/>
      <c r="P14439" s="126"/>
      <c r="Y14439" s="126"/>
      <c r="Z14439" s="126"/>
    </row>
    <row r="14440" spans="1:26">
      <c r="A14440" s="248"/>
      <c r="I14440" s="126"/>
      <c r="P14440" s="126"/>
      <c r="Y14440" s="126"/>
      <c r="Z14440" s="126"/>
    </row>
    <row r="14441" spans="1:26">
      <c r="A14441" s="248"/>
      <c r="I14441" s="126"/>
      <c r="P14441" s="126"/>
      <c r="Y14441" s="126"/>
      <c r="Z14441" s="126"/>
    </row>
    <row r="14442" spans="1:26">
      <c r="A14442" s="248"/>
      <c r="I14442" s="126"/>
      <c r="P14442" s="126"/>
      <c r="Y14442" s="126"/>
      <c r="Z14442" s="126"/>
    </row>
    <row r="14443" spans="1:26">
      <c r="A14443" s="248"/>
      <c r="I14443" s="126"/>
      <c r="P14443" s="126"/>
      <c r="Y14443" s="126"/>
      <c r="Z14443" s="126"/>
    </row>
    <row r="14444" spans="1:26">
      <c r="A14444" s="248"/>
      <c r="I14444" s="126"/>
      <c r="P14444" s="126"/>
      <c r="Y14444" s="126"/>
      <c r="Z14444" s="126"/>
    </row>
    <row r="14445" spans="1:26">
      <c r="A14445" s="248"/>
      <c r="I14445" s="126"/>
      <c r="P14445" s="126"/>
      <c r="Y14445" s="126"/>
      <c r="Z14445" s="126"/>
    </row>
    <row r="14446" spans="1:26">
      <c r="A14446" s="248"/>
      <c r="I14446" s="126"/>
      <c r="P14446" s="126"/>
      <c r="Y14446" s="126"/>
      <c r="Z14446" s="126"/>
    </row>
    <row r="14447" spans="1:26">
      <c r="A14447" s="248"/>
      <c r="I14447" s="126"/>
      <c r="P14447" s="126"/>
      <c r="Y14447" s="126"/>
      <c r="Z14447" s="126"/>
    </row>
    <row r="14448" spans="1:26">
      <c r="A14448" s="248"/>
      <c r="I14448" s="126"/>
      <c r="P14448" s="126"/>
      <c r="Y14448" s="126"/>
      <c r="Z14448" s="126"/>
    </row>
    <row r="14449" spans="1:26">
      <c r="A14449" s="248"/>
      <c r="I14449" s="126"/>
      <c r="P14449" s="126"/>
      <c r="Y14449" s="126"/>
      <c r="Z14449" s="126"/>
    </row>
    <row r="14450" spans="1:26">
      <c r="A14450" s="248"/>
      <c r="I14450" s="126"/>
      <c r="P14450" s="126"/>
      <c r="Y14450" s="126"/>
      <c r="Z14450" s="126"/>
    </row>
    <row r="14451" spans="1:26">
      <c r="A14451" s="248"/>
      <c r="I14451" s="126"/>
      <c r="P14451" s="126"/>
      <c r="Y14451" s="126"/>
      <c r="Z14451" s="126"/>
    </row>
    <row r="14452" spans="1:26">
      <c r="A14452" s="248"/>
      <c r="I14452" s="126"/>
      <c r="P14452" s="126"/>
      <c r="Y14452" s="126"/>
      <c r="Z14452" s="126"/>
    </row>
    <row r="14453" spans="1:26">
      <c r="A14453" s="248"/>
      <c r="I14453" s="126"/>
      <c r="P14453" s="126"/>
      <c r="Y14453" s="126"/>
      <c r="Z14453" s="126"/>
    </row>
    <row r="14454" spans="1:26">
      <c r="A14454" s="248"/>
      <c r="I14454" s="126"/>
      <c r="P14454" s="126"/>
      <c r="Y14454" s="126"/>
      <c r="Z14454" s="126"/>
    </row>
    <row r="14455" spans="1:26">
      <c r="A14455" s="248"/>
      <c r="I14455" s="126"/>
      <c r="P14455" s="126"/>
      <c r="Y14455" s="126"/>
      <c r="Z14455" s="126"/>
    </row>
    <row r="14456" spans="1:26">
      <c r="A14456" s="248"/>
      <c r="I14456" s="126"/>
      <c r="P14456" s="126"/>
      <c r="Y14456" s="126"/>
      <c r="Z14456" s="126"/>
    </row>
    <row r="14457" spans="1:26">
      <c r="A14457" s="248"/>
      <c r="I14457" s="126"/>
      <c r="P14457" s="126"/>
      <c r="Y14457" s="126"/>
      <c r="Z14457" s="126"/>
    </row>
    <row r="14458" spans="1:26">
      <c r="A14458" s="248"/>
      <c r="I14458" s="126"/>
      <c r="P14458" s="126"/>
      <c r="Y14458" s="126"/>
      <c r="Z14458" s="126"/>
    </row>
    <row r="14459" spans="1:26">
      <c r="A14459" s="248"/>
      <c r="I14459" s="126"/>
      <c r="P14459" s="126"/>
      <c r="Y14459" s="126"/>
      <c r="Z14459" s="126"/>
    </row>
    <row r="14460" spans="1:26">
      <c r="A14460" s="248"/>
      <c r="I14460" s="126"/>
      <c r="P14460" s="126"/>
      <c r="Y14460" s="126"/>
      <c r="Z14460" s="126"/>
    </row>
    <row r="14461" spans="1:26">
      <c r="A14461" s="248"/>
      <c r="I14461" s="126"/>
      <c r="P14461" s="126"/>
      <c r="Y14461" s="126"/>
      <c r="Z14461" s="126"/>
    </row>
    <row r="14462" spans="1:26">
      <c r="A14462" s="248"/>
      <c r="I14462" s="126"/>
      <c r="P14462" s="126"/>
      <c r="Y14462" s="126"/>
      <c r="Z14462" s="126"/>
    </row>
    <row r="14463" spans="1:26">
      <c r="A14463" s="248"/>
      <c r="I14463" s="126"/>
      <c r="P14463" s="126"/>
      <c r="Y14463" s="126"/>
      <c r="Z14463" s="126"/>
    </row>
    <row r="14464" spans="1:26">
      <c r="A14464" s="248"/>
      <c r="I14464" s="126"/>
      <c r="P14464" s="126"/>
      <c r="Y14464" s="126"/>
      <c r="Z14464" s="126"/>
    </row>
    <row r="14465" spans="1:26">
      <c r="A14465" s="248"/>
      <c r="I14465" s="126"/>
      <c r="P14465" s="126"/>
      <c r="Y14465" s="126"/>
      <c r="Z14465" s="126"/>
    </row>
    <row r="14466" spans="1:26">
      <c r="A14466" s="248"/>
      <c r="I14466" s="126"/>
      <c r="P14466" s="126"/>
      <c r="Y14466" s="126"/>
      <c r="Z14466" s="126"/>
    </row>
    <row r="14467" spans="1:26">
      <c r="A14467" s="248"/>
      <c r="I14467" s="126"/>
      <c r="P14467" s="126"/>
      <c r="Y14467" s="126"/>
      <c r="Z14467" s="126"/>
    </row>
    <row r="14468" spans="1:26">
      <c r="A14468" s="248"/>
      <c r="I14468" s="126"/>
      <c r="P14468" s="126"/>
      <c r="Y14468" s="126"/>
      <c r="Z14468" s="126"/>
    </row>
    <row r="14469" spans="1:26">
      <c r="A14469" s="248"/>
      <c r="I14469" s="126"/>
      <c r="P14469" s="126"/>
      <c r="Y14469" s="126"/>
      <c r="Z14469" s="126"/>
    </row>
    <row r="14470" spans="1:26">
      <c r="A14470" s="248"/>
      <c r="I14470" s="126"/>
      <c r="P14470" s="126"/>
      <c r="Y14470" s="126"/>
      <c r="Z14470" s="126"/>
    </row>
    <row r="14471" spans="1:26">
      <c r="A14471" s="248"/>
      <c r="I14471" s="126"/>
      <c r="P14471" s="126"/>
      <c r="Y14471" s="126"/>
      <c r="Z14471" s="126"/>
    </row>
    <row r="14472" spans="1:26">
      <c r="A14472" s="248"/>
      <c r="I14472" s="126"/>
      <c r="P14472" s="126"/>
      <c r="Y14472" s="126"/>
      <c r="Z14472" s="126"/>
    </row>
    <row r="14473" spans="1:26">
      <c r="A14473" s="248"/>
      <c r="I14473" s="126"/>
      <c r="P14473" s="126"/>
      <c r="Y14473" s="126"/>
      <c r="Z14473" s="126"/>
    </row>
    <row r="14474" spans="1:26">
      <c r="A14474" s="248"/>
      <c r="I14474" s="126"/>
      <c r="P14474" s="126"/>
      <c r="Y14474" s="126"/>
      <c r="Z14474" s="126"/>
    </row>
    <row r="14475" spans="1:26">
      <c r="A14475" s="248"/>
      <c r="I14475" s="126"/>
      <c r="P14475" s="126"/>
      <c r="Y14475" s="126"/>
      <c r="Z14475" s="126"/>
    </row>
    <row r="14476" spans="1:26">
      <c r="A14476" s="248"/>
      <c r="I14476" s="126"/>
      <c r="P14476" s="126"/>
      <c r="Y14476" s="126"/>
      <c r="Z14476" s="126"/>
    </row>
    <row r="14477" spans="1:26">
      <c r="A14477" s="248"/>
      <c r="I14477" s="126"/>
      <c r="P14477" s="126"/>
      <c r="Y14477" s="126"/>
      <c r="Z14477" s="126"/>
    </row>
    <row r="14478" spans="1:26">
      <c r="A14478" s="248"/>
      <c r="I14478" s="126"/>
      <c r="P14478" s="126"/>
      <c r="Y14478" s="126"/>
      <c r="Z14478" s="126"/>
    </row>
    <row r="14479" spans="1:26">
      <c r="A14479" s="248"/>
      <c r="I14479" s="126"/>
      <c r="P14479" s="126"/>
      <c r="Y14479" s="126"/>
      <c r="Z14479" s="126"/>
    </row>
    <row r="14480" spans="1:26">
      <c r="A14480" s="248"/>
      <c r="I14480" s="126"/>
      <c r="P14480" s="126"/>
      <c r="Y14480" s="126"/>
      <c r="Z14480" s="126"/>
    </row>
    <row r="14481" spans="1:26">
      <c r="A14481" s="248"/>
      <c r="I14481" s="126"/>
      <c r="P14481" s="126"/>
      <c r="Y14481" s="126"/>
      <c r="Z14481" s="126"/>
    </row>
    <row r="14482" spans="1:26">
      <c r="A14482" s="248"/>
      <c r="I14482" s="126"/>
      <c r="P14482" s="126"/>
      <c r="Y14482" s="126"/>
      <c r="Z14482" s="126"/>
    </row>
    <row r="14483" spans="1:26">
      <c r="A14483" s="248"/>
      <c r="I14483" s="126"/>
      <c r="P14483" s="126"/>
      <c r="Y14483" s="126"/>
      <c r="Z14483" s="126"/>
    </row>
    <row r="14484" spans="1:26">
      <c r="A14484" s="248"/>
      <c r="I14484" s="126"/>
      <c r="P14484" s="126"/>
      <c r="Y14484" s="126"/>
      <c r="Z14484" s="126"/>
    </row>
    <row r="14485" spans="1:26">
      <c r="A14485" s="248"/>
      <c r="I14485" s="126"/>
      <c r="P14485" s="126"/>
      <c r="Y14485" s="126"/>
      <c r="Z14485" s="126"/>
    </row>
    <row r="14486" spans="1:26">
      <c r="A14486" s="248"/>
      <c r="I14486" s="126"/>
      <c r="P14486" s="126"/>
      <c r="Y14486" s="126"/>
      <c r="Z14486" s="126"/>
    </row>
    <row r="14487" spans="1:26">
      <c r="A14487" s="248"/>
      <c r="I14487" s="126"/>
      <c r="P14487" s="126"/>
      <c r="Y14487" s="126"/>
      <c r="Z14487" s="126"/>
    </row>
    <row r="14488" spans="1:26">
      <c r="A14488" s="248"/>
      <c r="I14488" s="126"/>
      <c r="P14488" s="126"/>
      <c r="Y14488" s="126"/>
      <c r="Z14488" s="126"/>
    </row>
    <row r="14489" spans="1:26">
      <c r="A14489" s="248"/>
      <c r="I14489" s="126"/>
      <c r="P14489" s="126"/>
      <c r="Y14489" s="126"/>
      <c r="Z14489" s="126"/>
    </row>
    <row r="14490" spans="1:26">
      <c r="A14490" s="248"/>
      <c r="I14490" s="126"/>
      <c r="P14490" s="126"/>
      <c r="Y14490" s="126"/>
      <c r="Z14490" s="126"/>
    </row>
    <row r="14491" spans="1:26">
      <c r="A14491" s="248"/>
      <c r="I14491" s="126"/>
      <c r="P14491" s="126"/>
      <c r="Y14491" s="126"/>
      <c r="Z14491" s="126"/>
    </row>
    <row r="14492" spans="1:26">
      <c r="A14492" s="248"/>
      <c r="I14492" s="126"/>
      <c r="P14492" s="126"/>
      <c r="Y14492" s="126"/>
      <c r="Z14492" s="126"/>
    </row>
    <row r="14493" spans="1:26">
      <c r="A14493" s="248"/>
      <c r="I14493" s="126"/>
      <c r="P14493" s="126"/>
      <c r="Y14493" s="126"/>
      <c r="Z14493" s="126"/>
    </row>
    <row r="14494" spans="1:26">
      <c r="A14494" s="248"/>
      <c r="I14494" s="126"/>
      <c r="P14494" s="126"/>
      <c r="Y14494" s="126"/>
      <c r="Z14494" s="126"/>
    </row>
    <row r="14495" spans="1:26">
      <c r="A14495" s="248"/>
      <c r="I14495" s="126"/>
      <c r="P14495" s="126"/>
      <c r="Y14495" s="126"/>
      <c r="Z14495" s="126"/>
    </row>
    <row r="14496" spans="1:26">
      <c r="A14496" s="248"/>
      <c r="I14496" s="126"/>
      <c r="P14496" s="126"/>
      <c r="Y14496" s="126"/>
      <c r="Z14496" s="126"/>
    </row>
    <row r="14497" spans="1:26">
      <c r="A14497" s="248"/>
      <c r="I14497" s="126"/>
      <c r="P14497" s="126"/>
      <c r="Y14497" s="126"/>
      <c r="Z14497" s="126"/>
    </row>
    <row r="14498" spans="1:26">
      <c r="A14498" s="248"/>
      <c r="I14498" s="126"/>
      <c r="P14498" s="126"/>
      <c r="Y14498" s="126"/>
      <c r="Z14498" s="126"/>
    </row>
    <row r="14499" spans="1:26">
      <c r="A14499" s="248"/>
      <c r="I14499" s="126"/>
      <c r="P14499" s="126"/>
      <c r="Y14499" s="126"/>
      <c r="Z14499" s="126"/>
    </row>
    <row r="14500" spans="1:26">
      <c r="A14500" s="248"/>
      <c r="I14500" s="126"/>
      <c r="P14500" s="126"/>
      <c r="Y14500" s="126"/>
      <c r="Z14500" s="126"/>
    </row>
    <row r="14501" spans="1:26">
      <c r="A14501" s="248"/>
      <c r="I14501" s="126"/>
      <c r="P14501" s="126"/>
      <c r="Y14501" s="126"/>
      <c r="Z14501" s="126"/>
    </row>
    <row r="14502" spans="1:26">
      <c r="A14502" s="248"/>
      <c r="I14502" s="126"/>
      <c r="P14502" s="126"/>
      <c r="Y14502" s="126"/>
      <c r="Z14502" s="126"/>
    </row>
    <row r="14503" spans="1:26">
      <c r="A14503" s="248"/>
      <c r="I14503" s="126"/>
      <c r="P14503" s="126"/>
      <c r="Y14503" s="126"/>
      <c r="Z14503" s="126"/>
    </row>
    <row r="14504" spans="1:26">
      <c r="A14504" s="248"/>
      <c r="I14504" s="126"/>
      <c r="P14504" s="126"/>
      <c r="Y14504" s="126"/>
      <c r="Z14504" s="126"/>
    </row>
    <row r="14505" spans="1:26">
      <c r="A14505" s="248"/>
      <c r="I14505" s="126"/>
      <c r="P14505" s="126"/>
      <c r="Y14505" s="126"/>
      <c r="Z14505" s="126"/>
    </row>
    <row r="14506" spans="1:26">
      <c r="A14506" s="248"/>
      <c r="I14506" s="126"/>
      <c r="P14506" s="126"/>
      <c r="Y14506" s="126"/>
      <c r="Z14506" s="126"/>
    </row>
    <row r="14507" spans="1:26">
      <c r="A14507" s="248"/>
      <c r="I14507" s="126"/>
      <c r="P14507" s="126"/>
      <c r="Y14507" s="126"/>
      <c r="Z14507" s="126"/>
    </row>
    <row r="14508" spans="1:26">
      <c r="A14508" s="248"/>
      <c r="I14508" s="126"/>
      <c r="P14508" s="126"/>
      <c r="Y14508" s="126"/>
      <c r="Z14508" s="126"/>
    </row>
    <row r="14509" spans="1:26">
      <c r="A14509" s="248"/>
      <c r="I14509" s="126"/>
      <c r="P14509" s="126"/>
      <c r="Y14509" s="126"/>
      <c r="Z14509" s="126"/>
    </row>
    <row r="14510" spans="1:26">
      <c r="A14510" s="248"/>
      <c r="I14510" s="126"/>
      <c r="P14510" s="126"/>
      <c r="Y14510" s="126"/>
      <c r="Z14510" s="126"/>
    </row>
    <row r="14511" spans="1:26">
      <c r="A14511" s="248"/>
      <c r="I14511" s="126"/>
      <c r="P14511" s="126"/>
      <c r="Y14511" s="126"/>
      <c r="Z14511" s="126"/>
    </row>
    <row r="14512" spans="1:26">
      <c r="A14512" s="248"/>
      <c r="I14512" s="126"/>
      <c r="P14512" s="126"/>
      <c r="Y14512" s="126"/>
      <c r="Z14512" s="126"/>
    </row>
    <row r="14513" spans="1:26">
      <c r="A14513" s="248"/>
      <c r="I14513" s="126"/>
      <c r="P14513" s="126"/>
      <c r="Y14513" s="126"/>
      <c r="Z14513" s="126"/>
    </row>
    <row r="14514" spans="1:26">
      <c r="A14514" s="248"/>
      <c r="I14514" s="126"/>
      <c r="P14514" s="126"/>
      <c r="Y14514" s="126"/>
      <c r="Z14514" s="126"/>
    </row>
    <row r="14515" spans="1:26">
      <c r="A14515" s="248"/>
      <c r="I14515" s="126"/>
      <c r="P14515" s="126"/>
      <c r="Y14515" s="126"/>
      <c r="Z14515" s="126"/>
    </row>
    <row r="14516" spans="1:26">
      <c r="A14516" s="248"/>
      <c r="I14516" s="126"/>
      <c r="P14516" s="126"/>
      <c r="Y14516" s="126"/>
      <c r="Z14516" s="126"/>
    </row>
    <row r="14517" spans="1:26">
      <c r="A14517" s="248"/>
      <c r="I14517" s="126"/>
      <c r="P14517" s="126"/>
      <c r="Y14517" s="126"/>
      <c r="Z14517" s="126"/>
    </row>
    <row r="14518" spans="1:26">
      <c r="A14518" s="248"/>
      <c r="I14518" s="126"/>
      <c r="P14518" s="126"/>
      <c r="Y14518" s="126"/>
      <c r="Z14518" s="126"/>
    </row>
    <row r="14519" spans="1:26">
      <c r="A14519" s="248"/>
      <c r="I14519" s="126"/>
      <c r="P14519" s="126"/>
      <c r="Y14519" s="126"/>
      <c r="Z14519" s="126"/>
    </row>
    <row r="14520" spans="1:26">
      <c r="A14520" s="248"/>
      <c r="I14520" s="126"/>
      <c r="P14520" s="126"/>
      <c r="Y14520" s="126"/>
      <c r="Z14520" s="126"/>
    </row>
    <row r="14521" spans="1:26">
      <c r="A14521" s="248"/>
      <c r="I14521" s="126"/>
      <c r="P14521" s="126"/>
      <c r="Y14521" s="126"/>
      <c r="Z14521" s="126"/>
    </row>
    <row r="14522" spans="1:26">
      <c r="A14522" s="248"/>
      <c r="I14522" s="126"/>
      <c r="P14522" s="126"/>
      <c r="Y14522" s="126"/>
      <c r="Z14522" s="126"/>
    </row>
    <row r="14523" spans="1:26">
      <c r="A14523" s="248"/>
      <c r="I14523" s="126"/>
      <c r="P14523" s="126"/>
      <c r="Y14523" s="126"/>
      <c r="Z14523" s="126"/>
    </row>
    <row r="14524" spans="1:26">
      <c r="A14524" s="248"/>
      <c r="I14524" s="126"/>
      <c r="P14524" s="126"/>
      <c r="Y14524" s="126"/>
      <c r="Z14524" s="126"/>
    </row>
    <row r="14525" spans="1:26">
      <c r="A14525" s="248"/>
      <c r="I14525" s="126"/>
      <c r="P14525" s="126"/>
      <c r="Y14525" s="126"/>
      <c r="Z14525" s="126"/>
    </row>
    <row r="14526" spans="1:26">
      <c r="A14526" s="248"/>
      <c r="I14526" s="126"/>
      <c r="P14526" s="126"/>
      <c r="Y14526" s="126"/>
      <c r="Z14526" s="126"/>
    </row>
    <row r="14527" spans="1:26">
      <c r="A14527" s="248"/>
      <c r="I14527" s="126"/>
      <c r="P14527" s="126"/>
      <c r="Y14527" s="126"/>
      <c r="Z14527" s="126"/>
    </row>
    <row r="14528" spans="1:26">
      <c r="A14528" s="248"/>
      <c r="I14528" s="126"/>
      <c r="P14528" s="126"/>
      <c r="Y14528" s="126"/>
      <c r="Z14528" s="126"/>
    </row>
    <row r="14529" spans="1:26">
      <c r="A14529" s="248"/>
      <c r="I14529" s="126"/>
      <c r="P14529" s="126"/>
      <c r="Y14529" s="126"/>
      <c r="Z14529" s="126"/>
    </row>
    <row r="14530" spans="1:26">
      <c r="A14530" s="248"/>
      <c r="I14530" s="126"/>
      <c r="P14530" s="126"/>
      <c r="Y14530" s="126"/>
      <c r="Z14530" s="126"/>
    </row>
    <row r="14531" spans="1:26">
      <c r="A14531" s="248"/>
      <c r="I14531" s="126"/>
      <c r="P14531" s="126"/>
      <c r="Y14531" s="126"/>
      <c r="Z14531" s="126"/>
    </row>
    <row r="14532" spans="1:26">
      <c r="A14532" s="248"/>
      <c r="I14532" s="126"/>
      <c r="P14532" s="126"/>
      <c r="Y14532" s="126"/>
      <c r="Z14532" s="126"/>
    </row>
    <row r="14533" spans="1:26">
      <c r="A14533" s="248"/>
      <c r="I14533" s="126"/>
      <c r="P14533" s="126"/>
      <c r="Y14533" s="126"/>
      <c r="Z14533" s="126"/>
    </row>
    <row r="14534" spans="1:26">
      <c r="A14534" s="248"/>
      <c r="I14534" s="126"/>
      <c r="P14534" s="126"/>
      <c r="Y14534" s="126"/>
      <c r="Z14534" s="126"/>
    </row>
    <row r="14535" spans="1:26">
      <c r="A14535" s="248"/>
      <c r="I14535" s="126"/>
      <c r="P14535" s="126"/>
      <c r="Y14535" s="126"/>
      <c r="Z14535" s="126"/>
    </row>
    <row r="14536" spans="1:26">
      <c r="A14536" s="248"/>
      <c r="I14536" s="126"/>
      <c r="P14536" s="126"/>
      <c r="Y14536" s="126"/>
      <c r="Z14536" s="126"/>
    </row>
    <row r="14537" spans="1:26">
      <c r="A14537" s="248"/>
      <c r="I14537" s="126"/>
      <c r="P14537" s="126"/>
      <c r="Y14537" s="126"/>
      <c r="Z14537" s="126"/>
    </row>
    <row r="14538" spans="1:26">
      <c r="A14538" s="248"/>
      <c r="I14538" s="126"/>
      <c r="P14538" s="126"/>
      <c r="Y14538" s="126"/>
      <c r="Z14538" s="126"/>
    </row>
    <row r="14539" spans="1:26">
      <c r="A14539" s="248"/>
      <c r="I14539" s="126"/>
      <c r="P14539" s="126"/>
      <c r="Y14539" s="126"/>
      <c r="Z14539" s="126"/>
    </row>
    <row r="14540" spans="1:26">
      <c r="A14540" s="248"/>
      <c r="I14540" s="126"/>
      <c r="P14540" s="126"/>
      <c r="Y14540" s="126"/>
      <c r="Z14540" s="126"/>
    </row>
    <row r="14541" spans="1:26">
      <c r="A14541" s="248"/>
      <c r="I14541" s="126"/>
      <c r="P14541" s="126"/>
      <c r="Y14541" s="126"/>
      <c r="Z14541" s="126"/>
    </row>
    <row r="14542" spans="1:26">
      <c r="A14542" s="248"/>
      <c r="I14542" s="126"/>
      <c r="P14542" s="126"/>
      <c r="Y14542" s="126"/>
      <c r="Z14542" s="126"/>
    </row>
    <row r="14543" spans="1:26">
      <c r="A14543" s="248"/>
      <c r="I14543" s="126"/>
      <c r="P14543" s="126"/>
      <c r="Y14543" s="126"/>
      <c r="Z14543" s="126"/>
    </row>
    <row r="14544" spans="1:26">
      <c r="A14544" s="248"/>
      <c r="I14544" s="126"/>
      <c r="P14544" s="126"/>
      <c r="Y14544" s="126"/>
      <c r="Z14544" s="126"/>
    </row>
    <row r="14545" spans="1:26">
      <c r="A14545" s="248"/>
      <c r="I14545" s="126"/>
      <c r="P14545" s="126"/>
      <c r="Y14545" s="126"/>
      <c r="Z14545" s="126"/>
    </row>
    <row r="14546" spans="1:26">
      <c r="A14546" s="248"/>
      <c r="I14546" s="126"/>
      <c r="P14546" s="126"/>
      <c r="Y14546" s="126"/>
      <c r="Z14546" s="126"/>
    </row>
    <row r="14547" spans="1:26">
      <c r="A14547" s="248"/>
      <c r="I14547" s="126"/>
      <c r="P14547" s="126"/>
      <c r="Y14547" s="126"/>
      <c r="Z14547" s="126"/>
    </row>
    <row r="14548" spans="1:26">
      <c r="A14548" s="248"/>
      <c r="I14548" s="126"/>
      <c r="P14548" s="126"/>
      <c r="Y14548" s="126"/>
      <c r="Z14548" s="126"/>
    </row>
    <row r="14549" spans="1:26">
      <c r="A14549" s="248"/>
      <c r="I14549" s="126"/>
      <c r="P14549" s="126"/>
      <c r="Y14549" s="126"/>
      <c r="Z14549" s="126"/>
    </row>
    <row r="14550" spans="1:26">
      <c r="A14550" s="248"/>
      <c r="I14550" s="126"/>
      <c r="P14550" s="126"/>
      <c r="Y14550" s="126"/>
      <c r="Z14550" s="126"/>
    </row>
    <row r="14551" spans="1:26">
      <c r="A14551" s="248"/>
      <c r="I14551" s="126"/>
      <c r="P14551" s="126"/>
      <c r="Y14551" s="126"/>
      <c r="Z14551" s="126"/>
    </row>
    <row r="14552" spans="1:26">
      <c r="A14552" s="248"/>
      <c r="I14552" s="126"/>
      <c r="P14552" s="126"/>
      <c r="Y14552" s="126"/>
      <c r="Z14552" s="126"/>
    </row>
    <row r="14553" spans="1:26">
      <c r="A14553" s="248"/>
      <c r="I14553" s="126"/>
      <c r="P14553" s="126"/>
      <c r="Y14553" s="126"/>
      <c r="Z14553" s="126"/>
    </row>
    <row r="14554" spans="1:26">
      <c r="A14554" s="248"/>
      <c r="I14554" s="126"/>
      <c r="P14554" s="126"/>
      <c r="Y14554" s="126"/>
      <c r="Z14554" s="126"/>
    </row>
    <row r="14555" spans="1:26">
      <c r="A14555" s="248"/>
      <c r="I14555" s="126"/>
      <c r="P14555" s="126"/>
      <c r="Y14555" s="126"/>
      <c r="Z14555" s="126"/>
    </row>
    <row r="14556" spans="1:26">
      <c r="A14556" s="248"/>
      <c r="I14556" s="126"/>
      <c r="P14556" s="126"/>
      <c r="Y14556" s="126"/>
      <c r="Z14556" s="126"/>
    </row>
    <row r="14557" spans="1:26">
      <c r="A14557" s="248"/>
      <c r="I14557" s="126"/>
      <c r="P14557" s="126"/>
      <c r="Y14557" s="126"/>
      <c r="Z14557" s="126"/>
    </row>
    <row r="14558" spans="1:26">
      <c r="A14558" s="248"/>
      <c r="I14558" s="126"/>
      <c r="P14558" s="126"/>
      <c r="Y14558" s="126"/>
      <c r="Z14558" s="126"/>
    </row>
    <row r="14559" spans="1:26">
      <c r="A14559" s="248"/>
      <c r="I14559" s="126"/>
      <c r="P14559" s="126"/>
      <c r="Y14559" s="126"/>
      <c r="Z14559" s="126"/>
    </row>
    <row r="14560" spans="1:26">
      <c r="A14560" s="248"/>
      <c r="I14560" s="126"/>
      <c r="P14560" s="126"/>
      <c r="Y14560" s="126"/>
      <c r="Z14560" s="126"/>
    </row>
    <row r="14561" spans="1:26">
      <c r="A14561" s="248"/>
      <c r="I14561" s="126"/>
      <c r="P14561" s="126"/>
      <c r="Y14561" s="126"/>
      <c r="Z14561" s="126"/>
    </row>
    <row r="14562" spans="1:26">
      <c r="A14562" s="248"/>
      <c r="I14562" s="126"/>
      <c r="P14562" s="126"/>
      <c r="Y14562" s="126"/>
      <c r="Z14562" s="126"/>
    </row>
    <row r="14563" spans="1:26">
      <c r="A14563" s="248"/>
      <c r="I14563" s="126"/>
      <c r="P14563" s="126"/>
      <c r="Y14563" s="126"/>
      <c r="Z14563" s="126"/>
    </row>
    <row r="14564" spans="1:26">
      <c r="A14564" s="248"/>
      <c r="I14564" s="126"/>
      <c r="P14564" s="126"/>
      <c r="Y14564" s="126"/>
      <c r="Z14564" s="126"/>
    </row>
    <row r="14565" spans="1:26">
      <c r="A14565" s="248"/>
      <c r="I14565" s="126"/>
      <c r="P14565" s="126"/>
      <c r="Y14565" s="126"/>
      <c r="Z14565" s="126"/>
    </row>
    <row r="14566" spans="1:26">
      <c r="A14566" s="248"/>
      <c r="I14566" s="126"/>
      <c r="P14566" s="126"/>
      <c r="Y14566" s="126"/>
      <c r="Z14566" s="126"/>
    </row>
    <row r="14567" spans="1:26">
      <c r="A14567" s="248"/>
      <c r="I14567" s="126"/>
      <c r="P14567" s="126"/>
      <c r="Y14567" s="126"/>
      <c r="Z14567" s="126"/>
    </row>
    <row r="14568" spans="1:26">
      <c r="A14568" s="248"/>
      <c r="I14568" s="126"/>
      <c r="P14568" s="126"/>
      <c r="Y14568" s="126"/>
      <c r="Z14568" s="126"/>
    </row>
    <row r="14569" spans="1:26">
      <c r="A14569" s="248"/>
      <c r="I14569" s="126"/>
      <c r="P14569" s="126"/>
      <c r="Y14569" s="126"/>
      <c r="Z14569" s="126"/>
    </row>
    <row r="14570" spans="1:26">
      <c r="A14570" s="248"/>
      <c r="I14570" s="126"/>
      <c r="P14570" s="126"/>
      <c r="Y14570" s="126"/>
      <c r="Z14570" s="126"/>
    </row>
    <row r="14571" spans="1:26">
      <c r="A14571" s="248"/>
      <c r="I14571" s="126"/>
      <c r="P14571" s="126"/>
      <c r="Y14571" s="126"/>
      <c r="Z14571" s="126"/>
    </row>
    <row r="14572" spans="1:26">
      <c r="A14572" s="248"/>
      <c r="I14572" s="126"/>
      <c r="P14572" s="126"/>
      <c r="Y14572" s="126"/>
      <c r="Z14572" s="126"/>
    </row>
    <row r="14573" spans="1:26">
      <c r="A14573" s="248"/>
      <c r="I14573" s="126"/>
      <c r="P14573" s="126"/>
      <c r="Y14573" s="126"/>
      <c r="Z14573" s="126"/>
    </row>
    <row r="14574" spans="1:26">
      <c r="A14574" s="248"/>
      <c r="I14574" s="126"/>
      <c r="P14574" s="126"/>
      <c r="Y14574" s="126"/>
      <c r="Z14574" s="126"/>
    </row>
    <row r="14575" spans="1:26">
      <c r="A14575" s="248"/>
      <c r="I14575" s="126"/>
      <c r="P14575" s="126"/>
      <c r="Y14575" s="126"/>
      <c r="Z14575" s="126"/>
    </row>
    <row r="14576" spans="1:26">
      <c r="A14576" s="248"/>
      <c r="I14576" s="126"/>
      <c r="P14576" s="126"/>
      <c r="Y14576" s="126"/>
      <c r="Z14576" s="126"/>
    </row>
    <row r="14577" spans="1:26">
      <c r="A14577" s="248"/>
      <c r="I14577" s="126"/>
      <c r="P14577" s="126"/>
      <c r="Y14577" s="126"/>
      <c r="Z14577" s="126"/>
    </row>
    <row r="14578" spans="1:26">
      <c r="A14578" s="248"/>
      <c r="I14578" s="126"/>
      <c r="P14578" s="126"/>
      <c r="Y14578" s="126"/>
      <c r="Z14578" s="126"/>
    </row>
    <row r="14579" spans="1:26">
      <c r="A14579" s="248"/>
      <c r="I14579" s="126"/>
      <c r="P14579" s="126"/>
      <c r="Y14579" s="126"/>
      <c r="Z14579" s="126"/>
    </row>
    <row r="14580" spans="1:26">
      <c r="A14580" s="248"/>
      <c r="I14580" s="126"/>
      <c r="P14580" s="126"/>
      <c r="Y14580" s="126"/>
      <c r="Z14580" s="126"/>
    </row>
    <row r="14581" spans="1:26">
      <c r="A14581" s="248"/>
      <c r="I14581" s="126"/>
      <c r="P14581" s="126"/>
      <c r="Y14581" s="126"/>
      <c r="Z14581" s="126"/>
    </row>
    <row r="14582" spans="1:26">
      <c r="A14582" s="248"/>
      <c r="I14582" s="126"/>
      <c r="P14582" s="126"/>
      <c r="Y14582" s="126"/>
      <c r="Z14582" s="126"/>
    </row>
    <row r="14583" spans="1:26">
      <c r="A14583" s="248"/>
      <c r="I14583" s="126"/>
      <c r="P14583" s="126"/>
      <c r="Y14583" s="126"/>
      <c r="Z14583" s="126"/>
    </row>
    <row r="14584" spans="1:26">
      <c r="A14584" s="248"/>
      <c r="I14584" s="126"/>
      <c r="P14584" s="126"/>
      <c r="Y14584" s="126"/>
      <c r="Z14584" s="126"/>
    </row>
    <row r="14585" spans="1:26">
      <c r="A14585" s="248"/>
      <c r="I14585" s="126"/>
      <c r="P14585" s="126"/>
      <c r="Y14585" s="126"/>
      <c r="Z14585" s="126"/>
    </row>
    <row r="14586" spans="1:26">
      <c r="A14586" s="248"/>
      <c r="I14586" s="126"/>
      <c r="P14586" s="126"/>
      <c r="Y14586" s="126"/>
      <c r="Z14586" s="126"/>
    </row>
    <row r="14587" spans="1:26">
      <c r="A14587" s="248"/>
      <c r="I14587" s="126"/>
      <c r="P14587" s="126"/>
      <c r="Y14587" s="126"/>
      <c r="Z14587" s="126"/>
    </row>
    <row r="14588" spans="1:26">
      <c r="A14588" s="248"/>
      <c r="I14588" s="126"/>
      <c r="P14588" s="126"/>
      <c r="Y14588" s="126"/>
      <c r="Z14588" s="126"/>
    </row>
    <row r="14589" spans="1:26">
      <c r="A14589" s="248"/>
      <c r="I14589" s="126"/>
      <c r="P14589" s="126"/>
      <c r="Y14589" s="126"/>
      <c r="Z14589" s="126"/>
    </row>
    <row r="14590" spans="1:26">
      <c r="A14590" s="248"/>
      <c r="I14590" s="126"/>
      <c r="P14590" s="126"/>
      <c r="Y14590" s="126"/>
      <c r="Z14590" s="126"/>
    </row>
    <row r="14591" spans="1:26">
      <c r="A14591" s="248"/>
      <c r="I14591" s="126"/>
      <c r="P14591" s="126"/>
      <c r="Y14591" s="126"/>
      <c r="Z14591" s="126"/>
    </row>
    <row r="14592" spans="1:26">
      <c r="A14592" s="248"/>
      <c r="I14592" s="126"/>
      <c r="P14592" s="126"/>
      <c r="Y14592" s="126"/>
      <c r="Z14592" s="126"/>
    </row>
    <row r="14593" spans="1:26">
      <c r="A14593" s="248"/>
      <c r="I14593" s="126"/>
      <c r="P14593" s="126"/>
      <c r="Y14593" s="126"/>
      <c r="Z14593" s="126"/>
    </row>
    <row r="14594" spans="1:26">
      <c r="A14594" s="248"/>
      <c r="I14594" s="126"/>
      <c r="P14594" s="126"/>
      <c r="Y14594" s="126"/>
      <c r="Z14594" s="126"/>
    </row>
    <row r="14595" spans="1:26">
      <c r="A14595" s="248"/>
      <c r="I14595" s="126"/>
      <c r="P14595" s="126"/>
      <c r="Y14595" s="126"/>
      <c r="Z14595" s="126"/>
    </row>
    <row r="14596" spans="1:26">
      <c r="A14596" s="248"/>
      <c r="I14596" s="126"/>
      <c r="P14596" s="126"/>
      <c r="Y14596" s="126"/>
      <c r="Z14596" s="126"/>
    </row>
    <row r="14597" spans="1:26">
      <c r="A14597" s="248"/>
      <c r="I14597" s="126"/>
      <c r="P14597" s="126"/>
      <c r="Y14597" s="126"/>
      <c r="Z14597" s="126"/>
    </row>
    <row r="14598" spans="1:26">
      <c r="A14598" s="248"/>
      <c r="I14598" s="126"/>
      <c r="P14598" s="126"/>
      <c r="Y14598" s="126"/>
      <c r="Z14598" s="126"/>
    </row>
    <row r="14599" spans="1:26">
      <c r="A14599" s="248"/>
      <c r="I14599" s="126"/>
      <c r="P14599" s="126"/>
      <c r="Y14599" s="126"/>
      <c r="Z14599" s="126"/>
    </row>
    <row r="14600" spans="1:26">
      <c r="A14600" s="248"/>
      <c r="I14600" s="126"/>
      <c r="P14600" s="126"/>
      <c r="Y14600" s="126"/>
      <c r="Z14600" s="126"/>
    </row>
    <row r="14601" spans="1:26">
      <c r="A14601" s="248"/>
      <c r="I14601" s="126"/>
      <c r="P14601" s="126"/>
      <c r="Y14601" s="126"/>
      <c r="Z14601" s="126"/>
    </row>
    <row r="14602" spans="1:26">
      <c r="A14602" s="248"/>
      <c r="I14602" s="126"/>
      <c r="P14602" s="126"/>
      <c r="Y14602" s="126"/>
      <c r="Z14602" s="126"/>
    </row>
    <row r="14603" spans="1:26">
      <c r="A14603" s="248"/>
      <c r="I14603" s="126"/>
      <c r="P14603" s="126"/>
      <c r="Y14603" s="126"/>
      <c r="Z14603" s="126"/>
    </row>
    <row r="14604" spans="1:26">
      <c r="A14604" s="248"/>
      <c r="I14604" s="126"/>
      <c r="P14604" s="126"/>
      <c r="Y14604" s="126"/>
      <c r="Z14604" s="126"/>
    </row>
    <row r="14605" spans="1:26">
      <c r="A14605" s="248"/>
      <c r="I14605" s="126"/>
      <c r="P14605" s="126"/>
      <c r="Y14605" s="126"/>
      <c r="Z14605" s="126"/>
    </row>
    <row r="14606" spans="1:26">
      <c r="A14606" s="248"/>
      <c r="I14606" s="126"/>
      <c r="P14606" s="126"/>
      <c r="Y14606" s="126"/>
      <c r="Z14606" s="126"/>
    </row>
    <row r="14607" spans="1:26">
      <c r="A14607" s="248"/>
      <c r="I14607" s="126"/>
      <c r="P14607" s="126"/>
      <c r="Y14607" s="126"/>
      <c r="Z14607" s="126"/>
    </row>
    <row r="14608" spans="1:26">
      <c r="A14608" s="248"/>
      <c r="I14608" s="126"/>
      <c r="P14608" s="126"/>
      <c r="Y14608" s="126"/>
      <c r="Z14608" s="126"/>
    </row>
    <row r="14609" spans="1:26">
      <c r="A14609" s="248"/>
      <c r="I14609" s="126"/>
      <c r="P14609" s="126"/>
      <c r="Y14609" s="126"/>
      <c r="Z14609" s="126"/>
    </row>
    <row r="14610" spans="1:26">
      <c r="A14610" s="248"/>
      <c r="I14610" s="126"/>
      <c r="P14610" s="126"/>
      <c r="Y14610" s="126"/>
      <c r="Z14610" s="126"/>
    </row>
    <row r="14611" spans="1:26">
      <c r="A14611" s="248"/>
      <c r="I14611" s="126"/>
      <c r="P14611" s="126"/>
      <c r="Y14611" s="126"/>
      <c r="Z14611" s="126"/>
    </row>
    <row r="14612" spans="1:26">
      <c r="A14612" s="248"/>
      <c r="I14612" s="126"/>
      <c r="P14612" s="126"/>
      <c r="Y14612" s="126"/>
      <c r="Z14612" s="126"/>
    </row>
    <row r="14613" spans="1:26">
      <c r="A14613" s="248"/>
      <c r="I14613" s="126"/>
      <c r="P14613" s="126"/>
      <c r="Y14613" s="126"/>
      <c r="Z14613" s="126"/>
    </row>
    <row r="14614" spans="1:26">
      <c r="A14614" s="248"/>
      <c r="I14614" s="126"/>
      <c r="P14614" s="126"/>
      <c r="Y14614" s="126"/>
      <c r="Z14614" s="126"/>
    </row>
    <row r="14615" spans="1:26">
      <c r="A14615" s="248"/>
      <c r="I14615" s="126"/>
      <c r="P14615" s="126"/>
      <c r="Y14615" s="126"/>
      <c r="Z14615" s="126"/>
    </row>
    <row r="14616" spans="1:26">
      <c r="A14616" s="248"/>
      <c r="I14616" s="126"/>
      <c r="P14616" s="126"/>
      <c r="Y14616" s="126"/>
      <c r="Z14616" s="126"/>
    </row>
    <row r="14617" spans="1:26">
      <c r="A14617" s="248"/>
      <c r="I14617" s="126"/>
      <c r="P14617" s="126"/>
      <c r="Y14617" s="126"/>
      <c r="Z14617" s="126"/>
    </row>
    <row r="14618" spans="1:26">
      <c r="A14618" s="248"/>
      <c r="I14618" s="126"/>
      <c r="P14618" s="126"/>
      <c r="Y14618" s="126"/>
      <c r="Z14618" s="126"/>
    </row>
    <row r="14619" spans="1:26">
      <c r="A14619" s="248"/>
      <c r="I14619" s="126"/>
      <c r="P14619" s="126"/>
      <c r="Y14619" s="126"/>
      <c r="Z14619" s="126"/>
    </row>
    <row r="14620" spans="1:26">
      <c r="A14620" s="248"/>
      <c r="I14620" s="126"/>
      <c r="P14620" s="126"/>
      <c r="Y14620" s="126"/>
      <c r="Z14620" s="126"/>
    </row>
    <row r="14621" spans="1:26">
      <c r="A14621" s="248"/>
      <c r="I14621" s="126"/>
      <c r="P14621" s="126"/>
      <c r="Y14621" s="126"/>
      <c r="Z14621" s="126"/>
    </row>
    <row r="14622" spans="1:26">
      <c r="A14622" s="248"/>
      <c r="I14622" s="126"/>
      <c r="P14622" s="126"/>
      <c r="Y14622" s="126"/>
      <c r="Z14622" s="126"/>
    </row>
    <row r="14623" spans="1:26">
      <c r="A14623" s="248"/>
      <c r="I14623" s="126"/>
      <c r="P14623" s="126"/>
      <c r="Y14623" s="126"/>
      <c r="Z14623" s="126"/>
    </row>
    <row r="14624" spans="1:26">
      <c r="A14624" s="248"/>
      <c r="I14624" s="126"/>
      <c r="P14624" s="126"/>
      <c r="Y14624" s="126"/>
      <c r="Z14624" s="126"/>
    </row>
    <row r="14625" spans="1:26">
      <c r="A14625" s="248"/>
      <c r="I14625" s="126"/>
      <c r="P14625" s="126"/>
      <c r="Y14625" s="126"/>
      <c r="Z14625" s="126"/>
    </row>
    <row r="14626" spans="1:26">
      <c r="A14626" s="248"/>
      <c r="I14626" s="126"/>
      <c r="P14626" s="126"/>
      <c r="Y14626" s="126"/>
      <c r="Z14626" s="126"/>
    </row>
    <row r="14627" spans="1:26">
      <c r="A14627" s="248"/>
      <c r="I14627" s="126"/>
      <c r="P14627" s="126"/>
      <c r="Y14627" s="126"/>
      <c r="Z14627" s="126"/>
    </row>
    <row r="14628" spans="1:26">
      <c r="A14628" s="248"/>
      <c r="I14628" s="126"/>
      <c r="P14628" s="126"/>
      <c r="Y14628" s="126"/>
      <c r="Z14628" s="126"/>
    </row>
    <row r="14629" spans="1:26">
      <c r="A14629" s="248"/>
      <c r="I14629" s="126"/>
      <c r="P14629" s="126"/>
      <c r="Y14629" s="126"/>
      <c r="Z14629" s="126"/>
    </row>
    <row r="14630" spans="1:26">
      <c r="A14630" s="248"/>
      <c r="I14630" s="126"/>
      <c r="P14630" s="126"/>
      <c r="Y14630" s="126"/>
      <c r="Z14630" s="126"/>
    </row>
    <row r="14631" spans="1:26">
      <c r="A14631" s="248"/>
      <c r="I14631" s="126"/>
      <c r="P14631" s="126"/>
      <c r="Y14631" s="126"/>
      <c r="Z14631" s="126"/>
    </row>
    <row r="14632" spans="1:26">
      <c r="A14632" s="248"/>
      <c r="I14632" s="126"/>
      <c r="P14632" s="126"/>
      <c r="Y14632" s="126"/>
      <c r="Z14632" s="126"/>
    </row>
    <row r="14633" spans="1:26">
      <c r="A14633" s="248"/>
      <c r="I14633" s="126"/>
      <c r="P14633" s="126"/>
      <c r="Y14633" s="126"/>
      <c r="Z14633" s="126"/>
    </row>
    <row r="14634" spans="1:26">
      <c r="A14634" s="248"/>
      <c r="I14634" s="126"/>
      <c r="P14634" s="126"/>
      <c r="Y14634" s="126"/>
      <c r="Z14634" s="126"/>
    </row>
    <row r="14635" spans="1:26">
      <c r="A14635" s="248"/>
      <c r="I14635" s="126"/>
      <c r="P14635" s="126"/>
      <c r="Y14635" s="126"/>
      <c r="Z14635" s="126"/>
    </row>
    <row r="14636" spans="1:26">
      <c r="A14636" s="248"/>
      <c r="I14636" s="126"/>
      <c r="P14636" s="126"/>
      <c r="Y14636" s="126"/>
      <c r="Z14636" s="126"/>
    </row>
    <row r="14637" spans="1:26">
      <c r="A14637" s="248"/>
      <c r="I14637" s="126"/>
      <c r="P14637" s="126"/>
      <c r="Y14637" s="126"/>
      <c r="Z14637" s="126"/>
    </row>
    <row r="14638" spans="1:26">
      <c r="A14638" s="248"/>
      <c r="I14638" s="126"/>
      <c r="P14638" s="126"/>
      <c r="Y14638" s="126"/>
      <c r="Z14638" s="126"/>
    </row>
    <row r="14639" spans="1:26">
      <c r="A14639" s="248"/>
      <c r="I14639" s="126"/>
      <c r="P14639" s="126"/>
      <c r="Y14639" s="126"/>
      <c r="Z14639" s="126"/>
    </row>
    <row r="14640" spans="1:26">
      <c r="A14640" s="248"/>
      <c r="I14640" s="126"/>
      <c r="P14640" s="126"/>
      <c r="Y14640" s="126"/>
      <c r="Z14640" s="126"/>
    </row>
    <row r="14641" spans="1:26">
      <c r="A14641" s="248"/>
      <c r="I14641" s="126"/>
      <c r="P14641" s="126"/>
      <c r="Y14641" s="126"/>
      <c r="Z14641" s="126"/>
    </row>
    <row r="14642" spans="1:26">
      <c r="A14642" s="248"/>
      <c r="I14642" s="126"/>
      <c r="P14642" s="126"/>
      <c r="Y14642" s="126"/>
      <c r="Z14642" s="126"/>
    </row>
    <row r="14643" spans="1:26">
      <c r="A14643" s="248"/>
      <c r="I14643" s="126"/>
      <c r="P14643" s="126"/>
      <c r="Y14643" s="126"/>
      <c r="Z14643" s="126"/>
    </row>
    <row r="14644" spans="1:26">
      <c r="A14644" s="248"/>
      <c r="I14644" s="126"/>
      <c r="P14644" s="126"/>
      <c r="Y14644" s="126"/>
      <c r="Z14644" s="126"/>
    </row>
    <row r="14645" spans="1:26">
      <c r="A14645" s="248"/>
      <c r="I14645" s="126"/>
      <c r="P14645" s="126"/>
      <c r="Y14645" s="126"/>
      <c r="Z14645" s="126"/>
    </row>
    <row r="14646" spans="1:26">
      <c r="A14646" s="248"/>
      <c r="I14646" s="126"/>
      <c r="P14646" s="126"/>
      <c r="Y14646" s="126"/>
      <c r="Z14646" s="126"/>
    </row>
    <row r="14647" spans="1:26">
      <c r="A14647" s="248"/>
      <c r="I14647" s="126"/>
      <c r="P14647" s="126"/>
      <c r="Y14647" s="126"/>
      <c r="Z14647" s="126"/>
    </row>
    <row r="14648" spans="1:26">
      <c r="A14648" s="248"/>
      <c r="I14648" s="126"/>
      <c r="P14648" s="126"/>
      <c r="Y14648" s="126"/>
      <c r="Z14648" s="126"/>
    </row>
    <row r="14649" spans="1:26">
      <c r="A14649" s="248"/>
      <c r="I14649" s="126"/>
      <c r="P14649" s="126"/>
      <c r="Y14649" s="126"/>
      <c r="Z14649" s="126"/>
    </row>
    <row r="14650" spans="1:26">
      <c r="A14650" s="248"/>
      <c r="I14650" s="126"/>
      <c r="P14650" s="126"/>
      <c r="Y14650" s="126"/>
      <c r="Z14650" s="126"/>
    </row>
    <row r="14651" spans="1:26">
      <c r="A14651" s="248"/>
      <c r="I14651" s="126"/>
      <c r="P14651" s="126"/>
      <c r="Y14651" s="126"/>
      <c r="Z14651" s="126"/>
    </row>
    <row r="14652" spans="1:26">
      <c r="A14652" s="248"/>
      <c r="I14652" s="126"/>
      <c r="P14652" s="126"/>
      <c r="Y14652" s="126"/>
      <c r="Z14652" s="126"/>
    </row>
    <row r="14653" spans="1:26">
      <c r="A14653" s="248"/>
      <c r="I14653" s="126"/>
      <c r="P14653" s="126"/>
      <c r="Y14653" s="126"/>
      <c r="Z14653" s="126"/>
    </row>
    <row r="14654" spans="1:26">
      <c r="A14654" s="248"/>
      <c r="I14654" s="126"/>
      <c r="P14654" s="126"/>
      <c r="Y14654" s="126"/>
      <c r="Z14654" s="126"/>
    </row>
    <row r="14655" spans="1:26">
      <c r="A14655" s="248"/>
      <c r="I14655" s="126"/>
      <c r="P14655" s="126"/>
      <c r="Y14655" s="126"/>
      <c r="Z14655" s="126"/>
    </row>
    <row r="14656" spans="1:26">
      <c r="A14656" s="248"/>
      <c r="I14656" s="126"/>
      <c r="P14656" s="126"/>
      <c r="Y14656" s="126"/>
      <c r="Z14656" s="126"/>
    </row>
    <row r="14657" spans="1:26">
      <c r="A14657" s="248"/>
      <c r="I14657" s="126"/>
      <c r="P14657" s="126"/>
      <c r="Y14657" s="126"/>
      <c r="Z14657" s="126"/>
    </row>
    <row r="14658" spans="1:26">
      <c r="A14658" s="248"/>
      <c r="I14658" s="126"/>
      <c r="P14658" s="126"/>
      <c r="Y14658" s="126"/>
      <c r="Z14658" s="126"/>
    </row>
    <row r="14659" spans="1:26">
      <c r="A14659" s="248"/>
      <c r="I14659" s="126"/>
      <c r="P14659" s="126"/>
      <c r="Y14659" s="126"/>
      <c r="Z14659" s="126"/>
    </row>
    <row r="14660" spans="1:26">
      <c r="A14660" s="248"/>
      <c r="I14660" s="126"/>
      <c r="P14660" s="126"/>
      <c r="Y14660" s="126"/>
      <c r="Z14660" s="126"/>
    </row>
    <row r="14661" spans="1:26">
      <c r="A14661" s="248"/>
      <c r="I14661" s="126"/>
      <c r="P14661" s="126"/>
      <c r="Y14661" s="126"/>
      <c r="Z14661" s="126"/>
    </row>
    <row r="14662" spans="1:26">
      <c r="A14662" s="248"/>
      <c r="I14662" s="126"/>
      <c r="P14662" s="126"/>
      <c r="Y14662" s="126"/>
      <c r="Z14662" s="126"/>
    </row>
    <row r="14663" spans="1:26">
      <c r="A14663" s="248"/>
      <c r="I14663" s="126"/>
      <c r="P14663" s="126"/>
      <c r="Y14663" s="126"/>
      <c r="Z14663" s="126"/>
    </row>
    <row r="14664" spans="1:26">
      <c r="A14664" s="248"/>
      <c r="I14664" s="126"/>
      <c r="P14664" s="126"/>
      <c r="Y14664" s="126"/>
      <c r="Z14664" s="126"/>
    </row>
    <row r="14665" spans="1:26">
      <c r="A14665" s="248"/>
      <c r="I14665" s="126"/>
      <c r="P14665" s="126"/>
      <c r="Y14665" s="126"/>
      <c r="Z14665" s="126"/>
    </row>
    <row r="14666" spans="1:26">
      <c r="A14666" s="248"/>
      <c r="I14666" s="126"/>
      <c r="P14666" s="126"/>
      <c r="Y14666" s="126"/>
      <c r="Z14666" s="126"/>
    </row>
    <row r="14667" spans="1:26">
      <c r="A14667" s="248"/>
      <c r="I14667" s="126"/>
      <c r="P14667" s="126"/>
      <c r="Y14667" s="126"/>
      <c r="Z14667" s="126"/>
    </row>
    <row r="14668" spans="1:26">
      <c r="A14668" s="248"/>
      <c r="I14668" s="126"/>
      <c r="P14668" s="126"/>
      <c r="Y14668" s="126"/>
      <c r="Z14668" s="126"/>
    </row>
    <row r="14669" spans="1:26">
      <c r="A14669" s="248"/>
      <c r="I14669" s="126"/>
      <c r="P14669" s="126"/>
      <c r="Y14669" s="126"/>
      <c r="Z14669" s="126"/>
    </row>
    <row r="14670" spans="1:26">
      <c r="A14670" s="248"/>
      <c r="I14670" s="126"/>
      <c r="P14670" s="126"/>
      <c r="Y14670" s="126"/>
      <c r="Z14670" s="126"/>
    </row>
    <row r="14671" spans="1:26">
      <c r="A14671" s="248"/>
      <c r="I14671" s="126"/>
      <c r="P14671" s="126"/>
      <c r="Y14671" s="126"/>
      <c r="Z14671" s="126"/>
    </row>
    <row r="14672" spans="1:26">
      <c r="A14672" s="248"/>
      <c r="I14672" s="126"/>
      <c r="P14672" s="126"/>
      <c r="Y14672" s="126"/>
      <c r="Z14672" s="126"/>
    </row>
    <row r="14673" spans="1:26">
      <c r="A14673" s="248"/>
      <c r="I14673" s="126"/>
      <c r="P14673" s="126"/>
      <c r="Y14673" s="126"/>
      <c r="Z14673" s="126"/>
    </row>
    <row r="14674" spans="1:26">
      <c r="A14674" s="248"/>
      <c r="I14674" s="126"/>
      <c r="P14674" s="126"/>
      <c r="Y14674" s="126"/>
      <c r="Z14674" s="126"/>
    </row>
    <row r="14675" spans="1:26">
      <c r="A14675" s="248"/>
      <c r="I14675" s="126"/>
      <c r="P14675" s="126"/>
      <c r="Y14675" s="126"/>
      <c r="Z14675" s="126"/>
    </row>
    <row r="14676" spans="1:26">
      <c r="A14676" s="248"/>
      <c r="I14676" s="126"/>
      <c r="P14676" s="126"/>
      <c r="Y14676" s="126"/>
      <c r="Z14676" s="126"/>
    </row>
    <row r="14677" spans="1:26">
      <c r="A14677" s="248"/>
      <c r="I14677" s="126"/>
      <c r="P14677" s="126"/>
      <c r="Y14677" s="126"/>
      <c r="Z14677" s="126"/>
    </row>
    <row r="14678" spans="1:26">
      <c r="A14678" s="248"/>
      <c r="I14678" s="126"/>
      <c r="P14678" s="126"/>
      <c r="Y14678" s="126"/>
      <c r="Z14678" s="126"/>
    </row>
    <row r="14679" spans="1:26">
      <c r="A14679" s="248"/>
      <c r="I14679" s="126"/>
      <c r="P14679" s="126"/>
      <c r="Y14679" s="126"/>
      <c r="Z14679" s="126"/>
    </row>
    <row r="14680" spans="1:26">
      <c r="A14680" s="248"/>
      <c r="I14680" s="126"/>
      <c r="P14680" s="126"/>
      <c r="Y14680" s="126"/>
      <c r="Z14680" s="126"/>
    </row>
    <row r="14681" spans="1:26">
      <c r="A14681" s="248"/>
      <c r="I14681" s="126"/>
      <c r="P14681" s="126"/>
      <c r="Y14681" s="126"/>
      <c r="Z14681" s="126"/>
    </row>
    <row r="14682" spans="1:26">
      <c r="A14682" s="248"/>
      <c r="I14682" s="126"/>
      <c r="P14682" s="126"/>
      <c r="Y14682" s="126"/>
      <c r="Z14682" s="126"/>
    </row>
    <row r="14683" spans="1:26">
      <c r="A14683" s="248"/>
      <c r="I14683" s="126"/>
      <c r="P14683" s="126"/>
      <c r="Y14683" s="126"/>
      <c r="Z14683" s="126"/>
    </row>
    <row r="14684" spans="1:26">
      <c r="A14684" s="248"/>
      <c r="I14684" s="126"/>
      <c r="P14684" s="126"/>
      <c r="Y14684" s="126"/>
      <c r="Z14684" s="126"/>
    </row>
    <row r="14685" spans="1:26">
      <c r="A14685" s="248"/>
      <c r="I14685" s="126"/>
      <c r="P14685" s="126"/>
      <c r="Y14685" s="126"/>
      <c r="Z14685" s="126"/>
    </row>
    <row r="14686" spans="1:26">
      <c r="A14686" s="248"/>
      <c r="I14686" s="126"/>
      <c r="P14686" s="126"/>
      <c r="Y14686" s="126"/>
      <c r="Z14686" s="126"/>
    </row>
    <row r="14687" spans="1:26">
      <c r="A14687" s="248"/>
      <c r="I14687" s="126"/>
      <c r="P14687" s="126"/>
      <c r="Y14687" s="126"/>
      <c r="Z14687" s="126"/>
    </row>
    <row r="14688" spans="1:26">
      <c r="A14688" s="248"/>
      <c r="I14688" s="126"/>
      <c r="P14688" s="126"/>
      <c r="Y14688" s="126"/>
      <c r="Z14688" s="126"/>
    </row>
    <row r="14689" spans="1:26">
      <c r="A14689" s="248"/>
      <c r="I14689" s="126"/>
      <c r="P14689" s="126"/>
      <c r="Y14689" s="126"/>
      <c r="Z14689" s="126"/>
    </row>
    <row r="14690" spans="1:26">
      <c r="A14690" s="248"/>
      <c r="I14690" s="126"/>
      <c r="P14690" s="126"/>
      <c r="Y14690" s="126"/>
      <c r="Z14690" s="126"/>
    </row>
    <row r="14691" spans="1:26">
      <c r="A14691" s="248"/>
      <c r="I14691" s="126"/>
      <c r="P14691" s="126"/>
      <c r="Y14691" s="126"/>
      <c r="Z14691" s="126"/>
    </row>
    <row r="14692" spans="1:26">
      <c r="A14692" s="248"/>
      <c r="I14692" s="126"/>
      <c r="P14692" s="126"/>
      <c r="Y14692" s="126"/>
      <c r="Z14692" s="126"/>
    </row>
    <row r="14693" spans="1:26">
      <c r="A14693" s="248"/>
      <c r="I14693" s="126"/>
      <c r="P14693" s="126"/>
      <c r="Y14693" s="126"/>
      <c r="Z14693" s="126"/>
    </row>
    <row r="14694" spans="1:26">
      <c r="A14694" s="248"/>
      <c r="I14694" s="126"/>
      <c r="P14694" s="126"/>
      <c r="Y14694" s="126"/>
      <c r="Z14694" s="126"/>
    </row>
    <row r="14695" spans="1:26">
      <c r="A14695" s="248"/>
      <c r="I14695" s="126"/>
      <c r="P14695" s="126"/>
      <c r="Y14695" s="126"/>
      <c r="Z14695" s="126"/>
    </row>
    <row r="14696" spans="1:26">
      <c r="A14696" s="248"/>
      <c r="I14696" s="126"/>
      <c r="P14696" s="126"/>
      <c r="Y14696" s="126"/>
      <c r="Z14696" s="126"/>
    </row>
    <row r="14697" spans="1:26">
      <c r="A14697" s="248"/>
      <c r="I14697" s="126"/>
      <c r="P14697" s="126"/>
      <c r="Y14697" s="126"/>
      <c r="Z14697" s="126"/>
    </row>
    <row r="14698" spans="1:26">
      <c r="A14698" s="248"/>
      <c r="I14698" s="126"/>
      <c r="P14698" s="126"/>
      <c r="Y14698" s="126"/>
      <c r="Z14698" s="126"/>
    </row>
    <row r="14699" spans="1:26">
      <c r="A14699" s="248"/>
      <c r="I14699" s="126"/>
      <c r="P14699" s="126"/>
      <c r="Y14699" s="126"/>
      <c r="Z14699" s="126"/>
    </row>
    <row r="14700" spans="1:26">
      <c r="A14700" s="248"/>
      <c r="I14700" s="126"/>
      <c r="P14700" s="126"/>
      <c r="Y14700" s="126"/>
      <c r="Z14700" s="126"/>
    </row>
    <row r="14701" spans="1:26">
      <c r="A14701" s="248"/>
      <c r="I14701" s="126"/>
      <c r="P14701" s="126"/>
      <c r="Y14701" s="126"/>
      <c r="Z14701" s="126"/>
    </row>
    <row r="14702" spans="1:26">
      <c r="A14702" s="248"/>
      <c r="I14702" s="126"/>
      <c r="P14702" s="126"/>
      <c r="Y14702" s="126"/>
      <c r="Z14702" s="126"/>
    </row>
    <row r="14703" spans="1:26">
      <c r="A14703" s="248"/>
      <c r="I14703" s="126"/>
      <c r="P14703" s="126"/>
      <c r="Y14703" s="126"/>
      <c r="Z14703" s="126"/>
    </row>
    <row r="14704" spans="1:26">
      <c r="A14704" s="248"/>
      <c r="I14704" s="126"/>
      <c r="P14704" s="126"/>
      <c r="Y14704" s="126"/>
      <c r="Z14704" s="126"/>
    </row>
    <row r="14705" spans="1:26">
      <c r="A14705" s="248"/>
      <c r="I14705" s="126"/>
      <c r="P14705" s="126"/>
      <c r="Y14705" s="126"/>
      <c r="Z14705" s="126"/>
    </row>
    <row r="14706" spans="1:26">
      <c r="A14706" s="248"/>
      <c r="I14706" s="126"/>
      <c r="P14706" s="126"/>
      <c r="Y14706" s="126"/>
      <c r="Z14706" s="126"/>
    </row>
    <row r="14707" spans="1:26">
      <c r="A14707" s="248"/>
      <c r="I14707" s="126"/>
      <c r="P14707" s="126"/>
      <c r="Y14707" s="126"/>
      <c r="Z14707" s="126"/>
    </row>
    <row r="14708" spans="1:26">
      <c r="A14708" s="248"/>
      <c r="I14708" s="126"/>
      <c r="P14708" s="126"/>
      <c r="Y14708" s="126"/>
      <c r="Z14708" s="126"/>
    </row>
    <row r="14709" spans="1:26">
      <c r="A14709" s="248"/>
      <c r="I14709" s="126"/>
      <c r="P14709" s="126"/>
      <c r="Y14709" s="126"/>
      <c r="Z14709" s="126"/>
    </row>
    <row r="14710" spans="1:26">
      <c r="A14710" s="248"/>
      <c r="I14710" s="126"/>
      <c r="P14710" s="126"/>
      <c r="Y14710" s="126"/>
      <c r="Z14710" s="126"/>
    </row>
    <row r="14711" spans="1:26">
      <c r="A14711" s="248"/>
      <c r="I14711" s="126"/>
      <c r="P14711" s="126"/>
      <c r="Y14711" s="126"/>
      <c r="Z14711" s="126"/>
    </row>
    <row r="14712" spans="1:26">
      <c r="A14712" s="248"/>
      <c r="I14712" s="126"/>
      <c r="P14712" s="126"/>
      <c r="Y14712" s="126"/>
      <c r="Z14712" s="126"/>
    </row>
    <row r="14713" spans="1:26">
      <c r="A14713" s="248"/>
      <c r="I14713" s="126"/>
      <c r="P14713" s="126"/>
      <c r="Y14713" s="126"/>
      <c r="Z14713" s="126"/>
    </row>
    <row r="14714" spans="1:26">
      <c r="A14714" s="248"/>
      <c r="I14714" s="126"/>
      <c r="P14714" s="126"/>
      <c r="Y14714" s="126"/>
      <c r="Z14714" s="126"/>
    </row>
    <row r="14715" spans="1:26">
      <c r="A14715" s="248"/>
      <c r="I14715" s="126"/>
      <c r="P14715" s="126"/>
      <c r="Y14715" s="126"/>
      <c r="Z14715" s="126"/>
    </row>
    <row r="14716" spans="1:26">
      <c r="A14716" s="248"/>
      <c r="I14716" s="126"/>
      <c r="P14716" s="126"/>
      <c r="Y14716" s="126"/>
      <c r="Z14716" s="126"/>
    </row>
    <row r="14717" spans="1:26">
      <c r="A14717" s="248"/>
      <c r="I14717" s="126"/>
      <c r="P14717" s="126"/>
      <c r="Y14717" s="126"/>
      <c r="Z14717" s="126"/>
    </row>
    <row r="14718" spans="1:26">
      <c r="A14718" s="248"/>
      <c r="I14718" s="126"/>
      <c r="P14718" s="126"/>
      <c r="Y14718" s="126"/>
      <c r="Z14718" s="126"/>
    </row>
    <row r="14719" spans="1:26">
      <c r="A14719" s="248"/>
      <c r="I14719" s="126"/>
      <c r="P14719" s="126"/>
      <c r="Y14719" s="126"/>
      <c r="Z14719" s="126"/>
    </row>
    <row r="14720" spans="1:26">
      <c r="A14720" s="248"/>
      <c r="I14720" s="126"/>
      <c r="P14720" s="126"/>
      <c r="Y14720" s="126"/>
      <c r="Z14720" s="126"/>
    </row>
    <row r="14721" spans="1:26">
      <c r="A14721" s="248"/>
      <c r="I14721" s="126"/>
      <c r="P14721" s="126"/>
      <c r="Y14721" s="126"/>
      <c r="Z14721" s="126"/>
    </row>
    <row r="14722" spans="1:26">
      <c r="A14722" s="248"/>
      <c r="I14722" s="126"/>
      <c r="P14722" s="126"/>
      <c r="Y14722" s="126"/>
      <c r="Z14722" s="126"/>
    </row>
    <row r="14723" spans="1:26">
      <c r="A14723" s="248"/>
      <c r="I14723" s="126"/>
      <c r="P14723" s="126"/>
      <c r="Y14723" s="126"/>
      <c r="Z14723" s="126"/>
    </row>
    <row r="14724" spans="1:26">
      <c r="A14724" s="248"/>
      <c r="I14724" s="126"/>
      <c r="P14724" s="126"/>
      <c r="Y14724" s="126"/>
      <c r="Z14724" s="126"/>
    </row>
    <row r="14725" spans="1:26">
      <c r="A14725" s="248"/>
      <c r="I14725" s="126"/>
      <c r="P14725" s="126"/>
      <c r="Y14725" s="126"/>
      <c r="Z14725" s="126"/>
    </row>
    <row r="14726" spans="1:26">
      <c r="A14726" s="248"/>
      <c r="I14726" s="126"/>
      <c r="P14726" s="126"/>
      <c r="Y14726" s="126"/>
      <c r="Z14726" s="126"/>
    </row>
    <row r="14727" spans="1:26">
      <c r="A14727" s="248"/>
      <c r="I14727" s="126"/>
      <c r="P14727" s="126"/>
      <c r="Y14727" s="126"/>
      <c r="Z14727" s="126"/>
    </row>
    <row r="14728" spans="1:26">
      <c r="A14728" s="248"/>
      <c r="I14728" s="126"/>
      <c r="P14728" s="126"/>
      <c r="Y14728" s="126"/>
      <c r="Z14728" s="126"/>
    </row>
    <row r="14729" spans="1:26">
      <c r="A14729" s="248"/>
      <c r="I14729" s="126"/>
      <c r="P14729" s="126"/>
      <c r="Y14729" s="126"/>
      <c r="Z14729" s="126"/>
    </row>
    <row r="14730" spans="1:26">
      <c r="A14730" s="248"/>
      <c r="I14730" s="126"/>
      <c r="P14730" s="126"/>
      <c r="Y14730" s="126"/>
      <c r="Z14730" s="126"/>
    </row>
    <row r="14731" spans="1:26">
      <c r="A14731" s="248"/>
      <c r="I14731" s="126"/>
      <c r="P14731" s="126"/>
      <c r="Y14731" s="126"/>
      <c r="Z14731" s="126"/>
    </row>
    <row r="14732" spans="1:26">
      <c r="A14732" s="248"/>
      <c r="I14732" s="126"/>
      <c r="P14732" s="126"/>
      <c r="Y14732" s="126"/>
      <c r="Z14732" s="126"/>
    </row>
    <row r="14733" spans="1:26">
      <c r="A14733" s="248"/>
      <c r="I14733" s="126"/>
      <c r="P14733" s="126"/>
      <c r="Y14733" s="126"/>
      <c r="Z14733" s="126"/>
    </row>
    <row r="14734" spans="1:26">
      <c r="A14734" s="248"/>
      <c r="I14734" s="126"/>
      <c r="P14734" s="126"/>
      <c r="Y14734" s="126"/>
      <c r="Z14734" s="126"/>
    </row>
    <row r="14735" spans="1:26">
      <c r="A14735" s="248"/>
      <c r="I14735" s="126"/>
      <c r="P14735" s="126"/>
      <c r="Y14735" s="126"/>
      <c r="Z14735" s="126"/>
    </row>
    <row r="14736" spans="1:26">
      <c r="A14736" s="248"/>
      <c r="I14736" s="126"/>
      <c r="P14736" s="126"/>
      <c r="Y14736" s="126"/>
      <c r="Z14736" s="126"/>
    </row>
    <row r="14737" spans="1:26">
      <c r="A14737" s="248"/>
      <c r="I14737" s="126"/>
      <c r="P14737" s="126"/>
      <c r="Y14737" s="126"/>
      <c r="Z14737" s="126"/>
    </row>
    <row r="14738" spans="1:26">
      <c r="A14738" s="248"/>
      <c r="I14738" s="126"/>
      <c r="P14738" s="126"/>
      <c r="Y14738" s="126"/>
      <c r="Z14738" s="126"/>
    </row>
    <row r="14739" spans="1:26">
      <c r="A14739" s="248"/>
      <c r="I14739" s="126"/>
      <c r="P14739" s="126"/>
      <c r="Y14739" s="126"/>
      <c r="Z14739" s="126"/>
    </row>
    <row r="14740" spans="1:26">
      <c r="A14740" s="248"/>
      <c r="I14740" s="126"/>
      <c r="P14740" s="126"/>
      <c r="Y14740" s="126"/>
      <c r="Z14740" s="126"/>
    </row>
    <row r="14741" spans="1:26">
      <c r="A14741" s="248"/>
      <c r="I14741" s="126"/>
      <c r="P14741" s="126"/>
      <c r="Y14741" s="126"/>
      <c r="Z14741" s="126"/>
    </row>
    <row r="14742" spans="1:26">
      <c r="A14742" s="248"/>
      <c r="I14742" s="126"/>
      <c r="P14742" s="126"/>
      <c r="Y14742" s="126"/>
      <c r="Z14742" s="126"/>
    </row>
    <row r="14743" spans="1:26">
      <c r="A14743" s="248"/>
      <c r="I14743" s="126"/>
      <c r="P14743" s="126"/>
      <c r="Y14743" s="126"/>
      <c r="Z14743" s="126"/>
    </row>
    <row r="14744" spans="1:26">
      <c r="A14744" s="248"/>
      <c r="I14744" s="126"/>
      <c r="P14744" s="126"/>
      <c r="Y14744" s="126"/>
      <c r="Z14744" s="126"/>
    </row>
    <row r="14745" spans="1:26">
      <c r="A14745" s="248"/>
      <c r="I14745" s="126"/>
      <c r="P14745" s="126"/>
      <c r="Y14745" s="126"/>
      <c r="Z14745" s="126"/>
    </row>
    <row r="14746" spans="1:26">
      <c r="A14746" s="248"/>
      <c r="I14746" s="126"/>
      <c r="P14746" s="126"/>
      <c r="Y14746" s="126"/>
      <c r="Z14746" s="126"/>
    </row>
    <row r="14747" spans="1:26">
      <c r="A14747" s="248"/>
      <c r="I14747" s="126"/>
      <c r="P14747" s="126"/>
      <c r="Y14747" s="126"/>
      <c r="Z14747" s="126"/>
    </row>
    <row r="14748" spans="1:26">
      <c r="A14748" s="248"/>
      <c r="I14748" s="126"/>
      <c r="P14748" s="126"/>
      <c r="Y14748" s="126"/>
      <c r="Z14748" s="126"/>
    </row>
    <row r="14749" spans="1:26">
      <c r="A14749" s="248"/>
      <c r="I14749" s="126"/>
      <c r="P14749" s="126"/>
      <c r="Y14749" s="126"/>
      <c r="Z14749" s="126"/>
    </row>
    <row r="14750" spans="1:26">
      <c r="A14750" s="248"/>
      <c r="I14750" s="126"/>
      <c r="P14750" s="126"/>
      <c r="Y14750" s="126"/>
      <c r="Z14750" s="126"/>
    </row>
    <row r="14751" spans="1:26">
      <c r="A14751" s="248"/>
      <c r="I14751" s="126"/>
      <c r="P14751" s="126"/>
      <c r="Y14751" s="126"/>
      <c r="Z14751" s="126"/>
    </row>
    <row r="14752" spans="1:26">
      <c r="A14752" s="248"/>
      <c r="I14752" s="126"/>
      <c r="P14752" s="126"/>
      <c r="Y14752" s="126"/>
      <c r="Z14752" s="126"/>
    </row>
    <row r="14753" spans="1:26">
      <c r="A14753" s="248"/>
      <c r="I14753" s="126"/>
      <c r="P14753" s="126"/>
      <c r="Y14753" s="126"/>
      <c r="Z14753" s="126"/>
    </row>
    <row r="14754" spans="1:26">
      <c r="A14754" s="248"/>
      <c r="I14754" s="126"/>
      <c r="P14754" s="126"/>
      <c r="Y14754" s="126"/>
      <c r="Z14754" s="126"/>
    </row>
    <row r="14755" spans="1:26">
      <c r="A14755" s="248"/>
      <c r="I14755" s="126"/>
      <c r="P14755" s="126"/>
      <c r="Y14755" s="126"/>
      <c r="Z14755" s="126"/>
    </row>
    <row r="14756" spans="1:26">
      <c r="A14756" s="248"/>
      <c r="I14756" s="126"/>
      <c r="P14756" s="126"/>
      <c r="Y14756" s="126"/>
      <c r="Z14756" s="126"/>
    </row>
    <row r="14757" spans="1:26">
      <c r="A14757" s="248"/>
      <c r="I14757" s="126"/>
      <c r="P14757" s="126"/>
      <c r="Y14757" s="126"/>
      <c r="Z14757" s="126"/>
    </row>
    <row r="14758" spans="1:26">
      <c r="A14758" s="248"/>
      <c r="I14758" s="126"/>
      <c r="P14758" s="126"/>
      <c r="Y14758" s="126"/>
      <c r="Z14758" s="126"/>
    </row>
    <row r="14759" spans="1:26">
      <c r="A14759" s="248"/>
      <c r="I14759" s="126"/>
      <c r="P14759" s="126"/>
      <c r="Y14759" s="126"/>
      <c r="Z14759" s="126"/>
    </row>
    <row r="14760" spans="1:26">
      <c r="A14760" s="248"/>
      <c r="I14760" s="126"/>
      <c r="P14760" s="126"/>
      <c r="Y14760" s="126"/>
      <c r="Z14760" s="126"/>
    </row>
    <row r="14761" spans="1:26">
      <c r="A14761" s="248"/>
      <c r="I14761" s="126"/>
      <c r="P14761" s="126"/>
      <c r="Y14761" s="126"/>
      <c r="Z14761" s="126"/>
    </row>
    <row r="14762" spans="1:26">
      <c r="A14762" s="248"/>
      <c r="I14762" s="126"/>
      <c r="P14762" s="126"/>
      <c r="Y14762" s="126"/>
      <c r="Z14762" s="126"/>
    </row>
    <row r="14763" spans="1:26">
      <c r="A14763" s="248"/>
      <c r="I14763" s="126"/>
      <c r="P14763" s="126"/>
      <c r="Y14763" s="126"/>
      <c r="Z14763" s="126"/>
    </row>
    <row r="14764" spans="1:26">
      <c r="A14764" s="248"/>
      <c r="I14764" s="126"/>
      <c r="P14764" s="126"/>
      <c r="Y14764" s="126"/>
      <c r="Z14764" s="126"/>
    </row>
    <row r="14765" spans="1:26">
      <c r="A14765" s="248"/>
      <c r="I14765" s="126"/>
      <c r="P14765" s="126"/>
      <c r="Y14765" s="126"/>
      <c r="Z14765" s="126"/>
    </row>
    <row r="14766" spans="1:26">
      <c r="A14766" s="248"/>
      <c r="I14766" s="126"/>
      <c r="P14766" s="126"/>
      <c r="Y14766" s="126"/>
      <c r="Z14766" s="126"/>
    </row>
    <row r="14767" spans="1:26">
      <c r="A14767" s="248"/>
      <c r="I14767" s="126"/>
      <c r="P14767" s="126"/>
      <c r="Y14767" s="126"/>
      <c r="Z14767" s="126"/>
    </row>
    <row r="14768" spans="1:26">
      <c r="A14768" s="248"/>
      <c r="I14768" s="126"/>
      <c r="P14768" s="126"/>
      <c r="Y14768" s="126"/>
      <c r="Z14768" s="126"/>
    </row>
    <row r="14769" spans="1:26">
      <c r="A14769" s="248"/>
      <c r="I14769" s="126"/>
      <c r="P14769" s="126"/>
      <c r="Y14769" s="126"/>
      <c r="Z14769" s="126"/>
    </row>
    <row r="14770" spans="1:26">
      <c r="A14770" s="248"/>
      <c r="I14770" s="126"/>
      <c r="P14770" s="126"/>
      <c r="Y14770" s="126"/>
      <c r="Z14770" s="126"/>
    </row>
    <row r="14771" spans="1:26">
      <c r="A14771" s="248"/>
      <c r="I14771" s="126"/>
      <c r="P14771" s="126"/>
      <c r="Y14771" s="126"/>
      <c r="Z14771" s="126"/>
    </row>
    <row r="14772" spans="1:26">
      <c r="A14772" s="248"/>
      <c r="I14772" s="126"/>
      <c r="P14772" s="126"/>
      <c r="Y14772" s="126"/>
      <c r="Z14772" s="126"/>
    </row>
    <row r="14773" spans="1:26">
      <c r="A14773" s="248"/>
      <c r="I14773" s="126"/>
      <c r="P14773" s="126"/>
      <c r="Y14773" s="126"/>
      <c r="Z14773" s="126"/>
    </row>
    <row r="14774" spans="1:26">
      <c r="A14774" s="248"/>
      <c r="I14774" s="126"/>
      <c r="P14774" s="126"/>
      <c r="Y14774" s="126"/>
      <c r="Z14774" s="126"/>
    </row>
    <row r="14775" spans="1:26">
      <c r="A14775" s="248"/>
      <c r="I14775" s="126"/>
      <c r="P14775" s="126"/>
      <c r="Y14775" s="126"/>
      <c r="Z14775" s="126"/>
    </row>
    <row r="14776" spans="1:26">
      <c r="A14776" s="248"/>
      <c r="I14776" s="126"/>
      <c r="P14776" s="126"/>
      <c r="Y14776" s="126"/>
      <c r="Z14776" s="126"/>
    </row>
    <row r="14777" spans="1:26">
      <c r="A14777" s="248"/>
      <c r="I14777" s="126"/>
      <c r="P14777" s="126"/>
      <c r="Y14777" s="126"/>
      <c r="Z14777" s="126"/>
    </row>
    <row r="14778" spans="1:26">
      <c r="A14778" s="248"/>
      <c r="I14778" s="126"/>
      <c r="P14778" s="126"/>
      <c r="Y14778" s="126"/>
      <c r="Z14778" s="126"/>
    </row>
    <row r="14779" spans="1:26">
      <c r="A14779" s="248"/>
      <c r="I14779" s="126"/>
      <c r="P14779" s="126"/>
      <c r="Y14779" s="126"/>
      <c r="Z14779" s="126"/>
    </row>
    <row r="14780" spans="1:26">
      <c r="A14780" s="248"/>
      <c r="I14780" s="126"/>
      <c r="P14780" s="126"/>
      <c r="Y14780" s="126"/>
      <c r="Z14780" s="126"/>
    </row>
    <row r="14781" spans="1:26">
      <c r="A14781" s="248"/>
      <c r="I14781" s="126"/>
      <c r="P14781" s="126"/>
      <c r="Y14781" s="126"/>
      <c r="Z14781" s="126"/>
    </row>
    <row r="14782" spans="1:26">
      <c r="A14782" s="248"/>
      <c r="I14782" s="126"/>
      <c r="P14782" s="126"/>
      <c r="Y14782" s="126"/>
      <c r="Z14782" s="126"/>
    </row>
    <row r="14783" spans="1:26">
      <c r="A14783" s="248"/>
      <c r="I14783" s="126"/>
      <c r="P14783" s="126"/>
      <c r="Y14783" s="126"/>
      <c r="Z14783" s="126"/>
    </row>
    <row r="14784" spans="1:26">
      <c r="A14784" s="248"/>
      <c r="I14784" s="126"/>
      <c r="P14784" s="126"/>
      <c r="Y14784" s="126"/>
      <c r="Z14784" s="126"/>
    </row>
    <row r="14785" spans="1:26">
      <c r="A14785" s="248"/>
      <c r="I14785" s="126"/>
      <c r="P14785" s="126"/>
      <c r="Y14785" s="126"/>
      <c r="Z14785" s="126"/>
    </row>
    <row r="14786" spans="1:26">
      <c r="A14786" s="248"/>
      <c r="I14786" s="126"/>
      <c r="P14786" s="126"/>
      <c r="Y14786" s="126"/>
      <c r="Z14786" s="126"/>
    </row>
    <row r="14787" spans="1:26">
      <c r="A14787" s="248"/>
      <c r="I14787" s="126"/>
      <c r="P14787" s="126"/>
      <c r="Y14787" s="126"/>
      <c r="Z14787" s="126"/>
    </row>
    <row r="14788" spans="1:26">
      <c r="A14788" s="248"/>
      <c r="I14788" s="126"/>
      <c r="P14788" s="126"/>
      <c r="Y14788" s="126"/>
      <c r="Z14788" s="126"/>
    </row>
    <row r="14789" spans="1:26">
      <c r="A14789" s="248"/>
      <c r="I14789" s="126"/>
      <c r="P14789" s="126"/>
      <c r="Y14789" s="126"/>
      <c r="Z14789" s="126"/>
    </row>
    <row r="14790" spans="1:26">
      <c r="A14790" s="248"/>
      <c r="I14790" s="126"/>
      <c r="P14790" s="126"/>
      <c r="Y14790" s="126"/>
      <c r="Z14790" s="126"/>
    </row>
    <row r="14791" spans="1:26">
      <c r="A14791" s="248"/>
      <c r="I14791" s="126"/>
      <c r="P14791" s="126"/>
      <c r="Y14791" s="126"/>
      <c r="Z14791" s="126"/>
    </row>
    <row r="14792" spans="1:26">
      <c r="A14792" s="248"/>
      <c r="I14792" s="126"/>
      <c r="P14792" s="126"/>
      <c r="Y14792" s="126"/>
      <c r="Z14792" s="126"/>
    </row>
    <row r="14793" spans="1:26">
      <c r="A14793" s="248"/>
      <c r="I14793" s="126"/>
      <c r="P14793" s="126"/>
      <c r="Y14793" s="126"/>
      <c r="Z14793" s="126"/>
    </row>
    <row r="14794" spans="1:26">
      <c r="A14794" s="248"/>
      <c r="I14794" s="126"/>
      <c r="P14794" s="126"/>
      <c r="Y14794" s="126"/>
      <c r="Z14794" s="126"/>
    </row>
    <row r="14795" spans="1:26">
      <c r="A14795" s="248"/>
      <c r="I14795" s="126"/>
      <c r="P14795" s="126"/>
      <c r="Y14795" s="126"/>
      <c r="Z14795" s="126"/>
    </row>
    <row r="14796" spans="1:26">
      <c r="A14796" s="248"/>
      <c r="I14796" s="126"/>
      <c r="P14796" s="126"/>
      <c r="Y14796" s="126"/>
      <c r="Z14796" s="126"/>
    </row>
    <row r="14797" spans="1:26">
      <c r="A14797" s="248"/>
      <c r="I14797" s="126"/>
      <c r="P14797" s="126"/>
      <c r="Y14797" s="126"/>
      <c r="Z14797" s="126"/>
    </row>
    <row r="14798" spans="1:26">
      <c r="A14798" s="248"/>
      <c r="I14798" s="126"/>
      <c r="P14798" s="126"/>
      <c r="Y14798" s="126"/>
      <c r="Z14798" s="126"/>
    </row>
    <row r="14799" spans="1:26">
      <c r="A14799" s="248"/>
      <c r="I14799" s="126"/>
      <c r="P14799" s="126"/>
      <c r="Y14799" s="126"/>
      <c r="Z14799" s="126"/>
    </row>
    <row r="14800" spans="1:26">
      <c r="A14800" s="248"/>
      <c r="I14800" s="126"/>
      <c r="P14800" s="126"/>
      <c r="Y14800" s="126"/>
      <c r="Z14800" s="126"/>
    </row>
    <row r="14801" spans="1:26">
      <c r="A14801" s="248"/>
      <c r="I14801" s="126"/>
      <c r="P14801" s="126"/>
      <c r="Y14801" s="126"/>
      <c r="Z14801" s="126"/>
    </row>
    <row r="14802" spans="1:26">
      <c r="A14802" s="248"/>
      <c r="I14802" s="126"/>
      <c r="P14802" s="126"/>
      <c r="Y14802" s="126"/>
      <c r="Z14802" s="126"/>
    </row>
    <row r="14803" spans="1:26">
      <c r="A14803" s="248"/>
      <c r="I14803" s="126"/>
      <c r="P14803" s="126"/>
      <c r="Y14803" s="126"/>
      <c r="Z14803" s="126"/>
    </row>
    <row r="14804" spans="1:26">
      <c r="A14804" s="248"/>
      <c r="I14804" s="126"/>
      <c r="P14804" s="126"/>
      <c r="Y14804" s="126"/>
      <c r="Z14804" s="126"/>
    </row>
    <row r="14805" spans="1:26">
      <c r="A14805" s="248"/>
      <c r="I14805" s="126"/>
      <c r="P14805" s="126"/>
      <c r="Y14805" s="126"/>
      <c r="Z14805" s="126"/>
    </row>
    <row r="14806" spans="1:26">
      <c r="A14806" s="248"/>
      <c r="I14806" s="126"/>
      <c r="P14806" s="126"/>
      <c r="Y14806" s="126"/>
      <c r="Z14806" s="126"/>
    </row>
    <row r="14807" spans="1:26">
      <c r="A14807" s="248"/>
      <c r="I14807" s="126"/>
      <c r="P14807" s="126"/>
      <c r="Y14807" s="126"/>
      <c r="Z14807" s="126"/>
    </row>
    <row r="14808" spans="1:26">
      <c r="A14808" s="248"/>
      <c r="I14808" s="126"/>
      <c r="P14808" s="126"/>
      <c r="Y14808" s="126"/>
      <c r="Z14808" s="126"/>
    </row>
    <row r="14809" spans="1:26">
      <c r="A14809" s="248"/>
      <c r="I14809" s="126"/>
      <c r="P14809" s="126"/>
      <c r="Y14809" s="126"/>
      <c r="Z14809" s="126"/>
    </row>
    <row r="14810" spans="1:26">
      <c r="A14810" s="248"/>
      <c r="I14810" s="126"/>
      <c r="P14810" s="126"/>
      <c r="Y14810" s="126"/>
      <c r="Z14810" s="126"/>
    </row>
    <row r="14811" spans="1:26">
      <c r="A14811" s="248"/>
      <c r="I14811" s="126"/>
      <c r="P14811" s="126"/>
      <c r="Y14811" s="126"/>
      <c r="Z14811" s="126"/>
    </row>
    <row r="14812" spans="1:26">
      <c r="A14812" s="248"/>
      <c r="I14812" s="126"/>
      <c r="P14812" s="126"/>
      <c r="Y14812" s="126"/>
      <c r="Z14812" s="126"/>
    </row>
    <row r="14813" spans="1:26">
      <c r="A14813" s="248"/>
      <c r="I14813" s="126"/>
      <c r="P14813" s="126"/>
      <c r="Y14813" s="126"/>
      <c r="Z14813" s="126"/>
    </row>
    <row r="14814" spans="1:26">
      <c r="A14814" s="248"/>
      <c r="I14814" s="126"/>
      <c r="P14814" s="126"/>
      <c r="Y14814" s="126"/>
      <c r="Z14814" s="126"/>
    </row>
    <row r="14815" spans="1:26">
      <c r="A14815" s="248"/>
      <c r="I14815" s="126"/>
      <c r="P14815" s="126"/>
      <c r="Y14815" s="126"/>
      <c r="Z14815" s="126"/>
    </row>
    <row r="14816" spans="1:26">
      <c r="A14816" s="248"/>
      <c r="I14816" s="126"/>
      <c r="P14816" s="126"/>
      <c r="Y14816" s="126"/>
      <c r="Z14816" s="126"/>
    </row>
    <row r="14817" spans="1:26">
      <c r="A14817" s="248"/>
      <c r="I14817" s="126"/>
      <c r="P14817" s="126"/>
      <c r="Y14817" s="126"/>
      <c r="Z14817" s="126"/>
    </row>
    <row r="14818" spans="1:26">
      <c r="A14818" s="248"/>
      <c r="I14818" s="126"/>
      <c r="P14818" s="126"/>
      <c r="Y14818" s="126"/>
      <c r="Z14818" s="126"/>
    </row>
    <row r="14819" spans="1:26">
      <c r="A14819" s="248"/>
      <c r="I14819" s="126"/>
      <c r="P14819" s="126"/>
      <c r="Y14819" s="126"/>
      <c r="Z14819" s="126"/>
    </row>
    <row r="14820" spans="1:26">
      <c r="A14820" s="248"/>
      <c r="I14820" s="126"/>
      <c r="P14820" s="126"/>
      <c r="Y14820" s="126"/>
      <c r="Z14820" s="126"/>
    </row>
    <row r="14821" spans="1:26">
      <c r="A14821" s="248"/>
      <c r="I14821" s="126"/>
      <c r="P14821" s="126"/>
      <c r="Y14821" s="126"/>
      <c r="Z14821" s="126"/>
    </row>
    <row r="14822" spans="1:26">
      <c r="A14822" s="248"/>
      <c r="I14822" s="126"/>
      <c r="P14822" s="126"/>
      <c r="Y14822" s="126"/>
      <c r="Z14822" s="126"/>
    </row>
    <row r="14823" spans="1:26">
      <c r="A14823" s="248"/>
      <c r="I14823" s="126"/>
      <c r="P14823" s="126"/>
      <c r="Y14823" s="126"/>
      <c r="Z14823" s="126"/>
    </row>
    <row r="14824" spans="1:26">
      <c r="A14824" s="248"/>
      <c r="I14824" s="126"/>
      <c r="P14824" s="126"/>
      <c r="Y14824" s="126"/>
      <c r="Z14824" s="126"/>
    </row>
    <row r="14825" spans="1:26">
      <c r="A14825" s="248"/>
      <c r="I14825" s="126"/>
      <c r="P14825" s="126"/>
      <c r="Y14825" s="126"/>
      <c r="Z14825" s="126"/>
    </row>
    <row r="14826" spans="1:26">
      <c r="A14826" s="248"/>
      <c r="I14826" s="126"/>
      <c r="P14826" s="126"/>
      <c r="Y14826" s="126"/>
      <c r="Z14826" s="126"/>
    </row>
    <row r="14827" spans="1:26">
      <c r="A14827" s="248"/>
      <c r="I14827" s="126"/>
      <c r="P14827" s="126"/>
      <c r="Y14827" s="126"/>
      <c r="Z14827" s="126"/>
    </row>
    <row r="14828" spans="1:26">
      <c r="A14828" s="248"/>
      <c r="I14828" s="126"/>
      <c r="P14828" s="126"/>
      <c r="Y14828" s="126"/>
      <c r="Z14828" s="126"/>
    </row>
    <row r="14829" spans="1:26">
      <c r="A14829" s="248"/>
      <c r="I14829" s="126"/>
      <c r="P14829" s="126"/>
      <c r="Y14829" s="126"/>
      <c r="Z14829" s="126"/>
    </row>
    <row r="14830" spans="1:26">
      <c r="A14830" s="248"/>
      <c r="I14830" s="126"/>
      <c r="P14830" s="126"/>
      <c r="Y14830" s="126"/>
      <c r="Z14830" s="126"/>
    </row>
    <row r="14831" spans="1:26">
      <c r="A14831" s="248"/>
      <c r="I14831" s="126"/>
      <c r="P14831" s="126"/>
      <c r="Y14831" s="126"/>
      <c r="Z14831" s="126"/>
    </row>
    <row r="14832" spans="1:26">
      <c r="A14832" s="248"/>
      <c r="I14832" s="126"/>
      <c r="P14832" s="126"/>
      <c r="Y14832" s="126"/>
      <c r="Z14832" s="126"/>
    </row>
    <row r="14833" spans="1:26">
      <c r="A14833" s="248"/>
      <c r="I14833" s="126"/>
      <c r="P14833" s="126"/>
      <c r="Y14833" s="126"/>
      <c r="Z14833" s="126"/>
    </row>
    <row r="14834" spans="1:26">
      <c r="A14834" s="248"/>
      <c r="I14834" s="126"/>
      <c r="P14834" s="126"/>
      <c r="Y14834" s="126"/>
      <c r="Z14834" s="126"/>
    </row>
    <row r="14835" spans="1:26">
      <c r="A14835" s="248"/>
      <c r="I14835" s="126"/>
      <c r="P14835" s="126"/>
      <c r="Y14835" s="126"/>
      <c r="Z14835" s="126"/>
    </row>
    <row r="14836" spans="1:26">
      <c r="A14836" s="248"/>
      <c r="I14836" s="126"/>
      <c r="P14836" s="126"/>
      <c r="Y14836" s="126"/>
      <c r="Z14836" s="126"/>
    </row>
    <row r="14837" spans="1:26">
      <c r="A14837" s="248"/>
      <c r="I14837" s="126"/>
      <c r="P14837" s="126"/>
      <c r="Y14837" s="126"/>
      <c r="Z14837" s="126"/>
    </row>
    <row r="14838" spans="1:26">
      <c r="A14838" s="248"/>
      <c r="I14838" s="126"/>
      <c r="P14838" s="126"/>
      <c r="Y14838" s="126"/>
      <c r="Z14838" s="126"/>
    </row>
    <row r="14839" spans="1:26">
      <c r="A14839" s="248"/>
      <c r="I14839" s="126"/>
      <c r="P14839" s="126"/>
      <c r="Y14839" s="126"/>
      <c r="Z14839" s="126"/>
    </row>
    <row r="14840" spans="1:26">
      <c r="A14840" s="248"/>
      <c r="I14840" s="126"/>
      <c r="P14840" s="126"/>
      <c r="Y14840" s="126"/>
      <c r="Z14840" s="126"/>
    </row>
    <row r="14841" spans="1:26">
      <c r="A14841" s="248"/>
      <c r="I14841" s="126"/>
      <c r="P14841" s="126"/>
      <c r="Y14841" s="126"/>
      <c r="Z14841" s="126"/>
    </row>
    <row r="14842" spans="1:26">
      <c r="A14842" s="248"/>
      <c r="I14842" s="126"/>
      <c r="P14842" s="126"/>
      <c r="Y14842" s="126"/>
      <c r="Z14842" s="126"/>
    </row>
    <row r="14843" spans="1:26">
      <c r="A14843" s="248"/>
      <c r="I14843" s="126"/>
      <c r="P14843" s="126"/>
      <c r="Y14843" s="126"/>
      <c r="Z14843" s="126"/>
    </row>
    <row r="14844" spans="1:26">
      <c r="A14844" s="248"/>
      <c r="I14844" s="126"/>
      <c r="P14844" s="126"/>
      <c r="Y14844" s="126"/>
      <c r="Z14844" s="126"/>
    </row>
    <row r="14845" spans="1:26">
      <c r="A14845" s="248"/>
      <c r="I14845" s="126"/>
      <c r="P14845" s="126"/>
      <c r="Y14845" s="126"/>
      <c r="Z14845" s="126"/>
    </row>
    <row r="14846" spans="1:26">
      <c r="A14846" s="248"/>
      <c r="I14846" s="126"/>
      <c r="P14846" s="126"/>
      <c r="Y14846" s="126"/>
      <c r="Z14846" s="126"/>
    </row>
    <row r="14847" spans="1:26">
      <c r="A14847" s="248"/>
      <c r="I14847" s="126"/>
      <c r="P14847" s="126"/>
      <c r="Y14847" s="126"/>
      <c r="Z14847" s="126"/>
    </row>
    <row r="14848" spans="1:26">
      <c r="A14848" s="248"/>
      <c r="I14848" s="126"/>
      <c r="P14848" s="126"/>
      <c r="Y14848" s="126"/>
      <c r="Z14848" s="126"/>
    </row>
    <row r="14849" spans="1:26">
      <c r="A14849" s="248"/>
      <c r="I14849" s="126"/>
      <c r="P14849" s="126"/>
      <c r="Y14849" s="126"/>
      <c r="Z14849" s="126"/>
    </row>
    <row r="14850" spans="1:26">
      <c r="A14850" s="248"/>
      <c r="I14850" s="126"/>
      <c r="P14850" s="126"/>
      <c r="Y14850" s="126"/>
      <c r="Z14850" s="126"/>
    </row>
    <row r="14851" spans="1:26">
      <c r="A14851" s="248"/>
      <c r="I14851" s="126"/>
      <c r="P14851" s="126"/>
      <c r="Y14851" s="126"/>
      <c r="Z14851" s="126"/>
    </row>
    <row r="14852" spans="1:26">
      <c r="A14852" s="248"/>
      <c r="I14852" s="126"/>
      <c r="P14852" s="126"/>
      <c r="Y14852" s="126"/>
      <c r="Z14852" s="126"/>
    </row>
    <row r="14853" spans="1:26">
      <c r="A14853" s="248"/>
      <c r="I14853" s="126"/>
      <c r="P14853" s="126"/>
      <c r="Y14853" s="126"/>
      <c r="Z14853" s="126"/>
    </row>
    <row r="14854" spans="1:26">
      <c r="A14854" s="248"/>
      <c r="I14854" s="126"/>
      <c r="P14854" s="126"/>
      <c r="Y14854" s="126"/>
      <c r="Z14854" s="126"/>
    </row>
    <row r="14855" spans="1:26">
      <c r="A14855" s="248"/>
      <c r="I14855" s="126"/>
      <c r="P14855" s="126"/>
      <c r="Y14855" s="126"/>
      <c r="Z14855" s="126"/>
    </row>
    <row r="14856" spans="1:26">
      <c r="A14856" s="248"/>
      <c r="I14856" s="126"/>
      <c r="P14856" s="126"/>
      <c r="Y14856" s="126"/>
      <c r="Z14856" s="126"/>
    </row>
    <row r="14857" spans="1:26">
      <c r="A14857" s="248"/>
      <c r="I14857" s="126"/>
      <c r="P14857" s="126"/>
      <c r="Y14857" s="126"/>
      <c r="Z14857" s="126"/>
    </row>
    <row r="14858" spans="1:26">
      <c r="A14858" s="248"/>
      <c r="I14858" s="126"/>
      <c r="P14858" s="126"/>
      <c r="Y14858" s="126"/>
      <c r="Z14858" s="126"/>
    </row>
    <row r="14859" spans="1:26">
      <c r="A14859" s="248"/>
      <c r="I14859" s="126"/>
      <c r="P14859" s="126"/>
      <c r="Y14859" s="126"/>
      <c r="Z14859" s="126"/>
    </row>
    <row r="14860" spans="1:26">
      <c r="A14860" s="248"/>
      <c r="I14860" s="126"/>
      <c r="P14860" s="126"/>
      <c r="Y14860" s="126"/>
      <c r="Z14860" s="126"/>
    </row>
    <row r="14861" spans="1:26">
      <c r="A14861" s="248"/>
      <c r="I14861" s="126"/>
      <c r="P14861" s="126"/>
      <c r="Y14861" s="126"/>
      <c r="Z14861" s="126"/>
    </row>
    <row r="14862" spans="1:26">
      <c r="A14862" s="248"/>
      <c r="I14862" s="126"/>
      <c r="P14862" s="126"/>
      <c r="Y14862" s="126"/>
      <c r="Z14862" s="126"/>
    </row>
    <row r="14863" spans="1:26">
      <c r="A14863" s="248"/>
      <c r="I14863" s="126"/>
      <c r="P14863" s="126"/>
      <c r="Y14863" s="126"/>
      <c r="Z14863" s="126"/>
    </row>
    <row r="14864" spans="1:26">
      <c r="A14864" s="248"/>
      <c r="I14864" s="126"/>
      <c r="P14864" s="126"/>
      <c r="Y14864" s="126"/>
      <c r="Z14864" s="126"/>
    </row>
    <row r="14865" spans="1:26">
      <c r="A14865" s="248"/>
      <c r="I14865" s="126"/>
      <c r="P14865" s="126"/>
      <c r="Y14865" s="126"/>
      <c r="Z14865" s="126"/>
    </row>
    <row r="14866" spans="1:26">
      <c r="A14866" s="248"/>
      <c r="I14866" s="126"/>
      <c r="P14866" s="126"/>
      <c r="Y14866" s="126"/>
      <c r="Z14866" s="126"/>
    </row>
    <row r="14867" spans="1:26">
      <c r="A14867" s="248"/>
      <c r="I14867" s="126"/>
      <c r="P14867" s="126"/>
      <c r="Y14867" s="126"/>
      <c r="Z14867" s="126"/>
    </row>
    <row r="14868" spans="1:26">
      <c r="A14868" s="248"/>
      <c r="I14868" s="126"/>
      <c r="P14868" s="126"/>
      <c r="Y14868" s="126"/>
      <c r="Z14868" s="126"/>
    </row>
    <row r="14869" spans="1:26">
      <c r="A14869" s="248"/>
      <c r="I14869" s="126"/>
      <c r="P14869" s="126"/>
      <c r="Y14869" s="126"/>
      <c r="Z14869" s="126"/>
    </row>
    <row r="14870" spans="1:26">
      <c r="A14870" s="248"/>
      <c r="I14870" s="126"/>
      <c r="P14870" s="126"/>
      <c r="Y14870" s="126"/>
      <c r="Z14870" s="126"/>
    </row>
    <row r="14871" spans="1:26">
      <c r="A14871" s="248"/>
      <c r="I14871" s="126"/>
      <c r="P14871" s="126"/>
      <c r="Y14871" s="126"/>
      <c r="Z14871" s="126"/>
    </row>
    <row r="14872" spans="1:26">
      <c r="A14872" s="248"/>
      <c r="I14872" s="126"/>
      <c r="P14872" s="126"/>
      <c r="Y14872" s="126"/>
      <c r="Z14872" s="126"/>
    </row>
    <row r="14873" spans="1:26">
      <c r="A14873" s="248"/>
      <c r="I14873" s="126"/>
      <c r="P14873" s="126"/>
      <c r="Y14873" s="126"/>
      <c r="Z14873" s="126"/>
    </row>
    <row r="14874" spans="1:26">
      <c r="A14874" s="248"/>
      <c r="I14874" s="126"/>
      <c r="P14874" s="126"/>
      <c r="Y14874" s="126"/>
      <c r="Z14874" s="126"/>
    </row>
    <row r="14875" spans="1:26">
      <c r="A14875" s="248"/>
      <c r="I14875" s="126"/>
      <c r="P14875" s="126"/>
      <c r="Y14875" s="126"/>
      <c r="Z14875" s="126"/>
    </row>
    <row r="14876" spans="1:26">
      <c r="A14876" s="248"/>
      <c r="I14876" s="126"/>
      <c r="P14876" s="126"/>
      <c r="Y14876" s="126"/>
      <c r="Z14876" s="126"/>
    </row>
    <row r="14877" spans="1:26">
      <c r="A14877" s="248"/>
      <c r="I14877" s="126"/>
      <c r="P14877" s="126"/>
      <c r="Y14877" s="126"/>
      <c r="Z14877" s="126"/>
    </row>
    <row r="14878" spans="1:26">
      <c r="A14878" s="248"/>
      <c r="I14878" s="126"/>
      <c r="P14878" s="126"/>
      <c r="Y14878" s="126"/>
      <c r="Z14878" s="126"/>
    </row>
    <row r="14879" spans="1:26">
      <c r="A14879" s="248"/>
      <c r="I14879" s="126"/>
      <c r="P14879" s="126"/>
      <c r="Y14879" s="126"/>
      <c r="Z14879" s="126"/>
    </row>
    <row r="14880" spans="1:26">
      <c r="A14880" s="248"/>
      <c r="I14880" s="126"/>
      <c r="P14880" s="126"/>
      <c r="Y14880" s="126"/>
      <c r="Z14880" s="126"/>
    </row>
    <row r="14881" spans="1:26">
      <c r="A14881" s="248"/>
      <c r="I14881" s="126"/>
      <c r="P14881" s="126"/>
      <c r="Y14881" s="126"/>
      <c r="Z14881" s="126"/>
    </row>
    <row r="14882" spans="1:26">
      <c r="A14882" s="248"/>
      <c r="I14882" s="126"/>
      <c r="P14882" s="126"/>
      <c r="Y14882" s="126"/>
      <c r="Z14882" s="126"/>
    </row>
    <row r="14883" spans="1:26">
      <c r="A14883" s="248"/>
      <c r="I14883" s="126"/>
      <c r="P14883" s="126"/>
      <c r="Y14883" s="126"/>
      <c r="Z14883" s="126"/>
    </row>
    <row r="14884" spans="1:26">
      <c r="A14884" s="248"/>
      <c r="I14884" s="126"/>
      <c r="P14884" s="126"/>
      <c r="Y14884" s="126"/>
      <c r="Z14884" s="126"/>
    </row>
    <row r="14885" spans="1:26">
      <c r="A14885" s="248"/>
      <c r="I14885" s="126"/>
      <c r="P14885" s="126"/>
      <c r="Y14885" s="126"/>
      <c r="Z14885" s="126"/>
    </row>
    <row r="14886" spans="1:26">
      <c r="A14886" s="248"/>
      <c r="I14886" s="126"/>
      <c r="P14886" s="126"/>
      <c r="Y14886" s="126"/>
      <c r="Z14886" s="126"/>
    </row>
    <row r="14887" spans="1:26">
      <c r="A14887" s="248"/>
      <c r="I14887" s="126"/>
      <c r="P14887" s="126"/>
      <c r="Y14887" s="126"/>
      <c r="Z14887" s="126"/>
    </row>
    <row r="14888" spans="1:26">
      <c r="A14888" s="248"/>
      <c r="I14888" s="126"/>
      <c r="P14888" s="126"/>
      <c r="Y14888" s="126"/>
      <c r="Z14888" s="126"/>
    </row>
    <row r="14889" spans="1:26">
      <c r="A14889" s="248"/>
      <c r="I14889" s="126"/>
      <c r="P14889" s="126"/>
      <c r="Y14889" s="126"/>
      <c r="Z14889" s="126"/>
    </row>
    <row r="14890" spans="1:26">
      <c r="A14890" s="248"/>
      <c r="I14890" s="126"/>
      <c r="P14890" s="126"/>
      <c r="Y14890" s="126"/>
      <c r="Z14890" s="126"/>
    </row>
    <row r="14891" spans="1:26">
      <c r="A14891" s="248"/>
      <c r="I14891" s="126"/>
      <c r="P14891" s="126"/>
      <c r="Y14891" s="126"/>
      <c r="Z14891" s="126"/>
    </row>
    <row r="14892" spans="1:26">
      <c r="A14892" s="248"/>
      <c r="I14892" s="126"/>
      <c r="P14892" s="126"/>
      <c r="Y14892" s="126"/>
      <c r="Z14892" s="126"/>
    </row>
    <row r="14893" spans="1:26">
      <c r="A14893" s="248"/>
      <c r="I14893" s="126"/>
      <c r="P14893" s="126"/>
      <c r="Y14893" s="126"/>
      <c r="Z14893" s="126"/>
    </row>
    <row r="14894" spans="1:26">
      <c r="A14894" s="248"/>
      <c r="I14894" s="126"/>
      <c r="P14894" s="126"/>
      <c r="Y14894" s="126"/>
      <c r="Z14894" s="126"/>
    </row>
    <row r="14895" spans="1:26">
      <c r="A14895" s="248"/>
      <c r="I14895" s="126"/>
      <c r="P14895" s="126"/>
      <c r="Y14895" s="126"/>
      <c r="Z14895" s="126"/>
    </row>
    <row r="14896" spans="1:26">
      <c r="A14896" s="248"/>
      <c r="I14896" s="126"/>
      <c r="P14896" s="126"/>
      <c r="Y14896" s="126"/>
      <c r="Z14896" s="126"/>
    </row>
    <row r="14897" spans="1:26">
      <c r="A14897" s="248"/>
      <c r="I14897" s="126"/>
      <c r="P14897" s="126"/>
      <c r="Y14897" s="126"/>
      <c r="Z14897" s="126"/>
    </row>
    <row r="14898" spans="1:26">
      <c r="A14898" s="248"/>
      <c r="I14898" s="126"/>
      <c r="P14898" s="126"/>
      <c r="Y14898" s="126"/>
      <c r="Z14898" s="126"/>
    </row>
    <row r="14899" spans="1:26">
      <c r="A14899" s="248"/>
      <c r="I14899" s="126"/>
      <c r="P14899" s="126"/>
      <c r="Y14899" s="126"/>
      <c r="Z14899" s="126"/>
    </row>
    <row r="14900" spans="1:26">
      <c r="A14900" s="248"/>
      <c r="I14900" s="126"/>
      <c r="P14900" s="126"/>
      <c r="Y14900" s="126"/>
      <c r="Z14900" s="126"/>
    </row>
    <row r="14901" spans="1:26">
      <c r="A14901" s="248"/>
      <c r="I14901" s="126"/>
      <c r="P14901" s="126"/>
      <c r="Y14901" s="126"/>
      <c r="Z14901" s="126"/>
    </row>
    <row r="14902" spans="1:26">
      <c r="A14902" s="248"/>
      <c r="I14902" s="126"/>
      <c r="P14902" s="126"/>
      <c r="Y14902" s="126"/>
      <c r="Z14902" s="126"/>
    </row>
    <row r="14903" spans="1:26">
      <c r="A14903" s="248"/>
      <c r="I14903" s="126"/>
      <c r="P14903" s="126"/>
      <c r="Y14903" s="126"/>
      <c r="Z14903" s="126"/>
    </row>
    <row r="14904" spans="1:26">
      <c r="A14904" s="248"/>
      <c r="I14904" s="126"/>
      <c r="P14904" s="126"/>
      <c r="Y14904" s="126"/>
      <c r="Z14904" s="126"/>
    </row>
    <row r="14905" spans="1:26">
      <c r="A14905" s="248"/>
      <c r="I14905" s="126"/>
      <c r="P14905" s="126"/>
      <c r="Y14905" s="126"/>
      <c r="Z14905" s="126"/>
    </row>
    <row r="14906" spans="1:26">
      <c r="A14906" s="248"/>
      <c r="I14906" s="126"/>
      <c r="P14906" s="126"/>
      <c r="Y14906" s="126"/>
      <c r="Z14906" s="126"/>
    </row>
    <row r="14907" spans="1:26">
      <c r="A14907" s="248"/>
      <c r="I14907" s="126"/>
      <c r="P14907" s="126"/>
      <c r="Y14907" s="126"/>
      <c r="Z14907" s="126"/>
    </row>
    <row r="14908" spans="1:26">
      <c r="A14908" s="248"/>
      <c r="I14908" s="126"/>
      <c r="P14908" s="126"/>
      <c r="Y14908" s="126"/>
      <c r="Z14908" s="126"/>
    </row>
    <row r="14909" spans="1:26">
      <c r="A14909" s="248"/>
      <c r="I14909" s="126"/>
      <c r="P14909" s="126"/>
      <c r="Y14909" s="126"/>
      <c r="Z14909" s="126"/>
    </row>
    <row r="14910" spans="1:26">
      <c r="A14910" s="248"/>
      <c r="I14910" s="126"/>
      <c r="P14910" s="126"/>
      <c r="Y14910" s="126"/>
      <c r="Z14910" s="126"/>
    </row>
    <row r="14911" spans="1:26">
      <c r="A14911" s="248"/>
      <c r="I14911" s="126"/>
      <c r="P14911" s="126"/>
      <c r="Y14911" s="126"/>
      <c r="Z14911" s="126"/>
    </row>
    <row r="14912" spans="1:26">
      <c r="A14912" s="248"/>
      <c r="I14912" s="126"/>
      <c r="P14912" s="126"/>
      <c r="Y14912" s="126"/>
      <c r="Z14912" s="126"/>
    </row>
    <row r="14913" spans="1:26">
      <c r="A14913" s="248"/>
      <c r="I14913" s="126"/>
      <c r="P14913" s="126"/>
      <c r="Y14913" s="126"/>
      <c r="Z14913" s="126"/>
    </row>
    <row r="14914" spans="1:26">
      <c r="A14914" s="248"/>
      <c r="I14914" s="126"/>
      <c r="P14914" s="126"/>
      <c r="Y14914" s="126"/>
      <c r="Z14914" s="126"/>
    </row>
    <row r="14915" spans="1:26">
      <c r="A14915" s="248"/>
      <c r="I14915" s="126"/>
      <c r="P14915" s="126"/>
      <c r="Y14915" s="126"/>
      <c r="Z14915" s="126"/>
    </row>
    <row r="14916" spans="1:26">
      <c r="A14916" s="248"/>
      <c r="I14916" s="126"/>
      <c r="P14916" s="126"/>
      <c r="Y14916" s="126"/>
      <c r="Z14916" s="126"/>
    </row>
    <row r="14917" spans="1:26">
      <c r="A14917" s="248"/>
      <c r="I14917" s="126"/>
      <c r="P14917" s="126"/>
      <c r="Y14917" s="126"/>
      <c r="Z14917" s="126"/>
    </row>
    <row r="14918" spans="1:26">
      <c r="A14918" s="248"/>
      <c r="I14918" s="126"/>
      <c r="P14918" s="126"/>
      <c r="Y14918" s="126"/>
      <c r="Z14918" s="126"/>
    </row>
    <row r="14919" spans="1:26">
      <c r="A14919" s="248"/>
      <c r="I14919" s="126"/>
      <c r="P14919" s="126"/>
      <c r="Y14919" s="126"/>
      <c r="Z14919" s="126"/>
    </row>
    <row r="14920" spans="1:26">
      <c r="A14920" s="248"/>
      <c r="I14920" s="126"/>
      <c r="P14920" s="126"/>
      <c r="Y14920" s="126"/>
      <c r="Z14920" s="126"/>
    </row>
    <row r="14921" spans="1:26">
      <c r="A14921" s="248"/>
      <c r="I14921" s="126"/>
      <c r="P14921" s="126"/>
      <c r="Y14921" s="126"/>
      <c r="Z14921" s="126"/>
    </row>
    <row r="14922" spans="1:26">
      <c r="A14922" s="248"/>
      <c r="I14922" s="126"/>
      <c r="P14922" s="126"/>
      <c r="Y14922" s="126"/>
      <c r="Z14922" s="126"/>
    </row>
    <row r="14923" spans="1:26">
      <c r="A14923" s="248"/>
      <c r="I14923" s="126"/>
      <c r="P14923" s="126"/>
      <c r="Y14923" s="126"/>
      <c r="Z14923" s="126"/>
    </row>
    <row r="14924" spans="1:26">
      <c r="A14924" s="248"/>
      <c r="I14924" s="126"/>
      <c r="P14924" s="126"/>
      <c r="Y14924" s="126"/>
      <c r="Z14924" s="126"/>
    </row>
    <row r="14925" spans="1:26">
      <c r="A14925" s="248"/>
      <c r="I14925" s="126"/>
      <c r="P14925" s="126"/>
      <c r="Y14925" s="126"/>
      <c r="Z14925" s="126"/>
    </row>
    <row r="14926" spans="1:26">
      <c r="A14926" s="248"/>
      <c r="I14926" s="126"/>
      <c r="P14926" s="126"/>
      <c r="Y14926" s="126"/>
      <c r="Z14926" s="126"/>
    </row>
    <row r="14927" spans="1:26">
      <c r="A14927" s="248"/>
      <c r="I14927" s="126"/>
      <c r="P14927" s="126"/>
      <c r="Y14927" s="126"/>
      <c r="Z14927" s="126"/>
    </row>
    <row r="14928" spans="1:26">
      <c r="A14928" s="248"/>
      <c r="I14928" s="126"/>
      <c r="P14928" s="126"/>
      <c r="Y14928" s="126"/>
      <c r="Z14928" s="126"/>
    </row>
    <row r="14929" spans="1:26">
      <c r="A14929" s="248"/>
      <c r="I14929" s="126"/>
      <c r="P14929" s="126"/>
      <c r="Y14929" s="126"/>
      <c r="Z14929" s="126"/>
    </row>
    <row r="14930" spans="1:26">
      <c r="A14930" s="248"/>
      <c r="I14930" s="126"/>
      <c r="P14930" s="126"/>
      <c r="Y14930" s="126"/>
      <c r="Z14930" s="126"/>
    </row>
    <row r="14931" spans="1:26">
      <c r="A14931" s="248"/>
      <c r="I14931" s="126"/>
      <c r="P14931" s="126"/>
      <c r="Y14931" s="126"/>
      <c r="Z14931" s="126"/>
    </row>
    <row r="14932" spans="1:26">
      <c r="A14932" s="248"/>
      <c r="I14932" s="126"/>
      <c r="P14932" s="126"/>
      <c r="Y14932" s="126"/>
      <c r="Z14932" s="126"/>
    </row>
    <row r="14933" spans="1:26">
      <c r="A14933" s="248"/>
      <c r="I14933" s="126"/>
      <c r="P14933" s="126"/>
      <c r="Y14933" s="126"/>
      <c r="Z14933" s="126"/>
    </row>
    <row r="14934" spans="1:26">
      <c r="A14934" s="248"/>
      <c r="I14934" s="126"/>
      <c r="P14934" s="126"/>
      <c r="Y14934" s="126"/>
      <c r="Z14934" s="126"/>
    </row>
    <row r="14935" spans="1:26">
      <c r="A14935" s="248"/>
      <c r="I14935" s="126"/>
      <c r="P14935" s="126"/>
      <c r="Y14935" s="126"/>
      <c r="Z14935" s="126"/>
    </row>
    <row r="14936" spans="1:26">
      <c r="A14936" s="248"/>
      <c r="I14936" s="126"/>
      <c r="P14936" s="126"/>
      <c r="Y14936" s="126"/>
      <c r="Z14936" s="126"/>
    </row>
    <row r="14937" spans="1:26">
      <c r="A14937" s="248"/>
      <c r="I14937" s="126"/>
      <c r="P14937" s="126"/>
      <c r="Y14937" s="126"/>
      <c r="Z14937" s="126"/>
    </row>
    <row r="14938" spans="1:26">
      <c r="A14938" s="248"/>
      <c r="I14938" s="126"/>
      <c r="P14938" s="126"/>
      <c r="Y14938" s="126"/>
      <c r="Z14938" s="126"/>
    </row>
    <row r="14939" spans="1:26">
      <c r="A14939" s="248"/>
      <c r="I14939" s="126"/>
      <c r="P14939" s="126"/>
      <c r="Y14939" s="126"/>
      <c r="Z14939" s="126"/>
    </row>
    <row r="14940" spans="1:26">
      <c r="A14940" s="248"/>
      <c r="I14940" s="126"/>
      <c r="P14940" s="126"/>
      <c r="Y14940" s="126"/>
      <c r="Z14940" s="126"/>
    </row>
    <row r="14941" spans="1:26">
      <c r="A14941" s="248"/>
      <c r="I14941" s="126"/>
      <c r="P14941" s="126"/>
      <c r="Y14941" s="126"/>
      <c r="Z14941" s="126"/>
    </row>
    <row r="14942" spans="1:26">
      <c r="A14942" s="248"/>
      <c r="I14942" s="126"/>
      <c r="P14942" s="126"/>
      <c r="Y14942" s="126"/>
      <c r="Z14942" s="126"/>
    </row>
    <row r="14943" spans="1:26">
      <c r="A14943" s="248"/>
      <c r="I14943" s="126"/>
      <c r="P14943" s="126"/>
      <c r="Y14943" s="126"/>
      <c r="Z14943" s="126"/>
    </row>
    <row r="14944" spans="1:26">
      <c r="A14944" s="248"/>
      <c r="I14944" s="126"/>
      <c r="P14944" s="126"/>
      <c r="Y14944" s="126"/>
      <c r="Z14944" s="126"/>
    </row>
    <row r="14945" spans="1:26">
      <c r="A14945" s="248"/>
      <c r="I14945" s="126"/>
      <c r="P14945" s="126"/>
      <c r="Y14945" s="126"/>
      <c r="Z14945" s="126"/>
    </row>
    <row r="14946" spans="1:26">
      <c r="A14946" s="248"/>
      <c r="I14946" s="126"/>
      <c r="P14946" s="126"/>
      <c r="Y14946" s="126"/>
      <c r="Z14946" s="126"/>
    </row>
    <row r="14947" spans="1:26">
      <c r="A14947" s="248"/>
      <c r="I14947" s="126"/>
      <c r="P14947" s="126"/>
      <c r="Y14947" s="126"/>
      <c r="Z14947" s="126"/>
    </row>
    <row r="14948" spans="1:26">
      <c r="A14948" s="248"/>
      <c r="I14948" s="126"/>
      <c r="P14948" s="126"/>
      <c r="Y14948" s="126"/>
      <c r="Z14948" s="126"/>
    </row>
    <row r="14949" spans="1:26">
      <c r="A14949" s="248"/>
      <c r="I14949" s="126"/>
      <c r="P14949" s="126"/>
      <c r="Y14949" s="126"/>
      <c r="Z14949" s="126"/>
    </row>
    <row r="14950" spans="1:26">
      <c r="A14950" s="248"/>
      <c r="I14950" s="126"/>
      <c r="P14950" s="126"/>
      <c r="Y14950" s="126"/>
      <c r="Z14950" s="126"/>
    </row>
    <row r="14951" spans="1:26">
      <c r="A14951" s="248"/>
      <c r="I14951" s="126"/>
      <c r="P14951" s="126"/>
      <c r="Y14951" s="126"/>
      <c r="Z14951" s="126"/>
    </row>
    <row r="14952" spans="1:26">
      <c r="A14952" s="248"/>
      <c r="I14952" s="126"/>
      <c r="P14952" s="126"/>
      <c r="Y14952" s="126"/>
      <c r="Z14952" s="126"/>
    </row>
    <row r="14953" spans="1:26">
      <c r="A14953" s="248"/>
      <c r="I14953" s="126"/>
      <c r="P14953" s="126"/>
      <c r="Y14953" s="126"/>
      <c r="Z14953" s="126"/>
    </row>
    <row r="14954" spans="1:26">
      <c r="A14954" s="248"/>
      <c r="I14954" s="126"/>
      <c r="P14954" s="126"/>
      <c r="Y14954" s="126"/>
      <c r="Z14954" s="126"/>
    </row>
    <row r="14955" spans="1:26">
      <c r="A14955" s="248"/>
      <c r="I14955" s="126"/>
      <c r="P14955" s="126"/>
      <c r="Y14955" s="126"/>
      <c r="Z14955" s="126"/>
    </row>
    <row r="14956" spans="1:26">
      <c r="A14956" s="248"/>
      <c r="I14956" s="126"/>
      <c r="P14956" s="126"/>
      <c r="Y14956" s="126"/>
      <c r="Z14956" s="126"/>
    </row>
    <row r="14957" spans="1:26">
      <c r="A14957" s="248"/>
      <c r="I14957" s="126"/>
      <c r="P14957" s="126"/>
      <c r="Y14957" s="126"/>
      <c r="Z14957" s="126"/>
    </row>
    <row r="14958" spans="1:26">
      <c r="A14958" s="248"/>
      <c r="I14958" s="126"/>
      <c r="P14958" s="126"/>
      <c r="Y14958" s="126"/>
      <c r="Z14958" s="126"/>
    </row>
    <row r="14959" spans="1:26">
      <c r="A14959" s="248"/>
      <c r="I14959" s="126"/>
      <c r="P14959" s="126"/>
      <c r="Y14959" s="126"/>
      <c r="Z14959" s="126"/>
    </row>
    <row r="14960" spans="1:26">
      <c r="A14960" s="248"/>
      <c r="I14960" s="126"/>
      <c r="P14960" s="126"/>
      <c r="Y14960" s="126"/>
      <c r="Z14960" s="126"/>
    </row>
    <row r="14961" spans="1:26">
      <c r="A14961" s="248"/>
      <c r="I14961" s="126"/>
      <c r="P14961" s="126"/>
      <c r="Y14961" s="126"/>
      <c r="Z14961" s="126"/>
    </row>
    <row r="14962" spans="1:26">
      <c r="A14962" s="248"/>
      <c r="I14962" s="126"/>
      <c r="P14962" s="126"/>
      <c r="Y14962" s="126"/>
      <c r="Z14962" s="126"/>
    </row>
    <row r="14963" spans="1:26">
      <c r="A14963" s="248"/>
      <c r="I14963" s="126"/>
      <c r="P14963" s="126"/>
      <c r="Y14963" s="126"/>
      <c r="Z14963" s="126"/>
    </row>
    <row r="14964" spans="1:26">
      <c r="A14964" s="248"/>
      <c r="I14964" s="126"/>
      <c r="P14964" s="126"/>
      <c r="Y14964" s="126"/>
      <c r="Z14964" s="126"/>
    </row>
    <row r="14965" spans="1:26">
      <c r="A14965" s="248"/>
      <c r="I14965" s="126"/>
      <c r="P14965" s="126"/>
      <c r="Y14965" s="126"/>
      <c r="Z14965" s="126"/>
    </row>
    <row r="14966" spans="1:26">
      <c r="A14966" s="248"/>
      <c r="I14966" s="126"/>
      <c r="P14966" s="126"/>
      <c r="Y14966" s="126"/>
      <c r="Z14966" s="126"/>
    </row>
    <row r="14967" spans="1:26">
      <c r="A14967" s="248"/>
      <c r="I14967" s="126"/>
      <c r="P14967" s="126"/>
      <c r="Y14967" s="126"/>
      <c r="Z14967" s="126"/>
    </row>
    <row r="14968" spans="1:26">
      <c r="A14968" s="248"/>
      <c r="I14968" s="126"/>
      <c r="P14968" s="126"/>
      <c r="Y14968" s="126"/>
      <c r="Z14968" s="126"/>
    </row>
    <row r="14969" spans="1:26">
      <c r="A14969" s="248"/>
      <c r="I14969" s="126"/>
      <c r="P14969" s="126"/>
      <c r="Y14969" s="126"/>
      <c r="Z14969" s="126"/>
    </row>
    <row r="14970" spans="1:26">
      <c r="A14970" s="248"/>
      <c r="I14970" s="126"/>
      <c r="P14970" s="126"/>
      <c r="Y14970" s="126"/>
      <c r="Z14970" s="126"/>
    </row>
    <row r="14971" spans="1:26">
      <c r="A14971" s="248"/>
      <c r="I14971" s="126"/>
      <c r="P14971" s="126"/>
      <c r="Y14971" s="126"/>
      <c r="Z14971" s="126"/>
    </row>
    <row r="14972" spans="1:26">
      <c r="A14972" s="248"/>
      <c r="I14972" s="126"/>
      <c r="P14972" s="126"/>
      <c r="Y14972" s="126"/>
      <c r="Z14972" s="126"/>
    </row>
    <row r="14973" spans="1:26">
      <c r="A14973" s="248"/>
      <c r="I14973" s="126"/>
      <c r="P14973" s="126"/>
      <c r="Y14973" s="126"/>
      <c r="Z14973" s="126"/>
    </row>
    <row r="14974" spans="1:26">
      <c r="A14974" s="248"/>
      <c r="I14974" s="126"/>
      <c r="P14974" s="126"/>
      <c r="Y14974" s="126"/>
      <c r="Z14974" s="126"/>
    </row>
    <row r="14975" spans="1:26">
      <c r="A14975" s="248"/>
      <c r="I14975" s="126"/>
      <c r="P14975" s="126"/>
      <c r="Y14975" s="126"/>
      <c r="Z14975" s="126"/>
    </row>
    <row r="14976" spans="1:26">
      <c r="A14976" s="248"/>
      <c r="I14976" s="126"/>
      <c r="P14976" s="126"/>
      <c r="Y14976" s="126"/>
      <c r="Z14976" s="126"/>
    </row>
    <row r="14977" spans="1:26">
      <c r="A14977" s="248"/>
      <c r="I14977" s="126"/>
      <c r="P14977" s="126"/>
      <c r="Y14977" s="126"/>
      <c r="Z14977" s="126"/>
    </row>
    <row r="14978" spans="1:26">
      <c r="A14978" s="248"/>
      <c r="I14978" s="126"/>
      <c r="P14978" s="126"/>
      <c r="Y14978" s="126"/>
      <c r="Z14978" s="126"/>
    </row>
    <row r="14979" spans="1:26">
      <c r="A14979" s="248"/>
      <c r="I14979" s="126"/>
      <c r="P14979" s="126"/>
      <c r="Y14979" s="126"/>
      <c r="Z14979" s="126"/>
    </row>
    <row r="14980" spans="1:26">
      <c r="A14980" s="248"/>
      <c r="I14980" s="126"/>
      <c r="P14980" s="126"/>
      <c r="Y14980" s="126"/>
      <c r="Z14980" s="126"/>
    </row>
    <row r="14981" spans="1:26">
      <c r="A14981" s="248"/>
      <c r="I14981" s="126"/>
      <c r="P14981" s="126"/>
      <c r="Y14981" s="126"/>
      <c r="Z14981" s="126"/>
    </row>
    <row r="14982" spans="1:26">
      <c r="A14982" s="248"/>
      <c r="I14982" s="126"/>
      <c r="P14982" s="126"/>
      <c r="Y14982" s="126"/>
      <c r="Z14982" s="126"/>
    </row>
    <row r="14983" spans="1:26">
      <c r="A14983" s="248"/>
      <c r="I14983" s="126"/>
      <c r="P14983" s="126"/>
      <c r="Y14983" s="126"/>
      <c r="Z14983" s="126"/>
    </row>
    <row r="14984" spans="1:26">
      <c r="A14984" s="248"/>
      <c r="I14984" s="126"/>
      <c r="P14984" s="126"/>
      <c r="Y14984" s="126"/>
      <c r="Z14984" s="126"/>
    </row>
    <row r="14985" spans="1:26">
      <c r="A14985" s="248"/>
      <c r="I14985" s="126"/>
      <c r="P14985" s="126"/>
      <c r="Y14985" s="126"/>
      <c r="Z14985" s="126"/>
    </row>
    <row r="14986" spans="1:26">
      <c r="A14986" s="248"/>
      <c r="I14986" s="126"/>
      <c r="P14986" s="126"/>
      <c r="Y14986" s="126"/>
      <c r="Z14986" s="126"/>
    </row>
    <row r="14987" spans="1:26">
      <c r="A14987" s="248"/>
      <c r="I14987" s="126"/>
      <c r="P14987" s="126"/>
      <c r="Y14987" s="126"/>
      <c r="Z14987" s="126"/>
    </row>
    <row r="14988" spans="1:26">
      <c r="A14988" s="248"/>
      <c r="I14988" s="126"/>
      <c r="P14988" s="126"/>
      <c r="Y14988" s="126"/>
      <c r="Z14988" s="126"/>
    </row>
    <row r="14989" spans="1:26">
      <c r="A14989" s="248"/>
      <c r="I14989" s="126"/>
      <c r="P14989" s="126"/>
      <c r="Y14989" s="126"/>
      <c r="Z14989" s="126"/>
    </row>
    <row r="14990" spans="1:26">
      <c r="A14990" s="248"/>
      <c r="I14990" s="126"/>
      <c r="P14990" s="126"/>
      <c r="Y14990" s="126"/>
      <c r="Z14990" s="126"/>
    </row>
    <row r="14991" spans="1:26">
      <c r="A14991" s="248"/>
      <c r="I14991" s="126"/>
      <c r="P14991" s="126"/>
      <c r="Y14991" s="126"/>
      <c r="Z14991" s="126"/>
    </row>
    <row r="14992" spans="1:26">
      <c r="A14992" s="248"/>
      <c r="I14992" s="126"/>
      <c r="P14992" s="126"/>
      <c r="Y14992" s="126"/>
      <c r="Z14992" s="126"/>
    </row>
    <row r="14993" spans="1:26">
      <c r="A14993" s="248"/>
      <c r="I14993" s="126"/>
      <c r="P14993" s="126"/>
      <c r="Y14993" s="126"/>
      <c r="Z14993" s="126"/>
    </row>
    <row r="14994" spans="1:26">
      <c r="A14994" s="248"/>
      <c r="I14994" s="126"/>
      <c r="P14994" s="126"/>
      <c r="Y14994" s="126"/>
      <c r="Z14994" s="126"/>
    </row>
    <row r="14995" spans="1:26">
      <c r="A14995" s="248"/>
      <c r="I14995" s="126"/>
      <c r="P14995" s="126"/>
      <c r="Y14995" s="126"/>
      <c r="Z14995" s="126"/>
    </row>
    <row r="14996" spans="1:26">
      <c r="A14996" s="248"/>
      <c r="I14996" s="126"/>
      <c r="P14996" s="126"/>
      <c r="Y14996" s="126"/>
      <c r="Z14996" s="126"/>
    </row>
    <row r="14997" spans="1:26">
      <c r="A14997" s="248"/>
      <c r="I14997" s="126"/>
      <c r="P14997" s="126"/>
      <c r="Y14997" s="126"/>
      <c r="Z14997" s="126"/>
    </row>
    <row r="14998" spans="1:26">
      <c r="A14998" s="248"/>
      <c r="I14998" s="126"/>
      <c r="P14998" s="126"/>
      <c r="Y14998" s="126"/>
      <c r="Z14998" s="126"/>
    </row>
    <row r="14999" spans="1:26">
      <c r="A14999" s="248"/>
      <c r="I14999" s="126"/>
      <c r="P14999" s="126"/>
      <c r="Y14999" s="126"/>
      <c r="Z14999" s="126"/>
    </row>
    <row r="15000" spans="1:26">
      <c r="A15000" s="248"/>
      <c r="I15000" s="126"/>
      <c r="P15000" s="126"/>
      <c r="Y15000" s="126"/>
      <c r="Z15000" s="126"/>
    </row>
    <row r="15001" spans="1:26">
      <c r="A15001" s="248"/>
      <c r="I15001" s="126"/>
      <c r="P15001" s="126"/>
      <c r="Y15001" s="126"/>
      <c r="Z15001" s="126"/>
    </row>
    <row r="15002" spans="1:26">
      <c r="A15002" s="248"/>
      <c r="I15002" s="126"/>
      <c r="P15002" s="126"/>
      <c r="Y15002" s="126"/>
      <c r="Z15002" s="126"/>
    </row>
    <row r="15003" spans="1:26">
      <c r="A15003" s="248"/>
      <c r="I15003" s="126"/>
      <c r="P15003" s="126"/>
      <c r="Y15003" s="126"/>
      <c r="Z15003" s="126"/>
    </row>
    <row r="15004" spans="1:26">
      <c r="A15004" s="248"/>
      <c r="I15004" s="126"/>
      <c r="P15004" s="126"/>
      <c r="Y15004" s="126"/>
      <c r="Z15004" s="126"/>
    </row>
    <row r="15005" spans="1:26">
      <c r="A15005" s="248"/>
      <c r="I15005" s="126"/>
      <c r="P15005" s="126"/>
      <c r="Y15005" s="126"/>
      <c r="Z15005" s="126"/>
    </row>
    <row r="15006" spans="1:26">
      <c r="A15006" s="248"/>
      <c r="I15006" s="126"/>
      <c r="P15006" s="126"/>
      <c r="Y15006" s="126"/>
      <c r="Z15006" s="126"/>
    </row>
    <row r="15007" spans="1:26">
      <c r="A15007" s="248"/>
      <c r="I15007" s="126"/>
      <c r="P15007" s="126"/>
      <c r="Y15007" s="126"/>
      <c r="Z15007" s="126"/>
    </row>
    <row r="15008" spans="1:26">
      <c r="A15008" s="248"/>
      <c r="I15008" s="126"/>
      <c r="P15008" s="126"/>
      <c r="Y15008" s="126"/>
      <c r="Z15008" s="126"/>
    </row>
    <row r="15009" spans="1:26">
      <c r="A15009" s="248"/>
      <c r="I15009" s="126"/>
      <c r="P15009" s="126"/>
      <c r="Y15009" s="126"/>
      <c r="Z15009" s="126"/>
    </row>
    <row r="15010" spans="1:26">
      <c r="A15010" s="248"/>
      <c r="I15010" s="126"/>
      <c r="P15010" s="126"/>
      <c r="Y15010" s="126"/>
      <c r="Z15010" s="126"/>
    </row>
    <row r="15011" spans="1:26">
      <c r="A15011" s="248"/>
      <c r="I15011" s="126"/>
      <c r="P15011" s="126"/>
      <c r="Y15011" s="126"/>
      <c r="Z15011" s="126"/>
    </row>
    <row r="15012" spans="1:26">
      <c r="A15012" s="248"/>
      <c r="I15012" s="126"/>
      <c r="P15012" s="126"/>
      <c r="Y15012" s="126"/>
      <c r="Z15012" s="126"/>
    </row>
    <row r="15013" spans="1:26">
      <c r="A15013" s="248"/>
      <c r="I15013" s="126"/>
      <c r="P15013" s="126"/>
      <c r="Y15013" s="126"/>
      <c r="Z15013" s="126"/>
    </row>
    <row r="15014" spans="1:26">
      <c r="A15014" s="248"/>
      <c r="I15014" s="126"/>
      <c r="P15014" s="126"/>
      <c r="Y15014" s="126"/>
      <c r="Z15014" s="126"/>
    </row>
    <row r="15015" spans="1:26">
      <c r="A15015" s="248"/>
      <c r="I15015" s="126"/>
      <c r="P15015" s="126"/>
      <c r="Y15015" s="126"/>
      <c r="Z15015" s="126"/>
    </row>
    <row r="15016" spans="1:26">
      <c r="A15016" s="248"/>
      <c r="I15016" s="126"/>
      <c r="P15016" s="126"/>
      <c r="Y15016" s="126"/>
      <c r="Z15016" s="126"/>
    </row>
    <row r="15017" spans="1:26">
      <c r="A15017" s="248"/>
      <c r="I15017" s="126"/>
      <c r="P15017" s="126"/>
      <c r="Y15017" s="126"/>
      <c r="Z15017" s="126"/>
    </row>
    <row r="15018" spans="1:26">
      <c r="A15018" s="248"/>
      <c r="I15018" s="126"/>
      <c r="P15018" s="126"/>
      <c r="Y15018" s="126"/>
      <c r="Z15018" s="126"/>
    </row>
    <row r="15019" spans="1:26">
      <c r="A15019" s="248"/>
      <c r="I15019" s="126"/>
      <c r="P15019" s="126"/>
      <c r="Y15019" s="126"/>
      <c r="Z15019" s="126"/>
    </row>
    <row r="15020" spans="1:26">
      <c r="A15020" s="248"/>
      <c r="I15020" s="126"/>
      <c r="P15020" s="126"/>
      <c r="Y15020" s="126"/>
      <c r="Z15020" s="126"/>
    </row>
    <row r="15021" spans="1:26">
      <c r="A15021" s="248"/>
      <c r="I15021" s="126"/>
      <c r="P15021" s="126"/>
      <c r="Y15021" s="126"/>
      <c r="Z15021" s="126"/>
    </row>
    <row r="15022" spans="1:26">
      <c r="A15022" s="248"/>
      <c r="I15022" s="126"/>
      <c r="P15022" s="126"/>
      <c r="Y15022" s="126"/>
      <c r="Z15022" s="126"/>
    </row>
    <row r="15023" spans="1:26">
      <c r="A15023" s="248"/>
      <c r="I15023" s="126"/>
      <c r="P15023" s="126"/>
      <c r="Y15023" s="126"/>
      <c r="Z15023" s="126"/>
    </row>
    <row r="15024" spans="1:26">
      <c r="A15024" s="248"/>
      <c r="I15024" s="126"/>
      <c r="P15024" s="126"/>
      <c r="Y15024" s="126"/>
      <c r="Z15024" s="126"/>
    </row>
    <row r="15025" spans="1:26">
      <c r="A15025" s="248"/>
      <c r="I15025" s="126"/>
      <c r="P15025" s="126"/>
      <c r="Y15025" s="126"/>
      <c r="Z15025" s="126"/>
    </row>
    <row r="15026" spans="1:26">
      <c r="A15026" s="248"/>
      <c r="I15026" s="126"/>
      <c r="P15026" s="126"/>
      <c r="Y15026" s="126"/>
      <c r="Z15026" s="126"/>
    </row>
    <row r="15027" spans="1:26">
      <c r="A15027" s="248"/>
      <c r="I15027" s="126"/>
      <c r="P15027" s="126"/>
      <c r="Y15027" s="126"/>
      <c r="Z15027" s="126"/>
    </row>
    <row r="15028" spans="1:26">
      <c r="A15028" s="248"/>
      <c r="I15028" s="126"/>
      <c r="P15028" s="126"/>
      <c r="Y15028" s="126"/>
      <c r="Z15028" s="126"/>
    </row>
    <row r="15029" spans="1:26">
      <c r="A15029" s="248"/>
      <c r="I15029" s="126"/>
      <c r="P15029" s="126"/>
      <c r="Y15029" s="126"/>
      <c r="Z15029" s="126"/>
    </row>
    <row r="15030" spans="1:26">
      <c r="A15030" s="248"/>
      <c r="I15030" s="126"/>
      <c r="P15030" s="126"/>
      <c r="Y15030" s="126"/>
      <c r="Z15030" s="126"/>
    </row>
    <row r="15031" spans="1:26">
      <c r="A15031" s="248"/>
      <c r="I15031" s="126"/>
      <c r="P15031" s="126"/>
      <c r="Y15031" s="126"/>
      <c r="Z15031" s="126"/>
    </row>
    <row r="15032" spans="1:26">
      <c r="A15032" s="248"/>
      <c r="I15032" s="126"/>
      <c r="P15032" s="126"/>
      <c r="Y15032" s="126"/>
      <c r="Z15032" s="126"/>
    </row>
    <row r="15033" spans="1:26">
      <c r="A15033" s="248"/>
      <c r="I15033" s="126"/>
      <c r="P15033" s="126"/>
      <c r="Y15033" s="126"/>
      <c r="Z15033" s="126"/>
    </row>
    <row r="15034" spans="1:26">
      <c r="A15034" s="248"/>
      <c r="I15034" s="126"/>
      <c r="P15034" s="126"/>
      <c r="Y15034" s="126"/>
      <c r="Z15034" s="126"/>
    </row>
    <row r="15035" spans="1:26">
      <c r="A15035" s="248"/>
      <c r="I15035" s="126"/>
      <c r="P15035" s="126"/>
      <c r="Y15035" s="126"/>
      <c r="Z15035" s="126"/>
    </row>
    <row r="15036" spans="1:26">
      <c r="A15036" s="248"/>
      <c r="I15036" s="126"/>
      <c r="P15036" s="126"/>
      <c r="Y15036" s="126"/>
      <c r="Z15036" s="126"/>
    </row>
    <row r="15037" spans="1:26">
      <c r="A15037" s="248"/>
      <c r="I15037" s="126"/>
      <c r="P15037" s="126"/>
      <c r="Y15037" s="126"/>
      <c r="Z15037" s="126"/>
    </row>
    <row r="15038" spans="1:26">
      <c r="A15038" s="248"/>
      <c r="I15038" s="126"/>
      <c r="P15038" s="126"/>
      <c r="Y15038" s="126"/>
      <c r="Z15038" s="126"/>
    </row>
    <row r="15039" spans="1:26">
      <c r="A15039" s="248"/>
      <c r="I15039" s="126"/>
      <c r="P15039" s="126"/>
      <c r="Y15039" s="126"/>
      <c r="Z15039" s="126"/>
    </row>
    <row r="15040" spans="1:26">
      <c r="A15040" s="248"/>
      <c r="I15040" s="126"/>
      <c r="P15040" s="126"/>
      <c r="Y15040" s="126"/>
      <c r="Z15040" s="126"/>
    </row>
    <row r="15041" spans="1:26">
      <c r="A15041" s="248"/>
      <c r="I15041" s="126"/>
      <c r="P15041" s="126"/>
      <c r="Y15041" s="126"/>
      <c r="Z15041" s="126"/>
    </row>
    <row r="15042" spans="1:26">
      <c r="A15042" s="248"/>
      <c r="I15042" s="126"/>
      <c r="P15042" s="126"/>
      <c r="Y15042" s="126"/>
      <c r="Z15042" s="126"/>
    </row>
    <row r="15043" spans="1:26">
      <c r="A15043" s="248"/>
      <c r="I15043" s="126"/>
      <c r="P15043" s="126"/>
      <c r="Y15043" s="126"/>
      <c r="Z15043" s="126"/>
    </row>
    <row r="15044" spans="1:26">
      <c r="A15044" s="248"/>
      <c r="I15044" s="126"/>
      <c r="P15044" s="126"/>
      <c r="Y15044" s="126"/>
      <c r="Z15044" s="126"/>
    </row>
    <row r="15045" spans="1:26">
      <c r="A15045" s="248"/>
      <c r="I15045" s="126"/>
      <c r="P15045" s="126"/>
      <c r="Y15045" s="126"/>
      <c r="Z15045" s="126"/>
    </row>
    <row r="15046" spans="1:26">
      <c r="A15046" s="248"/>
      <c r="I15046" s="126"/>
      <c r="P15046" s="126"/>
      <c r="Y15046" s="126"/>
      <c r="Z15046" s="126"/>
    </row>
    <row r="15047" spans="1:26">
      <c r="A15047" s="248"/>
      <c r="I15047" s="126"/>
      <c r="P15047" s="126"/>
      <c r="Y15047" s="126"/>
      <c r="Z15047" s="126"/>
    </row>
    <row r="15048" spans="1:26">
      <c r="A15048" s="248"/>
      <c r="I15048" s="126"/>
      <c r="P15048" s="126"/>
      <c r="Y15048" s="126"/>
      <c r="Z15048" s="126"/>
    </row>
    <row r="15049" spans="1:26">
      <c r="A15049" s="248"/>
      <c r="I15049" s="126"/>
      <c r="P15049" s="126"/>
      <c r="Y15049" s="126"/>
      <c r="Z15049" s="126"/>
    </row>
    <row r="15050" spans="1:26">
      <c r="A15050" s="248"/>
      <c r="I15050" s="126"/>
      <c r="P15050" s="126"/>
      <c r="Y15050" s="126"/>
      <c r="Z15050" s="126"/>
    </row>
    <row r="15051" spans="1:26">
      <c r="A15051" s="248"/>
      <c r="I15051" s="126"/>
      <c r="P15051" s="126"/>
      <c r="Y15051" s="126"/>
      <c r="Z15051" s="126"/>
    </row>
    <row r="15052" spans="1:26">
      <c r="A15052" s="248"/>
      <c r="I15052" s="126"/>
      <c r="P15052" s="126"/>
      <c r="Y15052" s="126"/>
      <c r="Z15052" s="126"/>
    </row>
    <row r="15053" spans="1:26">
      <c r="A15053" s="248"/>
      <c r="I15053" s="126"/>
      <c r="P15053" s="126"/>
      <c r="Y15053" s="126"/>
      <c r="Z15053" s="126"/>
    </row>
    <row r="15054" spans="1:26">
      <c r="A15054" s="248"/>
      <c r="I15054" s="126"/>
      <c r="P15054" s="126"/>
      <c r="Y15054" s="126"/>
      <c r="Z15054" s="126"/>
    </row>
    <row r="15055" spans="1:26">
      <c r="A15055" s="248"/>
      <c r="I15055" s="126"/>
      <c r="P15055" s="126"/>
      <c r="Y15055" s="126"/>
      <c r="Z15055" s="126"/>
    </row>
    <row r="15056" spans="1:26">
      <c r="A15056" s="248"/>
      <c r="I15056" s="126"/>
      <c r="P15056" s="126"/>
      <c r="Y15056" s="126"/>
      <c r="Z15056" s="126"/>
    </row>
    <row r="15057" spans="1:26">
      <c r="A15057" s="248"/>
      <c r="I15057" s="126"/>
      <c r="P15057" s="126"/>
      <c r="Y15057" s="126"/>
      <c r="Z15057" s="126"/>
    </row>
    <row r="15058" spans="1:26">
      <c r="A15058" s="248"/>
      <c r="I15058" s="126"/>
      <c r="P15058" s="126"/>
      <c r="Y15058" s="126"/>
      <c r="Z15058" s="126"/>
    </row>
    <row r="15059" spans="1:26">
      <c r="A15059" s="248"/>
      <c r="I15059" s="126"/>
      <c r="P15059" s="126"/>
      <c r="Y15059" s="126"/>
      <c r="Z15059" s="126"/>
    </row>
    <row r="15060" spans="1:26">
      <c r="A15060" s="248"/>
      <c r="I15060" s="126"/>
      <c r="P15060" s="126"/>
      <c r="Y15060" s="126"/>
      <c r="Z15060" s="126"/>
    </row>
    <row r="15061" spans="1:26">
      <c r="A15061" s="248"/>
      <c r="I15061" s="126"/>
      <c r="P15061" s="126"/>
      <c r="Y15061" s="126"/>
      <c r="Z15061" s="126"/>
    </row>
    <row r="15062" spans="1:26">
      <c r="A15062" s="248"/>
      <c r="I15062" s="126"/>
      <c r="P15062" s="126"/>
      <c r="Y15062" s="126"/>
      <c r="Z15062" s="126"/>
    </row>
    <row r="15063" spans="1:26">
      <c r="A15063" s="248"/>
      <c r="I15063" s="126"/>
      <c r="P15063" s="126"/>
      <c r="Y15063" s="126"/>
      <c r="Z15063" s="126"/>
    </row>
    <row r="15064" spans="1:26">
      <c r="A15064" s="248"/>
      <c r="I15064" s="126"/>
      <c r="P15064" s="126"/>
      <c r="Y15064" s="126"/>
      <c r="Z15064" s="126"/>
    </row>
    <row r="15065" spans="1:26">
      <c r="A15065" s="248"/>
      <c r="I15065" s="126"/>
      <c r="P15065" s="126"/>
      <c r="Y15065" s="126"/>
      <c r="Z15065" s="126"/>
    </row>
    <row r="15066" spans="1:26">
      <c r="A15066" s="248"/>
      <c r="I15066" s="126"/>
      <c r="P15066" s="126"/>
      <c r="Y15066" s="126"/>
      <c r="Z15066" s="126"/>
    </row>
    <row r="15067" spans="1:26">
      <c r="A15067" s="248"/>
      <c r="I15067" s="126"/>
      <c r="P15067" s="126"/>
      <c r="Y15067" s="126"/>
      <c r="Z15067" s="126"/>
    </row>
    <row r="15068" spans="1:26">
      <c r="A15068" s="248"/>
      <c r="I15068" s="126"/>
      <c r="P15068" s="126"/>
      <c r="Y15068" s="126"/>
      <c r="Z15068" s="126"/>
    </row>
    <row r="15069" spans="1:26">
      <c r="A15069" s="248"/>
      <c r="I15069" s="126"/>
      <c r="P15069" s="126"/>
      <c r="Y15069" s="126"/>
      <c r="Z15069" s="126"/>
    </row>
    <row r="15070" spans="1:26">
      <c r="A15070" s="248"/>
      <c r="I15070" s="126"/>
      <c r="P15070" s="126"/>
      <c r="Y15070" s="126"/>
      <c r="Z15070" s="126"/>
    </row>
    <row r="15071" spans="1:26">
      <c r="A15071" s="248"/>
      <c r="I15071" s="126"/>
      <c r="P15071" s="126"/>
      <c r="Y15071" s="126"/>
      <c r="Z15071" s="126"/>
    </row>
    <row r="15072" spans="1:26">
      <c r="A15072" s="248"/>
      <c r="I15072" s="126"/>
      <c r="P15072" s="126"/>
      <c r="Y15072" s="126"/>
      <c r="Z15072" s="126"/>
    </row>
    <row r="15073" spans="1:26">
      <c r="A15073" s="248"/>
      <c r="I15073" s="126"/>
      <c r="P15073" s="126"/>
      <c r="Y15073" s="126"/>
      <c r="Z15073" s="126"/>
    </row>
    <row r="15074" spans="1:26">
      <c r="A15074" s="248"/>
      <c r="I15074" s="126"/>
      <c r="P15074" s="126"/>
      <c r="Y15074" s="126"/>
      <c r="Z15074" s="126"/>
    </row>
    <row r="15075" spans="1:26">
      <c r="A15075" s="248"/>
      <c r="I15075" s="126"/>
      <c r="P15075" s="126"/>
      <c r="Y15075" s="126"/>
      <c r="Z15075" s="126"/>
    </row>
    <row r="15076" spans="1:26">
      <c r="A15076" s="248"/>
      <c r="I15076" s="126"/>
      <c r="P15076" s="126"/>
      <c r="Y15076" s="126"/>
      <c r="Z15076" s="126"/>
    </row>
    <row r="15077" spans="1:26">
      <c r="A15077" s="248"/>
      <c r="I15077" s="126"/>
      <c r="P15077" s="126"/>
      <c r="Y15077" s="126"/>
      <c r="Z15077" s="126"/>
    </row>
    <row r="15078" spans="1:26">
      <c r="A15078" s="248"/>
      <c r="I15078" s="126"/>
      <c r="P15078" s="126"/>
      <c r="Y15078" s="126"/>
      <c r="Z15078" s="126"/>
    </row>
    <row r="15079" spans="1:26">
      <c r="A15079" s="248"/>
      <c r="I15079" s="126"/>
      <c r="P15079" s="126"/>
      <c r="Y15079" s="126"/>
      <c r="Z15079" s="126"/>
    </row>
    <row r="15080" spans="1:26">
      <c r="A15080" s="248"/>
      <c r="I15080" s="126"/>
      <c r="P15080" s="126"/>
      <c r="Y15080" s="126"/>
      <c r="Z15080" s="126"/>
    </row>
    <row r="15081" spans="1:26">
      <c r="A15081" s="248"/>
      <c r="I15081" s="126"/>
      <c r="P15081" s="126"/>
      <c r="Y15081" s="126"/>
      <c r="Z15081" s="126"/>
    </row>
    <row r="15082" spans="1:26">
      <c r="A15082" s="248"/>
      <c r="I15082" s="126"/>
      <c r="P15082" s="126"/>
      <c r="Y15082" s="126"/>
      <c r="Z15082" s="126"/>
    </row>
    <row r="15083" spans="1:26">
      <c r="A15083" s="248"/>
      <c r="I15083" s="126"/>
      <c r="P15083" s="126"/>
      <c r="Y15083" s="126"/>
      <c r="Z15083" s="126"/>
    </row>
    <row r="15084" spans="1:26">
      <c r="A15084" s="248"/>
      <c r="I15084" s="126"/>
      <c r="P15084" s="126"/>
      <c r="Y15084" s="126"/>
      <c r="Z15084" s="126"/>
    </row>
    <row r="15085" spans="1:26">
      <c r="A15085" s="248"/>
      <c r="I15085" s="126"/>
      <c r="P15085" s="126"/>
      <c r="Y15085" s="126"/>
      <c r="Z15085" s="126"/>
    </row>
    <row r="15086" spans="1:26">
      <c r="A15086" s="248"/>
      <c r="I15086" s="126"/>
      <c r="P15086" s="126"/>
      <c r="Y15086" s="126"/>
      <c r="Z15086" s="126"/>
    </row>
    <row r="15087" spans="1:26">
      <c r="A15087" s="248"/>
      <c r="I15087" s="126"/>
      <c r="P15087" s="126"/>
      <c r="Y15087" s="126"/>
      <c r="Z15087" s="126"/>
    </row>
    <row r="15088" spans="1:26">
      <c r="A15088" s="248"/>
      <c r="I15088" s="126"/>
      <c r="P15088" s="126"/>
      <c r="Y15088" s="126"/>
      <c r="Z15088" s="126"/>
    </row>
    <row r="15089" spans="1:26">
      <c r="A15089" s="248"/>
      <c r="I15089" s="126"/>
      <c r="P15089" s="126"/>
      <c r="Y15089" s="126"/>
      <c r="Z15089" s="126"/>
    </row>
    <row r="15090" spans="1:26">
      <c r="A15090" s="248"/>
      <c r="I15090" s="126"/>
      <c r="P15090" s="126"/>
      <c r="Y15090" s="126"/>
      <c r="Z15090" s="126"/>
    </row>
    <row r="15091" spans="1:26">
      <c r="A15091" s="248"/>
      <c r="I15091" s="126"/>
      <c r="P15091" s="126"/>
      <c r="Y15091" s="126"/>
      <c r="Z15091" s="126"/>
    </row>
    <row r="15092" spans="1:26">
      <c r="A15092" s="248"/>
      <c r="I15092" s="126"/>
      <c r="P15092" s="126"/>
      <c r="Y15092" s="126"/>
      <c r="Z15092" s="126"/>
    </row>
    <row r="15093" spans="1:26">
      <c r="A15093" s="248"/>
      <c r="I15093" s="126"/>
      <c r="P15093" s="126"/>
      <c r="Y15093" s="126"/>
      <c r="Z15093" s="126"/>
    </row>
    <row r="15094" spans="1:26">
      <c r="A15094" s="248"/>
      <c r="I15094" s="126"/>
      <c r="P15094" s="126"/>
      <c r="Y15094" s="126"/>
      <c r="Z15094" s="126"/>
    </row>
    <row r="15095" spans="1:26">
      <c r="A15095" s="248"/>
      <c r="I15095" s="126"/>
      <c r="P15095" s="126"/>
      <c r="Y15095" s="126"/>
      <c r="Z15095" s="126"/>
    </row>
    <row r="15096" spans="1:26">
      <c r="A15096" s="248"/>
      <c r="I15096" s="126"/>
      <c r="P15096" s="126"/>
      <c r="Y15096" s="126"/>
      <c r="Z15096" s="126"/>
    </row>
    <row r="15097" spans="1:26">
      <c r="A15097" s="248"/>
      <c r="I15097" s="126"/>
      <c r="P15097" s="126"/>
      <c r="Y15097" s="126"/>
      <c r="Z15097" s="126"/>
    </row>
    <row r="15098" spans="1:26">
      <c r="A15098" s="248"/>
      <c r="I15098" s="126"/>
      <c r="P15098" s="126"/>
      <c r="Y15098" s="126"/>
      <c r="Z15098" s="126"/>
    </row>
    <row r="15099" spans="1:26">
      <c r="A15099" s="248"/>
      <c r="I15099" s="126"/>
      <c r="P15099" s="126"/>
      <c r="Y15099" s="126"/>
      <c r="Z15099" s="126"/>
    </row>
    <row r="15100" spans="1:26">
      <c r="A15100" s="248"/>
      <c r="I15100" s="126"/>
      <c r="P15100" s="126"/>
      <c r="Y15100" s="126"/>
      <c r="Z15100" s="126"/>
    </row>
    <row r="15101" spans="1:26">
      <c r="A15101" s="248"/>
      <c r="I15101" s="126"/>
      <c r="P15101" s="126"/>
      <c r="Y15101" s="126"/>
      <c r="Z15101" s="126"/>
    </row>
    <row r="15102" spans="1:26">
      <c r="A15102" s="248"/>
      <c r="I15102" s="126"/>
      <c r="P15102" s="126"/>
      <c r="Y15102" s="126"/>
      <c r="Z15102" s="126"/>
    </row>
    <row r="15103" spans="1:26">
      <c r="A15103" s="248"/>
      <c r="I15103" s="126"/>
      <c r="P15103" s="126"/>
      <c r="Y15103" s="126"/>
      <c r="Z15103" s="126"/>
    </row>
    <row r="15104" spans="1:26">
      <c r="A15104" s="248"/>
      <c r="I15104" s="126"/>
      <c r="P15104" s="126"/>
      <c r="Y15104" s="126"/>
      <c r="Z15104" s="126"/>
    </row>
    <row r="15105" spans="1:26">
      <c r="A15105" s="248"/>
      <c r="I15105" s="126"/>
      <c r="P15105" s="126"/>
      <c r="Y15105" s="126"/>
      <c r="Z15105" s="126"/>
    </row>
    <row r="15106" spans="1:26">
      <c r="A15106" s="248"/>
      <c r="I15106" s="126"/>
      <c r="P15106" s="126"/>
      <c r="Y15106" s="126"/>
      <c r="Z15106" s="126"/>
    </row>
    <row r="15107" spans="1:26">
      <c r="A15107" s="248"/>
      <c r="I15107" s="126"/>
      <c r="P15107" s="126"/>
      <c r="Y15107" s="126"/>
      <c r="Z15107" s="126"/>
    </row>
    <row r="15108" spans="1:26">
      <c r="A15108" s="248"/>
      <c r="I15108" s="126"/>
      <c r="P15108" s="126"/>
      <c r="Y15108" s="126"/>
      <c r="Z15108" s="126"/>
    </row>
    <row r="15109" spans="1:26">
      <c r="A15109" s="248"/>
      <c r="I15109" s="126"/>
      <c r="P15109" s="126"/>
      <c r="Y15109" s="126"/>
      <c r="Z15109" s="126"/>
    </row>
    <row r="15110" spans="1:26">
      <c r="A15110" s="248"/>
      <c r="I15110" s="126"/>
      <c r="P15110" s="126"/>
      <c r="Y15110" s="126"/>
      <c r="Z15110" s="126"/>
    </row>
    <row r="15111" spans="1:26">
      <c r="A15111" s="248"/>
      <c r="I15111" s="126"/>
      <c r="P15111" s="126"/>
      <c r="Y15111" s="126"/>
      <c r="Z15111" s="126"/>
    </row>
    <row r="15112" spans="1:26">
      <c r="A15112" s="248"/>
      <c r="I15112" s="126"/>
      <c r="P15112" s="126"/>
      <c r="Y15112" s="126"/>
      <c r="Z15112" s="126"/>
    </row>
    <row r="15113" spans="1:26">
      <c r="A15113" s="248"/>
      <c r="I15113" s="126"/>
      <c r="P15113" s="126"/>
      <c r="Y15113" s="126"/>
      <c r="Z15113" s="126"/>
    </row>
    <row r="15114" spans="1:26">
      <c r="A15114" s="248"/>
      <c r="I15114" s="126"/>
      <c r="P15114" s="126"/>
      <c r="Y15114" s="126"/>
      <c r="Z15114" s="126"/>
    </row>
    <row r="15115" spans="1:26">
      <c r="A15115" s="248"/>
      <c r="I15115" s="126"/>
      <c r="P15115" s="126"/>
      <c r="Y15115" s="126"/>
      <c r="Z15115" s="126"/>
    </row>
    <row r="15116" spans="1:26">
      <c r="A15116" s="248"/>
      <c r="I15116" s="126"/>
      <c r="P15116" s="126"/>
      <c r="Y15116" s="126"/>
      <c r="Z15116" s="126"/>
    </row>
    <row r="15117" spans="1:26">
      <c r="A15117" s="248"/>
      <c r="I15117" s="126"/>
      <c r="P15117" s="126"/>
      <c r="Y15117" s="126"/>
      <c r="Z15117" s="126"/>
    </row>
    <row r="15118" spans="1:26">
      <c r="A15118" s="248"/>
      <c r="I15118" s="126"/>
      <c r="P15118" s="126"/>
      <c r="Y15118" s="126"/>
      <c r="Z15118" s="126"/>
    </row>
    <row r="15119" spans="1:26">
      <c r="A15119" s="248"/>
      <c r="I15119" s="126"/>
      <c r="P15119" s="126"/>
      <c r="Y15119" s="126"/>
      <c r="Z15119" s="126"/>
    </row>
    <row r="15120" spans="1:26">
      <c r="A15120" s="248"/>
      <c r="I15120" s="126"/>
      <c r="P15120" s="126"/>
      <c r="Y15120" s="126"/>
      <c r="Z15120" s="126"/>
    </row>
    <row r="15121" spans="1:26">
      <c r="A15121" s="248"/>
      <c r="I15121" s="126"/>
      <c r="P15121" s="126"/>
      <c r="Y15121" s="126"/>
      <c r="Z15121" s="126"/>
    </row>
    <row r="15122" spans="1:26">
      <c r="A15122" s="248"/>
      <c r="I15122" s="126"/>
      <c r="P15122" s="126"/>
      <c r="Y15122" s="126"/>
      <c r="Z15122" s="126"/>
    </row>
    <row r="15123" spans="1:26">
      <c r="A15123" s="248"/>
      <c r="I15123" s="126"/>
      <c r="P15123" s="126"/>
      <c r="Y15123" s="126"/>
      <c r="Z15123" s="126"/>
    </row>
    <row r="15124" spans="1:26">
      <c r="A15124" s="248"/>
      <c r="I15124" s="126"/>
      <c r="P15124" s="126"/>
      <c r="Y15124" s="126"/>
      <c r="Z15124" s="126"/>
    </row>
    <row r="15125" spans="1:26">
      <c r="A15125" s="248"/>
      <c r="I15125" s="126"/>
      <c r="P15125" s="126"/>
      <c r="Y15125" s="126"/>
      <c r="Z15125" s="126"/>
    </row>
    <row r="15126" spans="1:26">
      <c r="A15126" s="248"/>
      <c r="I15126" s="126"/>
      <c r="P15126" s="126"/>
      <c r="Y15126" s="126"/>
      <c r="Z15126" s="126"/>
    </row>
    <row r="15127" spans="1:26">
      <c r="A15127" s="248"/>
      <c r="I15127" s="126"/>
      <c r="P15127" s="126"/>
      <c r="Y15127" s="126"/>
      <c r="Z15127" s="126"/>
    </row>
    <row r="15128" spans="1:26">
      <c r="A15128" s="248"/>
      <c r="I15128" s="126"/>
      <c r="P15128" s="126"/>
      <c r="Y15128" s="126"/>
      <c r="Z15128" s="126"/>
    </row>
    <row r="15129" spans="1:26">
      <c r="A15129" s="248"/>
      <c r="I15129" s="126"/>
      <c r="P15129" s="126"/>
      <c r="Y15129" s="126"/>
      <c r="Z15129" s="126"/>
    </row>
    <row r="15130" spans="1:26">
      <c r="A15130" s="248"/>
      <c r="I15130" s="126"/>
      <c r="P15130" s="126"/>
      <c r="Y15130" s="126"/>
      <c r="Z15130" s="126"/>
    </row>
    <row r="15131" spans="1:26">
      <c r="A15131" s="248"/>
      <c r="I15131" s="126"/>
      <c r="P15131" s="126"/>
      <c r="Y15131" s="126"/>
      <c r="Z15131" s="126"/>
    </row>
    <row r="15132" spans="1:26">
      <c r="A15132" s="248"/>
      <c r="I15132" s="126"/>
      <c r="P15132" s="126"/>
      <c r="Y15132" s="126"/>
      <c r="Z15132" s="126"/>
    </row>
    <row r="15133" spans="1:26">
      <c r="A15133" s="248"/>
      <c r="I15133" s="126"/>
      <c r="P15133" s="126"/>
      <c r="Y15133" s="126"/>
      <c r="Z15133" s="126"/>
    </row>
    <row r="15134" spans="1:26">
      <c r="A15134" s="248"/>
      <c r="I15134" s="126"/>
      <c r="P15134" s="126"/>
      <c r="Y15134" s="126"/>
      <c r="Z15134" s="126"/>
    </row>
    <row r="15135" spans="1:26">
      <c r="A15135" s="248"/>
      <c r="I15135" s="126"/>
      <c r="P15135" s="126"/>
      <c r="Y15135" s="126"/>
      <c r="Z15135" s="126"/>
    </row>
    <row r="15136" spans="1:26">
      <c r="A15136" s="248"/>
      <c r="I15136" s="126"/>
      <c r="P15136" s="126"/>
      <c r="Y15136" s="126"/>
      <c r="Z15136" s="126"/>
    </row>
    <row r="15137" spans="1:26">
      <c r="A15137" s="248"/>
      <c r="I15137" s="126"/>
      <c r="P15137" s="126"/>
      <c r="Y15137" s="126"/>
      <c r="Z15137" s="126"/>
    </row>
    <row r="15138" spans="1:26">
      <c r="A15138" s="248"/>
      <c r="I15138" s="126"/>
      <c r="P15138" s="126"/>
      <c r="Y15138" s="126"/>
      <c r="Z15138" s="126"/>
    </row>
    <row r="15139" spans="1:26">
      <c r="A15139" s="248"/>
      <c r="I15139" s="126"/>
      <c r="P15139" s="126"/>
      <c r="Y15139" s="126"/>
      <c r="Z15139" s="126"/>
    </row>
    <row r="15140" spans="1:26">
      <c r="A15140" s="248"/>
      <c r="I15140" s="126"/>
      <c r="P15140" s="126"/>
      <c r="Y15140" s="126"/>
      <c r="Z15140" s="126"/>
    </row>
    <row r="15141" spans="1:26">
      <c r="A15141" s="248"/>
      <c r="I15141" s="126"/>
      <c r="P15141" s="126"/>
      <c r="Y15141" s="126"/>
      <c r="Z15141" s="126"/>
    </row>
    <row r="15142" spans="1:26">
      <c r="A15142" s="248"/>
      <c r="I15142" s="126"/>
      <c r="P15142" s="126"/>
      <c r="Y15142" s="126"/>
      <c r="Z15142" s="126"/>
    </row>
    <row r="15143" spans="1:26">
      <c r="A15143" s="248"/>
      <c r="I15143" s="126"/>
      <c r="P15143" s="126"/>
      <c r="Y15143" s="126"/>
      <c r="Z15143" s="126"/>
    </row>
    <row r="15144" spans="1:26">
      <c r="A15144" s="248"/>
      <c r="I15144" s="126"/>
      <c r="P15144" s="126"/>
      <c r="Y15144" s="126"/>
      <c r="Z15144" s="126"/>
    </row>
    <row r="15145" spans="1:26">
      <c r="A15145" s="248"/>
      <c r="I15145" s="126"/>
      <c r="P15145" s="126"/>
      <c r="Y15145" s="126"/>
      <c r="Z15145" s="126"/>
    </row>
    <row r="15146" spans="1:26">
      <c r="A15146" s="248"/>
      <c r="I15146" s="126"/>
      <c r="P15146" s="126"/>
      <c r="Y15146" s="126"/>
      <c r="Z15146" s="126"/>
    </row>
    <row r="15147" spans="1:26">
      <c r="A15147" s="248"/>
      <c r="I15147" s="126"/>
      <c r="P15147" s="126"/>
      <c r="Y15147" s="126"/>
      <c r="Z15147" s="126"/>
    </row>
    <row r="15148" spans="1:26">
      <c r="A15148" s="248"/>
      <c r="I15148" s="126"/>
      <c r="P15148" s="126"/>
      <c r="Y15148" s="126"/>
      <c r="Z15148" s="126"/>
    </row>
    <row r="15149" spans="1:26">
      <c r="A15149" s="248"/>
      <c r="I15149" s="126"/>
      <c r="P15149" s="126"/>
      <c r="Y15149" s="126"/>
      <c r="Z15149" s="126"/>
    </row>
    <row r="15150" spans="1:26">
      <c r="A15150" s="248"/>
      <c r="I15150" s="126"/>
      <c r="P15150" s="126"/>
      <c r="Y15150" s="126"/>
      <c r="Z15150" s="126"/>
    </row>
    <row r="15151" spans="1:26">
      <c r="A15151" s="248"/>
      <c r="I15151" s="126"/>
      <c r="P15151" s="126"/>
      <c r="Y15151" s="126"/>
      <c r="Z15151" s="126"/>
    </row>
    <row r="15152" spans="1:26">
      <c r="A15152" s="248"/>
      <c r="I15152" s="126"/>
      <c r="P15152" s="126"/>
      <c r="Y15152" s="126"/>
      <c r="Z15152" s="126"/>
    </row>
    <row r="15153" spans="1:26">
      <c r="A15153" s="248"/>
      <c r="I15153" s="126"/>
      <c r="P15153" s="126"/>
      <c r="Y15153" s="126"/>
      <c r="Z15153" s="126"/>
    </row>
    <row r="15154" spans="1:26">
      <c r="A15154" s="248"/>
      <c r="I15154" s="126"/>
      <c r="P15154" s="126"/>
      <c r="Y15154" s="126"/>
      <c r="Z15154" s="126"/>
    </row>
    <row r="15155" spans="1:26">
      <c r="A15155" s="248"/>
      <c r="I15155" s="126"/>
      <c r="P15155" s="126"/>
      <c r="Y15155" s="126"/>
      <c r="Z15155" s="126"/>
    </row>
    <row r="15156" spans="1:26">
      <c r="A15156" s="248"/>
      <c r="I15156" s="126"/>
      <c r="P15156" s="126"/>
      <c r="Y15156" s="126"/>
      <c r="Z15156" s="126"/>
    </row>
    <row r="15157" spans="1:26">
      <c r="A15157" s="248"/>
      <c r="I15157" s="126"/>
      <c r="P15157" s="126"/>
      <c r="Y15157" s="126"/>
      <c r="Z15157" s="126"/>
    </row>
    <row r="15158" spans="1:26">
      <c r="A15158" s="248"/>
      <c r="I15158" s="126"/>
      <c r="P15158" s="126"/>
      <c r="Y15158" s="126"/>
      <c r="Z15158" s="126"/>
    </row>
    <row r="15159" spans="1:26">
      <c r="A15159" s="248"/>
      <c r="I15159" s="126"/>
      <c r="P15159" s="126"/>
      <c r="Y15159" s="126"/>
      <c r="Z15159" s="126"/>
    </row>
    <row r="15160" spans="1:26">
      <c r="A15160" s="248"/>
      <c r="I15160" s="126"/>
      <c r="P15160" s="126"/>
      <c r="Y15160" s="126"/>
      <c r="Z15160" s="126"/>
    </row>
    <row r="15161" spans="1:26">
      <c r="A15161" s="248"/>
      <c r="I15161" s="126"/>
      <c r="P15161" s="126"/>
      <c r="Y15161" s="126"/>
      <c r="Z15161" s="126"/>
    </row>
    <row r="15162" spans="1:26">
      <c r="A15162" s="248"/>
      <c r="I15162" s="126"/>
      <c r="P15162" s="126"/>
      <c r="Y15162" s="126"/>
      <c r="Z15162" s="126"/>
    </row>
    <row r="15163" spans="1:26">
      <c r="A15163" s="248"/>
      <c r="I15163" s="126"/>
      <c r="P15163" s="126"/>
      <c r="Y15163" s="126"/>
      <c r="Z15163" s="126"/>
    </row>
    <row r="15164" spans="1:26">
      <c r="A15164" s="248"/>
      <c r="I15164" s="126"/>
      <c r="P15164" s="126"/>
      <c r="Y15164" s="126"/>
      <c r="Z15164" s="126"/>
    </row>
    <row r="15165" spans="1:26">
      <c r="A15165" s="248"/>
      <c r="I15165" s="126"/>
      <c r="P15165" s="126"/>
      <c r="Y15165" s="126"/>
      <c r="Z15165" s="126"/>
    </row>
    <row r="15166" spans="1:26">
      <c r="A15166" s="248"/>
      <c r="I15166" s="126"/>
      <c r="P15166" s="126"/>
      <c r="Y15166" s="126"/>
      <c r="Z15166" s="126"/>
    </row>
    <row r="15167" spans="1:26">
      <c r="A15167" s="248"/>
      <c r="I15167" s="126"/>
      <c r="P15167" s="126"/>
      <c r="Y15167" s="126"/>
      <c r="Z15167" s="126"/>
    </row>
    <row r="15168" spans="1:26">
      <c r="A15168" s="248"/>
      <c r="I15168" s="126"/>
      <c r="P15168" s="126"/>
      <c r="Y15168" s="126"/>
      <c r="Z15168" s="126"/>
    </row>
    <row r="15169" spans="1:26">
      <c r="A15169" s="248"/>
      <c r="I15169" s="126"/>
      <c r="P15169" s="126"/>
      <c r="Y15169" s="126"/>
      <c r="Z15169" s="126"/>
    </row>
    <row r="15170" spans="1:26">
      <c r="A15170" s="248"/>
      <c r="I15170" s="126"/>
      <c r="P15170" s="126"/>
      <c r="Y15170" s="126"/>
      <c r="Z15170" s="126"/>
    </row>
    <row r="15171" spans="1:26">
      <c r="A15171" s="248"/>
      <c r="I15171" s="126"/>
      <c r="P15171" s="126"/>
      <c r="Y15171" s="126"/>
      <c r="Z15171" s="126"/>
    </row>
    <row r="15172" spans="1:26">
      <c r="A15172" s="248"/>
      <c r="I15172" s="126"/>
      <c r="P15172" s="126"/>
      <c r="Y15172" s="126"/>
      <c r="Z15172" s="126"/>
    </row>
    <row r="15173" spans="1:26">
      <c r="A15173" s="248"/>
      <c r="I15173" s="126"/>
      <c r="P15173" s="126"/>
      <c r="Y15173" s="126"/>
      <c r="Z15173" s="126"/>
    </row>
    <row r="15174" spans="1:26">
      <c r="A15174" s="248"/>
      <c r="I15174" s="126"/>
      <c r="P15174" s="126"/>
      <c r="Y15174" s="126"/>
      <c r="Z15174" s="126"/>
    </row>
    <row r="15175" spans="1:26">
      <c r="A15175" s="248"/>
      <c r="I15175" s="126"/>
      <c r="P15175" s="126"/>
      <c r="Y15175" s="126"/>
      <c r="Z15175" s="126"/>
    </row>
    <row r="15176" spans="1:26">
      <c r="A15176" s="248"/>
      <c r="I15176" s="126"/>
      <c r="P15176" s="126"/>
      <c r="Y15176" s="126"/>
      <c r="Z15176" s="126"/>
    </row>
    <row r="15177" spans="1:26">
      <c r="A15177" s="248"/>
      <c r="I15177" s="126"/>
      <c r="P15177" s="126"/>
      <c r="Y15177" s="126"/>
      <c r="Z15177" s="126"/>
    </row>
    <row r="15178" spans="1:26">
      <c r="A15178" s="248"/>
      <c r="I15178" s="126"/>
      <c r="P15178" s="126"/>
      <c r="Y15178" s="126"/>
      <c r="Z15178" s="126"/>
    </row>
    <row r="15179" spans="1:26">
      <c r="A15179" s="248"/>
      <c r="I15179" s="126"/>
      <c r="P15179" s="126"/>
      <c r="Y15179" s="126"/>
      <c r="Z15179" s="126"/>
    </row>
    <row r="15180" spans="1:26">
      <c r="A15180" s="248"/>
      <c r="I15180" s="126"/>
      <c r="P15180" s="126"/>
      <c r="Y15180" s="126"/>
      <c r="Z15180" s="126"/>
    </row>
    <row r="15181" spans="1:26">
      <c r="A15181" s="248"/>
      <c r="I15181" s="126"/>
      <c r="P15181" s="126"/>
      <c r="Y15181" s="126"/>
      <c r="Z15181" s="126"/>
    </row>
    <row r="15182" spans="1:26">
      <c r="A15182" s="248"/>
      <c r="I15182" s="126"/>
      <c r="P15182" s="126"/>
      <c r="Y15182" s="126"/>
      <c r="Z15182" s="126"/>
    </row>
    <row r="15183" spans="1:26">
      <c r="A15183" s="248"/>
      <c r="I15183" s="126"/>
      <c r="P15183" s="126"/>
      <c r="Y15183" s="126"/>
      <c r="Z15183" s="126"/>
    </row>
    <row r="15184" spans="1:26">
      <c r="A15184" s="248"/>
      <c r="I15184" s="126"/>
      <c r="P15184" s="126"/>
      <c r="Y15184" s="126"/>
      <c r="Z15184" s="126"/>
    </row>
    <row r="15185" spans="1:26">
      <c r="A15185" s="248"/>
      <c r="I15185" s="126"/>
      <c r="P15185" s="126"/>
      <c r="Y15185" s="126"/>
      <c r="Z15185" s="126"/>
    </row>
    <row r="15186" spans="1:26">
      <c r="A15186" s="248"/>
      <c r="I15186" s="126"/>
      <c r="P15186" s="126"/>
      <c r="Y15186" s="126"/>
      <c r="Z15186" s="126"/>
    </row>
    <row r="15187" spans="1:26">
      <c r="A15187" s="248"/>
      <c r="I15187" s="126"/>
      <c r="P15187" s="126"/>
      <c r="Y15187" s="126"/>
      <c r="Z15187" s="126"/>
    </row>
    <row r="15188" spans="1:26">
      <c r="A15188" s="248"/>
      <c r="I15188" s="126"/>
      <c r="P15188" s="126"/>
      <c r="Y15188" s="126"/>
      <c r="Z15188" s="126"/>
    </row>
    <row r="15189" spans="1:26">
      <c r="A15189" s="248"/>
      <c r="I15189" s="126"/>
      <c r="P15189" s="126"/>
      <c r="Y15189" s="126"/>
      <c r="Z15189" s="126"/>
    </row>
    <row r="15190" spans="1:26">
      <c r="A15190" s="248"/>
      <c r="I15190" s="126"/>
      <c r="P15190" s="126"/>
      <c r="Y15190" s="126"/>
      <c r="Z15190" s="126"/>
    </row>
    <row r="15191" spans="1:26">
      <c r="A15191" s="248"/>
      <c r="I15191" s="126"/>
      <c r="P15191" s="126"/>
      <c r="Y15191" s="126"/>
      <c r="Z15191" s="126"/>
    </row>
    <row r="15192" spans="1:26">
      <c r="A15192" s="248"/>
      <c r="I15192" s="126"/>
      <c r="P15192" s="126"/>
      <c r="Y15192" s="126"/>
      <c r="Z15192" s="126"/>
    </row>
    <row r="15193" spans="1:26">
      <c r="A15193" s="248"/>
      <c r="I15193" s="126"/>
      <c r="P15193" s="126"/>
      <c r="Y15193" s="126"/>
      <c r="Z15193" s="126"/>
    </row>
    <row r="15194" spans="1:26">
      <c r="A15194" s="248"/>
      <c r="I15194" s="126"/>
      <c r="P15194" s="126"/>
      <c r="Y15194" s="126"/>
      <c r="Z15194" s="126"/>
    </row>
    <row r="15195" spans="1:26">
      <c r="A15195" s="248"/>
      <c r="I15195" s="126"/>
      <c r="P15195" s="126"/>
      <c r="Y15195" s="126"/>
      <c r="Z15195" s="126"/>
    </row>
    <row r="15196" spans="1:26">
      <c r="A15196" s="248"/>
      <c r="I15196" s="126"/>
      <c r="P15196" s="126"/>
      <c r="Y15196" s="126"/>
      <c r="Z15196" s="126"/>
    </row>
    <row r="15197" spans="1:26">
      <c r="A15197" s="248"/>
      <c r="I15197" s="126"/>
      <c r="P15197" s="126"/>
      <c r="Y15197" s="126"/>
      <c r="Z15197" s="126"/>
    </row>
    <row r="15198" spans="1:26">
      <c r="A15198" s="248"/>
      <c r="I15198" s="126"/>
      <c r="P15198" s="126"/>
      <c r="Y15198" s="126"/>
      <c r="Z15198" s="126"/>
    </row>
    <row r="15199" spans="1:26">
      <c r="A15199" s="248"/>
      <c r="I15199" s="126"/>
      <c r="P15199" s="126"/>
      <c r="Y15199" s="126"/>
      <c r="Z15199" s="126"/>
    </row>
    <row r="15200" spans="1:26">
      <c r="A15200" s="248"/>
      <c r="I15200" s="126"/>
      <c r="P15200" s="126"/>
      <c r="Y15200" s="126"/>
      <c r="Z15200" s="126"/>
    </row>
    <row r="15201" spans="1:26">
      <c r="A15201" s="248"/>
      <c r="I15201" s="126"/>
      <c r="P15201" s="126"/>
      <c r="Y15201" s="126"/>
      <c r="Z15201" s="126"/>
    </row>
    <row r="15202" spans="1:26">
      <c r="A15202" s="248"/>
      <c r="I15202" s="126"/>
      <c r="P15202" s="126"/>
      <c r="Y15202" s="126"/>
      <c r="Z15202" s="126"/>
    </row>
    <row r="15203" spans="1:26">
      <c r="A15203" s="248"/>
      <c r="I15203" s="126"/>
      <c r="P15203" s="126"/>
      <c r="Y15203" s="126"/>
      <c r="Z15203" s="126"/>
    </row>
    <row r="15204" spans="1:26">
      <c r="A15204" s="248"/>
      <c r="I15204" s="126"/>
      <c r="P15204" s="126"/>
      <c r="Y15204" s="126"/>
      <c r="Z15204" s="126"/>
    </row>
    <row r="15205" spans="1:26">
      <c r="A15205" s="248"/>
      <c r="I15205" s="126"/>
      <c r="P15205" s="126"/>
      <c r="Y15205" s="126"/>
      <c r="Z15205" s="126"/>
    </row>
    <row r="15206" spans="1:26">
      <c r="A15206" s="248"/>
      <c r="I15206" s="126"/>
      <c r="P15206" s="126"/>
      <c r="Y15206" s="126"/>
      <c r="Z15206" s="126"/>
    </row>
    <row r="15207" spans="1:26">
      <c r="A15207" s="248"/>
      <c r="I15207" s="126"/>
      <c r="P15207" s="126"/>
      <c r="Y15207" s="126"/>
      <c r="Z15207" s="126"/>
    </row>
    <row r="15208" spans="1:26">
      <c r="A15208" s="248"/>
      <c r="I15208" s="126"/>
      <c r="P15208" s="126"/>
      <c r="Y15208" s="126"/>
      <c r="Z15208" s="126"/>
    </row>
    <row r="15209" spans="1:26">
      <c r="A15209" s="248"/>
      <c r="I15209" s="126"/>
      <c r="P15209" s="126"/>
      <c r="Y15209" s="126"/>
      <c r="Z15209" s="126"/>
    </row>
    <row r="15210" spans="1:26">
      <c r="A15210" s="248"/>
      <c r="I15210" s="126"/>
      <c r="P15210" s="126"/>
      <c r="Y15210" s="126"/>
      <c r="Z15210" s="126"/>
    </row>
    <row r="15211" spans="1:26">
      <c r="A15211" s="248"/>
      <c r="I15211" s="126"/>
      <c r="P15211" s="126"/>
      <c r="Y15211" s="126"/>
      <c r="Z15211" s="126"/>
    </row>
    <row r="15212" spans="1:26">
      <c r="A15212" s="248"/>
      <c r="I15212" s="126"/>
      <c r="P15212" s="126"/>
      <c r="Y15212" s="126"/>
      <c r="Z15212" s="126"/>
    </row>
    <row r="15213" spans="1:26">
      <c r="A15213" s="248"/>
      <c r="I15213" s="126"/>
      <c r="P15213" s="126"/>
      <c r="Y15213" s="126"/>
      <c r="Z15213" s="126"/>
    </row>
    <row r="15214" spans="1:26">
      <c r="A15214" s="248"/>
      <c r="I15214" s="126"/>
      <c r="P15214" s="126"/>
      <c r="Y15214" s="126"/>
      <c r="Z15214" s="126"/>
    </row>
    <row r="15215" spans="1:26">
      <c r="A15215" s="248"/>
      <c r="I15215" s="126"/>
      <c r="P15215" s="126"/>
      <c r="Y15215" s="126"/>
      <c r="Z15215" s="126"/>
    </row>
    <row r="15216" spans="1:26">
      <c r="A15216" s="248"/>
      <c r="I15216" s="126"/>
      <c r="P15216" s="126"/>
      <c r="Y15216" s="126"/>
      <c r="Z15216" s="126"/>
    </row>
    <row r="15217" spans="1:26">
      <c r="A15217" s="248"/>
      <c r="I15217" s="126"/>
      <c r="P15217" s="126"/>
      <c r="Y15217" s="126"/>
      <c r="Z15217" s="126"/>
    </row>
    <row r="15218" spans="1:26">
      <c r="A15218" s="248"/>
      <c r="I15218" s="126"/>
      <c r="P15218" s="126"/>
      <c r="Y15218" s="126"/>
      <c r="Z15218" s="126"/>
    </row>
    <row r="15219" spans="1:26">
      <c r="A15219" s="248"/>
      <c r="I15219" s="126"/>
      <c r="P15219" s="126"/>
      <c r="Y15219" s="126"/>
      <c r="Z15219" s="126"/>
    </row>
    <row r="15220" spans="1:26">
      <c r="A15220" s="248"/>
      <c r="I15220" s="126"/>
      <c r="P15220" s="126"/>
      <c r="Y15220" s="126"/>
      <c r="Z15220" s="126"/>
    </row>
    <row r="15221" spans="1:26">
      <c r="A15221" s="248"/>
      <c r="I15221" s="126"/>
      <c r="P15221" s="126"/>
      <c r="Y15221" s="126"/>
      <c r="Z15221" s="126"/>
    </row>
    <row r="15222" spans="1:26">
      <c r="A15222" s="248"/>
      <c r="I15222" s="126"/>
      <c r="P15222" s="126"/>
      <c r="Y15222" s="126"/>
      <c r="Z15222" s="126"/>
    </row>
    <row r="15223" spans="1:26">
      <c r="A15223" s="248"/>
      <c r="I15223" s="126"/>
      <c r="P15223" s="126"/>
      <c r="Y15223" s="126"/>
      <c r="Z15223" s="126"/>
    </row>
    <row r="15224" spans="1:26">
      <c r="A15224" s="248"/>
      <c r="I15224" s="126"/>
      <c r="P15224" s="126"/>
      <c r="Y15224" s="126"/>
      <c r="Z15224" s="126"/>
    </row>
    <row r="15225" spans="1:26">
      <c r="A15225" s="248"/>
      <c r="I15225" s="126"/>
      <c r="P15225" s="126"/>
      <c r="Y15225" s="126"/>
      <c r="Z15225" s="126"/>
    </row>
    <row r="15226" spans="1:26">
      <c r="A15226" s="248"/>
      <c r="I15226" s="126"/>
      <c r="P15226" s="126"/>
      <c r="Y15226" s="126"/>
      <c r="Z15226" s="126"/>
    </row>
    <row r="15227" spans="1:26">
      <c r="A15227" s="248"/>
      <c r="I15227" s="126"/>
      <c r="P15227" s="126"/>
      <c r="Y15227" s="126"/>
      <c r="Z15227" s="126"/>
    </row>
    <row r="15228" spans="1:26">
      <c r="A15228" s="248"/>
      <c r="I15228" s="126"/>
      <c r="P15228" s="126"/>
      <c r="Y15228" s="126"/>
      <c r="Z15228" s="126"/>
    </row>
    <row r="15229" spans="1:26">
      <c r="A15229" s="248"/>
      <c r="I15229" s="126"/>
      <c r="P15229" s="126"/>
      <c r="Y15229" s="126"/>
      <c r="Z15229" s="126"/>
    </row>
    <row r="15230" spans="1:26">
      <c r="A15230" s="248"/>
      <c r="I15230" s="126"/>
      <c r="P15230" s="126"/>
      <c r="Y15230" s="126"/>
      <c r="Z15230" s="126"/>
    </row>
    <row r="15231" spans="1:26">
      <c r="A15231" s="248"/>
      <c r="I15231" s="126"/>
      <c r="P15231" s="126"/>
      <c r="Y15231" s="126"/>
      <c r="Z15231" s="126"/>
    </row>
    <row r="15232" spans="1:26">
      <c r="A15232" s="248"/>
      <c r="I15232" s="126"/>
      <c r="P15232" s="126"/>
      <c r="Y15232" s="126"/>
      <c r="Z15232" s="126"/>
    </row>
    <row r="15233" spans="1:26">
      <c r="A15233" s="248"/>
      <c r="I15233" s="126"/>
      <c r="P15233" s="126"/>
      <c r="Y15233" s="126"/>
      <c r="Z15233" s="126"/>
    </row>
    <row r="15234" spans="1:26">
      <c r="A15234" s="248"/>
      <c r="I15234" s="126"/>
      <c r="P15234" s="126"/>
      <c r="Y15234" s="126"/>
      <c r="Z15234" s="126"/>
    </row>
    <row r="15235" spans="1:26">
      <c r="A15235" s="248"/>
      <c r="I15235" s="126"/>
      <c r="P15235" s="126"/>
      <c r="Y15235" s="126"/>
      <c r="Z15235" s="126"/>
    </row>
    <row r="15236" spans="1:26">
      <c r="A15236" s="248"/>
      <c r="I15236" s="126"/>
      <c r="P15236" s="126"/>
      <c r="Y15236" s="126"/>
      <c r="Z15236" s="126"/>
    </row>
    <row r="15237" spans="1:26">
      <c r="A15237" s="248"/>
      <c r="I15237" s="126"/>
      <c r="P15237" s="126"/>
      <c r="Y15237" s="126"/>
      <c r="Z15237" s="126"/>
    </row>
    <row r="15238" spans="1:26">
      <c r="A15238" s="248"/>
      <c r="I15238" s="126"/>
      <c r="P15238" s="126"/>
      <c r="Y15238" s="126"/>
      <c r="Z15238" s="126"/>
    </row>
    <row r="15239" spans="1:26">
      <c r="A15239" s="248"/>
      <c r="I15239" s="126"/>
      <c r="P15239" s="126"/>
      <c r="Y15239" s="126"/>
      <c r="Z15239" s="126"/>
    </row>
    <row r="15240" spans="1:26">
      <c r="A15240" s="248"/>
      <c r="I15240" s="126"/>
      <c r="P15240" s="126"/>
      <c r="Y15240" s="126"/>
      <c r="Z15240" s="126"/>
    </row>
    <row r="15241" spans="1:26">
      <c r="A15241" s="248"/>
      <c r="I15241" s="126"/>
      <c r="P15241" s="126"/>
      <c r="Y15241" s="126"/>
      <c r="Z15241" s="126"/>
    </row>
    <row r="15242" spans="1:26">
      <c r="A15242" s="248"/>
      <c r="I15242" s="126"/>
      <c r="P15242" s="126"/>
      <c r="Y15242" s="126"/>
      <c r="Z15242" s="126"/>
    </row>
    <row r="15243" spans="1:26">
      <c r="A15243" s="248"/>
      <c r="I15243" s="126"/>
      <c r="P15243" s="126"/>
      <c r="Y15243" s="126"/>
      <c r="Z15243" s="126"/>
    </row>
    <row r="15244" spans="1:26">
      <c r="A15244" s="248"/>
      <c r="I15244" s="126"/>
      <c r="P15244" s="126"/>
      <c r="Y15244" s="126"/>
      <c r="Z15244" s="126"/>
    </row>
    <row r="15245" spans="1:26">
      <c r="A15245" s="248"/>
      <c r="I15245" s="126"/>
      <c r="P15245" s="126"/>
      <c r="Y15245" s="126"/>
      <c r="Z15245" s="126"/>
    </row>
    <row r="15246" spans="1:26">
      <c r="A15246" s="248"/>
      <c r="I15246" s="126"/>
      <c r="P15246" s="126"/>
      <c r="Y15246" s="126"/>
      <c r="Z15246" s="126"/>
    </row>
    <row r="15247" spans="1:26">
      <c r="A15247" s="248"/>
      <c r="I15247" s="126"/>
      <c r="P15247" s="126"/>
      <c r="Y15247" s="126"/>
      <c r="Z15247" s="126"/>
    </row>
    <row r="15248" spans="1:26">
      <c r="A15248" s="248"/>
      <c r="I15248" s="126"/>
      <c r="P15248" s="126"/>
      <c r="Y15248" s="126"/>
      <c r="Z15248" s="126"/>
    </row>
    <row r="15249" spans="1:26">
      <c r="A15249" s="248"/>
      <c r="I15249" s="126"/>
      <c r="P15249" s="126"/>
      <c r="Y15249" s="126"/>
      <c r="Z15249" s="126"/>
    </row>
    <row r="15250" spans="1:26">
      <c r="A15250" s="248"/>
      <c r="I15250" s="126"/>
      <c r="P15250" s="126"/>
      <c r="Y15250" s="126"/>
      <c r="Z15250" s="126"/>
    </row>
    <row r="15251" spans="1:26">
      <c r="A15251" s="248"/>
      <c r="I15251" s="126"/>
      <c r="P15251" s="126"/>
      <c r="Y15251" s="126"/>
      <c r="Z15251" s="126"/>
    </row>
    <row r="15252" spans="1:26">
      <c r="A15252" s="248"/>
      <c r="I15252" s="126"/>
      <c r="P15252" s="126"/>
      <c r="Y15252" s="126"/>
      <c r="Z15252" s="126"/>
    </row>
    <row r="15253" spans="1:26">
      <c r="A15253" s="248"/>
      <c r="I15253" s="126"/>
      <c r="P15253" s="126"/>
      <c r="Y15253" s="126"/>
      <c r="Z15253" s="126"/>
    </row>
    <row r="15254" spans="1:26">
      <c r="A15254" s="248"/>
      <c r="I15254" s="126"/>
      <c r="P15254" s="126"/>
      <c r="Y15254" s="126"/>
      <c r="Z15254" s="126"/>
    </row>
    <row r="15255" spans="1:26">
      <c r="A15255" s="248"/>
      <c r="I15255" s="126"/>
      <c r="P15255" s="126"/>
      <c r="Y15255" s="126"/>
      <c r="Z15255" s="126"/>
    </row>
    <row r="15256" spans="1:26">
      <c r="A15256" s="248"/>
      <c r="I15256" s="126"/>
      <c r="P15256" s="126"/>
      <c r="Y15256" s="126"/>
      <c r="Z15256" s="126"/>
    </row>
    <row r="15257" spans="1:26">
      <c r="A15257" s="248"/>
      <c r="I15257" s="126"/>
      <c r="P15257" s="126"/>
      <c r="Y15257" s="126"/>
      <c r="Z15257" s="126"/>
    </row>
    <row r="15258" spans="1:26">
      <c r="A15258" s="248"/>
      <c r="I15258" s="126"/>
      <c r="P15258" s="126"/>
      <c r="Y15258" s="126"/>
      <c r="Z15258" s="126"/>
    </row>
    <row r="15259" spans="1:26">
      <c r="A15259" s="248"/>
      <c r="I15259" s="126"/>
      <c r="P15259" s="126"/>
      <c r="Y15259" s="126"/>
      <c r="Z15259" s="126"/>
    </row>
    <row r="15260" spans="1:26">
      <c r="A15260" s="248"/>
      <c r="I15260" s="126"/>
      <c r="P15260" s="126"/>
      <c r="Y15260" s="126"/>
      <c r="Z15260" s="126"/>
    </row>
    <row r="15261" spans="1:26">
      <c r="A15261" s="248"/>
      <c r="I15261" s="126"/>
      <c r="P15261" s="126"/>
      <c r="Y15261" s="126"/>
      <c r="Z15261" s="126"/>
    </row>
    <row r="15262" spans="1:26">
      <c r="A15262" s="248"/>
      <c r="I15262" s="126"/>
      <c r="P15262" s="126"/>
      <c r="Y15262" s="126"/>
      <c r="Z15262" s="126"/>
    </row>
    <row r="15263" spans="1:26">
      <c r="A15263" s="248"/>
      <c r="I15263" s="126"/>
      <c r="P15263" s="126"/>
      <c r="Y15263" s="126"/>
      <c r="Z15263" s="126"/>
    </row>
    <row r="15264" spans="1:26">
      <c r="A15264" s="248"/>
      <c r="I15264" s="126"/>
      <c r="P15264" s="126"/>
      <c r="Y15264" s="126"/>
      <c r="Z15264" s="126"/>
    </row>
    <row r="15265" spans="1:26">
      <c r="A15265" s="248"/>
      <c r="I15265" s="126"/>
      <c r="P15265" s="126"/>
      <c r="Y15265" s="126"/>
      <c r="Z15265" s="126"/>
    </row>
    <row r="15266" spans="1:26">
      <c r="A15266" s="248"/>
      <c r="I15266" s="126"/>
      <c r="P15266" s="126"/>
      <c r="Y15266" s="126"/>
      <c r="Z15266" s="126"/>
    </row>
    <row r="15267" spans="1:26">
      <c r="A15267" s="248"/>
      <c r="I15267" s="126"/>
      <c r="P15267" s="126"/>
      <c r="Y15267" s="126"/>
      <c r="Z15267" s="126"/>
    </row>
    <row r="15268" spans="1:26">
      <c r="A15268" s="248"/>
      <c r="I15268" s="126"/>
      <c r="P15268" s="126"/>
      <c r="Y15268" s="126"/>
      <c r="Z15268" s="126"/>
    </row>
    <row r="15269" spans="1:26">
      <c r="A15269" s="248"/>
      <c r="I15269" s="126"/>
      <c r="P15269" s="126"/>
      <c r="Y15269" s="126"/>
      <c r="Z15269" s="126"/>
    </row>
    <row r="15270" spans="1:26">
      <c r="A15270" s="248"/>
      <c r="I15270" s="126"/>
      <c r="P15270" s="126"/>
      <c r="Y15270" s="126"/>
      <c r="Z15270" s="126"/>
    </row>
    <row r="15271" spans="1:26">
      <c r="A15271" s="248"/>
      <c r="I15271" s="126"/>
      <c r="P15271" s="126"/>
      <c r="Y15271" s="126"/>
      <c r="Z15271" s="126"/>
    </row>
    <row r="15272" spans="1:26">
      <c r="A15272" s="248"/>
      <c r="I15272" s="126"/>
      <c r="P15272" s="126"/>
      <c r="Y15272" s="126"/>
      <c r="Z15272" s="126"/>
    </row>
    <row r="15273" spans="1:26">
      <c r="A15273" s="248"/>
      <c r="I15273" s="126"/>
      <c r="P15273" s="126"/>
      <c r="Y15273" s="126"/>
      <c r="Z15273" s="126"/>
    </row>
    <row r="15274" spans="1:26">
      <c r="A15274" s="248"/>
      <c r="I15274" s="126"/>
      <c r="P15274" s="126"/>
      <c r="Y15274" s="126"/>
      <c r="Z15274" s="126"/>
    </row>
    <row r="15275" spans="1:26">
      <c r="A15275" s="248"/>
      <c r="I15275" s="126"/>
      <c r="P15275" s="126"/>
      <c r="Y15275" s="126"/>
      <c r="Z15275" s="126"/>
    </row>
    <row r="15276" spans="1:26">
      <c r="A15276" s="248"/>
      <c r="I15276" s="126"/>
      <c r="P15276" s="126"/>
      <c r="Y15276" s="126"/>
      <c r="Z15276" s="126"/>
    </row>
    <row r="15277" spans="1:26">
      <c r="A15277" s="248"/>
      <c r="I15277" s="126"/>
      <c r="P15277" s="126"/>
      <c r="Y15277" s="126"/>
      <c r="Z15277" s="126"/>
    </row>
    <row r="15278" spans="1:26">
      <c r="A15278" s="248"/>
      <c r="I15278" s="126"/>
      <c r="P15278" s="126"/>
      <c r="Y15278" s="126"/>
      <c r="Z15278" s="126"/>
    </row>
    <row r="15279" spans="1:26">
      <c r="A15279" s="248"/>
      <c r="I15279" s="126"/>
      <c r="P15279" s="126"/>
      <c r="Y15279" s="126"/>
      <c r="Z15279" s="126"/>
    </row>
    <row r="15280" spans="1:26">
      <c r="A15280" s="248"/>
      <c r="I15280" s="126"/>
      <c r="P15280" s="126"/>
      <c r="Y15280" s="126"/>
      <c r="Z15280" s="126"/>
    </row>
    <row r="15281" spans="1:26">
      <c r="A15281" s="248"/>
      <c r="I15281" s="126"/>
      <c r="P15281" s="126"/>
      <c r="Y15281" s="126"/>
      <c r="Z15281" s="126"/>
    </row>
    <row r="15282" spans="1:26">
      <c r="A15282" s="248"/>
      <c r="I15282" s="126"/>
      <c r="P15282" s="126"/>
      <c r="Y15282" s="126"/>
      <c r="Z15282" s="126"/>
    </row>
    <row r="15283" spans="1:26">
      <c r="A15283" s="248"/>
      <c r="I15283" s="126"/>
      <c r="P15283" s="126"/>
      <c r="Y15283" s="126"/>
      <c r="Z15283" s="126"/>
    </row>
    <row r="15284" spans="1:26">
      <c r="A15284" s="248"/>
      <c r="I15284" s="126"/>
      <c r="P15284" s="126"/>
      <c r="Y15284" s="126"/>
      <c r="Z15284" s="126"/>
    </row>
    <row r="15285" spans="1:26">
      <c r="A15285" s="248"/>
      <c r="I15285" s="126"/>
      <c r="P15285" s="126"/>
      <c r="Y15285" s="126"/>
      <c r="Z15285" s="126"/>
    </row>
    <row r="15286" spans="1:26">
      <c r="A15286" s="248"/>
      <c r="I15286" s="126"/>
      <c r="P15286" s="126"/>
      <c r="Y15286" s="126"/>
      <c r="Z15286" s="126"/>
    </row>
    <row r="15287" spans="1:26">
      <c r="A15287" s="248"/>
      <c r="I15287" s="126"/>
      <c r="P15287" s="126"/>
      <c r="Y15287" s="126"/>
      <c r="Z15287" s="126"/>
    </row>
    <row r="15288" spans="1:26">
      <c r="A15288" s="248"/>
      <c r="I15288" s="126"/>
      <c r="P15288" s="126"/>
      <c r="Y15288" s="126"/>
      <c r="Z15288" s="126"/>
    </row>
    <row r="15289" spans="1:26">
      <c r="A15289" s="248"/>
      <c r="I15289" s="126"/>
      <c r="P15289" s="126"/>
      <c r="Y15289" s="126"/>
      <c r="Z15289" s="126"/>
    </row>
    <row r="15290" spans="1:26">
      <c r="A15290" s="248"/>
      <c r="I15290" s="126"/>
      <c r="P15290" s="126"/>
      <c r="Y15290" s="126"/>
      <c r="Z15290" s="126"/>
    </row>
    <row r="15291" spans="1:26">
      <c r="A15291" s="248"/>
      <c r="I15291" s="126"/>
      <c r="P15291" s="126"/>
      <c r="Y15291" s="126"/>
      <c r="Z15291" s="126"/>
    </row>
    <row r="15292" spans="1:26">
      <c r="A15292" s="248"/>
      <c r="I15292" s="126"/>
      <c r="P15292" s="126"/>
      <c r="Y15292" s="126"/>
      <c r="Z15292" s="126"/>
    </row>
    <row r="15293" spans="1:26">
      <c r="A15293" s="248"/>
      <c r="I15293" s="126"/>
      <c r="P15293" s="126"/>
      <c r="Y15293" s="126"/>
      <c r="Z15293" s="126"/>
    </row>
    <row r="15294" spans="1:26">
      <c r="A15294" s="248"/>
      <c r="I15294" s="126"/>
      <c r="P15294" s="126"/>
      <c r="Y15294" s="126"/>
      <c r="Z15294" s="126"/>
    </row>
    <row r="15295" spans="1:26">
      <c r="A15295" s="248"/>
      <c r="I15295" s="126"/>
      <c r="P15295" s="126"/>
      <c r="Y15295" s="126"/>
      <c r="Z15295" s="126"/>
    </row>
    <row r="15296" spans="1:26">
      <c r="A15296" s="248"/>
      <c r="I15296" s="126"/>
      <c r="P15296" s="126"/>
      <c r="Y15296" s="126"/>
      <c r="Z15296" s="126"/>
    </row>
    <row r="15297" spans="1:26">
      <c r="A15297" s="248"/>
      <c r="I15297" s="126"/>
      <c r="P15297" s="126"/>
      <c r="Y15297" s="126"/>
      <c r="Z15297" s="126"/>
    </row>
    <row r="15298" spans="1:26">
      <c r="A15298" s="248"/>
      <c r="I15298" s="126"/>
      <c r="P15298" s="126"/>
      <c r="Y15298" s="126"/>
      <c r="Z15298" s="126"/>
    </row>
    <row r="15299" spans="1:26">
      <c r="A15299" s="248"/>
      <c r="I15299" s="126"/>
      <c r="P15299" s="126"/>
      <c r="Y15299" s="126"/>
      <c r="Z15299" s="126"/>
    </row>
    <row r="15300" spans="1:26">
      <c r="A15300" s="248"/>
      <c r="I15300" s="126"/>
      <c r="P15300" s="126"/>
      <c r="Y15300" s="126"/>
      <c r="Z15300" s="126"/>
    </row>
    <row r="15301" spans="1:26">
      <c r="A15301" s="248"/>
      <c r="I15301" s="126"/>
      <c r="P15301" s="126"/>
      <c r="Y15301" s="126"/>
      <c r="Z15301" s="126"/>
    </row>
    <row r="15302" spans="1:26">
      <c r="A15302" s="248"/>
      <c r="I15302" s="126"/>
      <c r="P15302" s="126"/>
      <c r="Y15302" s="126"/>
      <c r="Z15302" s="126"/>
    </row>
    <row r="15303" spans="1:26">
      <c r="A15303" s="248"/>
      <c r="I15303" s="126"/>
      <c r="P15303" s="126"/>
      <c r="Y15303" s="126"/>
      <c r="Z15303" s="126"/>
    </row>
    <row r="15304" spans="1:26">
      <c r="A15304" s="248"/>
      <c r="I15304" s="126"/>
      <c r="P15304" s="126"/>
      <c r="Y15304" s="126"/>
      <c r="Z15304" s="126"/>
    </row>
    <row r="15305" spans="1:26">
      <c r="A15305" s="248"/>
      <c r="I15305" s="126"/>
      <c r="P15305" s="126"/>
      <c r="Y15305" s="126"/>
      <c r="Z15305" s="126"/>
    </row>
    <row r="15306" spans="1:26">
      <c r="A15306" s="248"/>
      <c r="I15306" s="126"/>
      <c r="P15306" s="126"/>
      <c r="Y15306" s="126"/>
      <c r="Z15306" s="126"/>
    </row>
    <row r="15307" spans="1:26">
      <c r="A15307" s="248"/>
      <c r="I15307" s="126"/>
      <c r="P15307" s="126"/>
      <c r="Y15307" s="126"/>
      <c r="Z15307" s="126"/>
    </row>
    <row r="15308" spans="1:26">
      <c r="A15308" s="248"/>
      <c r="I15308" s="126"/>
      <c r="P15308" s="126"/>
      <c r="Y15308" s="126"/>
      <c r="Z15308" s="126"/>
    </row>
    <row r="15309" spans="1:26">
      <c r="A15309" s="248"/>
      <c r="I15309" s="126"/>
      <c r="P15309" s="126"/>
      <c r="Y15309" s="126"/>
      <c r="Z15309" s="126"/>
    </row>
    <row r="15310" spans="1:26">
      <c r="A15310" s="248"/>
      <c r="I15310" s="126"/>
      <c r="P15310" s="126"/>
      <c r="Y15310" s="126"/>
      <c r="Z15310" s="126"/>
    </row>
    <row r="15311" spans="1:26">
      <c r="A15311" s="248"/>
      <c r="I15311" s="126"/>
      <c r="P15311" s="126"/>
      <c r="Y15311" s="126"/>
      <c r="Z15311" s="126"/>
    </row>
    <row r="15312" spans="1:26">
      <c r="A15312" s="248"/>
      <c r="I15312" s="126"/>
      <c r="P15312" s="126"/>
      <c r="Y15312" s="126"/>
      <c r="Z15312" s="126"/>
    </row>
    <row r="15313" spans="1:26">
      <c r="A15313" s="248"/>
      <c r="I15313" s="126"/>
      <c r="P15313" s="126"/>
      <c r="Y15313" s="126"/>
      <c r="Z15313" s="126"/>
    </row>
    <row r="15314" spans="1:26">
      <c r="A15314" s="248"/>
      <c r="I15314" s="126"/>
      <c r="P15314" s="126"/>
      <c r="Y15314" s="126"/>
      <c r="Z15314" s="126"/>
    </row>
    <row r="15315" spans="1:26">
      <c r="A15315" s="248"/>
      <c r="I15315" s="126"/>
      <c r="P15315" s="126"/>
      <c r="Y15315" s="126"/>
      <c r="Z15315" s="126"/>
    </row>
    <row r="15316" spans="1:26">
      <c r="A15316" s="248"/>
      <c r="I15316" s="126"/>
      <c r="P15316" s="126"/>
      <c r="Y15316" s="126"/>
      <c r="Z15316" s="126"/>
    </row>
    <row r="15317" spans="1:26">
      <c r="A15317" s="248"/>
      <c r="I15317" s="126"/>
      <c r="P15317" s="126"/>
      <c r="Y15317" s="126"/>
      <c r="Z15317" s="126"/>
    </row>
    <row r="15318" spans="1:26">
      <c r="A15318" s="248"/>
      <c r="I15318" s="126"/>
      <c r="P15318" s="126"/>
      <c r="Y15318" s="126"/>
      <c r="Z15318" s="126"/>
    </row>
    <row r="15319" spans="1:26">
      <c r="A15319" s="248"/>
      <c r="I15319" s="126"/>
      <c r="P15319" s="126"/>
      <c r="Y15319" s="126"/>
      <c r="Z15319" s="126"/>
    </row>
    <row r="15320" spans="1:26">
      <c r="A15320" s="248"/>
      <c r="I15320" s="126"/>
      <c r="P15320" s="126"/>
      <c r="Y15320" s="126"/>
      <c r="Z15320" s="126"/>
    </row>
    <row r="15321" spans="1:26">
      <c r="A15321" s="248"/>
      <c r="I15321" s="126"/>
      <c r="P15321" s="126"/>
      <c r="Y15321" s="126"/>
      <c r="Z15321" s="126"/>
    </row>
    <row r="15322" spans="1:26">
      <c r="A15322" s="248"/>
      <c r="I15322" s="126"/>
      <c r="P15322" s="126"/>
      <c r="Y15322" s="126"/>
      <c r="Z15322" s="126"/>
    </row>
    <row r="15323" spans="1:26">
      <c r="A15323" s="248"/>
      <c r="I15323" s="126"/>
      <c r="P15323" s="126"/>
      <c r="Y15323" s="126"/>
      <c r="Z15323" s="126"/>
    </row>
    <row r="15324" spans="1:26">
      <c r="A15324" s="248"/>
      <c r="I15324" s="126"/>
      <c r="P15324" s="126"/>
      <c r="Y15324" s="126"/>
      <c r="Z15324" s="126"/>
    </row>
    <row r="15325" spans="1:26">
      <c r="A15325" s="248"/>
      <c r="I15325" s="126"/>
      <c r="P15325" s="126"/>
      <c r="Y15325" s="126"/>
      <c r="Z15325" s="126"/>
    </row>
    <row r="15326" spans="1:26">
      <c r="A15326" s="248"/>
      <c r="I15326" s="126"/>
      <c r="P15326" s="126"/>
      <c r="Y15326" s="126"/>
      <c r="Z15326" s="126"/>
    </row>
    <row r="15327" spans="1:26">
      <c r="A15327" s="248"/>
      <c r="I15327" s="126"/>
      <c r="P15327" s="126"/>
      <c r="Y15327" s="126"/>
      <c r="Z15327" s="126"/>
    </row>
    <row r="15328" spans="1:26">
      <c r="A15328" s="248"/>
      <c r="I15328" s="126"/>
      <c r="P15328" s="126"/>
      <c r="Y15328" s="126"/>
      <c r="Z15328" s="126"/>
    </row>
    <row r="15329" spans="1:26">
      <c r="A15329" s="248"/>
      <c r="I15329" s="126"/>
      <c r="P15329" s="126"/>
      <c r="Y15329" s="126"/>
      <c r="Z15329" s="126"/>
    </row>
    <row r="15330" spans="1:26">
      <c r="A15330" s="248"/>
      <c r="I15330" s="126"/>
      <c r="P15330" s="126"/>
      <c r="Y15330" s="126"/>
      <c r="Z15330" s="126"/>
    </row>
    <row r="15331" spans="1:26">
      <c r="A15331" s="248"/>
      <c r="I15331" s="126"/>
      <c r="P15331" s="126"/>
      <c r="Y15331" s="126"/>
      <c r="Z15331" s="126"/>
    </row>
    <row r="15332" spans="1:26">
      <c r="A15332" s="248"/>
      <c r="I15332" s="126"/>
      <c r="P15332" s="126"/>
      <c r="Y15332" s="126"/>
      <c r="Z15332" s="126"/>
    </row>
    <row r="15333" spans="1:26">
      <c r="A15333" s="248"/>
      <c r="I15333" s="126"/>
      <c r="P15333" s="126"/>
      <c r="Y15333" s="126"/>
      <c r="Z15333" s="126"/>
    </row>
    <row r="15334" spans="1:26">
      <c r="A15334" s="248"/>
      <c r="I15334" s="126"/>
      <c r="P15334" s="126"/>
      <c r="Y15334" s="126"/>
      <c r="Z15334" s="126"/>
    </row>
    <row r="15335" spans="1:26">
      <c r="A15335" s="248"/>
      <c r="I15335" s="126"/>
      <c r="P15335" s="126"/>
      <c r="Y15335" s="126"/>
      <c r="Z15335" s="126"/>
    </row>
    <row r="15336" spans="1:26">
      <c r="A15336" s="248"/>
      <c r="I15336" s="126"/>
      <c r="P15336" s="126"/>
      <c r="Y15336" s="126"/>
      <c r="Z15336" s="126"/>
    </row>
    <row r="15337" spans="1:26">
      <c r="A15337" s="248"/>
      <c r="I15337" s="126"/>
      <c r="P15337" s="126"/>
      <c r="Y15337" s="126"/>
      <c r="Z15337" s="126"/>
    </row>
    <row r="15338" spans="1:26">
      <c r="A15338" s="248"/>
      <c r="I15338" s="126"/>
      <c r="P15338" s="126"/>
      <c r="Y15338" s="126"/>
      <c r="Z15338" s="126"/>
    </row>
    <row r="15339" spans="1:26">
      <c r="A15339" s="248"/>
      <c r="I15339" s="126"/>
      <c r="P15339" s="126"/>
      <c r="Y15339" s="126"/>
      <c r="Z15339" s="126"/>
    </row>
    <row r="15340" spans="1:26">
      <c r="A15340" s="248"/>
      <c r="I15340" s="126"/>
      <c r="P15340" s="126"/>
      <c r="Y15340" s="126"/>
      <c r="Z15340" s="126"/>
    </row>
    <row r="15341" spans="1:26">
      <c r="A15341" s="248"/>
      <c r="I15341" s="126"/>
      <c r="P15341" s="126"/>
      <c r="Y15341" s="126"/>
      <c r="Z15341" s="126"/>
    </row>
    <row r="15342" spans="1:26">
      <c r="A15342" s="248"/>
      <c r="I15342" s="126"/>
      <c r="P15342" s="126"/>
      <c r="Y15342" s="126"/>
      <c r="Z15342" s="126"/>
    </row>
    <row r="15343" spans="1:26">
      <c r="A15343" s="248"/>
      <c r="I15343" s="126"/>
      <c r="P15343" s="126"/>
      <c r="Y15343" s="126"/>
      <c r="Z15343" s="126"/>
    </row>
    <row r="15344" spans="1:26">
      <c r="A15344" s="248"/>
      <c r="I15344" s="126"/>
      <c r="P15344" s="126"/>
      <c r="Y15344" s="126"/>
      <c r="Z15344" s="126"/>
    </row>
    <row r="15345" spans="1:26">
      <c r="A15345" s="248"/>
      <c r="I15345" s="126"/>
      <c r="P15345" s="126"/>
      <c r="Y15345" s="126"/>
      <c r="Z15345" s="126"/>
    </row>
    <row r="15346" spans="1:26">
      <c r="A15346" s="248"/>
      <c r="I15346" s="126"/>
      <c r="P15346" s="126"/>
      <c r="Y15346" s="126"/>
      <c r="Z15346" s="126"/>
    </row>
    <row r="15347" spans="1:26">
      <c r="A15347" s="248"/>
      <c r="I15347" s="126"/>
      <c r="P15347" s="126"/>
      <c r="Y15347" s="126"/>
      <c r="Z15347" s="126"/>
    </row>
    <row r="15348" spans="1:26">
      <c r="A15348" s="248"/>
      <c r="I15348" s="126"/>
      <c r="P15348" s="126"/>
      <c r="Y15348" s="126"/>
      <c r="Z15348" s="126"/>
    </row>
    <row r="15349" spans="1:26">
      <c r="A15349" s="248"/>
      <c r="I15349" s="126"/>
      <c r="P15349" s="126"/>
      <c r="Y15349" s="126"/>
      <c r="Z15349" s="126"/>
    </row>
    <row r="15350" spans="1:26">
      <c r="A15350" s="248"/>
      <c r="I15350" s="126"/>
      <c r="P15350" s="126"/>
      <c r="Y15350" s="126"/>
      <c r="Z15350" s="126"/>
    </row>
    <row r="15351" spans="1:26">
      <c r="A15351" s="248"/>
      <c r="I15351" s="126"/>
      <c r="P15351" s="126"/>
      <c r="Y15351" s="126"/>
      <c r="Z15351" s="126"/>
    </row>
    <row r="15352" spans="1:26">
      <c r="A15352" s="248"/>
      <c r="I15352" s="126"/>
      <c r="P15352" s="126"/>
      <c r="Y15352" s="126"/>
      <c r="Z15352" s="126"/>
    </row>
    <row r="15353" spans="1:26">
      <c r="A15353" s="248"/>
      <c r="I15353" s="126"/>
      <c r="P15353" s="126"/>
      <c r="Y15353" s="126"/>
      <c r="Z15353" s="126"/>
    </row>
    <row r="15354" spans="1:26">
      <c r="A15354" s="248"/>
      <c r="I15354" s="126"/>
      <c r="P15354" s="126"/>
      <c r="Y15354" s="126"/>
      <c r="Z15354" s="126"/>
    </row>
    <row r="15355" spans="1:26">
      <c r="A15355" s="248"/>
      <c r="I15355" s="126"/>
      <c r="P15355" s="126"/>
      <c r="Y15355" s="126"/>
      <c r="Z15355" s="126"/>
    </row>
    <row r="15356" spans="1:26">
      <c r="A15356" s="248"/>
      <c r="I15356" s="126"/>
      <c r="P15356" s="126"/>
      <c r="Y15356" s="126"/>
      <c r="Z15356" s="126"/>
    </row>
    <row r="15357" spans="1:26">
      <c r="A15357" s="248"/>
      <c r="I15357" s="126"/>
      <c r="P15357" s="126"/>
      <c r="Y15357" s="126"/>
      <c r="Z15357" s="126"/>
    </row>
    <row r="15358" spans="1:26">
      <c r="A15358" s="248"/>
      <c r="I15358" s="126"/>
      <c r="P15358" s="126"/>
      <c r="Y15358" s="126"/>
      <c r="Z15358" s="126"/>
    </row>
    <row r="15359" spans="1:26">
      <c r="A15359" s="248"/>
      <c r="I15359" s="126"/>
      <c r="P15359" s="126"/>
      <c r="Y15359" s="126"/>
      <c r="Z15359" s="126"/>
    </row>
    <row r="15360" spans="1:26">
      <c r="A15360" s="248"/>
      <c r="I15360" s="126"/>
      <c r="P15360" s="126"/>
      <c r="Y15360" s="126"/>
      <c r="Z15360" s="126"/>
    </row>
    <row r="15361" spans="1:26">
      <c r="A15361" s="248"/>
      <c r="I15361" s="126"/>
      <c r="P15361" s="126"/>
      <c r="Y15361" s="126"/>
      <c r="Z15361" s="126"/>
    </row>
    <row r="15362" spans="1:26">
      <c r="A15362" s="248"/>
      <c r="I15362" s="126"/>
      <c r="P15362" s="126"/>
      <c r="Y15362" s="126"/>
      <c r="Z15362" s="126"/>
    </row>
    <row r="15363" spans="1:26">
      <c r="A15363" s="248"/>
      <c r="I15363" s="126"/>
      <c r="P15363" s="126"/>
      <c r="Y15363" s="126"/>
      <c r="Z15363" s="126"/>
    </row>
    <row r="15364" spans="1:26">
      <c r="A15364" s="248"/>
      <c r="I15364" s="126"/>
      <c r="P15364" s="126"/>
      <c r="Y15364" s="126"/>
      <c r="Z15364" s="126"/>
    </row>
    <row r="15365" spans="1:26">
      <c r="A15365" s="248"/>
      <c r="I15365" s="126"/>
      <c r="P15365" s="126"/>
      <c r="Y15365" s="126"/>
      <c r="Z15365" s="126"/>
    </row>
    <row r="15366" spans="1:26">
      <c r="A15366" s="248"/>
      <c r="I15366" s="126"/>
      <c r="P15366" s="126"/>
      <c r="Y15366" s="126"/>
      <c r="Z15366" s="126"/>
    </row>
    <row r="15367" spans="1:26">
      <c r="A15367" s="248"/>
      <c r="I15367" s="126"/>
      <c r="P15367" s="126"/>
      <c r="Y15367" s="126"/>
      <c r="Z15367" s="126"/>
    </row>
    <row r="15368" spans="1:26">
      <c r="A15368" s="248"/>
      <c r="I15368" s="126"/>
      <c r="P15368" s="126"/>
      <c r="Y15368" s="126"/>
      <c r="Z15368" s="126"/>
    </row>
    <row r="15369" spans="1:26">
      <c r="A15369" s="248"/>
      <c r="I15369" s="126"/>
      <c r="P15369" s="126"/>
      <c r="Y15369" s="126"/>
      <c r="Z15369" s="126"/>
    </row>
    <row r="15370" spans="1:26">
      <c r="A15370" s="248"/>
      <c r="I15370" s="126"/>
      <c r="P15370" s="126"/>
      <c r="Y15370" s="126"/>
      <c r="Z15370" s="126"/>
    </row>
    <row r="15371" spans="1:26">
      <c r="A15371" s="248"/>
      <c r="I15371" s="126"/>
      <c r="P15371" s="126"/>
      <c r="Y15371" s="126"/>
      <c r="Z15371" s="126"/>
    </row>
    <row r="15372" spans="1:26">
      <c r="A15372" s="248"/>
      <c r="I15372" s="126"/>
      <c r="P15372" s="126"/>
      <c r="Y15372" s="126"/>
      <c r="Z15372" s="126"/>
    </row>
    <row r="15373" spans="1:26">
      <c r="A15373" s="248"/>
      <c r="I15373" s="126"/>
      <c r="P15373" s="126"/>
      <c r="Y15373" s="126"/>
      <c r="Z15373" s="126"/>
    </row>
    <row r="15374" spans="1:26">
      <c r="A15374" s="248"/>
      <c r="I15374" s="126"/>
      <c r="P15374" s="126"/>
      <c r="Y15374" s="126"/>
      <c r="Z15374" s="126"/>
    </row>
    <row r="15375" spans="1:26">
      <c r="A15375" s="248"/>
      <c r="I15375" s="126"/>
      <c r="P15375" s="126"/>
      <c r="Y15375" s="126"/>
      <c r="Z15375" s="126"/>
    </row>
    <row r="15376" spans="1:26">
      <c r="A15376" s="248"/>
      <c r="I15376" s="126"/>
      <c r="P15376" s="126"/>
      <c r="Y15376" s="126"/>
      <c r="Z15376" s="126"/>
    </row>
    <row r="15377" spans="1:26">
      <c r="A15377" s="248"/>
      <c r="I15377" s="126"/>
      <c r="P15377" s="126"/>
      <c r="Y15377" s="126"/>
      <c r="Z15377" s="126"/>
    </row>
    <row r="15378" spans="1:26">
      <c r="A15378" s="248"/>
      <c r="I15378" s="126"/>
      <c r="P15378" s="126"/>
      <c r="Y15378" s="126"/>
      <c r="Z15378" s="126"/>
    </row>
    <row r="15379" spans="1:26">
      <c r="A15379" s="248"/>
      <c r="I15379" s="126"/>
      <c r="P15379" s="126"/>
      <c r="Y15379" s="126"/>
      <c r="Z15379" s="126"/>
    </row>
    <row r="15380" spans="1:26">
      <c r="A15380" s="248"/>
      <c r="I15380" s="126"/>
      <c r="P15380" s="126"/>
      <c r="Y15380" s="126"/>
      <c r="Z15380" s="126"/>
    </row>
    <row r="15381" spans="1:26">
      <c r="A15381" s="248"/>
      <c r="I15381" s="126"/>
      <c r="P15381" s="126"/>
      <c r="Y15381" s="126"/>
      <c r="Z15381" s="126"/>
    </row>
    <row r="15382" spans="1:26">
      <c r="A15382" s="248"/>
      <c r="I15382" s="126"/>
      <c r="P15382" s="126"/>
      <c r="Y15382" s="126"/>
      <c r="Z15382" s="126"/>
    </row>
    <row r="15383" spans="1:26">
      <c r="A15383" s="248"/>
      <c r="I15383" s="126"/>
      <c r="P15383" s="126"/>
      <c r="Y15383" s="126"/>
      <c r="Z15383" s="126"/>
    </row>
    <row r="15384" spans="1:26">
      <c r="A15384" s="248"/>
      <c r="I15384" s="126"/>
      <c r="P15384" s="126"/>
      <c r="Y15384" s="126"/>
      <c r="Z15384" s="126"/>
    </row>
    <row r="15385" spans="1:26">
      <c r="A15385" s="248"/>
      <c r="I15385" s="126"/>
      <c r="P15385" s="126"/>
      <c r="Y15385" s="126"/>
      <c r="Z15385" s="126"/>
    </row>
    <row r="15386" spans="1:26">
      <c r="A15386" s="248"/>
      <c r="I15386" s="126"/>
      <c r="P15386" s="126"/>
      <c r="Y15386" s="126"/>
      <c r="Z15386" s="126"/>
    </row>
    <row r="15387" spans="1:26">
      <c r="A15387" s="248"/>
      <c r="I15387" s="126"/>
      <c r="P15387" s="126"/>
      <c r="Y15387" s="126"/>
      <c r="Z15387" s="126"/>
    </row>
    <row r="15388" spans="1:26">
      <c r="A15388" s="248"/>
      <c r="I15388" s="126"/>
      <c r="P15388" s="126"/>
      <c r="Y15388" s="126"/>
      <c r="Z15388" s="126"/>
    </row>
    <row r="15389" spans="1:26">
      <c r="A15389" s="248"/>
      <c r="I15389" s="126"/>
      <c r="P15389" s="126"/>
      <c r="Y15389" s="126"/>
      <c r="Z15389" s="126"/>
    </row>
    <row r="15390" spans="1:26">
      <c r="A15390" s="248"/>
      <c r="I15390" s="126"/>
      <c r="P15390" s="126"/>
      <c r="Y15390" s="126"/>
      <c r="Z15390" s="126"/>
    </row>
    <row r="15391" spans="1:26">
      <c r="A15391" s="248"/>
      <c r="I15391" s="126"/>
      <c r="P15391" s="126"/>
      <c r="Y15391" s="126"/>
      <c r="Z15391" s="126"/>
    </row>
    <row r="15392" spans="1:26">
      <c r="A15392" s="248"/>
      <c r="I15392" s="126"/>
      <c r="P15392" s="126"/>
      <c r="Y15392" s="126"/>
      <c r="Z15392" s="126"/>
    </row>
    <row r="15393" spans="1:26">
      <c r="A15393" s="248"/>
      <c r="I15393" s="126"/>
      <c r="P15393" s="126"/>
      <c r="Y15393" s="126"/>
      <c r="Z15393" s="126"/>
    </row>
    <row r="15394" spans="1:26">
      <c r="A15394" s="248"/>
      <c r="I15394" s="126"/>
      <c r="P15394" s="126"/>
      <c r="Y15394" s="126"/>
      <c r="Z15394" s="126"/>
    </row>
    <row r="15395" spans="1:26">
      <c r="A15395" s="248"/>
      <c r="I15395" s="126"/>
      <c r="P15395" s="126"/>
      <c r="Y15395" s="126"/>
      <c r="Z15395" s="126"/>
    </row>
    <row r="15396" spans="1:26">
      <c r="A15396" s="248"/>
      <c r="I15396" s="126"/>
      <c r="P15396" s="126"/>
      <c r="Y15396" s="126"/>
      <c r="Z15396" s="126"/>
    </row>
    <row r="15397" spans="1:26">
      <c r="A15397" s="248"/>
      <c r="I15397" s="126"/>
      <c r="P15397" s="126"/>
      <c r="Y15397" s="126"/>
      <c r="Z15397" s="126"/>
    </row>
    <row r="15398" spans="1:26">
      <c r="A15398" s="248"/>
      <c r="I15398" s="126"/>
      <c r="P15398" s="126"/>
      <c r="Y15398" s="126"/>
      <c r="Z15398" s="126"/>
    </row>
    <row r="15399" spans="1:26">
      <c r="A15399" s="248"/>
      <c r="I15399" s="126"/>
      <c r="P15399" s="126"/>
      <c r="Y15399" s="126"/>
      <c r="Z15399" s="126"/>
    </row>
    <row r="15400" spans="1:26">
      <c r="A15400" s="248"/>
      <c r="I15400" s="126"/>
      <c r="P15400" s="126"/>
      <c r="Y15400" s="126"/>
      <c r="Z15400" s="126"/>
    </row>
    <row r="15401" spans="1:26">
      <c r="A15401" s="248"/>
      <c r="I15401" s="126"/>
      <c r="P15401" s="126"/>
      <c r="Y15401" s="126"/>
      <c r="Z15401" s="126"/>
    </row>
    <row r="15402" spans="1:26">
      <c r="A15402" s="248"/>
      <c r="I15402" s="126"/>
      <c r="P15402" s="126"/>
      <c r="Y15402" s="126"/>
      <c r="Z15402" s="126"/>
    </row>
    <row r="15403" spans="1:26">
      <c r="A15403" s="248"/>
      <c r="I15403" s="126"/>
      <c r="P15403" s="126"/>
      <c r="Y15403" s="126"/>
      <c r="Z15403" s="126"/>
    </row>
    <row r="15404" spans="1:26">
      <c r="A15404" s="248"/>
      <c r="I15404" s="126"/>
      <c r="P15404" s="126"/>
      <c r="Y15404" s="126"/>
      <c r="Z15404" s="126"/>
    </row>
    <row r="15405" spans="1:26">
      <c r="A15405" s="248"/>
      <c r="I15405" s="126"/>
      <c r="P15405" s="126"/>
      <c r="Y15405" s="126"/>
      <c r="Z15405" s="126"/>
    </row>
    <row r="15406" spans="1:26">
      <c r="A15406" s="248"/>
      <c r="I15406" s="126"/>
      <c r="P15406" s="126"/>
      <c r="Y15406" s="126"/>
      <c r="Z15406" s="126"/>
    </row>
    <row r="15407" spans="1:26">
      <c r="A15407" s="248"/>
      <c r="I15407" s="126"/>
      <c r="P15407" s="126"/>
      <c r="Y15407" s="126"/>
      <c r="Z15407" s="126"/>
    </row>
    <row r="15408" spans="1:26">
      <c r="A15408" s="248"/>
      <c r="I15408" s="126"/>
      <c r="P15408" s="126"/>
      <c r="Y15408" s="126"/>
      <c r="Z15408" s="126"/>
    </row>
    <row r="15409" spans="1:26">
      <c r="A15409" s="248"/>
      <c r="I15409" s="126"/>
      <c r="P15409" s="126"/>
      <c r="Y15409" s="126"/>
      <c r="Z15409" s="126"/>
    </row>
    <row r="15410" spans="1:26">
      <c r="A15410" s="248"/>
      <c r="I15410" s="126"/>
      <c r="P15410" s="126"/>
      <c r="Y15410" s="126"/>
      <c r="Z15410" s="126"/>
    </row>
    <row r="15411" spans="1:26">
      <c r="A15411" s="248"/>
      <c r="I15411" s="126"/>
      <c r="P15411" s="126"/>
      <c r="Y15411" s="126"/>
      <c r="Z15411" s="126"/>
    </row>
    <row r="15412" spans="1:26">
      <c r="A15412" s="248"/>
      <c r="I15412" s="126"/>
      <c r="P15412" s="126"/>
      <c r="Y15412" s="126"/>
      <c r="Z15412" s="126"/>
    </row>
    <row r="15413" spans="1:26">
      <c r="A15413" s="248"/>
      <c r="I15413" s="126"/>
      <c r="P15413" s="126"/>
      <c r="Y15413" s="126"/>
      <c r="Z15413" s="126"/>
    </row>
    <row r="15414" spans="1:26">
      <c r="A15414" s="248"/>
      <c r="I15414" s="126"/>
      <c r="P15414" s="126"/>
      <c r="Y15414" s="126"/>
      <c r="Z15414" s="126"/>
    </row>
    <row r="15415" spans="1:26">
      <c r="A15415" s="248"/>
      <c r="I15415" s="126"/>
      <c r="P15415" s="126"/>
      <c r="Y15415" s="126"/>
      <c r="Z15415" s="126"/>
    </row>
    <row r="15416" spans="1:26">
      <c r="A15416" s="248"/>
      <c r="I15416" s="126"/>
      <c r="P15416" s="126"/>
      <c r="Y15416" s="126"/>
      <c r="Z15416" s="126"/>
    </row>
    <row r="15417" spans="1:26">
      <c r="A15417" s="248"/>
      <c r="I15417" s="126"/>
      <c r="P15417" s="126"/>
      <c r="Y15417" s="126"/>
      <c r="Z15417" s="126"/>
    </row>
    <row r="15418" spans="1:26">
      <c r="A15418" s="248"/>
      <c r="I15418" s="126"/>
      <c r="P15418" s="126"/>
      <c r="Y15418" s="126"/>
      <c r="Z15418" s="126"/>
    </row>
    <row r="15419" spans="1:26">
      <c r="A15419" s="248"/>
      <c r="I15419" s="126"/>
      <c r="P15419" s="126"/>
      <c r="Y15419" s="126"/>
      <c r="Z15419" s="126"/>
    </row>
    <row r="15420" spans="1:26">
      <c r="A15420" s="248"/>
      <c r="I15420" s="126"/>
      <c r="P15420" s="126"/>
      <c r="Y15420" s="126"/>
      <c r="Z15420" s="126"/>
    </row>
    <row r="15421" spans="1:26">
      <c r="A15421" s="248"/>
      <c r="I15421" s="126"/>
      <c r="P15421" s="126"/>
      <c r="Y15421" s="126"/>
      <c r="Z15421" s="126"/>
    </row>
    <row r="15422" spans="1:26">
      <c r="A15422" s="248"/>
      <c r="I15422" s="126"/>
      <c r="P15422" s="126"/>
      <c r="Y15422" s="126"/>
      <c r="Z15422" s="126"/>
    </row>
    <row r="15423" spans="1:26">
      <c r="A15423" s="248"/>
      <c r="I15423" s="126"/>
      <c r="P15423" s="126"/>
      <c r="Y15423" s="126"/>
      <c r="Z15423" s="126"/>
    </row>
    <row r="15424" spans="1:26">
      <c r="A15424" s="248"/>
      <c r="I15424" s="126"/>
      <c r="P15424" s="126"/>
      <c r="Y15424" s="126"/>
      <c r="Z15424" s="126"/>
    </row>
    <row r="15425" spans="1:26">
      <c r="A15425" s="248"/>
      <c r="I15425" s="126"/>
      <c r="P15425" s="126"/>
      <c r="Y15425" s="126"/>
      <c r="Z15425" s="126"/>
    </row>
    <row r="15426" spans="1:26">
      <c r="A15426" s="248"/>
      <c r="I15426" s="126"/>
      <c r="P15426" s="126"/>
      <c r="Y15426" s="126"/>
      <c r="Z15426" s="126"/>
    </row>
    <row r="15427" spans="1:26">
      <c r="A15427" s="248"/>
      <c r="I15427" s="126"/>
      <c r="P15427" s="126"/>
      <c r="Y15427" s="126"/>
      <c r="Z15427" s="126"/>
    </row>
    <row r="15428" spans="1:26">
      <c r="A15428" s="248"/>
      <c r="I15428" s="126"/>
      <c r="P15428" s="126"/>
      <c r="Y15428" s="126"/>
      <c r="Z15428" s="126"/>
    </row>
    <row r="15429" spans="1:26">
      <c r="A15429" s="248"/>
      <c r="I15429" s="126"/>
      <c r="P15429" s="126"/>
      <c r="Y15429" s="126"/>
      <c r="Z15429" s="126"/>
    </row>
    <row r="15430" spans="1:26">
      <c r="A15430" s="248"/>
      <c r="I15430" s="126"/>
      <c r="P15430" s="126"/>
      <c r="Y15430" s="126"/>
      <c r="Z15430" s="126"/>
    </row>
    <row r="15431" spans="1:26">
      <c r="A15431" s="248"/>
      <c r="I15431" s="126"/>
      <c r="P15431" s="126"/>
      <c r="Y15431" s="126"/>
      <c r="Z15431" s="126"/>
    </row>
    <row r="15432" spans="1:26">
      <c r="A15432" s="248"/>
      <c r="I15432" s="126"/>
      <c r="P15432" s="126"/>
      <c r="Y15432" s="126"/>
      <c r="Z15432" s="126"/>
    </row>
    <row r="15433" spans="1:26">
      <c r="A15433" s="248"/>
      <c r="I15433" s="126"/>
      <c r="P15433" s="126"/>
      <c r="Y15433" s="126"/>
      <c r="Z15433" s="126"/>
    </row>
    <row r="15434" spans="1:26">
      <c r="A15434" s="248"/>
      <c r="I15434" s="126"/>
      <c r="P15434" s="126"/>
      <c r="Y15434" s="126"/>
      <c r="Z15434" s="126"/>
    </row>
    <row r="15435" spans="1:26">
      <c r="A15435" s="248"/>
      <c r="I15435" s="126"/>
      <c r="P15435" s="126"/>
      <c r="Y15435" s="126"/>
      <c r="Z15435" s="126"/>
    </row>
    <row r="15436" spans="1:26">
      <c r="A15436" s="248"/>
      <c r="I15436" s="126"/>
      <c r="P15436" s="126"/>
      <c r="Y15436" s="126"/>
      <c r="Z15436" s="126"/>
    </row>
    <row r="15437" spans="1:26">
      <c r="A15437" s="248"/>
      <c r="I15437" s="126"/>
      <c r="P15437" s="126"/>
      <c r="Y15437" s="126"/>
      <c r="Z15437" s="126"/>
    </row>
    <row r="15438" spans="1:26">
      <c r="A15438" s="248"/>
      <c r="I15438" s="126"/>
      <c r="P15438" s="126"/>
      <c r="Y15438" s="126"/>
      <c r="Z15438" s="126"/>
    </row>
    <row r="15439" spans="1:26">
      <c r="A15439" s="248"/>
      <c r="I15439" s="126"/>
      <c r="P15439" s="126"/>
      <c r="Y15439" s="126"/>
      <c r="Z15439" s="126"/>
    </row>
    <row r="15440" spans="1:26">
      <c r="A15440" s="248"/>
      <c r="I15440" s="126"/>
      <c r="P15440" s="126"/>
      <c r="Y15440" s="126"/>
      <c r="Z15440" s="126"/>
    </row>
    <row r="15441" spans="1:26">
      <c r="A15441" s="248"/>
      <c r="I15441" s="126"/>
      <c r="P15441" s="126"/>
      <c r="Y15441" s="126"/>
      <c r="Z15441" s="126"/>
    </row>
    <row r="15442" spans="1:26">
      <c r="A15442" s="248"/>
      <c r="I15442" s="126"/>
      <c r="P15442" s="126"/>
      <c r="Y15442" s="126"/>
      <c r="Z15442" s="126"/>
    </row>
    <row r="15443" spans="1:26">
      <c r="A15443" s="248"/>
      <c r="I15443" s="126"/>
      <c r="P15443" s="126"/>
      <c r="Y15443" s="126"/>
      <c r="Z15443" s="126"/>
    </row>
    <row r="15444" spans="1:26">
      <c r="A15444" s="248"/>
      <c r="I15444" s="126"/>
      <c r="P15444" s="126"/>
      <c r="Y15444" s="126"/>
      <c r="Z15444" s="126"/>
    </row>
    <row r="15445" spans="1:26">
      <c r="A15445" s="248"/>
      <c r="I15445" s="126"/>
      <c r="P15445" s="126"/>
      <c r="Y15445" s="126"/>
      <c r="Z15445" s="126"/>
    </row>
    <row r="15446" spans="1:26">
      <c r="A15446" s="248"/>
      <c r="I15446" s="126"/>
      <c r="P15446" s="126"/>
      <c r="Y15446" s="126"/>
      <c r="Z15446" s="126"/>
    </row>
    <row r="15447" spans="1:26">
      <c r="A15447" s="248"/>
      <c r="I15447" s="126"/>
      <c r="P15447" s="126"/>
      <c r="Y15447" s="126"/>
      <c r="Z15447" s="126"/>
    </row>
    <row r="15448" spans="1:26">
      <c r="A15448" s="248"/>
      <c r="I15448" s="126"/>
      <c r="P15448" s="126"/>
      <c r="Y15448" s="126"/>
      <c r="Z15448" s="126"/>
    </row>
    <row r="15449" spans="1:26">
      <c r="A15449" s="248"/>
      <c r="I15449" s="126"/>
      <c r="P15449" s="126"/>
      <c r="Y15449" s="126"/>
      <c r="Z15449" s="126"/>
    </row>
    <row r="15450" spans="1:26">
      <c r="A15450" s="248"/>
      <c r="I15450" s="126"/>
      <c r="P15450" s="126"/>
      <c r="Y15450" s="126"/>
      <c r="Z15450" s="126"/>
    </row>
    <row r="15451" spans="1:26">
      <c r="A15451" s="248"/>
      <c r="I15451" s="126"/>
      <c r="P15451" s="126"/>
      <c r="Y15451" s="126"/>
      <c r="Z15451" s="126"/>
    </row>
    <row r="15452" spans="1:26">
      <c r="A15452" s="248"/>
      <c r="I15452" s="126"/>
      <c r="P15452" s="126"/>
      <c r="Y15452" s="126"/>
      <c r="Z15452" s="126"/>
    </row>
    <row r="15453" spans="1:26">
      <c r="A15453" s="248"/>
      <c r="I15453" s="126"/>
      <c r="P15453" s="126"/>
      <c r="Y15453" s="126"/>
      <c r="Z15453" s="126"/>
    </row>
    <row r="15454" spans="1:26">
      <c r="A15454" s="248"/>
      <c r="I15454" s="126"/>
      <c r="P15454" s="126"/>
      <c r="Y15454" s="126"/>
      <c r="Z15454" s="126"/>
    </row>
    <row r="15455" spans="1:26">
      <c r="A15455" s="248"/>
      <c r="I15455" s="126"/>
      <c r="P15455" s="126"/>
      <c r="Y15455" s="126"/>
      <c r="Z15455" s="126"/>
    </row>
    <row r="15456" spans="1:26">
      <c r="A15456" s="248"/>
      <c r="I15456" s="126"/>
      <c r="P15456" s="126"/>
      <c r="Y15456" s="126"/>
      <c r="Z15456" s="126"/>
    </row>
    <row r="15457" spans="1:26">
      <c r="A15457" s="248"/>
      <c r="I15457" s="126"/>
      <c r="P15457" s="126"/>
      <c r="Y15457" s="126"/>
      <c r="Z15457" s="126"/>
    </row>
    <row r="15458" spans="1:26">
      <c r="A15458" s="248"/>
      <c r="I15458" s="126"/>
      <c r="P15458" s="126"/>
      <c r="Y15458" s="126"/>
      <c r="Z15458" s="126"/>
    </row>
    <row r="15459" spans="1:26">
      <c r="A15459" s="248"/>
      <c r="I15459" s="126"/>
      <c r="P15459" s="126"/>
      <c r="Y15459" s="126"/>
      <c r="Z15459" s="126"/>
    </row>
    <row r="15460" spans="1:26">
      <c r="A15460" s="248"/>
      <c r="I15460" s="126"/>
      <c r="P15460" s="126"/>
      <c r="Y15460" s="126"/>
      <c r="Z15460" s="126"/>
    </row>
    <row r="15461" spans="1:26">
      <c r="A15461" s="248"/>
      <c r="I15461" s="126"/>
      <c r="P15461" s="126"/>
      <c r="Y15461" s="126"/>
      <c r="Z15461" s="126"/>
    </row>
    <row r="15462" spans="1:26">
      <c r="A15462" s="248"/>
      <c r="I15462" s="126"/>
      <c r="P15462" s="126"/>
      <c r="Y15462" s="126"/>
      <c r="Z15462" s="126"/>
    </row>
    <row r="15463" spans="1:26">
      <c r="A15463" s="248"/>
      <c r="I15463" s="126"/>
      <c r="P15463" s="126"/>
      <c r="Y15463" s="126"/>
      <c r="Z15463" s="126"/>
    </row>
    <row r="15464" spans="1:26">
      <c r="A15464" s="248"/>
      <c r="I15464" s="126"/>
      <c r="P15464" s="126"/>
      <c r="Y15464" s="126"/>
      <c r="Z15464" s="126"/>
    </row>
    <row r="15465" spans="1:26">
      <c r="A15465" s="248"/>
      <c r="I15465" s="126"/>
      <c r="P15465" s="126"/>
      <c r="Y15465" s="126"/>
      <c r="Z15465" s="126"/>
    </row>
    <row r="15466" spans="1:26">
      <c r="A15466" s="248"/>
      <c r="I15466" s="126"/>
      <c r="P15466" s="126"/>
      <c r="Y15466" s="126"/>
      <c r="Z15466" s="126"/>
    </row>
    <row r="15467" spans="1:26">
      <c r="A15467" s="248"/>
      <c r="I15467" s="126"/>
      <c r="P15467" s="126"/>
      <c r="Y15467" s="126"/>
      <c r="Z15467" s="126"/>
    </row>
    <row r="15468" spans="1:26">
      <c r="A15468" s="248"/>
      <c r="I15468" s="126"/>
      <c r="P15468" s="126"/>
      <c r="Y15468" s="126"/>
      <c r="Z15468" s="126"/>
    </row>
    <row r="15469" spans="1:26">
      <c r="A15469" s="248"/>
      <c r="I15469" s="126"/>
      <c r="P15469" s="126"/>
      <c r="Y15469" s="126"/>
      <c r="Z15469" s="126"/>
    </row>
    <row r="15470" spans="1:26">
      <c r="A15470" s="248"/>
      <c r="I15470" s="126"/>
      <c r="P15470" s="126"/>
      <c r="Y15470" s="126"/>
      <c r="Z15470" s="126"/>
    </row>
    <row r="15471" spans="1:26">
      <c r="A15471" s="248"/>
      <c r="I15471" s="126"/>
      <c r="P15471" s="126"/>
      <c r="Y15471" s="126"/>
      <c r="Z15471" s="126"/>
    </row>
    <row r="15472" spans="1:26">
      <c r="A15472" s="248"/>
      <c r="I15472" s="126"/>
      <c r="P15472" s="126"/>
      <c r="Y15472" s="126"/>
      <c r="Z15472" s="126"/>
    </row>
    <row r="15473" spans="1:26">
      <c r="A15473" s="248"/>
      <c r="I15473" s="126"/>
      <c r="P15473" s="126"/>
      <c r="Y15473" s="126"/>
      <c r="Z15473" s="126"/>
    </row>
    <row r="15474" spans="1:26">
      <c r="A15474" s="248"/>
      <c r="I15474" s="126"/>
      <c r="P15474" s="126"/>
      <c r="Y15474" s="126"/>
      <c r="Z15474" s="126"/>
    </row>
    <row r="15475" spans="1:26">
      <c r="A15475" s="248"/>
      <c r="I15475" s="126"/>
      <c r="P15475" s="126"/>
      <c r="Y15475" s="126"/>
      <c r="Z15475" s="126"/>
    </row>
    <row r="15476" spans="1:26">
      <c r="A15476" s="248"/>
      <c r="I15476" s="126"/>
      <c r="P15476" s="126"/>
      <c r="Y15476" s="126"/>
      <c r="Z15476" s="126"/>
    </row>
    <row r="15477" spans="1:26">
      <c r="A15477" s="248"/>
      <c r="I15477" s="126"/>
      <c r="P15477" s="126"/>
      <c r="Y15477" s="126"/>
      <c r="Z15477" s="126"/>
    </row>
    <row r="15478" spans="1:26">
      <c r="A15478" s="248"/>
      <c r="I15478" s="126"/>
      <c r="P15478" s="126"/>
      <c r="Y15478" s="126"/>
      <c r="Z15478" s="126"/>
    </row>
    <row r="15479" spans="1:26">
      <c r="A15479" s="248"/>
      <c r="I15479" s="126"/>
      <c r="P15479" s="126"/>
      <c r="Y15479" s="126"/>
      <c r="Z15479" s="126"/>
    </row>
    <row r="15480" spans="1:26">
      <c r="A15480" s="248"/>
      <c r="I15480" s="126"/>
      <c r="P15480" s="126"/>
      <c r="Y15480" s="126"/>
      <c r="Z15480" s="126"/>
    </row>
    <row r="15481" spans="1:26">
      <c r="A15481" s="248"/>
      <c r="I15481" s="126"/>
      <c r="P15481" s="126"/>
      <c r="Y15481" s="126"/>
      <c r="Z15481" s="126"/>
    </row>
    <row r="15482" spans="1:26">
      <c r="A15482" s="248"/>
      <c r="I15482" s="126"/>
      <c r="P15482" s="126"/>
      <c r="Y15482" s="126"/>
      <c r="Z15482" s="126"/>
    </row>
    <row r="15483" spans="1:26">
      <c r="A15483" s="248"/>
      <c r="I15483" s="126"/>
      <c r="P15483" s="126"/>
      <c r="Y15483" s="126"/>
      <c r="Z15483" s="126"/>
    </row>
    <row r="15484" spans="1:26">
      <c r="A15484" s="248"/>
      <c r="I15484" s="126"/>
      <c r="P15484" s="126"/>
      <c r="Y15484" s="126"/>
      <c r="Z15484" s="126"/>
    </row>
    <row r="15485" spans="1:26">
      <c r="A15485" s="248"/>
      <c r="I15485" s="126"/>
      <c r="P15485" s="126"/>
      <c r="Y15485" s="126"/>
      <c r="Z15485" s="126"/>
    </row>
    <row r="15486" spans="1:26">
      <c r="A15486" s="248"/>
      <c r="I15486" s="126"/>
      <c r="P15486" s="126"/>
      <c r="Y15486" s="126"/>
      <c r="Z15486" s="126"/>
    </row>
    <row r="15487" spans="1:26">
      <c r="A15487" s="248"/>
      <c r="I15487" s="126"/>
      <c r="P15487" s="126"/>
      <c r="Y15487" s="126"/>
      <c r="Z15487" s="126"/>
    </row>
    <row r="15488" spans="1:26">
      <c r="A15488" s="248"/>
      <c r="I15488" s="126"/>
      <c r="P15488" s="126"/>
      <c r="Y15488" s="126"/>
      <c r="Z15488" s="126"/>
    </row>
    <row r="15489" spans="1:26">
      <c r="A15489" s="248"/>
      <c r="I15489" s="126"/>
      <c r="P15489" s="126"/>
      <c r="Y15489" s="126"/>
      <c r="Z15489" s="126"/>
    </row>
    <row r="15490" spans="1:26">
      <c r="A15490" s="248"/>
      <c r="I15490" s="126"/>
      <c r="P15490" s="126"/>
      <c r="Y15490" s="126"/>
      <c r="Z15490" s="126"/>
    </row>
    <row r="15491" spans="1:26">
      <c r="A15491" s="248"/>
      <c r="I15491" s="126"/>
      <c r="P15491" s="126"/>
      <c r="Y15491" s="126"/>
      <c r="Z15491" s="126"/>
    </row>
    <row r="15492" spans="1:26">
      <c r="A15492" s="248"/>
      <c r="I15492" s="126"/>
      <c r="P15492" s="126"/>
      <c r="Y15492" s="126"/>
      <c r="Z15492" s="126"/>
    </row>
    <row r="15493" spans="1:26">
      <c r="A15493" s="248"/>
      <c r="I15493" s="126"/>
      <c r="P15493" s="126"/>
      <c r="Y15493" s="126"/>
      <c r="Z15493" s="126"/>
    </row>
    <row r="15494" spans="1:26">
      <c r="A15494" s="248"/>
      <c r="I15494" s="126"/>
      <c r="P15494" s="126"/>
      <c r="Y15494" s="126"/>
      <c r="Z15494" s="126"/>
    </row>
    <row r="15495" spans="1:26">
      <c r="A15495" s="248"/>
      <c r="I15495" s="126"/>
      <c r="P15495" s="126"/>
      <c r="Y15495" s="126"/>
      <c r="Z15495" s="126"/>
    </row>
    <row r="15496" spans="1:26">
      <c r="A15496" s="248"/>
      <c r="I15496" s="126"/>
      <c r="P15496" s="126"/>
      <c r="Y15496" s="126"/>
      <c r="Z15496" s="126"/>
    </row>
    <row r="15497" spans="1:26">
      <c r="A15497" s="248"/>
      <c r="I15497" s="126"/>
      <c r="P15497" s="126"/>
      <c r="Y15497" s="126"/>
      <c r="Z15497" s="126"/>
    </row>
    <row r="15498" spans="1:26">
      <c r="A15498" s="248"/>
      <c r="I15498" s="126"/>
      <c r="P15498" s="126"/>
      <c r="Y15498" s="126"/>
      <c r="Z15498" s="126"/>
    </row>
    <row r="15499" spans="1:26">
      <c r="A15499" s="248"/>
      <c r="I15499" s="126"/>
      <c r="P15499" s="126"/>
      <c r="Y15499" s="126"/>
      <c r="Z15499" s="126"/>
    </row>
    <row r="15500" spans="1:26">
      <c r="A15500" s="248"/>
      <c r="I15500" s="126"/>
      <c r="P15500" s="126"/>
      <c r="Y15500" s="126"/>
      <c r="Z15500" s="126"/>
    </row>
    <row r="15501" spans="1:26">
      <c r="A15501" s="248"/>
      <c r="I15501" s="126"/>
      <c r="P15501" s="126"/>
      <c r="Y15501" s="126"/>
      <c r="Z15501" s="126"/>
    </row>
    <row r="15502" spans="1:26">
      <c r="A15502" s="248"/>
      <c r="I15502" s="126"/>
      <c r="P15502" s="126"/>
      <c r="Y15502" s="126"/>
      <c r="Z15502" s="126"/>
    </row>
    <row r="15503" spans="1:26">
      <c r="A15503" s="248"/>
      <c r="I15503" s="126"/>
      <c r="P15503" s="126"/>
      <c r="Y15503" s="126"/>
      <c r="Z15503" s="126"/>
    </row>
    <row r="15504" spans="1:26">
      <c r="A15504" s="248"/>
      <c r="I15504" s="126"/>
      <c r="P15504" s="126"/>
      <c r="Y15504" s="126"/>
      <c r="Z15504" s="126"/>
    </row>
    <row r="15505" spans="1:26">
      <c r="A15505" s="248"/>
      <c r="I15505" s="126"/>
      <c r="P15505" s="126"/>
      <c r="Y15505" s="126"/>
      <c r="Z15505" s="126"/>
    </row>
    <row r="15506" spans="1:26">
      <c r="A15506" s="248"/>
      <c r="I15506" s="126"/>
      <c r="P15506" s="126"/>
      <c r="Y15506" s="126"/>
      <c r="Z15506" s="126"/>
    </row>
    <row r="15507" spans="1:26">
      <c r="A15507" s="248"/>
      <c r="I15507" s="126"/>
      <c r="P15507" s="126"/>
      <c r="Y15507" s="126"/>
      <c r="Z15507" s="126"/>
    </row>
    <row r="15508" spans="1:26">
      <c r="A15508" s="248"/>
      <c r="I15508" s="126"/>
      <c r="P15508" s="126"/>
      <c r="Y15508" s="126"/>
      <c r="Z15508" s="126"/>
    </row>
    <row r="15509" spans="1:26">
      <c r="A15509" s="248"/>
      <c r="I15509" s="126"/>
      <c r="P15509" s="126"/>
      <c r="Y15509" s="126"/>
      <c r="Z15509" s="126"/>
    </row>
    <row r="15510" spans="1:26">
      <c r="A15510" s="248"/>
      <c r="I15510" s="126"/>
      <c r="P15510" s="126"/>
      <c r="Y15510" s="126"/>
      <c r="Z15510" s="126"/>
    </row>
    <row r="15511" spans="1:26">
      <c r="A15511" s="248"/>
      <c r="I15511" s="126"/>
      <c r="P15511" s="126"/>
      <c r="Y15511" s="126"/>
      <c r="Z15511" s="126"/>
    </row>
    <row r="15512" spans="1:26">
      <c r="A15512" s="248"/>
      <c r="I15512" s="126"/>
      <c r="P15512" s="126"/>
      <c r="Y15512" s="126"/>
      <c r="Z15512" s="126"/>
    </row>
    <row r="15513" spans="1:26">
      <c r="A15513" s="248"/>
      <c r="I15513" s="126"/>
      <c r="P15513" s="126"/>
      <c r="Y15513" s="126"/>
      <c r="Z15513" s="126"/>
    </row>
    <row r="15514" spans="1:26">
      <c r="A15514" s="248"/>
      <c r="I15514" s="126"/>
      <c r="P15514" s="126"/>
      <c r="Y15514" s="126"/>
      <c r="Z15514" s="126"/>
    </row>
    <row r="15515" spans="1:26">
      <c r="A15515" s="248"/>
      <c r="I15515" s="126"/>
      <c r="P15515" s="126"/>
      <c r="Y15515" s="126"/>
      <c r="Z15515" s="126"/>
    </row>
    <row r="15516" spans="1:26">
      <c r="A15516" s="248"/>
      <c r="I15516" s="126"/>
      <c r="P15516" s="126"/>
      <c r="Y15516" s="126"/>
      <c r="Z15516" s="126"/>
    </row>
    <row r="15517" spans="1:26">
      <c r="A15517" s="248"/>
      <c r="I15517" s="126"/>
      <c r="P15517" s="126"/>
      <c r="Y15517" s="126"/>
      <c r="Z15517" s="126"/>
    </row>
    <row r="15518" spans="1:26">
      <c r="A15518" s="248"/>
      <c r="I15518" s="126"/>
      <c r="P15518" s="126"/>
      <c r="Y15518" s="126"/>
      <c r="Z15518" s="126"/>
    </row>
    <row r="15519" spans="1:26">
      <c r="A15519" s="248"/>
      <c r="I15519" s="126"/>
      <c r="P15519" s="126"/>
      <c r="Y15519" s="126"/>
      <c r="Z15519" s="126"/>
    </row>
    <row r="15520" spans="1:26">
      <c r="A15520" s="248"/>
      <c r="I15520" s="126"/>
      <c r="P15520" s="126"/>
      <c r="Y15520" s="126"/>
      <c r="Z15520" s="126"/>
    </row>
    <row r="15521" spans="1:26">
      <c r="A15521" s="248"/>
      <c r="I15521" s="126"/>
      <c r="P15521" s="126"/>
      <c r="Y15521" s="126"/>
      <c r="Z15521" s="126"/>
    </row>
    <row r="15522" spans="1:26">
      <c r="A15522" s="248"/>
      <c r="I15522" s="126"/>
      <c r="P15522" s="126"/>
      <c r="Y15522" s="126"/>
      <c r="Z15522" s="126"/>
    </row>
    <row r="15523" spans="1:26">
      <c r="A15523" s="248"/>
      <c r="I15523" s="126"/>
      <c r="P15523" s="126"/>
      <c r="Y15523" s="126"/>
      <c r="Z15523" s="126"/>
    </row>
    <row r="15524" spans="1:26">
      <c r="A15524" s="248"/>
      <c r="I15524" s="126"/>
      <c r="P15524" s="126"/>
      <c r="Y15524" s="126"/>
      <c r="Z15524" s="126"/>
    </row>
    <row r="15525" spans="1:26">
      <c r="A15525" s="248"/>
      <c r="I15525" s="126"/>
      <c r="P15525" s="126"/>
      <c r="Y15525" s="126"/>
      <c r="Z15525" s="126"/>
    </row>
    <row r="15526" spans="1:26">
      <c r="A15526" s="248"/>
      <c r="I15526" s="126"/>
      <c r="P15526" s="126"/>
      <c r="Y15526" s="126"/>
      <c r="Z15526" s="126"/>
    </row>
    <row r="15527" spans="1:26">
      <c r="A15527" s="248"/>
      <c r="I15527" s="126"/>
      <c r="P15527" s="126"/>
      <c r="Y15527" s="126"/>
      <c r="Z15527" s="126"/>
    </row>
    <row r="15528" spans="1:26">
      <c r="A15528" s="248"/>
      <c r="I15528" s="126"/>
      <c r="P15528" s="126"/>
      <c r="Y15528" s="126"/>
      <c r="Z15528" s="126"/>
    </row>
    <row r="15529" spans="1:26">
      <c r="A15529" s="248"/>
      <c r="I15529" s="126"/>
      <c r="P15529" s="126"/>
      <c r="Y15529" s="126"/>
      <c r="Z15529" s="126"/>
    </row>
    <row r="15530" spans="1:26">
      <c r="A15530" s="248"/>
      <c r="I15530" s="126"/>
      <c r="P15530" s="126"/>
      <c r="Y15530" s="126"/>
      <c r="Z15530" s="126"/>
    </row>
    <row r="15531" spans="1:26">
      <c r="A15531" s="248"/>
      <c r="I15531" s="126"/>
      <c r="P15531" s="126"/>
      <c r="Y15531" s="126"/>
      <c r="Z15531" s="126"/>
    </row>
    <row r="15532" spans="1:26">
      <c r="A15532" s="248"/>
      <c r="I15532" s="126"/>
      <c r="P15532" s="126"/>
      <c r="Y15532" s="126"/>
      <c r="Z15532" s="126"/>
    </row>
    <row r="15533" spans="1:26">
      <c r="A15533" s="248"/>
      <c r="I15533" s="126"/>
      <c r="P15533" s="126"/>
      <c r="Y15533" s="126"/>
      <c r="Z15533" s="126"/>
    </row>
    <row r="15534" spans="1:26">
      <c r="A15534" s="248"/>
      <c r="I15534" s="126"/>
      <c r="P15534" s="126"/>
      <c r="Y15534" s="126"/>
      <c r="Z15534" s="126"/>
    </row>
    <row r="15535" spans="1:26">
      <c r="A15535" s="248"/>
      <c r="I15535" s="126"/>
      <c r="P15535" s="126"/>
      <c r="Y15535" s="126"/>
      <c r="Z15535" s="126"/>
    </row>
    <row r="15536" spans="1:26">
      <c r="A15536" s="248"/>
      <c r="I15536" s="126"/>
      <c r="P15536" s="126"/>
      <c r="Y15536" s="126"/>
      <c r="Z15536" s="126"/>
    </row>
    <row r="15537" spans="1:26">
      <c r="A15537" s="248"/>
      <c r="I15537" s="126"/>
      <c r="P15537" s="126"/>
      <c r="Y15537" s="126"/>
      <c r="Z15537" s="126"/>
    </row>
    <row r="15538" spans="1:26">
      <c r="A15538" s="248"/>
      <c r="I15538" s="126"/>
      <c r="P15538" s="126"/>
      <c r="Y15538" s="126"/>
      <c r="Z15538" s="126"/>
    </row>
    <row r="15539" spans="1:26">
      <c r="A15539" s="248"/>
      <c r="I15539" s="126"/>
      <c r="P15539" s="126"/>
      <c r="Y15539" s="126"/>
      <c r="Z15539" s="126"/>
    </row>
    <row r="15540" spans="1:26">
      <c r="A15540" s="248"/>
      <c r="I15540" s="126"/>
      <c r="P15540" s="126"/>
      <c r="Y15540" s="126"/>
      <c r="Z15540" s="126"/>
    </row>
    <row r="15541" spans="1:26">
      <c r="A15541" s="248"/>
      <c r="I15541" s="126"/>
      <c r="P15541" s="126"/>
      <c r="Y15541" s="126"/>
      <c r="Z15541" s="126"/>
    </row>
    <row r="15542" spans="1:26">
      <c r="A15542" s="248"/>
      <c r="I15542" s="126"/>
      <c r="P15542" s="126"/>
      <c r="Y15542" s="126"/>
      <c r="Z15542" s="126"/>
    </row>
    <row r="15543" spans="1:26">
      <c r="A15543" s="248"/>
      <c r="I15543" s="126"/>
      <c r="P15543" s="126"/>
      <c r="Y15543" s="126"/>
      <c r="Z15543" s="126"/>
    </row>
    <row r="15544" spans="1:26">
      <c r="A15544" s="248"/>
      <c r="I15544" s="126"/>
      <c r="P15544" s="126"/>
      <c r="Y15544" s="126"/>
      <c r="Z15544" s="126"/>
    </row>
    <row r="15545" spans="1:26">
      <c r="A15545" s="248"/>
      <c r="I15545" s="126"/>
      <c r="P15545" s="126"/>
      <c r="Y15545" s="126"/>
      <c r="Z15545" s="126"/>
    </row>
    <row r="15546" spans="1:26">
      <c r="A15546" s="248"/>
      <c r="I15546" s="126"/>
      <c r="P15546" s="126"/>
      <c r="Y15546" s="126"/>
      <c r="Z15546" s="126"/>
    </row>
    <row r="15547" spans="1:26">
      <c r="A15547" s="248"/>
      <c r="I15547" s="126"/>
      <c r="P15547" s="126"/>
      <c r="Y15547" s="126"/>
      <c r="Z15547" s="126"/>
    </row>
    <row r="15548" spans="1:26">
      <c r="A15548" s="248"/>
      <c r="I15548" s="126"/>
      <c r="P15548" s="126"/>
      <c r="Y15548" s="126"/>
      <c r="Z15548" s="126"/>
    </row>
    <row r="15549" spans="1:26">
      <c r="A15549" s="248"/>
      <c r="I15549" s="126"/>
      <c r="P15549" s="126"/>
      <c r="Y15549" s="126"/>
      <c r="Z15549" s="126"/>
    </row>
    <row r="15550" spans="1:26">
      <c r="A15550" s="248"/>
      <c r="I15550" s="126"/>
      <c r="P15550" s="126"/>
      <c r="Y15550" s="126"/>
      <c r="Z15550" s="126"/>
    </row>
    <row r="15551" spans="1:26">
      <c r="A15551" s="248"/>
      <c r="I15551" s="126"/>
      <c r="P15551" s="126"/>
      <c r="Y15551" s="126"/>
      <c r="Z15551" s="126"/>
    </row>
    <row r="15552" spans="1:26">
      <c r="A15552" s="248"/>
      <c r="I15552" s="126"/>
      <c r="P15552" s="126"/>
      <c r="Y15552" s="126"/>
      <c r="Z15552" s="126"/>
    </row>
    <row r="15553" spans="1:26">
      <c r="A15553" s="248"/>
      <c r="I15553" s="126"/>
      <c r="P15553" s="126"/>
      <c r="Y15553" s="126"/>
      <c r="Z15553" s="126"/>
    </row>
    <row r="15554" spans="1:26">
      <c r="A15554" s="248"/>
      <c r="I15554" s="126"/>
      <c r="P15554" s="126"/>
      <c r="Y15554" s="126"/>
      <c r="Z15554" s="126"/>
    </row>
    <row r="15555" spans="1:26">
      <c r="A15555" s="248"/>
      <c r="I15555" s="126"/>
      <c r="P15555" s="126"/>
      <c r="Y15555" s="126"/>
      <c r="Z15555" s="126"/>
    </row>
    <row r="15556" spans="1:26">
      <c r="A15556" s="248"/>
      <c r="I15556" s="126"/>
      <c r="P15556" s="126"/>
      <c r="Y15556" s="126"/>
      <c r="Z15556" s="126"/>
    </row>
    <row r="15557" spans="1:26">
      <c r="A15557" s="248"/>
      <c r="I15557" s="126"/>
      <c r="P15557" s="126"/>
      <c r="Y15557" s="126"/>
      <c r="Z15557" s="126"/>
    </row>
    <row r="15558" spans="1:26">
      <c r="A15558" s="248"/>
      <c r="I15558" s="126"/>
      <c r="P15558" s="126"/>
      <c r="Y15558" s="126"/>
      <c r="Z15558" s="126"/>
    </row>
    <row r="15559" spans="1:26">
      <c r="A15559" s="248"/>
      <c r="I15559" s="126"/>
      <c r="P15559" s="126"/>
      <c r="Y15559" s="126"/>
      <c r="Z15559" s="126"/>
    </row>
    <row r="15560" spans="1:26">
      <c r="A15560" s="248"/>
      <c r="I15560" s="126"/>
      <c r="P15560" s="126"/>
      <c r="Y15560" s="126"/>
      <c r="Z15560" s="126"/>
    </row>
    <row r="15561" spans="1:26">
      <c r="A15561" s="248"/>
      <c r="I15561" s="126"/>
      <c r="P15561" s="126"/>
      <c r="Y15561" s="126"/>
      <c r="Z15561" s="126"/>
    </row>
    <row r="15562" spans="1:26">
      <c r="A15562" s="248"/>
      <c r="I15562" s="126"/>
      <c r="P15562" s="126"/>
      <c r="Y15562" s="126"/>
      <c r="Z15562" s="126"/>
    </row>
    <row r="15563" spans="1:26">
      <c r="A15563" s="248"/>
      <c r="I15563" s="126"/>
      <c r="P15563" s="126"/>
      <c r="Y15563" s="126"/>
      <c r="Z15563" s="126"/>
    </row>
    <row r="15564" spans="1:26">
      <c r="A15564" s="248"/>
      <c r="I15564" s="126"/>
      <c r="P15564" s="126"/>
      <c r="Y15564" s="126"/>
      <c r="Z15564" s="126"/>
    </row>
    <row r="15565" spans="1:26">
      <c r="A15565" s="248"/>
      <c r="I15565" s="126"/>
      <c r="P15565" s="126"/>
      <c r="Y15565" s="126"/>
      <c r="Z15565" s="126"/>
    </row>
    <row r="15566" spans="1:26">
      <c r="A15566" s="248"/>
      <c r="I15566" s="126"/>
      <c r="P15566" s="126"/>
      <c r="Y15566" s="126"/>
      <c r="Z15566" s="126"/>
    </row>
    <row r="15567" spans="1:26">
      <c r="A15567" s="248"/>
      <c r="I15567" s="126"/>
      <c r="P15567" s="126"/>
      <c r="Y15567" s="126"/>
      <c r="Z15567" s="126"/>
    </row>
    <row r="15568" spans="1:26">
      <c r="A15568" s="248"/>
      <c r="I15568" s="126"/>
      <c r="P15568" s="126"/>
      <c r="Y15568" s="126"/>
      <c r="Z15568" s="126"/>
    </row>
    <row r="15569" spans="1:26">
      <c r="A15569" s="248"/>
      <c r="I15569" s="126"/>
      <c r="P15569" s="126"/>
      <c r="Y15569" s="126"/>
      <c r="Z15569" s="126"/>
    </row>
    <row r="15570" spans="1:26">
      <c r="A15570" s="248"/>
      <c r="I15570" s="126"/>
      <c r="P15570" s="126"/>
      <c r="Y15570" s="126"/>
      <c r="Z15570" s="126"/>
    </row>
    <row r="15571" spans="1:26">
      <c r="A15571" s="248"/>
      <c r="I15571" s="126"/>
      <c r="P15571" s="126"/>
      <c r="Y15571" s="126"/>
      <c r="Z15571" s="126"/>
    </row>
    <row r="15572" spans="1:26">
      <c r="A15572" s="248"/>
      <c r="I15572" s="126"/>
      <c r="P15572" s="126"/>
      <c r="Y15572" s="126"/>
      <c r="Z15572" s="126"/>
    </row>
    <row r="15573" spans="1:26">
      <c r="A15573" s="248"/>
      <c r="I15573" s="126"/>
      <c r="P15573" s="126"/>
      <c r="Y15573" s="126"/>
      <c r="Z15573" s="126"/>
    </row>
    <row r="15574" spans="1:26">
      <c r="A15574" s="248"/>
      <c r="I15574" s="126"/>
      <c r="P15574" s="126"/>
      <c r="Y15574" s="126"/>
      <c r="Z15574" s="126"/>
    </row>
    <row r="15575" spans="1:26">
      <c r="A15575" s="248"/>
      <c r="I15575" s="126"/>
      <c r="P15575" s="126"/>
      <c r="Y15575" s="126"/>
      <c r="Z15575" s="126"/>
    </row>
    <row r="15576" spans="1:26">
      <c r="A15576" s="248"/>
      <c r="I15576" s="126"/>
      <c r="P15576" s="126"/>
      <c r="Y15576" s="126"/>
      <c r="Z15576" s="126"/>
    </row>
    <row r="15577" spans="1:26">
      <c r="A15577" s="248"/>
      <c r="I15577" s="126"/>
      <c r="P15577" s="126"/>
      <c r="Y15577" s="126"/>
      <c r="Z15577" s="126"/>
    </row>
    <row r="15578" spans="1:26">
      <c r="A15578" s="248"/>
      <c r="I15578" s="126"/>
      <c r="P15578" s="126"/>
      <c r="Y15578" s="126"/>
      <c r="Z15578" s="126"/>
    </row>
    <row r="15579" spans="1:26">
      <c r="A15579" s="248"/>
      <c r="I15579" s="126"/>
      <c r="P15579" s="126"/>
      <c r="Y15579" s="126"/>
      <c r="Z15579" s="126"/>
    </row>
    <row r="15580" spans="1:26">
      <c r="A15580" s="248"/>
      <c r="I15580" s="126"/>
      <c r="P15580" s="126"/>
      <c r="Y15580" s="126"/>
      <c r="Z15580" s="126"/>
    </row>
    <row r="15581" spans="1:26">
      <c r="A15581" s="248"/>
      <c r="I15581" s="126"/>
      <c r="P15581" s="126"/>
      <c r="Y15581" s="126"/>
      <c r="Z15581" s="126"/>
    </row>
    <row r="15582" spans="1:26">
      <c r="A15582" s="248"/>
      <c r="I15582" s="126"/>
      <c r="P15582" s="126"/>
      <c r="Y15582" s="126"/>
      <c r="Z15582" s="126"/>
    </row>
    <row r="15583" spans="1:26">
      <c r="A15583" s="248"/>
      <c r="I15583" s="126"/>
      <c r="P15583" s="126"/>
      <c r="Y15583" s="126"/>
      <c r="Z15583" s="126"/>
    </row>
    <row r="15584" spans="1:26">
      <c r="A15584" s="248"/>
      <c r="I15584" s="126"/>
      <c r="P15584" s="126"/>
      <c r="Y15584" s="126"/>
      <c r="Z15584" s="126"/>
    </row>
    <row r="15585" spans="1:26">
      <c r="A15585" s="248"/>
      <c r="I15585" s="126"/>
      <c r="P15585" s="126"/>
      <c r="Y15585" s="126"/>
      <c r="Z15585" s="126"/>
    </row>
    <row r="15586" spans="1:26">
      <c r="A15586" s="248"/>
      <c r="I15586" s="126"/>
      <c r="P15586" s="126"/>
      <c r="Y15586" s="126"/>
      <c r="Z15586" s="126"/>
    </row>
    <row r="15587" spans="1:26">
      <c r="A15587" s="248"/>
      <c r="I15587" s="126"/>
      <c r="P15587" s="126"/>
      <c r="Y15587" s="126"/>
      <c r="Z15587" s="126"/>
    </row>
    <row r="15588" spans="1:26">
      <c r="A15588" s="248"/>
      <c r="I15588" s="126"/>
      <c r="P15588" s="126"/>
      <c r="Y15588" s="126"/>
      <c r="Z15588" s="126"/>
    </row>
    <row r="15589" spans="1:26">
      <c r="A15589" s="248"/>
      <c r="I15589" s="126"/>
      <c r="P15589" s="126"/>
      <c r="Y15589" s="126"/>
      <c r="Z15589" s="126"/>
    </row>
    <row r="15590" spans="1:26">
      <c r="A15590" s="248"/>
      <c r="I15590" s="126"/>
      <c r="P15590" s="126"/>
      <c r="Y15590" s="126"/>
      <c r="Z15590" s="126"/>
    </row>
    <row r="15591" spans="1:26">
      <c r="A15591" s="248"/>
      <c r="I15591" s="126"/>
      <c r="P15591" s="126"/>
      <c r="Y15591" s="126"/>
      <c r="Z15591" s="126"/>
    </row>
    <row r="15592" spans="1:26">
      <c r="A15592" s="248"/>
      <c r="I15592" s="126"/>
      <c r="P15592" s="126"/>
      <c r="Y15592" s="126"/>
      <c r="Z15592" s="126"/>
    </row>
    <row r="15593" spans="1:26">
      <c r="A15593" s="248"/>
      <c r="I15593" s="126"/>
      <c r="P15593" s="126"/>
      <c r="Y15593" s="126"/>
      <c r="Z15593" s="126"/>
    </row>
    <row r="15594" spans="1:26">
      <c r="A15594" s="248"/>
      <c r="I15594" s="126"/>
      <c r="P15594" s="126"/>
      <c r="Y15594" s="126"/>
      <c r="Z15594" s="126"/>
    </row>
    <row r="15595" spans="1:26">
      <c r="A15595" s="248"/>
      <c r="I15595" s="126"/>
      <c r="P15595" s="126"/>
      <c r="Y15595" s="126"/>
      <c r="Z15595" s="126"/>
    </row>
    <row r="15596" spans="1:26">
      <c r="A15596" s="248"/>
      <c r="I15596" s="126"/>
      <c r="P15596" s="126"/>
      <c r="Y15596" s="126"/>
      <c r="Z15596" s="126"/>
    </row>
    <row r="15597" spans="1:26">
      <c r="A15597" s="248"/>
      <c r="I15597" s="126"/>
      <c r="P15597" s="126"/>
      <c r="Y15597" s="126"/>
      <c r="Z15597" s="126"/>
    </row>
    <row r="15598" spans="1:26">
      <c r="A15598" s="248"/>
      <c r="I15598" s="126"/>
      <c r="P15598" s="126"/>
      <c r="Y15598" s="126"/>
      <c r="Z15598" s="126"/>
    </row>
    <row r="15599" spans="1:26">
      <c r="A15599" s="248"/>
      <c r="I15599" s="126"/>
      <c r="P15599" s="126"/>
      <c r="Y15599" s="126"/>
      <c r="Z15599" s="126"/>
    </row>
    <row r="15600" spans="1:26">
      <c r="A15600" s="248"/>
      <c r="I15600" s="126"/>
      <c r="P15600" s="126"/>
      <c r="Y15600" s="126"/>
      <c r="Z15600" s="126"/>
    </row>
    <row r="15601" spans="1:26">
      <c r="A15601" s="248"/>
      <c r="I15601" s="126"/>
      <c r="P15601" s="126"/>
      <c r="Y15601" s="126"/>
      <c r="Z15601" s="126"/>
    </row>
    <row r="15602" spans="1:26">
      <c r="A15602" s="248"/>
      <c r="I15602" s="126"/>
      <c r="P15602" s="126"/>
      <c r="Y15602" s="126"/>
      <c r="Z15602" s="126"/>
    </row>
    <row r="15603" spans="1:26">
      <c r="A15603" s="248"/>
      <c r="I15603" s="126"/>
      <c r="P15603" s="126"/>
      <c r="Y15603" s="126"/>
      <c r="Z15603" s="126"/>
    </row>
    <row r="15604" spans="1:26">
      <c r="A15604" s="248"/>
      <c r="I15604" s="126"/>
      <c r="P15604" s="126"/>
      <c r="Y15604" s="126"/>
      <c r="Z15604" s="126"/>
    </row>
    <row r="15605" spans="1:26">
      <c r="A15605" s="248"/>
      <c r="I15605" s="126"/>
      <c r="P15605" s="126"/>
      <c r="Y15605" s="126"/>
      <c r="Z15605" s="126"/>
    </row>
    <row r="15606" spans="1:26">
      <c r="A15606" s="248"/>
      <c r="I15606" s="126"/>
      <c r="P15606" s="126"/>
      <c r="Y15606" s="126"/>
      <c r="Z15606" s="126"/>
    </row>
    <row r="15607" spans="1:26">
      <c r="A15607" s="248"/>
      <c r="I15607" s="126"/>
      <c r="P15607" s="126"/>
      <c r="Y15607" s="126"/>
      <c r="Z15607" s="126"/>
    </row>
    <row r="15608" spans="1:26">
      <c r="A15608" s="248"/>
      <c r="I15608" s="126"/>
      <c r="P15608" s="126"/>
      <c r="Y15608" s="126"/>
      <c r="Z15608" s="126"/>
    </row>
    <row r="15609" spans="1:26">
      <c r="A15609" s="248"/>
      <c r="I15609" s="126"/>
      <c r="P15609" s="126"/>
      <c r="Y15609" s="126"/>
      <c r="Z15609" s="126"/>
    </row>
    <row r="15610" spans="1:26">
      <c r="A15610" s="248"/>
      <c r="I15610" s="126"/>
      <c r="P15610" s="126"/>
      <c r="Y15610" s="126"/>
      <c r="Z15610" s="126"/>
    </row>
    <row r="15611" spans="1:26">
      <c r="A15611" s="248"/>
      <c r="I15611" s="126"/>
      <c r="P15611" s="126"/>
      <c r="Y15611" s="126"/>
      <c r="Z15611" s="126"/>
    </row>
    <row r="15612" spans="1:26">
      <c r="A15612" s="248"/>
      <c r="I15612" s="126"/>
      <c r="P15612" s="126"/>
      <c r="Y15612" s="126"/>
      <c r="Z15612" s="126"/>
    </row>
    <row r="15613" spans="1:26">
      <c r="A15613" s="248"/>
      <c r="I15613" s="126"/>
      <c r="P15613" s="126"/>
      <c r="Y15613" s="126"/>
      <c r="Z15613" s="126"/>
    </row>
    <row r="15614" spans="1:26">
      <c r="A15614" s="248"/>
      <c r="I15614" s="126"/>
      <c r="P15614" s="126"/>
      <c r="Y15614" s="126"/>
      <c r="Z15614" s="126"/>
    </row>
    <row r="15615" spans="1:26">
      <c r="A15615" s="248"/>
      <c r="I15615" s="126"/>
      <c r="P15615" s="126"/>
      <c r="Y15615" s="126"/>
      <c r="Z15615" s="126"/>
    </row>
    <row r="15616" spans="1:26">
      <c r="A15616" s="248"/>
      <c r="I15616" s="126"/>
      <c r="P15616" s="126"/>
      <c r="Y15616" s="126"/>
      <c r="Z15616" s="126"/>
    </row>
    <row r="15617" spans="1:26">
      <c r="A15617" s="248"/>
      <c r="I15617" s="126"/>
      <c r="P15617" s="126"/>
      <c r="Y15617" s="126"/>
      <c r="Z15617" s="126"/>
    </row>
    <row r="15618" spans="1:26">
      <c r="A15618" s="248"/>
      <c r="I15618" s="126"/>
      <c r="P15618" s="126"/>
      <c r="Y15618" s="126"/>
      <c r="Z15618" s="126"/>
    </row>
    <row r="15619" spans="1:26">
      <c r="A15619" s="248"/>
      <c r="I15619" s="126"/>
      <c r="P15619" s="126"/>
      <c r="Y15619" s="126"/>
      <c r="Z15619" s="126"/>
    </row>
    <row r="15620" spans="1:26">
      <c r="A15620" s="248"/>
      <c r="I15620" s="126"/>
      <c r="P15620" s="126"/>
      <c r="Y15620" s="126"/>
      <c r="Z15620" s="126"/>
    </row>
    <row r="15621" spans="1:26">
      <c r="A15621" s="248"/>
      <c r="I15621" s="126"/>
      <c r="P15621" s="126"/>
      <c r="Y15621" s="126"/>
      <c r="Z15621" s="126"/>
    </row>
    <row r="15622" spans="1:26">
      <c r="A15622" s="248"/>
      <c r="I15622" s="126"/>
      <c r="P15622" s="126"/>
      <c r="Y15622" s="126"/>
      <c r="Z15622" s="126"/>
    </row>
    <row r="15623" spans="1:26">
      <c r="A15623" s="248"/>
      <c r="I15623" s="126"/>
      <c r="P15623" s="126"/>
      <c r="Y15623" s="126"/>
      <c r="Z15623" s="126"/>
    </row>
    <row r="15624" spans="1:26">
      <c r="A15624" s="248"/>
      <c r="I15624" s="126"/>
      <c r="P15624" s="126"/>
      <c r="Y15624" s="126"/>
      <c r="Z15624" s="126"/>
    </row>
    <row r="15625" spans="1:26">
      <c r="A15625" s="248"/>
      <c r="I15625" s="126"/>
      <c r="P15625" s="126"/>
      <c r="Y15625" s="126"/>
      <c r="Z15625" s="126"/>
    </row>
    <row r="15626" spans="1:26">
      <c r="A15626" s="248"/>
      <c r="I15626" s="126"/>
      <c r="P15626" s="126"/>
      <c r="Y15626" s="126"/>
      <c r="Z15626" s="126"/>
    </row>
    <row r="15627" spans="1:26">
      <c r="A15627" s="248"/>
      <c r="I15627" s="126"/>
      <c r="P15627" s="126"/>
      <c r="Y15627" s="126"/>
      <c r="Z15627" s="126"/>
    </row>
    <row r="15628" spans="1:26">
      <c r="A15628" s="248"/>
      <c r="I15628" s="126"/>
      <c r="P15628" s="126"/>
      <c r="Y15628" s="126"/>
      <c r="Z15628" s="126"/>
    </row>
    <row r="15629" spans="1:26">
      <c r="A15629" s="248"/>
      <c r="I15629" s="126"/>
      <c r="P15629" s="126"/>
      <c r="Y15629" s="126"/>
      <c r="Z15629" s="126"/>
    </row>
    <row r="15630" spans="1:26">
      <c r="A15630" s="248"/>
      <c r="I15630" s="126"/>
      <c r="P15630" s="126"/>
      <c r="Y15630" s="126"/>
      <c r="Z15630" s="126"/>
    </row>
    <row r="15631" spans="1:26">
      <c r="A15631" s="248"/>
      <c r="I15631" s="126"/>
      <c r="P15631" s="126"/>
      <c r="Y15631" s="126"/>
      <c r="Z15631" s="126"/>
    </row>
    <row r="15632" spans="1:26">
      <c r="A15632" s="248"/>
      <c r="I15632" s="126"/>
      <c r="P15632" s="126"/>
      <c r="Y15632" s="126"/>
      <c r="Z15632" s="126"/>
    </row>
    <row r="15633" spans="1:26">
      <c r="A15633" s="248"/>
      <c r="I15633" s="126"/>
      <c r="P15633" s="126"/>
      <c r="Y15633" s="126"/>
      <c r="Z15633" s="126"/>
    </row>
    <row r="15634" spans="1:26">
      <c r="A15634" s="248"/>
      <c r="I15634" s="126"/>
      <c r="P15634" s="126"/>
      <c r="Y15634" s="126"/>
      <c r="Z15634" s="126"/>
    </row>
    <row r="15635" spans="1:26">
      <c r="A15635" s="248"/>
      <c r="I15635" s="126"/>
      <c r="P15635" s="126"/>
      <c r="Y15635" s="126"/>
      <c r="Z15635" s="126"/>
    </row>
    <row r="15636" spans="1:26">
      <c r="A15636" s="248"/>
      <c r="I15636" s="126"/>
      <c r="P15636" s="126"/>
      <c r="Y15636" s="126"/>
      <c r="Z15636" s="126"/>
    </row>
    <row r="15637" spans="1:26">
      <c r="A15637" s="248"/>
      <c r="I15637" s="126"/>
      <c r="P15637" s="126"/>
      <c r="Y15637" s="126"/>
      <c r="Z15637" s="126"/>
    </row>
    <row r="15638" spans="1:26">
      <c r="A15638" s="248"/>
      <c r="I15638" s="126"/>
      <c r="P15638" s="126"/>
      <c r="Y15638" s="126"/>
      <c r="Z15638" s="126"/>
    </row>
    <row r="15639" spans="1:26">
      <c r="A15639" s="248"/>
      <c r="I15639" s="126"/>
      <c r="P15639" s="126"/>
      <c r="Y15639" s="126"/>
      <c r="Z15639" s="126"/>
    </row>
    <row r="15640" spans="1:26">
      <c r="A15640" s="248"/>
      <c r="I15640" s="126"/>
      <c r="P15640" s="126"/>
      <c r="Y15640" s="126"/>
      <c r="Z15640" s="126"/>
    </row>
    <row r="15641" spans="1:26">
      <c r="A15641" s="248"/>
      <c r="I15641" s="126"/>
      <c r="P15641" s="126"/>
      <c r="Y15641" s="126"/>
      <c r="Z15641" s="126"/>
    </row>
    <row r="15642" spans="1:26">
      <c r="A15642" s="248"/>
      <c r="I15642" s="126"/>
      <c r="P15642" s="126"/>
      <c r="Y15642" s="126"/>
      <c r="Z15642" s="126"/>
    </row>
    <row r="15643" spans="1:26">
      <c r="A15643" s="248"/>
      <c r="I15643" s="126"/>
      <c r="P15643" s="126"/>
      <c r="Y15643" s="126"/>
      <c r="Z15643" s="126"/>
    </row>
    <row r="15644" spans="1:26">
      <c r="A15644" s="248"/>
      <c r="I15644" s="126"/>
      <c r="P15644" s="126"/>
      <c r="Y15644" s="126"/>
      <c r="Z15644" s="126"/>
    </row>
    <row r="15645" spans="1:26">
      <c r="A15645" s="248"/>
      <c r="I15645" s="126"/>
      <c r="P15645" s="126"/>
      <c r="Y15645" s="126"/>
      <c r="Z15645" s="126"/>
    </row>
    <row r="15646" spans="1:26">
      <c r="A15646" s="248"/>
      <c r="I15646" s="126"/>
      <c r="P15646" s="126"/>
      <c r="Y15646" s="126"/>
      <c r="Z15646" s="126"/>
    </row>
    <row r="15647" spans="1:26">
      <c r="A15647" s="248"/>
      <c r="I15647" s="126"/>
      <c r="P15647" s="126"/>
      <c r="Y15647" s="126"/>
      <c r="Z15647" s="126"/>
    </row>
    <row r="15648" spans="1:26">
      <c r="A15648" s="248"/>
      <c r="I15648" s="126"/>
      <c r="P15648" s="126"/>
      <c r="Y15648" s="126"/>
      <c r="Z15648" s="126"/>
    </row>
    <row r="15649" spans="1:26">
      <c r="A15649" s="248"/>
      <c r="I15649" s="126"/>
      <c r="P15649" s="126"/>
      <c r="Y15649" s="126"/>
      <c r="Z15649" s="126"/>
    </row>
    <row r="15650" spans="1:26">
      <c r="A15650" s="248"/>
      <c r="I15650" s="126"/>
      <c r="P15650" s="126"/>
      <c r="Y15650" s="126"/>
      <c r="Z15650" s="126"/>
    </row>
    <row r="15651" spans="1:26">
      <c r="A15651" s="248"/>
      <c r="I15651" s="126"/>
      <c r="P15651" s="126"/>
      <c r="Y15651" s="126"/>
      <c r="Z15651" s="126"/>
    </row>
    <row r="15652" spans="1:26">
      <c r="A15652" s="248"/>
      <c r="I15652" s="126"/>
      <c r="P15652" s="126"/>
      <c r="Y15652" s="126"/>
      <c r="Z15652" s="126"/>
    </row>
    <row r="15653" spans="1:26">
      <c r="A15653" s="248"/>
      <c r="I15653" s="126"/>
      <c r="P15653" s="126"/>
      <c r="Y15653" s="126"/>
      <c r="Z15653" s="126"/>
    </row>
    <row r="15654" spans="1:26">
      <c r="A15654" s="248"/>
      <c r="I15654" s="126"/>
      <c r="P15654" s="126"/>
      <c r="Y15654" s="126"/>
      <c r="Z15654" s="126"/>
    </row>
    <row r="15655" spans="1:26">
      <c r="A15655" s="248"/>
      <c r="I15655" s="126"/>
      <c r="P15655" s="126"/>
      <c r="Y15655" s="126"/>
      <c r="Z15655" s="126"/>
    </row>
    <row r="15656" spans="1:26">
      <c r="A15656" s="248"/>
      <c r="I15656" s="126"/>
      <c r="P15656" s="126"/>
      <c r="Y15656" s="126"/>
      <c r="Z15656" s="126"/>
    </row>
    <row r="15657" spans="1:26">
      <c r="A15657" s="248"/>
      <c r="I15657" s="126"/>
      <c r="P15657" s="126"/>
      <c r="Y15657" s="126"/>
      <c r="Z15657" s="126"/>
    </row>
    <row r="15658" spans="1:26">
      <c r="A15658" s="248"/>
      <c r="I15658" s="126"/>
      <c r="P15658" s="126"/>
      <c r="Y15658" s="126"/>
      <c r="Z15658" s="126"/>
    </row>
    <row r="15659" spans="1:26">
      <c r="A15659" s="248"/>
      <c r="I15659" s="126"/>
      <c r="P15659" s="126"/>
      <c r="Y15659" s="126"/>
      <c r="Z15659" s="126"/>
    </row>
    <row r="15660" spans="1:26">
      <c r="A15660" s="248"/>
      <c r="I15660" s="126"/>
      <c r="P15660" s="126"/>
      <c r="Y15660" s="126"/>
      <c r="Z15660" s="126"/>
    </row>
    <row r="15661" spans="1:26">
      <c r="A15661" s="248"/>
      <c r="I15661" s="126"/>
      <c r="P15661" s="126"/>
      <c r="Y15661" s="126"/>
      <c r="Z15661" s="126"/>
    </row>
    <row r="15662" spans="1:26">
      <c r="A15662" s="248"/>
      <c r="I15662" s="126"/>
      <c r="P15662" s="126"/>
      <c r="Y15662" s="126"/>
      <c r="Z15662" s="126"/>
    </row>
    <row r="15663" spans="1:26">
      <c r="A15663" s="248"/>
      <c r="I15663" s="126"/>
      <c r="P15663" s="126"/>
      <c r="Y15663" s="126"/>
      <c r="Z15663" s="126"/>
    </row>
    <row r="15664" spans="1:26">
      <c r="A15664" s="248"/>
      <c r="I15664" s="126"/>
      <c r="P15664" s="126"/>
      <c r="Y15664" s="126"/>
      <c r="Z15664" s="126"/>
    </row>
    <row r="15665" spans="1:26">
      <c r="A15665" s="248"/>
      <c r="I15665" s="126"/>
      <c r="P15665" s="126"/>
      <c r="Y15665" s="126"/>
      <c r="Z15665" s="126"/>
    </row>
    <row r="15666" spans="1:26">
      <c r="A15666" s="248"/>
      <c r="I15666" s="126"/>
      <c r="P15666" s="126"/>
      <c r="Y15666" s="126"/>
      <c r="Z15666" s="126"/>
    </row>
    <row r="15667" spans="1:26">
      <c r="A15667" s="248"/>
      <c r="I15667" s="126"/>
      <c r="P15667" s="126"/>
      <c r="Y15667" s="126"/>
      <c r="Z15667" s="126"/>
    </row>
    <row r="15668" spans="1:26">
      <c r="A15668" s="248"/>
      <c r="I15668" s="126"/>
      <c r="P15668" s="126"/>
      <c r="Y15668" s="126"/>
      <c r="Z15668" s="126"/>
    </row>
    <row r="15669" spans="1:26">
      <c r="A15669" s="248"/>
      <c r="I15669" s="126"/>
      <c r="P15669" s="126"/>
      <c r="Y15669" s="126"/>
      <c r="Z15669" s="126"/>
    </row>
    <row r="15670" spans="1:26">
      <c r="A15670" s="248"/>
      <c r="I15670" s="126"/>
      <c r="P15670" s="126"/>
      <c r="Y15670" s="126"/>
      <c r="Z15670" s="126"/>
    </row>
    <row r="15671" spans="1:26">
      <c r="A15671" s="248"/>
      <c r="I15671" s="126"/>
      <c r="P15671" s="126"/>
      <c r="Y15671" s="126"/>
      <c r="Z15671" s="126"/>
    </row>
    <row r="15672" spans="1:26">
      <c r="A15672" s="248"/>
      <c r="I15672" s="126"/>
      <c r="P15672" s="126"/>
      <c r="Y15672" s="126"/>
      <c r="Z15672" s="126"/>
    </row>
    <row r="15673" spans="1:26">
      <c r="A15673" s="248"/>
      <c r="I15673" s="126"/>
      <c r="P15673" s="126"/>
      <c r="Y15673" s="126"/>
      <c r="Z15673" s="126"/>
    </row>
    <row r="15674" spans="1:26">
      <c r="A15674" s="248"/>
      <c r="I15674" s="126"/>
      <c r="P15674" s="126"/>
      <c r="Y15674" s="126"/>
      <c r="Z15674" s="126"/>
    </row>
    <row r="15675" spans="1:26">
      <c r="A15675" s="248"/>
      <c r="I15675" s="126"/>
      <c r="P15675" s="126"/>
      <c r="Y15675" s="126"/>
      <c r="Z15675" s="126"/>
    </row>
    <row r="15676" spans="1:26">
      <c r="A15676" s="248"/>
      <c r="I15676" s="126"/>
      <c r="P15676" s="126"/>
      <c r="Y15676" s="126"/>
      <c r="Z15676" s="126"/>
    </row>
    <row r="15677" spans="1:26">
      <c r="A15677" s="248"/>
      <c r="I15677" s="126"/>
      <c r="P15677" s="126"/>
      <c r="Y15677" s="126"/>
      <c r="Z15677" s="126"/>
    </row>
    <row r="15678" spans="1:26">
      <c r="A15678" s="248"/>
      <c r="I15678" s="126"/>
      <c r="P15678" s="126"/>
      <c r="Y15678" s="126"/>
      <c r="Z15678" s="126"/>
    </row>
    <row r="15679" spans="1:26">
      <c r="A15679" s="248"/>
      <c r="I15679" s="126"/>
      <c r="P15679" s="126"/>
      <c r="Y15679" s="126"/>
      <c r="Z15679" s="126"/>
    </row>
    <row r="15680" spans="1:26">
      <c r="A15680" s="248"/>
      <c r="I15680" s="126"/>
      <c r="P15680" s="126"/>
      <c r="Y15680" s="126"/>
      <c r="Z15680" s="126"/>
    </row>
    <row r="15681" spans="1:26">
      <c r="A15681" s="248"/>
      <c r="I15681" s="126"/>
      <c r="P15681" s="126"/>
      <c r="Y15681" s="126"/>
      <c r="Z15681" s="126"/>
    </row>
    <row r="15682" spans="1:26">
      <c r="A15682" s="248"/>
      <c r="I15682" s="126"/>
      <c r="P15682" s="126"/>
      <c r="Y15682" s="126"/>
      <c r="Z15682" s="126"/>
    </row>
    <row r="15683" spans="1:26">
      <c r="A15683" s="248"/>
      <c r="I15683" s="126"/>
      <c r="P15683" s="126"/>
      <c r="Y15683" s="126"/>
      <c r="Z15683" s="126"/>
    </row>
    <row r="15684" spans="1:26">
      <c r="A15684" s="248"/>
      <c r="I15684" s="126"/>
      <c r="P15684" s="126"/>
      <c r="Y15684" s="126"/>
      <c r="Z15684" s="126"/>
    </row>
    <row r="15685" spans="1:26">
      <c r="A15685" s="248"/>
      <c r="I15685" s="126"/>
      <c r="P15685" s="126"/>
      <c r="Y15685" s="126"/>
      <c r="Z15685" s="126"/>
    </row>
    <row r="15686" spans="1:26">
      <c r="A15686" s="248"/>
      <c r="I15686" s="126"/>
      <c r="P15686" s="126"/>
      <c r="Y15686" s="126"/>
      <c r="Z15686" s="126"/>
    </row>
    <row r="15687" spans="1:26">
      <c r="A15687" s="248"/>
      <c r="I15687" s="126"/>
      <c r="P15687" s="126"/>
      <c r="Y15687" s="126"/>
      <c r="Z15687" s="126"/>
    </row>
    <row r="15688" spans="1:26">
      <c r="A15688" s="248"/>
      <c r="I15688" s="126"/>
      <c r="P15688" s="126"/>
      <c r="Y15688" s="126"/>
      <c r="Z15688" s="126"/>
    </row>
    <row r="15689" spans="1:26">
      <c r="A15689" s="248"/>
      <c r="I15689" s="126"/>
      <c r="P15689" s="126"/>
      <c r="Y15689" s="126"/>
      <c r="Z15689" s="126"/>
    </row>
    <row r="15690" spans="1:26">
      <c r="A15690" s="248"/>
      <c r="I15690" s="126"/>
      <c r="P15690" s="126"/>
      <c r="Y15690" s="126"/>
      <c r="Z15690" s="126"/>
    </row>
    <row r="15691" spans="1:26">
      <c r="A15691" s="248"/>
      <c r="I15691" s="126"/>
      <c r="P15691" s="126"/>
      <c r="Y15691" s="126"/>
      <c r="Z15691" s="126"/>
    </row>
    <row r="15692" spans="1:26">
      <c r="A15692" s="248"/>
      <c r="I15692" s="126"/>
      <c r="P15692" s="126"/>
      <c r="Y15692" s="126"/>
      <c r="Z15692" s="126"/>
    </row>
    <row r="15693" spans="1:26">
      <c r="A15693" s="248"/>
      <c r="I15693" s="126"/>
      <c r="P15693" s="126"/>
      <c r="Y15693" s="126"/>
      <c r="Z15693" s="126"/>
    </row>
    <row r="15694" spans="1:26">
      <c r="A15694" s="248"/>
      <c r="I15694" s="126"/>
      <c r="P15694" s="126"/>
      <c r="Y15694" s="126"/>
      <c r="Z15694" s="126"/>
    </row>
    <row r="15695" spans="1:26">
      <c r="A15695" s="248"/>
      <c r="I15695" s="126"/>
      <c r="P15695" s="126"/>
      <c r="Y15695" s="126"/>
      <c r="Z15695" s="126"/>
    </row>
    <row r="15696" spans="1:26">
      <c r="A15696" s="248"/>
      <c r="I15696" s="126"/>
      <c r="P15696" s="126"/>
      <c r="Y15696" s="126"/>
      <c r="Z15696" s="126"/>
    </row>
    <row r="15697" spans="1:26">
      <c r="A15697" s="248"/>
      <c r="I15697" s="126"/>
      <c r="P15697" s="126"/>
      <c r="Y15697" s="126"/>
      <c r="Z15697" s="126"/>
    </row>
    <row r="15698" spans="1:26">
      <c r="A15698" s="248"/>
      <c r="I15698" s="126"/>
      <c r="P15698" s="126"/>
      <c r="Y15698" s="126"/>
      <c r="Z15698" s="126"/>
    </row>
    <row r="15699" spans="1:26">
      <c r="A15699" s="248"/>
      <c r="I15699" s="126"/>
      <c r="P15699" s="126"/>
      <c r="Y15699" s="126"/>
      <c r="Z15699" s="126"/>
    </row>
    <row r="15700" spans="1:26">
      <c r="A15700" s="248"/>
      <c r="I15700" s="126"/>
      <c r="P15700" s="126"/>
      <c r="Y15700" s="126"/>
      <c r="Z15700" s="126"/>
    </row>
    <row r="15701" spans="1:26">
      <c r="A15701" s="248"/>
      <c r="I15701" s="126"/>
      <c r="P15701" s="126"/>
      <c r="Y15701" s="126"/>
      <c r="Z15701" s="126"/>
    </row>
    <row r="15702" spans="1:26">
      <c r="A15702" s="248"/>
      <c r="I15702" s="126"/>
      <c r="P15702" s="126"/>
      <c r="Y15702" s="126"/>
      <c r="Z15702" s="126"/>
    </row>
    <row r="15703" spans="1:26">
      <c r="A15703" s="248"/>
      <c r="I15703" s="126"/>
      <c r="P15703" s="126"/>
      <c r="Y15703" s="126"/>
      <c r="Z15703" s="126"/>
    </row>
    <row r="15704" spans="1:26">
      <c r="A15704" s="248"/>
      <c r="I15704" s="126"/>
      <c r="P15704" s="126"/>
      <c r="Y15704" s="126"/>
      <c r="Z15704" s="126"/>
    </row>
    <row r="15705" spans="1:26">
      <c r="A15705" s="248"/>
      <c r="I15705" s="126"/>
      <c r="P15705" s="126"/>
      <c r="Y15705" s="126"/>
      <c r="Z15705" s="126"/>
    </row>
    <row r="15706" spans="1:26">
      <c r="A15706" s="248"/>
      <c r="I15706" s="126"/>
      <c r="P15706" s="126"/>
      <c r="Y15706" s="126"/>
      <c r="Z15706" s="126"/>
    </row>
    <row r="15707" spans="1:26">
      <c r="A15707" s="248"/>
      <c r="I15707" s="126"/>
      <c r="P15707" s="126"/>
      <c r="Y15707" s="126"/>
      <c r="Z15707" s="126"/>
    </row>
    <row r="15708" spans="1:26">
      <c r="A15708" s="248"/>
      <c r="I15708" s="126"/>
      <c r="P15708" s="126"/>
      <c r="Y15708" s="126"/>
      <c r="Z15708" s="126"/>
    </row>
    <row r="15709" spans="1:26">
      <c r="A15709" s="248"/>
      <c r="I15709" s="126"/>
      <c r="P15709" s="126"/>
      <c r="Y15709" s="126"/>
      <c r="Z15709" s="126"/>
    </row>
    <row r="15710" spans="1:26">
      <c r="A15710" s="248"/>
      <c r="I15710" s="126"/>
      <c r="P15710" s="126"/>
      <c r="Y15710" s="126"/>
      <c r="Z15710" s="126"/>
    </row>
    <row r="15711" spans="1:26">
      <c r="A15711" s="248"/>
      <c r="I15711" s="126"/>
      <c r="P15711" s="126"/>
      <c r="Y15711" s="126"/>
      <c r="Z15711" s="126"/>
    </row>
    <row r="15712" spans="1:26">
      <c r="A15712" s="248"/>
      <c r="I15712" s="126"/>
      <c r="P15712" s="126"/>
      <c r="Y15712" s="126"/>
      <c r="Z15712" s="126"/>
    </row>
    <row r="15713" spans="1:26">
      <c r="A15713" s="248"/>
      <c r="I15713" s="126"/>
      <c r="P15713" s="126"/>
      <c r="Y15713" s="126"/>
      <c r="Z15713" s="126"/>
    </row>
    <row r="15714" spans="1:26">
      <c r="A15714" s="248"/>
      <c r="I15714" s="126"/>
      <c r="P15714" s="126"/>
      <c r="Y15714" s="126"/>
      <c r="Z15714" s="126"/>
    </row>
    <row r="15715" spans="1:26">
      <c r="A15715" s="248"/>
      <c r="I15715" s="126"/>
      <c r="P15715" s="126"/>
      <c r="Y15715" s="126"/>
      <c r="Z15715" s="126"/>
    </row>
    <row r="15716" spans="1:26">
      <c r="A15716" s="248"/>
      <c r="I15716" s="126"/>
      <c r="P15716" s="126"/>
      <c r="Y15716" s="126"/>
      <c r="Z15716" s="126"/>
    </row>
    <row r="15717" spans="1:26">
      <c r="A15717" s="248"/>
      <c r="I15717" s="126"/>
      <c r="P15717" s="126"/>
      <c r="Y15717" s="126"/>
      <c r="Z15717" s="126"/>
    </row>
    <row r="15718" spans="1:26">
      <c r="A15718" s="248"/>
      <c r="I15718" s="126"/>
      <c r="P15718" s="126"/>
      <c r="Y15718" s="126"/>
      <c r="Z15718" s="126"/>
    </row>
    <row r="15719" spans="1:26">
      <c r="A15719" s="248"/>
      <c r="I15719" s="126"/>
      <c r="P15719" s="126"/>
      <c r="Y15719" s="126"/>
      <c r="Z15719" s="126"/>
    </row>
    <row r="15720" spans="1:26">
      <c r="A15720" s="248"/>
      <c r="I15720" s="126"/>
      <c r="P15720" s="126"/>
      <c r="Y15720" s="126"/>
      <c r="Z15720" s="126"/>
    </row>
    <row r="15721" spans="1:26">
      <c r="A15721" s="248"/>
      <c r="I15721" s="126"/>
      <c r="P15721" s="126"/>
      <c r="Y15721" s="126"/>
      <c r="Z15721" s="126"/>
    </row>
    <row r="15722" spans="1:26">
      <c r="A15722" s="248"/>
      <c r="I15722" s="126"/>
      <c r="P15722" s="126"/>
      <c r="Y15722" s="126"/>
      <c r="Z15722" s="126"/>
    </row>
    <row r="15723" spans="1:26">
      <c r="A15723" s="248"/>
      <c r="I15723" s="126"/>
      <c r="P15723" s="126"/>
      <c r="Y15723" s="126"/>
      <c r="Z15723" s="126"/>
    </row>
    <row r="15724" spans="1:26">
      <c r="A15724" s="248"/>
      <c r="I15724" s="126"/>
      <c r="P15724" s="126"/>
      <c r="Y15724" s="126"/>
      <c r="Z15724" s="126"/>
    </row>
    <row r="15725" spans="1:26">
      <c r="A15725" s="248"/>
      <c r="I15725" s="126"/>
      <c r="P15725" s="126"/>
      <c r="Y15725" s="126"/>
      <c r="Z15725" s="126"/>
    </row>
    <row r="15726" spans="1:26">
      <c r="A15726" s="248"/>
      <c r="I15726" s="126"/>
      <c r="P15726" s="126"/>
      <c r="Y15726" s="126"/>
      <c r="Z15726" s="126"/>
    </row>
    <row r="15727" spans="1:26">
      <c r="A15727" s="248"/>
      <c r="I15727" s="126"/>
      <c r="P15727" s="126"/>
      <c r="Y15727" s="126"/>
      <c r="Z15727" s="126"/>
    </row>
    <row r="15728" spans="1:26">
      <c r="A15728" s="248"/>
      <c r="I15728" s="126"/>
      <c r="P15728" s="126"/>
      <c r="Y15728" s="126"/>
      <c r="Z15728" s="126"/>
    </row>
    <row r="15729" spans="1:26">
      <c r="A15729" s="248"/>
      <c r="I15729" s="126"/>
      <c r="P15729" s="126"/>
      <c r="Y15729" s="126"/>
      <c r="Z15729" s="126"/>
    </row>
    <row r="15730" spans="1:26">
      <c r="A15730" s="248"/>
      <c r="I15730" s="126"/>
      <c r="P15730" s="126"/>
      <c r="Y15730" s="126"/>
      <c r="Z15730" s="126"/>
    </row>
    <row r="15731" spans="1:26">
      <c r="A15731" s="248"/>
      <c r="I15731" s="126"/>
      <c r="P15731" s="126"/>
      <c r="Y15731" s="126"/>
      <c r="Z15731" s="126"/>
    </row>
    <row r="15732" spans="1:26">
      <c r="A15732" s="248"/>
      <c r="I15732" s="126"/>
      <c r="P15732" s="126"/>
      <c r="Y15732" s="126"/>
      <c r="Z15732" s="126"/>
    </row>
    <row r="15733" spans="1:26">
      <c r="A15733" s="248"/>
      <c r="I15733" s="126"/>
      <c r="P15733" s="126"/>
      <c r="Y15733" s="126"/>
      <c r="Z15733" s="126"/>
    </row>
    <row r="15734" spans="1:26">
      <c r="A15734" s="248"/>
      <c r="I15734" s="126"/>
      <c r="P15734" s="126"/>
      <c r="Y15734" s="126"/>
      <c r="Z15734" s="126"/>
    </row>
    <row r="15735" spans="1:26">
      <c r="A15735" s="248"/>
      <c r="I15735" s="126"/>
      <c r="P15735" s="126"/>
      <c r="Y15735" s="126"/>
      <c r="Z15735" s="126"/>
    </row>
    <row r="15736" spans="1:26">
      <c r="A15736" s="248"/>
      <c r="I15736" s="126"/>
      <c r="P15736" s="126"/>
      <c r="Y15736" s="126"/>
      <c r="Z15736" s="126"/>
    </row>
    <row r="15737" spans="1:26">
      <c r="A15737" s="248"/>
      <c r="I15737" s="126"/>
      <c r="P15737" s="126"/>
      <c r="Y15737" s="126"/>
      <c r="Z15737" s="126"/>
    </row>
    <row r="15738" spans="1:26">
      <c r="A15738" s="248"/>
      <c r="I15738" s="126"/>
      <c r="P15738" s="126"/>
      <c r="Y15738" s="126"/>
      <c r="Z15738" s="126"/>
    </row>
    <row r="15739" spans="1:26">
      <c r="A15739" s="248"/>
      <c r="I15739" s="126"/>
      <c r="P15739" s="126"/>
      <c r="Y15739" s="126"/>
      <c r="Z15739" s="126"/>
    </row>
    <row r="15740" spans="1:26">
      <c r="A15740" s="248"/>
      <c r="I15740" s="126"/>
      <c r="P15740" s="126"/>
      <c r="Y15740" s="126"/>
      <c r="Z15740" s="126"/>
    </row>
    <row r="15741" spans="1:26">
      <c r="A15741" s="248"/>
      <c r="I15741" s="126"/>
      <c r="P15741" s="126"/>
      <c r="Y15741" s="126"/>
      <c r="Z15741" s="126"/>
    </row>
    <row r="15742" spans="1:26">
      <c r="A15742" s="248"/>
      <c r="I15742" s="126"/>
      <c r="P15742" s="126"/>
      <c r="Y15742" s="126"/>
      <c r="Z15742" s="126"/>
    </row>
    <row r="15743" spans="1:26">
      <c r="A15743" s="248"/>
      <c r="I15743" s="126"/>
      <c r="P15743" s="126"/>
      <c r="Y15743" s="126"/>
      <c r="Z15743" s="126"/>
    </row>
    <row r="15744" spans="1:26">
      <c r="A15744" s="248"/>
      <c r="I15744" s="126"/>
      <c r="P15744" s="126"/>
      <c r="Y15744" s="126"/>
      <c r="Z15744" s="126"/>
    </row>
    <row r="15745" spans="1:26">
      <c r="A15745" s="248"/>
      <c r="I15745" s="126"/>
      <c r="P15745" s="126"/>
      <c r="Y15745" s="126"/>
      <c r="Z15745" s="126"/>
    </row>
    <row r="15746" spans="1:26">
      <c r="A15746" s="248"/>
      <c r="I15746" s="126"/>
      <c r="P15746" s="126"/>
      <c r="Y15746" s="126"/>
      <c r="Z15746" s="126"/>
    </row>
    <row r="15747" spans="1:26">
      <c r="A15747" s="248"/>
      <c r="I15747" s="126"/>
      <c r="P15747" s="126"/>
      <c r="Y15747" s="126"/>
      <c r="Z15747" s="126"/>
    </row>
    <row r="15748" spans="1:26">
      <c r="A15748" s="248"/>
      <c r="I15748" s="126"/>
      <c r="P15748" s="126"/>
      <c r="Y15748" s="126"/>
      <c r="Z15748" s="126"/>
    </row>
    <row r="15749" spans="1:26">
      <c r="A15749" s="248"/>
      <c r="I15749" s="126"/>
      <c r="P15749" s="126"/>
      <c r="Y15749" s="126"/>
      <c r="Z15749" s="126"/>
    </row>
    <row r="15750" spans="1:26">
      <c r="A15750" s="248"/>
      <c r="I15750" s="126"/>
      <c r="P15750" s="126"/>
      <c r="Y15750" s="126"/>
      <c r="Z15750" s="126"/>
    </row>
    <row r="15751" spans="1:26">
      <c r="A15751" s="248"/>
      <c r="I15751" s="126"/>
      <c r="P15751" s="126"/>
      <c r="Y15751" s="126"/>
      <c r="Z15751" s="126"/>
    </row>
    <row r="15752" spans="1:26">
      <c r="A15752" s="248"/>
      <c r="I15752" s="126"/>
      <c r="P15752" s="126"/>
      <c r="Y15752" s="126"/>
      <c r="Z15752" s="126"/>
    </row>
    <row r="15753" spans="1:26">
      <c r="A15753" s="248"/>
      <c r="I15753" s="126"/>
      <c r="P15753" s="126"/>
      <c r="Y15753" s="126"/>
      <c r="Z15753" s="126"/>
    </row>
    <row r="15754" spans="1:26">
      <c r="A15754" s="248"/>
      <c r="I15754" s="126"/>
      <c r="P15754" s="126"/>
      <c r="Y15754" s="126"/>
      <c r="Z15754" s="126"/>
    </row>
    <row r="15755" spans="1:26">
      <c r="A15755" s="248"/>
      <c r="I15755" s="126"/>
      <c r="P15755" s="126"/>
      <c r="Y15755" s="126"/>
      <c r="Z15755" s="126"/>
    </row>
    <row r="15756" spans="1:26">
      <c r="A15756" s="248"/>
      <c r="I15756" s="126"/>
      <c r="P15756" s="126"/>
      <c r="Y15756" s="126"/>
      <c r="Z15756" s="126"/>
    </row>
    <row r="15757" spans="1:26">
      <c r="A15757" s="248"/>
      <c r="I15757" s="126"/>
      <c r="P15757" s="126"/>
      <c r="Y15757" s="126"/>
      <c r="Z15757" s="126"/>
    </row>
    <row r="15758" spans="1:26">
      <c r="A15758" s="248"/>
      <c r="I15758" s="126"/>
      <c r="P15758" s="126"/>
      <c r="Y15758" s="126"/>
      <c r="Z15758" s="126"/>
    </row>
    <row r="15759" spans="1:26">
      <c r="A15759" s="248"/>
      <c r="I15759" s="126"/>
      <c r="P15759" s="126"/>
      <c r="Y15759" s="126"/>
      <c r="Z15759" s="126"/>
    </row>
    <row r="15760" spans="1:26">
      <c r="A15760" s="248"/>
      <c r="I15760" s="126"/>
      <c r="P15760" s="126"/>
      <c r="Y15760" s="126"/>
      <c r="Z15760" s="126"/>
    </row>
    <row r="15761" spans="1:26">
      <c r="A15761" s="248"/>
      <c r="I15761" s="126"/>
      <c r="P15761" s="126"/>
      <c r="Y15761" s="126"/>
      <c r="Z15761" s="126"/>
    </row>
    <row r="15762" spans="1:26">
      <c r="A15762" s="248"/>
      <c r="I15762" s="126"/>
      <c r="P15762" s="126"/>
      <c r="Y15762" s="126"/>
      <c r="Z15762" s="126"/>
    </row>
    <row r="15763" spans="1:26">
      <c r="A15763" s="248"/>
      <c r="I15763" s="126"/>
      <c r="P15763" s="126"/>
      <c r="Y15763" s="126"/>
      <c r="Z15763" s="126"/>
    </row>
    <row r="15764" spans="1:26">
      <c r="A15764" s="248"/>
      <c r="I15764" s="126"/>
      <c r="P15764" s="126"/>
      <c r="Y15764" s="126"/>
      <c r="Z15764" s="126"/>
    </row>
    <row r="15765" spans="1:26">
      <c r="A15765" s="248"/>
      <c r="I15765" s="126"/>
      <c r="P15765" s="126"/>
      <c r="Y15765" s="126"/>
      <c r="Z15765" s="126"/>
    </row>
    <row r="15766" spans="1:26">
      <c r="A15766" s="248"/>
      <c r="I15766" s="126"/>
      <c r="P15766" s="126"/>
      <c r="Y15766" s="126"/>
      <c r="Z15766" s="126"/>
    </row>
    <row r="15767" spans="1:26">
      <c r="A15767" s="248"/>
      <c r="I15767" s="126"/>
      <c r="P15767" s="126"/>
      <c r="Y15767" s="126"/>
      <c r="Z15767" s="126"/>
    </row>
    <row r="15768" spans="1:26">
      <c r="A15768" s="248"/>
      <c r="I15768" s="126"/>
      <c r="P15768" s="126"/>
      <c r="Y15768" s="126"/>
      <c r="Z15768" s="126"/>
    </row>
    <row r="15769" spans="1:26">
      <c r="A15769" s="248"/>
      <c r="I15769" s="126"/>
      <c r="P15769" s="126"/>
      <c r="Y15769" s="126"/>
      <c r="Z15769" s="126"/>
    </row>
    <row r="15770" spans="1:26">
      <c r="A15770" s="248"/>
      <c r="I15770" s="126"/>
      <c r="P15770" s="126"/>
      <c r="Y15770" s="126"/>
      <c r="Z15770" s="126"/>
    </row>
    <row r="15771" spans="1:26">
      <c r="A15771" s="248"/>
      <c r="I15771" s="126"/>
      <c r="P15771" s="126"/>
      <c r="Y15771" s="126"/>
      <c r="Z15771" s="126"/>
    </row>
    <row r="15772" spans="1:26">
      <c r="A15772" s="248"/>
      <c r="I15772" s="126"/>
      <c r="P15772" s="126"/>
      <c r="Y15772" s="126"/>
      <c r="Z15772" s="126"/>
    </row>
    <row r="15773" spans="1:26">
      <c r="A15773" s="248"/>
      <c r="I15773" s="126"/>
      <c r="P15773" s="126"/>
      <c r="Y15773" s="126"/>
      <c r="Z15773" s="126"/>
    </row>
    <row r="15774" spans="1:26">
      <c r="A15774" s="248"/>
      <c r="I15774" s="126"/>
      <c r="P15774" s="126"/>
      <c r="Y15774" s="126"/>
      <c r="Z15774" s="126"/>
    </row>
    <row r="15775" spans="1:26">
      <c r="A15775" s="248"/>
      <c r="I15775" s="126"/>
      <c r="P15775" s="126"/>
      <c r="Y15775" s="126"/>
      <c r="Z15775" s="126"/>
    </row>
    <row r="15776" spans="1:26">
      <c r="A15776" s="248"/>
      <c r="I15776" s="126"/>
      <c r="P15776" s="126"/>
      <c r="Y15776" s="126"/>
      <c r="Z15776" s="126"/>
    </row>
    <row r="15777" spans="1:26">
      <c r="A15777" s="248"/>
      <c r="I15777" s="126"/>
      <c r="P15777" s="126"/>
      <c r="Y15777" s="126"/>
      <c r="Z15777" s="126"/>
    </row>
    <row r="15778" spans="1:26">
      <c r="A15778" s="248"/>
      <c r="I15778" s="126"/>
      <c r="P15778" s="126"/>
      <c r="Y15778" s="126"/>
      <c r="Z15778" s="126"/>
    </row>
    <row r="15779" spans="1:26">
      <c r="A15779" s="248"/>
      <c r="I15779" s="126"/>
      <c r="P15779" s="126"/>
      <c r="Y15779" s="126"/>
      <c r="Z15779" s="126"/>
    </row>
    <row r="15780" spans="1:26">
      <c r="A15780" s="248"/>
      <c r="I15780" s="126"/>
      <c r="P15780" s="126"/>
      <c r="Y15780" s="126"/>
      <c r="Z15780" s="126"/>
    </row>
    <row r="15781" spans="1:26">
      <c r="A15781" s="248"/>
      <c r="I15781" s="126"/>
      <c r="P15781" s="126"/>
      <c r="Y15781" s="126"/>
      <c r="Z15781" s="126"/>
    </row>
    <row r="15782" spans="1:26">
      <c r="A15782" s="248"/>
      <c r="I15782" s="126"/>
      <c r="P15782" s="126"/>
      <c r="Y15782" s="126"/>
      <c r="Z15782" s="126"/>
    </row>
    <row r="15783" spans="1:26">
      <c r="A15783" s="248"/>
      <c r="I15783" s="126"/>
      <c r="P15783" s="126"/>
      <c r="Y15783" s="126"/>
      <c r="Z15783" s="126"/>
    </row>
    <row r="15784" spans="1:26">
      <c r="A15784" s="248"/>
      <c r="I15784" s="126"/>
      <c r="P15784" s="126"/>
      <c r="Y15784" s="126"/>
      <c r="Z15784" s="126"/>
    </row>
    <row r="15785" spans="1:26">
      <c r="A15785" s="248"/>
      <c r="I15785" s="126"/>
      <c r="P15785" s="126"/>
      <c r="Y15785" s="126"/>
      <c r="Z15785" s="126"/>
    </row>
    <row r="15786" spans="1:26">
      <c r="A15786" s="248"/>
      <c r="I15786" s="126"/>
      <c r="P15786" s="126"/>
      <c r="Y15786" s="126"/>
      <c r="Z15786" s="126"/>
    </row>
    <row r="15787" spans="1:26">
      <c r="A15787" s="248"/>
      <c r="I15787" s="126"/>
      <c r="P15787" s="126"/>
      <c r="Y15787" s="126"/>
      <c r="Z15787" s="126"/>
    </row>
    <row r="15788" spans="1:26">
      <c r="A15788" s="248"/>
      <c r="I15788" s="126"/>
      <c r="P15788" s="126"/>
      <c r="Y15788" s="126"/>
      <c r="Z15788" s="126"/>
    </row>
    <row r="15789" spans="1:26">
      <c r="A15789" s="248"/>
      <c r="I15789" s="126"/>
      <c r="P15789" s="126"/>
      <c r="Y15789" s="126"/>
      <c r="Z15789" s="126"/>
    </row>
    <row r="15790" spans="1:26">
      <c r="A15790" s="248"/>
      <c r="I15790" s="126"/>
      <c r="P15790" s="126"/>
      <c r="Y15790" s="126"/>
      <c r="Z15790" s="126"/>
    </row>
    <row r="15791" spans="1:26">
      <c r="A15791" s="248"/>
      <c r="I15791" s="126"/>
      <c r="P15791" s="126"/>
      <c r="Y15791" s="126"/>
      <c r="Z15791" s="126"/>
    </row>
    <row r="15792" spans="1:26">
      <c r="A15792" s="248"/>
      <c r="I15792" s="126"/>
      <c r="P15792" s="126"/>
      <c r="Y15792" s="126"/>
      <c r="Z15792" s="126"/>
    </row>
    <row r="15793" spans="1:26">
      <c r="A15793" s="248"/>
      <c r="I15793" s="126"/>
      <c r="P15793" s="126"/>
      <c r="Y15793" s="126"/>
      <c r="Z15793" s="126"/>
    </row>
    <row r="15794" spans="1:26">
      <c r="A15794" s="248"/>
      <c r="I15794" s="126"/>
      <c r="P15794" s="126"/>
      <c r="Y15794" s="126"/>
      <c r="Z15794" s="126"/>
    </row>
    <row r="15795" spans="1:26">
      <c r="A15795" s="248"/>
      <c r="I15795" s="126"/>
      <c r="P15795" s="126"/>
      <c r="Y15795" s="126"/>
      <c r="Z15795" s="126"/>
    </row>
    <row r="15796" spans="1:26">
      <c r="A15796" s="248"/>
      <c r="I15796" s="126"/>
      <c r="P15796" s="126"/>
      <c r="Y15796" s="126"/>
      <c r="Z15796" s="126"/>
    </row>
    <row r="15797" spans="1:26">
      <c r="A15797" s="248"/>
      <c r="I15797" s="126"/>
      <c r="P15797" s="126"/>
      <c r="Y15797" s="126"/>
      <c r="Z15797" s="126"/>
    </row>
    <row r="15798" spans="1:26">
      <c r="A15798" s="248"/>
      <c r="I15798" s="126"/>
      <c r="P15798" s="126"/>
      <c r="Y15798" s="126"/>
      <c r="Z15798" s="126"/>
    </row>
    <row r="15799" spans="1:26">
      <c r="A15799" s="248"/>
      <c r="I15799" s="126"/>
      <c r="P15799" s="126"/>
      <c r="Y15799" s="126"/>
      <c r="Z15799" s="126"/>
    </row>
    <row r="15800" spans="1:26">
      <c r="A15800" s="248"/>
      <c r="I15800" s="126"/>
      <c r="P15800" s="126"/>
      <c r="Y15800" s="126"/>
      <c r="Z15800" s="126"/>
    </row>
    <row r="15801" spans="1:26">
      <c r="A15801" s="248"/>
      <c r="I15801" s="126"/>
      <c r="P15801" s="126"/>
      <c r="Y15801" s="126"/>
      <c r="Z15801" s="126"/>
    </row>
    <row r="15802" spans="1:26">
      <c r="A15802" s="248"/>
      <c r="I15802" s="126"/>
      <c r="P15802" s="126"/>
      <c r="Y15802" s="126"/>
      <c r="Z15802" s="126"/>
    </row>
    <row r="15803" spans="1:26">
      <c r="A15803" s="248"/>
      <c r="I15803" s="126"/>
      <c r="P15803" s="126"/>
      <c r="Y15803" s="126"/>
      <c r="Z15803" s="126"/>
    </row>
    <row r="15804" spans="1:26">
      <c r="A15804" s="248"/>
      <c r="I15804" s="126"/>
      <c r="P15804" s="126"/>
      <c r="Y15804" s="126"/>
      <c r="Z15804" s="126"/>
    </row>
    <row r="15805" spans="1:26">
      <c r="A15805" s="248"/>
      <c r="I15805" s="126"/>
      <c r="P15805" s="126"/>
      <c r="Y15805" s="126"/>
      <c r="Z15805" s="126"/>
    </row>
    <row r="15806" spans="1:26">
      <c r="A15806" s="248"/>
      <c r="I15806" s="126"/>
      <c r="P15806" s="126"/>
      <c r="Y15806" s="126"/>
      <c r="Z15806" s="126"/>
    </row>
    <row r="15807" spans="1:26">
      <c r="A15807" s="248"/>
      <c r="I15807" s="126"/>
      <c r="P15807" s="126"/>
      <c r="Y15807" s="126"/>
      <c r="Z15807" s="126"/>
    </row>
    <row r="15808" spans="1:26">
      <c r="A15808" s="248"/>
      <c r="I15808" s="126"/>
      <c r="P15808" s="126"/>
      <c r="Y15808" s="126"/>
      <c r="Z15808" s="126"/>
    </row>
    <row r="15809" spans="1:26">
      <c r="A15809" s="248"/>
      <c r="I15809" s="126"/>
      <c r="P15809" s="126"/>
      <c r="Y15809" s="126"/>
      <c r="Z15809" s="126"/>
    </row>
    <row r="15810" spans="1:26">
      <c r="A15810" s="248"/>
      <c r="I15810" s="126"/>
      <c r="P15810" s="126"/>
      <c r="Y15810" s="126"/>
      <c r="Z15810" s="126"/>
    </row>
    <row r="15811" spans="1:26">
      <c r="A15811" s="248"/>
      <c r="I15811" s="126"/>
      <c r="P15811" s="126"/>
      <c r="Y15811" s="126"/>
      <c r="Z15811" s="126"/>
    </row>
    <row r="15812" spans="1:26">
      <c r="A15812" s="248"/>
      <c r="I15812" s="126"/>
      <c r="P15812" s="126"/>
      <c r="Y15812" s="126"/>
      <c r="Z15812" s="126"/>
    </row>
    <row r="15813" spans="1:26">
      <c r="A15813" s="248"/>
      <c r="I15813" s="126"/>
      <c r="P15813" s="126"/>
      <c r="Y15813" s="126"/>
      <c r="Z15813" s="126"/>
    </row>
    <row r="15814" spans="1:26">
      <c r="A15814" s="248"/>
      <c r="I15814" s="126"/>
      <c r="P15814" s="126"/>
      <c r="Y15814" s="126"/>
      <c r="Z15814" s="126"/>
    </row>
    <row r="15815" spans="1:26">
      <c r="A15815" s="248"/>
      <c r="I15815" s="126"/>
      <c r="P15815" s="126"/>
      <c r="Y15815" s="126"/>
      <c r="Z15815" s="126"/>
    </row>
    <row r="15816" spans="1:26">
      <c r="A15816" s="248"/>
      <c r="I15816" s="126"/>
      <c r="P15816" s="126"/>
      <c r="Y15816" s="126"/>
      <c r="Z15816" s="126"/>
    </row>
    <row r="15817" spans="1:26">
      <c r="A15817" s="248"/>
      <c r="I15817" s="126"/>
      <c r="P15817" s="126"/>
      <c r="Y15817" s="126"/>
      <c r="Z15817" s="126"/>
    </row>
    <row r="15818" spans="1:26">
      <c r="A15818" s="248"/>
      <c r="I15818" s="126"/>
      <c r="P15818" s="126"/>
      <c r="Y15818" s="126"/>
      <c r="Z15818" s="126"/>
    </row>
    <row r="15819" spans="1:26">
      <c r="A15819" s="248"/>
      <c r="I15819" s="126"/>
      <c r="P15819" s="126"/>
      <c r="Y15819" s="126"/>
      <c r="Z15819" s="126"/>
    </row>
    <row r="15820" spans="1:26">
      <c r="A15820" s="248"/>
      <c r="I15820" s="126"/>
      <c r="P15820" s="126"/>
      <c r="Y15820" s="126"/>
      <c r="Z15820" s="126"/>
    </row>
    <row r="15821" spans="1:26">
      <c r="A15821" s="248"/>
      <c r="I15821" s="126"/>
      <c r="P15821" s="126"/>
      <c r="Y15821" s="126"/>
      <c r="Z15821" s="126"/>
    </row>
    <row r="15822" spans="1:26">
      <c r="A15822" s="248"/>
      <c r="I15822" s="126"/>
      <c r="P15822" s="126"/>
      <c r="Y15822" s="126"/>
      <c r="Z15822" s="126"/>
    </row>
    <row r="15823" spans="1:26">
      <c r="A15823" s="248"/>
      <c r="I15823" s="126"/>
      <c r="P15823" s="126"/>
      <c r="Y15823" s="126"/>
      <c r="Z15823" s="126"/>
    </row>
    <row r="15824" spans="1:26">
      <c r="A15824" s="248"/>
      <c r="I15824" s="126"/>
      <c r="P15824" s="126"/>
      <c r="Y15824" s="126"/>
      <c r="Z15824" s="126"/>
    </row>
    <row r="15825" spans="1:26">
      <c r="A15825" s="248"/>
      <c r="I15825" s="126"/>
      <c r="P15825" s="126"/>
      <c r="Y15825" s="126"/>
      <c r="Z15825" s="126"/>
    </row>
    <row r="15826" spans="1:26">
      <c r="A15826" s="248"/>
      <c r="I15826" s="126"/>
      <c r="P15826" s="126"/>
      <c r="Y15826" s="126"/>
      <c r="Z15826" s="126"/>
    </row>
    <row r="15827" spans="1:26">
      <c r="A15827" s="248"/>
      <c r="I15827" s="126"/>
      <c r="P15827" s="126"/>
      <c r="Y15827" s="126"/>
      <c r="Z15827" s="126"/>
    </row>
    <row r="15828" spans="1:26">
      <c r="A15828" s="248"/>
      <c r="I15828" s="126"/>
      <c r="P15828" s="126"/>
      <c r="Y15828" s="126"/>
      <c r="Z15828" s="126"/>
    </row>
    <row r="15829" spans="1:26">
      <c r="A15829" s="248"/>
      <c r="I15829" s="126"/>
      <c r="P15829" s="126"/>
      <c r="Y15829" s="126"/>
      <c r="Z15829" s="126"/>
    </row>
    <row r="15830" spans="1:26">
      <c r="A15830" s="248"/>
      <c r="I15830" s="126"/>
      <c r="P15830" s="126"/>
      <c r="Y15830" s="126"/>
      <c r="Z15830" s="126"/>
    </row>
    <row r="15831" spans="1:26">
      <c r="A15831" s="248"/>
      <c r="I15831" s="126"/>
      <c r="P15831" s="126"/>
      <c r="Y15831" s="126"/>
      <c r="Z15831" s="126"/>
    </row>
    <row r="15832" spans="1:26">
      <c r="A15832" s="248"/>
      <c r="I15832" s="126"/>
      <c r="P15832" s="126"/>
      <c r="Y15832" s="126"/>
      <c r="Z15832" s="126"/>
    </row>
    <row r="15833" spans="1:26">
      <c r="A15833" s="248"/>
      <c r="I15833" s="126"/>
      <c r="P15833" s="126"/>
      <c r="Y15833" s="126"/>
      <c r="Z15833" s="126"/>
    </row>
    <row r="15834" spans="1:26">
      <c r="A15834" s="248"/>
      <c r="I15834" s="126"/>
      <c r="P15834" s="126"/>
      <c r="Y15834" s="126"/>
      <c r="Z15834" s="126"/>
    </row>
    <row r="15835" spans="1:26">
      <c r="A15835" s="248"/>
      <c r="I15835" s="126"/>
      <c r="P15835" s="126"/>
      <c r="Y15835" s="126"/>
      <c r="Z15835" s="126"/>
    </row>
    <row r="15836" spans="1:26">
      <c r="A15836" s="248"/>
      <c r="I15836" s="126"/>
      <c r="P15836" s="126"/>
      <c r="Y15836" s="126"/>
      <c r="Z15836" s="126"/>
    </row>
    <row r="15837" spans="1:26">
      <c r="A15837" s="248"/>
      <c r="I15837" s="126"/>
      <c r="P15837" s="126"/>
      <c r="Y15837" s="126"/>
      <c r="Z15837" s="126"/>
    </row>
    <row r="15838" spans="1:26">
      <c r="A15838" s="248"/>
      <c r="I15838" s="126"/>
      <c r="P15838" s="126"/>
      <c r="Y15838" s="126"/>
      <c r="Z15838" s="126"/>
    </row>
    <row r="15839" spans="1:26">
      <c r="A15839" s="248"/>
      <c r="I15839" s="126"/>
      <c r="P15839" s="126"/>
      <c r="Y15839" s="126"/>
      <c r="Z15839" s="126"/>
    </row>
    <row r="15840" spans="1:26">
      <c r="A15840" s="248"/>
      <c r="I15840" s="126"/>
      <c r="P15840" s="126"/>
      <c r="Y15840" s="126"/>
      <c r="Z15840" s="126"/>
    </row>
    <row r="15841" spans="1:26">
      <c r="A15841" s="248"/>
      <c r="I15841" s="126"/>
      <c r="P15841" s="126"/>
      <c r="Y15841" s="126"/>
      <c r="Z15841" s="126"/>
    </row>
    <row r="15842" spans="1:26">
      <c r="A15842" s="248"/>
      <c r="I15842" s="126"/>
      <c r="P15842" s="126"/>
      <c r="Y15842" s="126"/>
      <c r="Z15842" s="126"/>
    </row>
    <row r="15843" spans="1:26">
      <c r="A15843" s="248"/>
      <c r="I15843" s="126"/>
      <c r="P15843" s="126"/>
      <c r="Y15843" s="126"/>
      <c r="Z15843" s="126"/>
    </row>
    <row r="15844" spans="1:26">
      <c r="A15844" s="248"/>
      <c r="I15844" s="126"/>
      <c r="P15844" s="126"/>
      <c r="Y15844" s="126"/>
      <c r="Z15844" s="126"/>
    </row>
    <row r="15845" spans="1:26">
      <c r="A15845" s="248"/>
      <c r="I15845" s="126"/>
      <c r="P15845" s="126"/>
      <c r="Y15845" s="126"/>
      <c r="Z15845" s="126"/>
    </row>
    <row r="15846" spans="1:26">
      <c r="A15846" s="248"/>
      <c r="I15846" s="126"/>
      <c r="P15846" s="126"/>
      <c r="Y15846" s="126"/>
      <c r="Z15846" s="126"/>
    </row>
    <row r="15847" spans="1:26">
      <c r="A15847" s="248"/>
      <c r="I15847" s="126"/>
      <c r="P15847" s="126"/>
      <c r="Y15847" s="126"/>
      <c r="Z15847" s="126"/>
    </row>
    <row r="15848" spans="1:26">
      <c r="A15848" s="248"/>
      <c r="I15848" s="126"/>
      <c r="P15848" s="126"/>
      <c r="Y15848" s="126"/>
      <c r="Z15848" s="126"/>
    </row>
    <row r="15849" spans="1:26">
      <c r="A15849" s="248"/>
      <c r="I15849" s="126"/>
      <c r="P15849" s="126"/>
      <c r="Y15849" s="126"/>
      <c r="Z15849" s="126"/>
    </row>
    <row r="15850" spans="1:26">
      <c r="A15850" s="248"/>
      <c r="I15850" s="126"/>
      <c r="P15850" s="126"/>
      <c r="Y15850" s="126"/>
      <c r="Z15850" s="126"/>
    </row>
    <row r="15851" spans="1:26">
      <c r="A15851" s="248"/>
      <c r="I15851" s="126"/>
      <c r="P15851" s="126"/>
      <c r="Y15851" s="126"/>
      <c r="Z15851" s="126"/>
    </row>
    <row r="15852" spans="1:26">
      <c r="A15852" s="248"/>
      <c r="I15852" s="126"/>
      <c r="P15852" s="126"/>
      <c r="Y15852" s="126"/>
      <c r="Z15852" s="126"/>
    </row>
    <row r="15853" spans="1:26">
      <c r="A15853" s="248"/>
      <c r="I15853" s="126"/>
      <c r="P15853" s="126"/>
      <c r="Y15853" s="126"/>
      <c r="Z15853" s="126"/>
    </row>
    <row r="15854" spans="1:26">
      <c r="A15854" s="248"/>
      <c r="I15854" s="126"/>
      <c r="P15854" s="126"/>
      <c r="Y15854" s="126"/>
      <c r="Z15854" s="126"/>
    </row>
    <row r="15855" spans="1:26">
      <c r="A15855" s="248"/>
      <c r="I15855" s="126"/>
      <c r="P15855" s="126"/>
      <c r="Y15855" s="126"/>
      <c r="Z15855" s="126"/>
    </row>
    <row r="15856" spans="1:26">
      <c r="A15856" s="248"/>
      <c r="I15856" s="126"/>
      <c r="P15856" s="126"/>
      <c r="Y15856" s="126"/>
      <c r="Z15856" s="126"/>
    </row>
    <row r="15857" spans="1:26">
      <c r="A15857" s="248"/>
      <c r="I15857" s="126"/>
      <c r="P15857" s="126"/>
      <c r="Y15857" s="126"/>
      <c r="Z15857" s="126"/>
    </row>
    <row r="15858" spans="1:26">
      <c r="A15858" s="248"/>
      <c r="I15858" s="126"/>
      <c r="P15858" s="126"/>
      <c r="Y15858" s="126"/>
      <c r="Z15858" s="126"/>
    </row>
    <row r="15859" spans="1:26">
      <c r="A15859" s="248"/>
      <c r="I15859" s="126"/>
      <c r="P15859" s="126"/>
      <c r="Y15859" s="126"/>
      <c r="Z15859" s="126"/>
    </row>
    <row r="15860" spans="1:26">
      <c r="A15860" s="248"/>
      <c r="I15860" s="126"/>
      <c r="P15860" s="126"/>
      <c r="Y15860" s="126"/>
      <c r="Z15860" s="126"/>
    </row>
    <row r="15861" spans="1:26">
      <c r="A15861" s="248"/>
      <c r="I15861" s="126"/>
      <c r="P15861" s="126"/>
      <c r="Y15861" s="126"/>
      <c r="Z15861" s="126"/>
    </row>
    <row r="15862" spans="1:26">
      <c r="A15862" s="248"/>
      <c r="I15862" s="126"/>
      <c r="P15862" s="126"/>
      <c r="Y15862" s="126"/>
      <c r="Z15862" s="126"/>
    </row>
    <row r="15863" spans="1:26">
      <c r="A15863" s="248"/>
      <c r="I15863" s="126"/>
      <c r="P15863" s="126"/>
      <c r="Y15863" s="126"/>
      <c r="Z15863" s="126"/>
    </row>
    <row r="15864" spans="1:26">
      <c r="A15864" s="248"/>
      <c r="I15864" s="126"/>
      <c r="P15864" s="126"/>
      <c r="Y15864" s="126"/>
      <c r="Z15864" s="126"/>
    </row>
    <row r="15865" spans="1:26">
      <c r="A15865" s="248"/>
      <c r="I15865" s="126"/>
      <c r="P15865" s="126"/>
      <c r="Y15865" s="126"/>
      <c r="Z15865" s="126"/>
    </row>
    <row r="15866" spans="1:26">
      <c r="A15866" s="248"/>
      <c r="I15866" s="126"/>
      <c r="P15866" s="126"/>
      <c r="Y15866" s="126"/>
      <c r="Z15866" s="126"/>
    </row>
    <row r="15867" spans="1:26">
      <c r="A15867" s="248"/>
      <c r="I15867" s="126"/>
      <c r="P15867" s="126"/>
      <c r="Y15867" s="126"/>
      <c r="Z15867" s="126"/>
    </row>
    <row r="15868" spans="1:26">
      <c r="A15868" s="248"/>
      <c r="I15868" s="126"/>
      <c r="P15868" s="126"/>
      <c r="Y15868" s="126"/>
      <c r="Z15868" s="126"/>
    </row>
    <row r="15869" spans="1:26">
      <c r="A15869" s="248"/>
      <c r="I15869" s="126"/>
      <c r="P15869" s="126"/>
      <c r="Y15869" s="126"/>
      <c r="Z15869" s="126"/>
    </row>
    <row r="15870" spans="1:26">
      <c r="A15870" s="248"/>
      <c r="I15870" s="126"/>
      <c r="P15870" s="126"/>
      <c r="Y15870" s="126"/>
      <c r="Z15870" s="126"/>
    </row>
    <row r="15871" spans="1:26">
      <c r="A15871" s="248"/>
      <c r="I15871" s="126"/>
      <c r="P15871" s="126"/>
      <c r="Y15871" s="126"/>
      <c r="Z15871" s="126"/>
    </row>
    <row r="15872" spans="1:26">
      <c r="A15872" s="248"/>
      <c r="I15872" s="126"/>
      <c r="P15872" s="126"/>
      <c r="Y15872" s="126"/>
      <c r="Z15872" s="126"/>
    </row>
    <row r="15873" spans="1:26">
      <c r="A15873" s="248"/>
      <c r="I15873" s="126"/>
      <c r="P15873" s="126"/>
      <c r="Y15873" s="126"/>
      <c r="Z15873" s="126"/>
    </row>
    <row r="15874" spans="1:26">
      <c r="A15874" s="248"/>
      <c r="I15874" s="126"/>
      <c r="P15874" s="126"/>
      <c r="Y15874" s="126"/>
      <c r="Z15874" s="126"/>
    </row>
    <row r="15875" spans="1:26">
      <c r="A15875" s="248"/>
      <c r="I15875" s="126"/>
      <c r="P15875" s="126"/>
      <c r="Y15875" s="126"/>
      <c r="Z15875" s="126"/>
    </row>
    <row r="15876" spans="1:26">
      <c r="A15876" s="248"/>
      <c r="I15876" s="126"/>
      <c r="P15876" s="126"/>
      <c r="Y15876" s="126"/>
      <c r="Z15876" s="126"/>
    </row>
    <row r="15877" spans="1:26">
      <c r="A15877" s="248"/>
      <c r="I15877" s="126"/>
      <c r="P15877" s="126"/>
      <c r="Y15877" s="126"/>
      <c r="Z15877" s="126"/>
    </row>
    <row r="15878" spans="1:26">
      <c r="A15878" s="248"/>
      <c r="I15878" s="126"/>
      <c r="P15878" s="126"/>
      <c r="Y15878" s="126"/>
      <c r="Z15878" s="126"/>
    </row>
    <row r="15879" spans="1:26">
      <c r="A15879" s="248"/>
      <c r="I15879" s="126"/>
      <c r="P15879" s="126"/>
      <c r="Y15879" s="126"/>
      <c r="Z15879" s="126"/>
    </row>
    <row r="15880" spans="1:26">
      <c r="A15880" s="248"/>
      <c r="I15880" s="126"/>
      <c r="P15880" s="126"/>
      <c r="Y15880" s="126"/>
      <c r="Z15880" s="126"/>
    </row>
    <row r="15881" spans="1:26">
      <c r="A15881" s="248"/>
      <c r="I15881" s="126"/>
      <c r="P15881" s="126"/>
      <c r="Y15881" s="126"/>
      <c r="Z15881" s="126"/>
    </row>
    <row r="15882" spans="1:26">
      <c r="A15882" s="248"/>
      <c r="I15882" s="126"/>
      <c r="P15882" s="126"/>
      <c r="Y15882" s="126"/>
      <c r="Z15882" s="126"/>
    </row>
    <row r="15883" spans="1:26">
      <c r="A15883" s="248"/>
      <c r="I15883" s="126"/>
      <c r="P15883" s="126"/>
      <c r="Y15883" s="126"/>
      <c r="Z15883" s="126"/>
    </row>
    <row r="15884" spans="1:26">
      <c r="A15884" s="248"/>
      <c r="I15884" s="126"/>
      <c r="P15884" s="126"/>
      <c r="Y15884" s="126"/>
      <c r="Z15884" s="126"/>
    </row>
    <row r="15885" spans="1:26">
      <c r="A15885" s="248"/>
      <c r="I15885" s="126"/>
      <c r="P15885" s="126"/>
      <c r="Y15885" s="126"/>
      <c r="Z15885" s="126"/>
    </row>
    <row r="15886" spans="1:26">
      <c r="A15886" s="248"/>
      <c r="I15886" s="126"/>
      <c r="P15886" s="126"/>
      <c r="Y15886" s="126"/>
      <c r="Z15886" s="126"/>
    </row>
    <row r="15887" spans="1:26">
      <c r="A15887" s="248"/>
      <c r="I15887" s="126"/>
      <c r="P15887" s="126"/>
      <c r="Y15887" s="126"/>
      <c r="Z15887" s="126"/>
    </row>
    <row r="15888" spans="1:26">
      <c r="A15888" s="248"/>
      <c r="I15888" s="126"/>
      <c r="P15888" s="126"/>
      <c r="Y15888" s="126"/>
      <c r="Z15888" s="126"/>
    </row>
    <row r="15889" spans="1:26">
      <c r="A15889" s="248"/>
      <c r="I15889" s="126"/>
      <c r="P15889" s="126"/>
      <c r="Y15889" s="126"/>
      <c r="Z15889" s="126"/>
    </row>
    <row r="15890" spans="1:26">
      <c r="A15890" s="248"/>
      <c r="I15890" s="126"/>
      <c r="P15890" s="126"/>
      <c r="Y15890" s="126"/>
      <c r="Z15890" s="126"/>
    </row>
    <row r="15891" spans="1:26">
      <c r="A15891" s="248"/>
      <c r="I15891" s="126"/>
      <c r="P15891" s="126"/>
      <c r="Y15891" s="126"/>
      <c r="Z15891" s="126"/>
    </row>
    <row r="15892" spans="1:26">
      <c r="A15892" s="248"/>
      <c r="I15892" s="126"/>
      <c r="P15892" s="126"/>
      <c r="Y15892" s="126"/>
      <c r="Z15892" s="126"/>
    </row>
    <row r="15893" spans="1:26">
      <c r="A15893" s="248"/>
      <c r="I15893" s="126"/>
      <c r="P15893" s="126"/>
      <c r="Y15893" s="126"/>
      <c r="Z15893" s="126"/>
    </row>
    <row r="15894" spans="1:26">
      <c r="A15894" s="248"/>
      <c r="I15894" s="126"/>
      <c r="P15894" s="126"/>
      <c r="Y15894" s="126"/>
      <c r="Z15894" s="126"/>
    </row>
    <row r="15895" spans="1:26">
      <c r="A15895" s="248"/>
      <c r="I15895" s="126"/>
      <c r="P15895" s="126"/>
      <c r="Y15895" s="126"/>
      <c r="Z15895" s="126"/>
    </row>
    <row r="15896" spans="1:26">
      <c r="A15896" s="248"/>
      <c r="I15896" s="126"/>
      <c r="P15896" s="126"/>
      <c r="Y15896" s="126"/>
      <c r="Z15896" s="126"/>
    </row>
    <row r="15897" spans="1:26">
      <c r="A15897" s="248"/>
      <c r="I15897" s="126"/>
      <c r="P15897" s="126"/>
      <c r="Y15897" s="126"/>
      <c r="Z15897" s="126"/>
    </row>
    <row r="15898" spans="1:26">
      <c r="A15898" s="248"/>
      <c r="I15898" s="126"/>
      <c r="P15898" s="126"/>
      <c r="Y15898" s="126"/>
      <c r="Z15898" s="126"/>
    </row>
    <row r="15899" spans="1:26">
      <c r="A15899" s="248"/>
      <c r="I15899" s="126"/>
      <c r="P15899" s="126"/>
      <c r="Y15899" s="126"/>
      <c r="Z15899" s="126"/>
    </row>
    <row r="15900" spans="1:26">
      <c r="A15900" s="248"/>
      <c r="I15900" s="126"/>
      <c r="P15900" s="126"/>
      <c r="Y15900" s="126"/>
      <c r="Z15900" s="126"/>
    </row>
    <row r="15901" spans="1:26">
      <c r="A15901" s="248"/>
      <c r="I15901" s="126"/>
      <c r="P15901" s="126"/>
      <c r="Y15901" s="126"/>
      <c r="Z15901" s="126"/>
    </row>
    <row r="15902" spans="1:26">
      <c r="A15902" s="248"/>
      <c r="I15902" s="126"/>
      <c r="P15902" s="126"/>
      <c r="Y15902" s="126"/>
      <c r="Z15902" s="126"/>
    </row>
    <row r="15903" spans="1:26">
      <c r="A15903" s="248"/>
      <c r="I15903" s="126"/>
      <c r="P15903" s="126"/>
      <c r="Y15903" s="126"/>
      <c r="Z15903" s="126"/>
    </row>
    <row r="15904" spans="1:26">
      <c r="A15904" s="248"/>
      <c r="I15904" s="126"/>
      <c r="P15904" s="126"/>
      <c r="Y15904" s="126"/>
      <c r="Z15904" s="126"/>
    </row>
    <row r="15905" spans="1:26">
      <c r="A15905" s="248"/>
      <c r="I15905" s="126"/>
      <c r="P15905" s="126"/>
      <c r="Y15905" s="126"/>
      <c r="Z15905" s="126"/>
    </row>
    <row r="15906" spans="1:26">
      <c r="A15906" s="248"/>
      <c r="I15906" s="126"/>
      <c r="P15906" s="126"/>
      <c r="Y15906" s="126"/>
      <c r="Z15906" s="126"/>
    </row>
    <row r="15907" spans="1:26">
      <c r="A15907" s="248"/>
      <c r="I15907" s="126"/>
      <c r="P15907" s="126"/>
      <c r="Y15907" s="126"/>
      <c r="Z15907" s="126"/>
    </row>
    <row r="15908" spans="1:26">
      <c r="A15908" s="248"/>
      <c r="I15908" s="126"/>
      <c r="P15908" s="126"/>
      <c r="Y15908" s="126"/>
      <c r="Z15908" s="126"/>
    </row>
    <row r="15909" spans="1:26">
      <c r="A15909" s="248"/>
      <c r="I15909" s="126"/>
      <c r="P15909" s="126"/>
      <c r="Y15909" s="126"/>
      <c r="Z15909" s="126"/>
    </row>
    <row r="15910" spans="1:26">
      <c r="A15910" s="248"/>
      <c r="I15910" s="126"/>
      <c r="P15910" s="126"/>
      <c r="Y15910" s="126"/>
      <c r="Z15910" s="126"/>
    </row>
    <row r="15911" spans="1:26">
      <c r="A15911" s="248"/>
      <c r="I15911" s="126"/>
      <c r="P15911" s="126"/>
      <c r="Y15911" s="126"/>
      <c r="Z15911" s="126"/>
    </row>
    <row r="15912" spans="1:26">
      <c r="A15912" s="248"/>
      <c r="I15912" s="126"/>
      <c r="P15912" s="126"/>
      <c r="Y15912" s="126"/>
      <c r="Z15912" s="126"/>
    </row>
    <row r="15913" spans="1:26">
      <c r="A15913" s="248"/>
      <c r="I15913" s="126"/>
      <c r="P15913" s="126"/>
      <c r="Y15913" s="126"/>
      <c r="Z15913" s="126"/>
    </row>
    <row r="15914" spans="1:26">
      <c r="A15914" s="248"/>
      <c r="I15914" s="126"/>
      <c r="P15914" s="126"/>
      <c r="Y15914" s="126"/>
      <c r="Z15914" s="126"/>
    </row>
    <row r="15915" spans="1:26">
      <c r="A15915" s="248"/>
      <c r="I15915" s="126"/>
      <c r="P15915" s="126"/>
      <c r="Y15915" s="126"/>
      <c r="Z15915" s="126"/>
    </row>
    <row r="15916" spans="1:26">
      <c r="A15916" s="248"/>
      <c r="I15916" s="126"/>
      <c r="P15916" s="126"/>
      <c r="Y15916" s="126"/>
      <c r="Z15916" s="126"/>
    </row>
    <row r="15917" spans="1:26">
      <c r="A15917" s="248"/>
      <c r="I15917" s="126"/>
      <c r="P15917" s="126"/>
      <c r="Y15917" s="126"/>
      <c r="Z15917" s="126"/>
    </row>
    <row r="15918" spans="1:26">
      <c r="A15918" s="248"/>
      <c r="I15918" s="126"/>
      <c r="P15918" s="126"/>
      <c r="Y15918" s="126"/>
      <c r="Z15918" s="126"/>
    </row>
    <row r="15919" spans="1:26">
      <c r="A15919" s="248"/>
      <c r="I15919" s="126"/>
      <c r="P15919" s="126"/>
      <c r="Y15919" s="126"/>
      <c r="Z15919" s="126"/>
    </row>
    <row r="15920" spans="1:26">
      <c r="A15920" s="248"/>
      <c r="I15920" s="126"/>
      <c r="P15920" s="126"/>
      <c r="Y15920" s="126"/>
      <c r="Z15920" s="126"/>
    </row>
    <row r="15921" spans="1:26">
      <c r="A15921" s="248"/>
      <c r="I15921" s="126"/>
      <c r="P15921" s="126"/>
      <c r="Y15921" s="126"/>
      <c r="Z15921" s="126"/>
    </row>
    <row r="15922" spans="1:26">
      <c r="A15922" s="248"/>
      <c r="I15922" s="126"/>
      <c r="P15922" s="126"/>
      <c r="Y15922" s="126"/>
      <c r="Z15922" s="126"/>
    </row>
    <row r="15923" spans="1:26">
      <c r="A15923" s="248"/>
      <c r="I15923" s="126"/>
      <c r="P15923" s="126"/>
      <c r="Y15923" s="126"/>
      <c r="Z15923" s="126"/>
    </row>
    <row r="15924" spans="1:26">
      <c r="A15924" s="248"/>
      <c r="I15924" s="126"/>
      <c r="P15924" s="126"/>
      <c r="Y15924" s="126"/>
      <c r="Z15924" s="126"/>
    </row>
    <row r="15925" spans="1:26">
      <c r="A15925" s="248"/>
      <c r="I15925" s="126"/>
      <c r="P15925" s="126"/>
      <c r="Y15925" s="126"/>
      <c r="Z15925" s="126"/>
    </row>
    <row r="15926" spans="1:26">
      <c r="A15926" s="248"/>
      <c r="I15926" s="126"/>
      <c r="P15926" s="126"/>
      <c r="Y15926" s="126"/>
      <c r="Z15926" s="126"/>
    </row>
    <row r="15927" spans="1:26">
      <c r="A15927" s="248"/>
      <c r="I15927" s="126"/>
      <c r="P15927" s="126"/>
      <c r="Y15927" s="126"/>
      <c r="Z15927" s="126"/>
    </row>
    <row r="15928" spans="1:26">
      <c r="A15928" s="248"/>
      <c r="I15928" s="126"/>
      <c r="P15928" s="126"/>
      <c r="Y15928" s="126"/>
      <c r="Z15928" s="126"/>
    </row>
    <row r="15929" spans="1:26">
      <c r="A15929" s="248"/>
      <c r="I15929" s="126"/>
      <c r="P15929" s="126"/>
      <c r="Y15929" s="126"/>
      <c r="Z15929" s="126"/>
    </row>
    <row r="15930" spans="1:26">
      <c r="A15930" s="248"/>
      <c r="I15930" s="126"/>
      <c r="P15930" s="126"/>
      <c r="Y15930" s="126"/>
      <c r="Z15930" s="126"/>
    </row>
    <row r="15931" spans="1:26">
      <c r="A15931" s="248"/>
      <c r="I15931" s="126"/>
      <c r="P15931" s="126"/>
      <c r="Y15931" s="126"/>
      <c r="Z15931" s="126"/>
    </row>
    <row r="15932" spans="1:26">
      <c r="A15932" s="248"/>
      <c r="I15932" s="126"/>
      <c r="P15932" s="126"/>
      <c r="Y15932" s="126"/>
      <c r="Z15932" s="126"/>
    </row>
    <row r="15933" spans="1:26">
      <c r="A15933" s="248"/>
      <c r="I15933" s="126"/>
      <c r="P15933" s="126"/>
      <c r="Y15933" s="126"/>
      <c r="Z15933" s="126"/>
    </row>
    <row r="15934" spans="1:26">
      <c r="A15934" s="248"/>
      <c r="I15934" s="126"/>
      <c r="P15934" s="126"/>
      <c r="Y15934" s="126"/>
      <c r="Z15934" s="126"/>
    </row>
    <row r="15935" spans="1:26">
      <c r="A15935" s="248"/>
      <c r="I15935" s="126"/>
      <c r="P15935" s="126"/>
      <c r="Y15935" s="126"/>
      <c r="Z15935" s="126"/>
    </row>
    <row r="15936" spans="1:26">
      <c r="A15936" s="248"/>
      <c r="I15936" s="126"/>
      <c r="P15936" s="126"/>
      <c r="Y15936" s="126"/>
      <c r="Z15936" s="126"/>
    </row>
    <row r="15937" spans="1:26">
      <c r="A15937" s="248"/>
      <c r="I15937" s="126"/>
      <c r="P15937" s="126"/>
      <c r="Y15937" s="126"/>
      <c r="Z15937" s="126"/>
    </row>
    <row r="15938" spans="1:26">
      <c r="A15938" s="248"/>
      <c r="I15938" s="126"/>
      <c r="P15938" s="126"/>
      <c r="Y15938" s="126"/>
      <c r="Z15938" s="126"/>
    </row>
    <row r="15939" spans="1:26">
      <c r="A15939" s="248"/>
      <c r="I15939" s="126"/>
      <c r="P15939" s="126"/>
      <c r="Y15939" s="126"/>
      <c r="Z15939" s="126"/>
    </row>
    <row r="15940" spans="1:26">
      <c r="A15940" s="248"/>
      <c r="I15940" s="126"/>
      <c r="P15940" s="126"/>
      <c r="Y15940" s="126"/>
      <c r="Z15940" s="126"/>
    </row>
    <row r="15941" spans="1:26">
      <c r="A15941" s="248"/>
      <c r="I15941" s="126"/>
      <c r="P15941" s="126"/>
      <c r="Y15941" s="126"/>
      <c r="Z15941" s="126"/>
    </row>
    <row r="15942" spans="1:26">
      <c r="A15942" s="248"/>
      <c r="I15942" s="126"/>
      <c r="P15942" s="126"/>
      <c r="Y15942" s="126"/>
      <c r="Z15942" s="126"/>
    </row>
    <row r="15943" spans="1:26">
      <c r="A15943" s="248"/>
      <c r="I15943" s="126"/>
      <c r="P15943" s="126"/>
      <c r="Y15943" s="126"/>
      <c r="Z15943" s="126"/>
    </row>
    <row r="15944" spans="1:26">
      <c r="A15944" s="248"/>
      <c r="I15944" s="126"/>
      <c r="P15944" s="126"/>
      <c r="Y15944" s="126"/>
      <c r="Z15944" s="126"/>
    </row>
    <row r="15945" spans="1:26">
      <c r="A15945" s="248"/>
      <c r="I15945" s="126"/>
      <c r="P15945" s="126"/>
      <c r="Y15945" s="126"/>
      <c r="Z15945" s="126"/>
    </row>
    <row r="15946" spans="1:26">
      <c r="A15946" s="248"/>
      <c r="I15946" s="126"/>
      <c r="P15946" s="126"/>
      <c r="Y15946" s="126"/>
      <c r="Z15946" s="126"/>
    </row>
    <row r="15947" spans="1:26">
      <c r="A15947" s="248"/>
      <c r="I15947" s="126"/>
      <c r="P15947" s="126"/>
      <c r="Y15947" s="126"/>
      <c r="Z15947" s="126"/>
    </row>
    <row r="15948" spans="1:26">
      <c r="A15948" s="248"/>
      <c r="I15948" s="126"/>
      <c r="P15948" s="126"/>
      <c r="Y15948" s="126"/>
      <c r="Z15948" s="126"/>
    </row>
    <row r="15949" spans="1:26">
      <c r="A15949" s="248"/>
      <c r="I15949" s="126"/>
      <c r="P15949" s="126"/>
      <c r="Y15949" s="126"/>
      <c r="Z15949" s="126"/>
    </row>
    <row r="15950" spans="1:26">
      <c r="A15950" s="248"/>
      <c r="I15950" s="126"/>
      <c r="P15950" s="126"/>
      <c r="Y15950" s="126"/>
      <c r="Z15950" s="126"/>
    </row>
    <row r="15951" spans="1:26">
      <c r="A15951" s="248"/>
      <c r="I15951" s="126"/>
      <c r="P15951" s="126"/>
      <c r="Y15951" s="126"/>
      <c r="Z15951" s="126"/>
    </row>
    <row r="15952" spans="1:26">
      <c r="A15952" s="248"/>
      <c r="I15952" s="126"/>
      <c r="P15952" s="126"/>
      <c r="Y15952" s="126"/>
      <c r="Z15952" s="126"/>
    </row>
    <row r="15953" spans="1:26">
      <c r="A15953" s="248"/>
      <c r="I15953" s="126"/>
      <c r="P15953" s="126"/>
      <c r="Y15953" s="126"/>
      <c r="Z15953" s="126"/>
    </row>
    <row r="15954" spans="1:26">
      <c r="A15954" s="248"/>
      <c r="I15954" s="126"/>
      <c r="P15954" s="126"/>
      <c r="Y15954" s="126"/>
      <c r="Z15954" s="126"/>
    </row>
    <row r="15955" spans="1:26">
      <c r="A15955" s="248"/>
      <c r="I15955" s="126"/>
      <c r="P15955" s="126"/>
      <c r="Y15955" s="126"/>
      <c r="Z15955" s="126"/>
    </row>
    <row r="15956" spans="1:26">
      <c r="A15956" s="248"/>
      <c r="I15956" s="126"/>
      <c r="P15956" s="126"/>
      <c r="Y15956" s="126"/>
      <c r="Z15956" s="126"/>
    </row>
    <row r="15957" spans="1:26">
      <c r="A15957" s="248"/>
      <c r="I15957" s="126"/>
      <c r="P15957" s="126"/>
      <c r="Y15957" s="126"/>
      <c r="Z15957" s="126"/>
    </row>
    <row r="15958" spans="1:26">
      <c r="A15958" s="248"/>
      <c r="I15958" s="126"/>
      <c r="P15958" s="126"/>
      <c r="Y15958" s="126"/>
      <c r="Z15958" s="126"/>
    </row>
    <row r="15959" spans="1:26">
      <c r="A15959" s="248"/>
      <c r="I15959" s="126"/>
      <c r="P15959" s="126"/>
      <c r="Y15959" s="126"/>
      <c r="Z15959" s="126"/>
    </row>
    <row r="15960" spans="1:26">
      <c r="A15960" s="248"/>
      <c r="I15960" s="126"/>
      <c r="P15960" s="126"/>
      <c r="Y15960" s="126"/>
      <c r="Z15960" s="126"/>
    </row>
    <row r="15961" spans="1:26">
      <c r="A15961" s="248"/>
      <c r="I15961" s="126"/>
      <c r="P15961" s="126"/>
      <c r="Y15961" s="126"/>
      <c r="Z15961" s="126"/>
    </row>
    <row r="15962" spans="1:26">
      <c r="A15962" s="248"/>
      <c r="I15962" s="126"/>
      <c r="P15962" s="126"/>
      <c r="Y15962" s="126"/>
      <c r="Z15962" s="126"/>
    </row>
    <row r="15963" spans="1:26">
      <c r="A15963" s="248"/>
      <c r="I15963" s="126"/>
      <c r="P15963" s="126"/>
      <c r="Y15963" s="126"/>
      <c r="Z15963" s="126"/>
    </row>
    <row r="15964" spans="1:26">
      <c r="A15964" s="248"/>
      <c r="I15964" s="126"/>
      <c r="P15964" s="126"/>
      <c r="Y15964" s="126"/>
      <c r="Z15964" s="126"/>
    </row>
    <row r="15965" spans="1:26">
      <c r="A15965" s="248"/>
      <c r="I15965" s="126"/>
      <c r="P15965" s="126"/>
      <c r="Y15965" s="126"/>
      <c r="Z15965" s="126"/>
    </row>
    <row r="15966" spans="1:26">
      <c r="A15966" s="248"/>
      <c r="I15966" s="126"/>
      <c r="P15966" s="126"/>
      <c r="Y15966" s="126"/>
      <c r="Z15966" s="126"/>
    </row>
    <row r="15967" spans="1:26">
      <c r="A15967" s="248"/>
      <c r="I15967" s="126"/>
      <c r="P15967" s="126"/>
      <c r="Y15967" s="126"/>
      <c r="Z15967" s="126"/>
    </row>
    <row r="15968" spans="1:26">
      <c r="A15968" s="248"/>
      <c r="I15968" s="126"/>
      <c r="P15968" s="126"/>
      <c r="Y15968" s="126"/>
      <c r="Z15968" s="126"/>
    </row>
    <row r="15969" spans="1:26">
      <c r="A15969" s="248"/>
      <c r="I15969" s="126"/>
      <c r="P15969" s="126"/>
      <c r="Y15969" s="126"/>
      <c r="Z15969" s="126"/>
    </row>
    <row r="15970" spans="1:26">
      <c r="A15970" s="248"/>
      <c r="I15970" s="126"/>
      <c r="P15970" s="126"/>
      <c r="Y15970" s="126"/>
      <c r="Z15970" s="126"/>
    </row>
    <row r="15971" spans="1:26">
      <c r="A15971" s="248"/>
      <c r="I15971" s="126"/>
      <c r="P15971" s="126"/>
      <c r="Y15971" s="126"/>
      <c r="Z15971" s="126"/>
    </row>
    <row r="15972" spans="1:26">
      <c r="A15972" s="248"/>
      <c r="I15972" s="126"/>
      <c r="P15972" s="126"/>
      <c r="Y15972" s="126"/>
      <c r="Z15972" s="126"/>
    </row>
    <row r="15973" spans="1:26">
      <c r="A15973" s="248"/>
      <c r="I15973" s="126"/>
      <c r="P15973" s="126"/>
      <c r="Y15973" s="126"/>
      <c r="Z15973" s="126"/>
    </row>
    <row r="15974" spans="1:26">
      <c r="A15974" s="248"/>
      <c r="I15974" s="126"/>
      <c r="P15974" s="126"/>
      <c r="Y15974" s="126"/>
      <c r="Z15974" s="126"/>
    </row>
    <row r="15975" spans="1:26">
      <c r="A15975" s="248"/>
      <c r="I15975" s="126"/>
      <c r="P15975" s="126"/>
      <c r="Y15975" s="126"/>
      <c r="Z15975" s="126"/>
    </row>
    <row r="15976" spans="1:26">
      <c r="A15976" s="248"/>
      <c r="I15976" s="126"/>
      <c r="P15976" s="126"/>
      <c r="Y15976" s="126"/>
      <c r="Z15976" s="126"/>
    </row>
    <row r="15977" spans="1:26">
      <c r="A15977" s="248"/>
      <c r="I15977" s="126"/>
      <c r="P15977" s="126"/>
      <c r="Y15977" s="126"/>
      <c r="Z15977" s="126"/>
    </row>
    <row r="15978" spans="1:26">
      <c r="A15978" s="248"/>
      <c r="I15978" s="126"/>
      <c r="P15978" s="126"/>
      <c r="Y15978" s="126"/>
      <c r="Z15978" s="126"/>
    </row>
    <row r="15979" spans="1:26">
      <c r="A15979" s="248"/>
      <c r="I15979" s="126"/>
      <c r="P15979" s="126"/>
      <c r="Y15979" s="126"/>
      <c r="Z15979" s="126"/>
    </row>
    <row r="15980" spans="1:26">
      <c r="A15980" s="248"/>
      <c r="I15980" s="126"/>
      <c r="P15980" s="126"/>
      <c r="Y15980" s="126"/>
      <c r="Z15980" s="126"/>
    </row>
    <row r="15981" spans="1:26">
      <c r="A15981" s="248"/>
      <c r="I15981" s="126"/>
      <c r="P15981" s="126"/>
      <c r="Y15981" s="126"/>
      <c r="Z15981" s="126"/>
    </row>
    <row r="15982" spans="1:26">
      <c r="A15982" s="248"/>
      <c r="I15982" s="126"/>
      <c r="P15982" s="126"/>
      <c r="Y15982" s="126"/>
      <c r="Z15982" s="126"/>
    </row>
    <row r="15983" spans="1:26">
      <c r="A15983" s="248"/>
      <c r="I15983" s="126"/>
      <c r="P15983" s="126"/>
      <c r="Y15983" s="126"/>
      <c r="Z15983" s="126"/>
    </row>
    <row r="15984" spans="1:26">
      <c r="A15984" s="248"/>
      <c r="I15984" s="126"/>
      <c r="P15984" s="126"/>
      <c r="Y15984" s="126"/>
      <c r="Z15984" s="126"/>
    </row>
    <row r="15985" spans="1:26">
      <c r="A15985" s="248"/>
      <c r="I15985" s="126"/>
      <c r="P15985" s="126"/>
      <c r="Y15985" s="126"/>
      <c r="Z15985" s="126"/>
    </row>
    <row r="15986" spans="1:26">
      <c r="A15986" s="248"/>
      <c r="I15986" s="126"/>
      <c r="P15986" s="126"/>
      <c r="Y15986" s="126"/>
      <c r="Z15986" s="126"/>
    </row>
    <row r="15987" spans="1:26">
      <c r="A15987" s="248"/>
      <c r="I15987" s="126"/>
      <c r="P15987" s="126"/>
      <c r="Y15987" s="126"/>
      <c r="Z15987" s="126"/>
    </row>
    <row r="15988" spans="1:26">
      <c r="A15988" s="248"/>
      <c r="I15988" s="126"/>
      <c r="P15988" s="126"/>
      <c r="Y15988" s="126"/>
      <c r="Z15988" s="126"/>
    </row>
    <row r="15989" spans="1:26">
      <c r="A15989" s="248"/>
      <c r="I15989" s="126"/>
      <c r="P15989" s="126"/>
      <c r="Y15989" s="126"/>
      <c r="Z15989" s="126"/>
    </row>
    <row r="15990" spans="1:26">
      <c r="A15990" s="248"/>
      <c r="I15990" s="126"/>
      <c r="P15990" s="126"/>
      <c r="Y15990" s="126"/>
      <c r="Z15990" s="126"/>
    </row>
    <row r="15991" spans="1:26">
      <c r="A15991" s="248"/>
      <c r="I15991" s="126"/>
      <c r="P15991" s="126"/>
      <c r="Y15991" s="126"/>
      <c r="Z15991" s="126"/>
    </row>
    <row r="15992" spans="1:26">
      <c r="A15992" s="248"/>
      <c r="I15992" s="126"/>
      <c r="P15992" s="126"/>
      <c r="Y15992" s="126"/>
      <c r="Z15992" s="126"/>
    </row>
    <row r="15993" spans="1:26">
      <c r="A15993" s="248"/>
      <c r="I15993" s="126"/>
      <c r="P15993" s="126"/>
      <c r="Y15993" s="126"/>
      <c r="Z15993" s="126"/>
    </row>
    <row r="15994" spans="1:26">
      <c r="A15994" s="248"/>
      <c r="I15994" s="126"/>
      <c r="P15994" s="126"/>
      <c r="Y15994" s="126"/>
      <c r="Z15994" s="126"/>
    </row>
    <row r="15995" spans="1:26">
      <c r="A15995" s="248"/>
      <c r="I15995" s="126"/>
      <c r="P15995" s="126"/>
      <c r="Y15995" s="126"/>
      <c r="Z15995" s="126"/>
    </row>
    <row r="15996" spans="1:26">
      <c r="A15996" s="248"/>
      <c r="I15996" s="126"/>
      <c r="P15996" s="126"/>
      <c r="Y15996" s="126"/>
      <c r="Z15996" s="126"/>
    </row>
    <row r="15997" spans="1:26">
      <c r="A15997" s="248"/>
      <c r="I15997" s="126"/>
      <c r="P15997" s="126"/>
      <c r="Y15997" s="126"/>
      <c r="Z15997" s="126"/>
    </row>
    <row r="15998" spans="1:26">
      <c r="A15998" s="248"/>
      <c r="I15998" s="126"/>
      <c r="P15998" s="126"/>
      <c r="Y15998" s="126"/>
      <c r="Z15998" s="126"/>
    </row>
    <row r="15999" spans="1:26">
      <c r="A15999" s="248"/>
      <c r="I15999" s="126"/>
      <c r="P15999" s="126"/>
      <c r="Y15999" s="126"/>
      <c r="Z15999" s="126"/>
    </row>
    <row r="16000" spans="1:26">
      <c r="A16000" s="248"/>
      <c r="I16000" s="126"/>
      <c r="P16000" s="126"/>
      <c r="Y16000" s="126"/>
      <c r="Z16000" s="126"/>
    </row>
    <row r="16001" spans="1:26">
      <c r="A16001" s="248"/>
      <c r="I16001" s="126"/>
      <c r="P16001" s="126"/>
      <c r="Y16001" s="126"/>
      <c r="Z16001" s="126"/>
    </row>
    <row r="16002" spans="1:26">
      <c r="A16002" s="248"/>
      <c r="I16002" s="126"/>
      <c r="P16002" s="126"/>
      <c r="Y16002" s="126"/>
      <c r="Z16002" s="126"/>
    </row>
    <row r="16003" spans="1:26">
      <c r="A16003" s="248"/>
      <c r="I16003" s="126"/>
      <c r="P16003" s="126"/>
      <c r="Y16003" s="126"/>
      <c r="Z16003" s="126"/>
    </row>
    <row r="16004" spans="1:26">
      <c r="A16004" s="248"/>
      <c r="I16004" s="126"/>
      <c r="P16004" s="126"/>
      <c r="Y16004" s="126"/>
      <c r="Z16004" s="126"/>
    </row>
    <row r="16005" spans="1:26">
      <c r="A16005" s="248"/>
      <c r="I16005" s="126"/>
      <c r="P16005" s="126"/>
      <c r="Y16005" s="126"/>
      <c r="Z16005" s="126"/>
    </row>
    <row r="16006" spans="1:26">
      <c r="A16006" s="248"/>
      <c r="I16006" s="126"/>
      <c r="P16006" s="126"/>
      <c r="Y16006" s="126"/>
      <c r="Z16006" s="126"/>
    </row>
    <row r="16007" spans="1:26">
      <c r="A16007" s="248"/>
      <c r="I16007" s="126"/>
      <c r="P16007" s="126"/>
      <c r="Y16007" s="126"/>
      <c r="Z16007" s="126"/>
    </row>
    <row r="16008" spans="1:26">
      <c r="A16008" s="248"/>
      <c r="I16008" s="126"/>
      <c r="P16008" s="126"/>
      <c r="Y16008" s="126"/>
      <c r="Z16008" s="126"/>
    </row>
    <row r="16009" spans="1:26">
      <c r="A16009" s="248"/>
      <c r="I16009" s="126"/>
      <c r="P16009" s="126"/>
      <c r="Y16009" s="126"/>
      <c r="Z16009" s="126"/>
    </row>
    <row r="16010" spans="1:26">
      <c r="A16010" s="248"/>
      <c r="I16010" s="126"/>
      <c r="P16010" s="126"/>
      <c r="Y16010" s="126"/>
      <c r="Z16010" s="126"/>
    </row>
    <row r="16011" spans="1:26">
      <c r="A16011" s="248"/>
      <c r="I16011" s="126"/>
      <c r="P16011" s="126"/>
      <c r="Y16011" s="126"/>
      <c r="Z16011" s="126"/>
    </row>
    <row r="16012" spans="1:26">
      <c r="A16012" s="248"/>
      <c r="I16012" s="126"/>
      <c r="P16012" s="126"/>
      <c r="Y16012" s="126"/>
      <c r="Z16012" s="126"/>
    </row>
    <row r="16013" spans="1:26">
      <c r="A16013" s="248"/>
      <c r="I16013" s="126"/>
      <c r="P16013" s="126"/>
      <c r="Y16013" s="126"/>
      <c r="Z16013" s="126"/>
    </row>
    <row r="16014" spans="1:26">
      <c r="A16014" s="248"/>
      <c r="I16014" s="126"/>
      <c r="P16014" s="126"/>
      <c r="Y16014" s="126"/>
      <c r="Z16014" s="126"/>
    </row>
    <row r="16015" spans="1:26">
      <c r="A16015" s="248"/>
      <c r="I16015" s="126"/>
      <c r="P16015" s="126"/>
      <c r="Y16015" s="126"/>
      <c r="Z16015" s="126"/>
    </row>
    <row r="16016" spans="1:26">
      <c r="A16016" s="248"/>
      <c r="I16016" s="126"/>
      <c r="P16016" s="126"/>
      <c r="Y16016" s="126"/>
      <c r="Z16016" s="126"/>
    </row>
    <row r="16017" spans="1:26">
      <c r="A16017" s="248"/>
      <c r="I16017" s="126"/>
      <c r="P16017" s="126"/>
      <c r="Y16017" s="126"/>
      <c r="Z16017" s="126"/>
    </row>
    <row r="16018" spans="1:26">
      <c r="A16018" s="248"/>
      <c r="I16018" s="126"/>
      <c r="P16018" s="126"/>
      <c r="Y16018" s="126"/>
      <c r="Z16018" s="126"/>
    </row>
    <row r="16019" spans="1:26">
      <c r="A16019" s="248"/>
      <c r="I16019" s="126"/>
      <c r="P16019" s="126"/>
      <c r="Y16019" s="126"/>
      <c r="Z16019" s="126"/>
    </row>
    <row r="16020" spans="1:26">
      <c r="A16020" s="248"/>
      <c r="I16020" s="126"/>
      <c r="P16020" s="126"/>
      <c r="Y16020" s="126"/>
      <c r="Z16020" s="126"/>
    </row>
    <row r="16021" spans="1:26">
      <c r="A16021" s="248"/>
      <c r="I16021" s="126"/>
      <c r="P16021" s="126"/>
      <c r="Y16021" s="126"/>
      <c r="Z16021" s="126"/>
    </row>
    <row r="16022" spans="1:26">
      <c r="A16022" s="248"/>
      <c r="I16022" s="126"/>
      <c r="P16022" s="126"/>
      <c r="Y16022" s="126"/>
      <c r="Z16022" s="126"/>
    </row>
    <row r="16023" spans="1:26">
      <c r="A16023" s="248"/>
      <c r="I16023" s="126"/>
      <c r="P16023" s="126"/>
      <c r="Y16023" s="126"/>
      <c r="Z16023" s="126"/>
    </row>
    <row r="16024" spans="1:26">
      <c r="A16024" s="248"/>
      <c r="I16024" s="126"/>
      <c r="P16024" s="126"/>
      <c r="Y16024" s="126"/>
      <c r="Z16024" s="126"/>
    </row>
    <row r="16025" spans="1:26">
      <c r="A16025" s="248"/>
      <c r="I16025" s="126"/>
      <c r="P16025" s="126"/>
      <c r="Y16025" s="126"/>
      <c r="Z16025" s="126"/>
    </row>
    <row r="16026" spans="1:26">
      <c r="A16026" s="248"/>
      <c r="I16026" s="126"/>
      <c r="P16026" s="126"/>
      <c r="Y16026" s="126"/>
      <c r="Z16026" s="126"/>
    </row>
    <row r="16027" spans="1:26">
      <c r="A16027" s="248"/>
      <c r="I16027" s="126"/>
      <c r="P16027" s="126"/>
      <c r="Y16027" s="126"/>
      <c r="Z16027" s="126"/>
    </row>
    <row r="16028" spans="1:26">
      <c r="A16028" s="248"/>
      <c r="I16028" s="126"/>
      <c r="P16028" s="126"/>
      <c r="Y16028" s="126"/>
      <c r="Z16028" s="126"/>
    </row>
    <row r="16029" spans="1:26">
      <c r="A16029" s="248"/>
      <c r="I16029" s="126"/>
      <c r="P16029" s="126"/>
      <c r="Y16029" s="126"/>
      <c r="Z16029" s="126"/>
    </row>
    <row r="16030" spans="1:26">
      <c r="A16030" s="248"/>
      <c r="I16030" s="126"/>
      <c r="P16030" s="126"/>
      <c r="Y16030" s="126"/>
      <c r="Z16030" s="126"/>
    </row>
    <row r="16031" spans="1:26">
      <c r="A16031" s="248"/>
      <c r="I16031" s="126"/>
      <c r="P16031" s="126"/>
      <c r="Y16031" s="126"/>
      <c r="Z16031" s="126"/>
    </row>
    <row r="16032" spans="1:26">
      <c r="A16032" s="248"/>
      <c r="I16032" s="126"/>
      <c r="P16032" s="126"/>
      <c r="Y16032" s="126"/>
      <c r="Z16032" s="126"/>
    </row>
    <row r="16033" spans="1:26">
      <c r="A16033" s="248"/>
      <c r="I16033" s="126"/>
      <c r="P16033" s="126"/>
      <c r="Y16033" s="126"/>
      <c r="Z16033" s="126"/>
    </row>
    <row r="16034" spans="1:26">
      <c r="A16034" s="248"/>
      <c r="I16034" s="126"/>
      <c r="P16034" s="126"/>
      <c r="Y16034" s="126"/>
      <c r="Z16034" s="126"/>
    </row>
    <row r="16035" spans="1:26">
      <c r="A16035" s="248"/>
      <c r="I16035" s="126"/>
      <c r="P16035" s="126"/>
      <c r="Y16035" s="126"/>
      <c r="Z16035" s="126"/>
    </row>
    <row r="16036" spans="1:26">
      <c r="A16036" s="248"/>
      <c r="I16036" s="126"/>
      <c r="P16036" s="126"/>
      <c r="Y16036" s="126"/>
      <c r="Z16036" s="126"/>
    </row>
    <row r="16037" spans="1:26">
      <c r="A16037" s="248"/>
      <c r="I16037" s="126"/>
      <c r="P16037" s="126"/>
      <c r="Y16037" s="126"/>
      <c r="Z16037" s="126"/>
    </row>
    <row r="16038" spans="1:26">
      <c r="A16038" s="248"/>
      <c r="I16038" s="126"/>
      <c r="P16038" s="126"/>
      <c r="Y16038" s="126"/>
      <c r="Z16038" s="126"/>
    </row>
    <row r="16039" spans="1:26">
      <c r="A16039" s="248"/>
      <c r="I16039" s="126"/>
      <c r="P16039" s="126"/>
      <c r="Y16039" s="126"/>
      <c r="Z16039" s="126"/>
    </row>
    <row r="16040" spans="1:26">
      <c r="A16040" s="248"/>
      <c r="I16040" s="126"/>
      <c r="P16040" s="126"/>
      <c r="Y16040" s="126"/>
      <c r="Z16040" s="126"/>
    </row>
    <row r="16041" spans="1:26">
      <c r="A16041" s="248"/>
      <c r="I16041" s="126"/>
      <c r="P16041" s="126"/>
      <c r="Y16041" s="126"/>
      <c r="Z16041" s="126"/>
    </row>
    <row r="16042" spans="1:26">
      <c r="A16042" s="248"/>
      <c r="I16042" s="126"/>
      <c r="P16042" s="126"/>
      <c r="Y16042" s="126"/>
      <c r="Z16042" s="126"/>
    </row>
    <row r="16043" spans="1:26">
      <c r="A16043" s="248"/>
      <c r="I16043" s="126"/>
      <c r="P16043" s="126"/>
      <c r="Y16043" s="126"/>
      <c r="Z16043" s="126"/>
    </row>
    <row r="16044" spans="1:26">
      <c r="A16044" s="248"/>
      <c r="I16044" s="126"/>
      <c r="P16044" s="126"/>
      <c r="Y16044" s="126"/>
      <c r="Z16044" s="126"/>
    </row>
    <row r="16045" spans="1:26">
      <c r="A16045" s="248"/>
      <c r="I16045" s="126"/>
      <c r="P16045" s="126"/>
      <c r="Y16045" s="126"/>
      <c r="Z16045" s="126"/>
    </row>
    <row r="16046" spans="1:26">
      <c r="A16046" s="248"/>
      <c r="I16046" s="126"/>
      <c r="P16046" s="126"/>
      <c r="Y16046" s="126"/>
      <c r="Z16046" s="126"/>
    </row>
    <row r="16047" spans="1:26">
      <c r="A16047" s="248"/>
      <c r="I16047" s="126"/>
      <c r="P16047" s="126"/>
      <c r="Y16047" s="126"/>
      <c r="Z16047" s="126"/>
    </row>
    <row r="16048" spans="1:26">
      <c r="A16048" s="248"/>
      <c r="I16048" s="126"/>
      <c r="P16048" s="126"/>
      <c r="Y16048" s="126"/>
      <c r="Z16048" s="126"/>
    </row>
    <row r="16049" spans="1:26">
      <c r="A16049" s="248"/>
      <c r="I16049" s="126"/>
      <c r="P16049" s="126"/>
      <c r="Y16049" s="126"/>
      <c r="Z16049" s="126"/>
    </row>
    <row r="16050" spans="1:26">
      <c r="A16050" s="248"/>
      <c r="I16050" s="126"/>
      <c r="P16050" s="126"/>
      <c r="Y16050" s="126"/>
      <c r="Z16050" s="126"/>
    </row>
    <row r="16051" spans="1:26">
      <c r="A16051" s="248"/>
      <c r="I16051" s="126"/>
      <c r="P16051" s="126"/>
      <c r="Y16051" s="126"/>
      <c r="Z16051" s="126"/>
    </row>
    <row r="16052" spans="1:26">
      <c r="A16052" s="248"/>
      <c r="I16052" s="126"/>
      <c r="P16052" s="126"/>
      <c r="Y16052" s="126"/>
      <c r="Z16052" s="126"/>
    </row>
    <row r="16053" spans="1:26">
      <c r="A16053" s="248"/>
      <c r="I16053" s="126"/>
      <c r="P16053" s="126"/>
      <c r="Y16053" s="126"/>
      <c r="Z16053" s="126"/>
    </row>
    <row r="16054" spans="1:26">
      <c r="A16054" s="248"/>
      <c r="I16054" s="126"/>
      <c r="P16054" s="126"/>
      <c r="Y16054" s="126"/>
      <c r="Z16054" s="126"/>
    </row>
    <row r="16055" spans="1:26">
      <c r="A16055" s="248"/>
      <c r="I16055" s="126"/>
      <c r="P16055" s="126"/>
      <c r="Y16055" s="126"/>
      <c r="Z16055" s="126"/>
    </row>
    <row r="16056" spans="1:26">
      <c r="A16056" s="248"/>
      <c r="I16056" s="126"/>
      <c r="P16056" s="126"/>
      <c r="Y16056" s="126"/>
      <c r="Z16056" s="126"/>
    </row>
    <row r="16057" spans="1:26">
      <c r="A16057" s="248"/>
      <c r="I16057" s="126"/>
      <c r="P16057" s="126"/>
      <c r="Y16057" s="126"/>
      <c r="Z16057" s="126"/>
    </row>
    <row r="16058" spans="1:26">
      <c r="A16058" s="248"/>
      <c r="I16058" s="126"/>
      <c r="P16058" s="126"/>
      <c r="Y16058" s="126"/>
      <c r="Z16058" s="126"/>
    </row>
    <row r="16059" spans="1:26">
      <c r="A16059" s="248"/>
      <c r="I16059" s="126"/>
      <c r="P16059" s="126"/>
      <c r="Y16059" s="126"/>
      <c r="Z16059" s="126"/>
    </row>
    <row r="16060" spans="1:26">
      <c r="A16060" s="248"/>
      <c r="I16060" s="126"/>
      <c r="P16060" s="126"/>
      <c r="Y16060" s="126"/>
      <c r="Z16060" s="126"/>
    </row>
    <row r="16061" spans="1:26">
      <c r="A16061" s="248"/>
      <c r="I16061" s="126"/>
      <c r="P16061" s="126"/>
      <c r="Y16061" s="126"/>
      <c r="Z16061" s="126"/>
    </row>
    <row r="16062" spans="1:26">
      <c r="A16062" s="248"/>
      <c r="I16062" s="126"/>
      <c r="P16062" s="126"/>
      <c r="Y16062" s="126"/>
      <c r="Z16062" s="126"/>
    </row>
    <row r="16063" spans="1:26">
      <c r="A16063" s="248"/>
      <c r="I16063" s="126"/>
      <c r="P16063" s="126"/>
      <c r="Y16063" s="126"/>
      <c r="Z16063" s="126"/>
    </row>
    <row r="16064" spans="1:26">
      <c r="A16064" s="248"/>
      <c r="I16064" s="126"/>
      <c r="P16064" s="126"/>
      <c r="Y16064" s="126"/>
      <c r="Z16064" s="126"/>
    </row>
    <row r="16065" spans="1:26">
      <c r="A16065" s="248"/>
      <c r="I16065" s="126"/>
      <c r="P16065" s="126"/>
      <c r="Y16065" s="126"/>
      <c r="Z16065" s="126"/>
    </row>
    <row r="16066" spans="1:26">
      <c r="A16066" s="248"/>
      <c r="I16066" s="126"/>
      <c r="P16066" s="126"/>
      <c r="Y16066" s="126"/>
      <c r="Z16066" s="126"/>
    </row>
    <row r="16067" spans="1:26">
      <c r="A16067" s="248"/>
      <c r="I16067" s="126"/>
      <c r="P16067" s="126"/>
      <c r="Y16067" s="126"/>
      <c r="Z16067" s="126"/>
    </row>
    <row r="16068" spans="1:26">
      <c r="A16068" s="248"/>
      <c r="I16068" s="126"/>
      <c r="P16068" s="126"/>
      <c r="Y16068" s="126"/>
      <c r="Z16068" s="126"/>
    </row>
    <row r="16069" spans="1:26">
      <c r="A16069" s="248"/>
      <c r="I16069" s="126"/>
      <c r="P16069" s="126"/>
      <c r="Y16069" s="126"/>
      <c r="Z16069" s="126"/>
    </row>
    <row r="16070" spans="1:26">
      <c r="A16070" s="248"/>
      <c r="I16070" s="126"/>
      <c r="P16070" s="126"/>
      <c r="Y16070" s="126"/>
      <c r="Z16070" s="126"/>
    </row>
    <row r="16071" spans="1:26">
      <c r="A16071" s="248"/>
      <c r="I16071" s="126"/>
      <c r="P16071" s="126"/>
      <c r="Y16071" s="126"/>
      <c r="Z16071" s="126"/>
    </row>
    <row r="16072" spans="1:26">
      <c r="A16072" s="248"/>
      <c r="I16072" s="126"/>
      <c r="P16072" s="126"/>
      <c r="Y16072" s="126"/>
      <c r="Z16072" s="126"/>
    </row>
    <row r="16073" spans="1:26">
      <c r="A16073" s="248"/>
      <c r="I16073" s="126"/>
      <c r="P16073" s="126"/>
      <c r="Y16073" s="126"/>
      <c r="Z16073" s="126"/>
    </row>
    <row r="16074" spans="1:26">
      <c r="A16074" s="248"/>
      <c r="I16074" s="126"/>
      <c r="P16074" s="126"/>
      <c r="Y16074" s="126"/>
      <c r="Z16074" s="126"/>
    </row>
    <row r="16075" spans="1:26">
      <c r="A16075" s="248"/>
      <c r="I16075" s="126"/>
      <c r="P16075" s="126"/>
      <c r="Y16075" s="126"/>
      <c r="Z16075" s="126"/>
    </row>
    <row r="16076" spans="1:26">
      <c r="A16076" s="248"/>
      <c r="I16076" s="126"/>
      <c r="P16076" s="126"/>
      <c r="Y16076" s="126"/>
      <c r="Z16076" s="126"/>
    </row>
    <row r="16077" spans="1:26">
      <c r="A16077" s="248"/>
      <c r="I16077" s="126"/>
      <c r="P16077" s="126"/>
      <c r="Y16077" s="126"/>
      <c r="Z16077" s="126"/>
    </row>
    <row r="16078" spans="1:26">
      <c r="A16078" s="248"/>
      <c r="I16078" s="126"/>
      <c r="P16078" s="126"/>
      <c r="Y16078" s="126"/>
      <c r="Z16078" s="126"/>
    </row>
    <row r="16079" spans="1:26">
      <c r="A16079" s="248"/>
      <c r="I16079" s="126"/>
      <c r="P16079" s="126"/>
      <c r="Y16079" s="126"/>
      <c r="Z16079" s="126"/>
    </row>
    <row r="16080" spans="1:26">
      <c r="A16080" s="248"/>
      <c r="I16080" s="126"/>
      <c r="P16080" s="126"/>
      <c r="Y16080" s="126"/>
      <c r="Z16080" s="126"/>
    </row>
    <row r="16081" spans="1:26">
      <c r="A16081" s="248"/>
      <c r="I16081" s="126"/>
      <c r="P16081" s="126"/>
      <c r="Y16081" s="126"/>
      <c r="Z16081" s="126"/>
    </row>
    <row r="16082" spans="1:26">
      <c r="A16082" s="248"/>
      <c r="I16082" s="126"/>
      <c r="P16082" s="126"/>
      <c r="Y16082" s="126"/>
      <c r="Z16082" s="126"/>
    </row>
    <row r="16083" spans="1:26">
      <c r="A16083" s="248"/>
      <c r="I16083" s="126"/>
      <c r="P16083" s="126"/>
      <c r="Y16083" s="126"/>
      <c r="Z16083" s="126"/>
    </row>
    <row r="16084" spans="1:26">
      <c r="A16084" s="248"/>
      <c r="I16084" s="126"/>
      <c r="P16084" s="126"/>
      <c r="Y16084" s="126"/>
      <c r="Z16084" s="126"/>
    </row>
    <row r="16085" spans="1:26">
      <c r="A16085" s="248"/>
      <c r="I16085" s="126"/>
      <c r="P16085" s="126"/>
      <c r="Y16085" s="126"/>
      <c r="Z16085" s="126"/>
    </row>
    <row r="16086" spans="1:26">
      <c r="A16086" s="248"/>
      <c r="I16086" s="126"/>
      <c r="P16086" s="126"/>
      <c r="Y16086" s="126"/>
      <c r="Z16086" s="126"/>
    </row>
    <row r="16087" spans="1:26">
      <c r="A16087" s="248"/>
      <c r="I16087" s="126"/>
      <c r="P16087" s="126"/>
      <c r="Y16087" s="126"/>
      <c r="Z16087" s="126"/>
    </row>
    <row r="16088" spans="1:26">
      <c r="A16088" s="248"/>
      <c r="I16088" s="126"/>
      <c r="P16088" s="126"/>
      <c r="Y16088" s="126"/>
      <c r="Z16088" s="126"/>
    </row>
    <row r="16089" spans="1:26">
      <c r="A16089" s="248"/>
      <c r="I16089" s="126"/>
      <c r="P16089" s="126"/>
      <c r="Y16089" s="126"/>
      <c r="Z16089" s="126"/>
    </row>
    <row r="16090" spans="1:26">
      <c r="A16090" s="248"/>
      <c r="I16090" s="126"/>
      <c r="P16090" s="126"/>
      <c r="Y16090" s="126"/>
      <c r="Z16090" s="126"/>
    </row>
    <row r="16091" spans="1:26">
      <c r="A16091" s="248"/>
      <c r="I16091" s="126"/>
      <c r="P16091" s="126"/>
      <c r="Y16091" s="126"/>
      <c r="Z16091" s="126"/>
    </row>
    <row r="16092" spans="1:26">
      <c r="A16092" s="248"/>
      <c r="I16092" s="126"/>
      <c r="P16092" s="126"/>
      <c r="Y16092" s="126"/>
      <c r="Z16092" s="126"/>
    </row>
    <row r="16093" spans="1:26">
      <c r="A16093" s="248"/>
      <c r="I16093" s="126"/>
      <c r="P16093" s="126"/>
      <c r="Y16093" s="126"/>
      <c r="Z16093" s="126"/>
    </row>
    <row r="16094" spans="1:26">
      <c r="A16094" s="248"/>
      <c r="I16094" s="126"/>
      <c r="P16094" s="126"/>
      <c r="Y16094" s="126"/>
      <c r="Z16094" s="126"/>
    </row>
    <row r="16095" spans="1:26">
      <c r="A16095" s="248"/>
      <c r="I16095" s="126"/>
      <c r="P16095" s="126"/>
      <c r="Y16095" s="126"/>
      <c r="Z16095" s="126"/>
    </row>
    <row r="16096" spans="1:26">
      <c r="A16096" s="248"/>
      <c r="I16096" s="126"/>
      <c r="P16096" s="126"/>
      <c r="Y16096" s="126"/>
      <c r="Z16096" s="126"/>
    </row>
    <row r="16097" spans="1:26">
      <c r="A16097" s="248"/>
      <c r="I16097" s="126"/>
      <c r="P16097" s="126"/>
      <c r="Y16097" s="126"/>
      <c r="Z16097" s="126"/>
    </row>
    <row r="16098" spans="1:26">
      <c r="A16098" s="248"/>
      <c r="I16098" s="126"/>
      <c r="P16098" s="126"/>
      <c r="Y16098" s="126"/>
      <c r="Z16098" s="126"/>
    </row>
    <row r="16099" spans="1:26">
      <c r="A16099" s="248"/>
      <c r="I16099" s="126"/>
      <c r="P16099" s="126"/>
      <c r="Y16099" s="126"/>
      <c r="Z16099" s="126"/>
    </row>
    <row r="16100" spans="1:26">
      <c r="A16100" s="248"/>
      <c r="I16100" s="126"/>
      <c r="P16100" s="126"/>
      <c r="Y16100" s="126"/>
      <c r="Z16100" s="126"/>
    </row>
    <row r="16101" spans="1:26">
      <c r="A16101" s="248"/>
      <c r="I16101" s="126"/>
      <c r="P16101" s="126"/>
      <c r="Y16101" s="126"/>
      <c r="Z16101" s="126"/>
    </row>
    <row r="16102" spans="1:26">
      <c r="A16102" s="248"/>
      <c r="I16102" s="126"/>
      <c r="P16102" s="126"/>
      <c r="Y16102" s="126"/>
      <c r="Z16102" s="126"/>
    </row>
    <row r="16103" spans="1:26">
      <c r="A16103" s="248"/>
      <c r="I16103" s="126"/>
      <c r="P16103" s="126"/>
      <c r="Y16103" s="126"/>
      <c r="Z16103" s="126"/>
    </row>
    <row r="16104" spans="1:26">
      <c r="A16104" s="248"/>
      <c r="I16104" s="126"/>
      <c r="P16104" s="126"/>
      <c r="Y16104" s="126"/>
      <c r="Z16104" s="126"/>
    </row>
    <row r="16105" spans="1:26">
      <c r="A16105" s="248"/>
      <c r="I16105" s="126"/>
      <c r="P16105" s="126"/>
      <c r="Y16105" s="126"/>
      <c r="Z16105" s="126"/>
    </row>
    <row r="16106" spans="1:26">
      <c r="A16106" s="248"/>
      <c r="I16106" s="126"/>
      <c r="P16106" s="126"/>
      <c r="Y16106" s="126"/>
      <c r="Z16106" s="126"/>
    </row>
    <row r="16107" spans="1:26">
      <c r="A16107" s="248"/>
      <c r="I16107" s="126"/>
      <c r="P16107" s="126"/>
      <c r="Y16107" s="126"/>
      <c r="Z16107" s="126"/>
    </row>
    <row r="16108" spans="1:26">
      <c r="A16108" s="248"/>
      <c r="I16108" s="126"/>
      <c r="P16108" s="126"/>
      <c r="Y16108" s="126"/>
      <c r="Z16108" s="126"/>
    </row>
    <row r="16109" spans="1:26">
      <c r="A16109" s="248"/>
      <c r="I16109" s="126"/>
      <c r="P16109" s="126"/>
      <c r="Y16109" s="126"/>
      <c r="Z16109" s="126"/>
    </row>
    <row r="16110" spans="1:26">
      <c r="A16110" s="248"/>
      <c r="I16110" s="126"/>
      <c r="P16110" s="126"/>
      <c r="Y16110" s="126"/>
      <c r="Z16110" s="126"/>
    </row>
    <row r="16111" spans="1:26">
      <c r="A16111" s="248"/>
      <c r="I16111" s="126"/>
      <c r="P16111" s="126"/>
      <c r="Y16111" s="126"/>
      <c r="Z16111" s="126"/>
    </row>
    <row r="16112" spans="1:26">
      <c r="A16112" s="248"/>
      <c r="I16112" s="126"/>
      <c r="P16112" s="126"/>
      <c r="Y16112" s="126"/>
      <c r="Z16112" s="126"/>
    </row>
    <row r="16113" spans="1:26">
      <c r="A16113" s="248"/>
      <c r="I16113" s="126"/>
      <c r="P16113" s="126"/>
      <c r="Y16113" s="126"/>
      <c r="Z16113" s="126"/>
    </row>
    <row r="16114" spans="1:26">
      <c r="A16114" s="248"/>
      <c r="I16114" s="126"/>
      <c r="P16114" s="126"/>
      <c r="Y16114" s="126"/>
      <c r="Z16114" s="126"/>
    </row>
    <row r="16115" spans="1:26">
      <c r="A16115" s="248"/>
      <c r="I16115" s="126"/>
      <c r="P16115" s="126"/>
      <c r="Y16115" s="126"/>
      <c r="Z16115" s="126"/>
    </row>
    <row r="16116" spans="1:26">
      <c r="A16116" s="248"/>
      <c r="I16116" s="126"/>
      <c r="P16116" s="126"/>
      <c r="Y16116" s="126"/>
      <c r="Z16116" s="126"/>
    </row>
    <row r="16117" spans="1:26">
      <c r="A16117" s="248"/>
      <c r="I16117" s="126"/>
      <c r="P16117" s="126"/>
      <c r="Y16117" s="126"/>
      <c r="Z16117" s="126"/>
    </row>
    <row r="16118" spans="1:26">
      <c r="A16118" s="248"/>
      <c r="I16118" s="126"/>
      <c r="P16118" s="126"/>
      <c r="Y16118" s="126"/>
      <c r="Z16118" s="126"/>
    </row>
    <row r="16119" spans="1:26">
      <c r="A16119" s="248"/>
      <c r="I16119" s="126"/>
      <c r="P16119" s="126"/>
      <c r="Y16119" s="126"/>
      <c r="Z16119" s="126"/>
    </row>
    <row r="16120" spans="1:26">
      <c r="A16120" s="248"/>
      <c r="I16120" s="126"/>
      <c r="P16120" s="126"/>
      <c r="Y16120" s="126"/>
      <c r="Z16120" s="126"/>
    </row>
    <row r="16121" spans="1:26">
      <c r="A16121" s="248"/>
      <c r="I16121" s="126"/>
      <c r="P16121" s="126"/>
      <c r="Y16121" s="126"/>
      <c r="Z16121" s="126"/>
    </row>
    <row r="16122" spans="1:26">
      <c r="A16122" s="248"/>
      <c r="I16122" s="126"/>
      <c r="P16122" s="126"/>
      <c r="Y16122" s="126"/>
      <c r="Z16122" s="126"/>
    </row>
    <row r="16123" spans="1:26">
      <c r="A16123" s="248"/>
      <c r="I16123" s="126"/>
      <c r="P16123" s="126"/>
      <c r="Y16123" s="126"/>
      <c r="Z16123" s="126"/>
    </row>
    <row r="16124" spans="1:26">
      <c r="A16124" s="248"/>
      <c r="I16124" s="126"/>
      <c r="P16124" s="126"/>
      <c r="Y16124" s="126"/>
      <c r="Z16124" s="126"/>
    </row>
    <row r="16125" spans="1:26">
      <c r="A16125" s="248"/>
      <c r="I16125" s="126"/>
      <c r="P16125" s="126"/>
      <c r="Y16125" s="126"/>
      <c r="Z16125" s="126"/>
    </row>
    <row r="16126" spans="1:26">
      <c r="A16126" s="248"/>
      <c r="I16126" s="126"/>
      <c r="P16126" s="126"/>
      <c r="Y16126" s="126"/>
      <c r="Z16126" s="126"/>
    </row>
    <row r="16127" spans="1:26">
      <c r="A16127" s="248"/>
      <c r="I16127" s="126"/>
      <c r="P16127" s="126"/>
      <c r="Y16127" s="126"/>
      <c r="Z16127" s="126"/>
    </row>
    <row r="16128" spans="1:26">
      <c r="A16128" s="248"/>
      <c r="I16128" s="126"/>
      <c r="P16128" s="126"/>
      <c r="Y16128" s="126"/>
      <c r="Z16128" s="126"/>
    </row>
    <row r="16129" spans="1:26">
      <c r="A16129" s="248"/>
      <c r="I16129" s="126"/>
      <c r="P16129" s="126"/>
      <c r="Y16129" s="126"/>
      <c r="Z16129" s="126"/>
    </row>
    <row r="16130" spans="1:26">
      <c r="A16130" s="248"/>
      <c r="I16130" s="126"/>
      <c r="P16130" s="126"/>
      <c r="Y16130" s="126"/>
      <c r="Z16130" s="126"/>
    </row>
    <row r="16131" spans="1:26">
      <c r="A16131" s="248"/>
      <c r="I16131" s="126"/>
      <c r="P16131" s="126"/>
      <c r="Y16131" s="126"/>
      <c r="Z16131" s="126"/>
    </row>
    <row r="16132" spans="1:26">
      <c r="A16132" s="248"/>
      <c r="I16132" s="126"/>
      <c r="P16132" s="126"/>
      <c r="Y16132" s="126"/>
      <c r="Z16132" s="126"/>
    </row>
    <row r="16133" spans="1:26">
      <c r="A16133" s="248"/>
      <c r="I16133" s="126"/>
      <c r="P16133" s="126"/>
      <c r="Y16133" s="126"/>
      <c r="Z16133" s="126"/>
    </row>
    <row r="16134" spans="1:26">
      <c r="A16134" s="248"/>
      <c r="I16134" s="126"/>
      <c r="P16134" s="126"/>
      <c r="Y16134" s="126"/>
      <c r="Z16134" s="126"/>
    </row>
    <row r="16135" spans="1:26">
      <c r="A16135" s="248"/>
      <c r="I16135" s="126"/>
      <c r="P16135" s="126"/>
      <c r="Y16135" s="126"/>
      <c r="Z16135" s="126"/>
    </row>
    <row r="16136" spans="1:26">
      <c r="A16136" s="248"/>
      <c r="I16136" s="126"/>
      <c r="P16136" s="126"/>
      <c r="Y16136" s="126"/>
      <c r="Z16136" s="126"/>
    </row>
    <row r="16137" spans="1:26">
      <c r="A16137" s="248"/>
      <c r="I16137" s="126"/>
      <c r="P16137" s="126"/>
      <c r="Y16137" s="126"/>
      <c r="Z16137" s="126"/>
    </row>
    <row r="16138" spans="1:26">
      <c r="A16138" s="248"/>
      <c r="I16138" s="126"/>
      <c r="P16138" s="126"/>
      <c r="Y16138" s="126"/>
      <c r="Z16138" s="126"/>
    </row>
    <row r="16139" spans="1:26">
      <c r="A16139" s="248"/>
      <c r="I16139" s="126"/>
      <c r="P16139" s="126"/>
      <c r="Y16139" s="126"/>
      <c r="Z16139" s="126"/>
    </row>
    <row r="16140" spans="1:26">
      <c r="A16140" s="248"/>
      <c r="I16140" s="126"/>
      <c r="P16140" s="126"/>
      <c r="Y16140" s="126"/>
      <c r="Z16140" s="126"/>
    </row>
    <row r="16141" spans="1:26">
      <c r="A16141" s="248"/>
      <c r="I16141" s="126"/>
      <c r="P16141" s="126"/>
      <c r="Y16141" s="126"/>
      <c r="Z16141" s="126"/>
    </row>
    <row r="16142" spans="1:26">
      <c r="A16142" s="248"/>
      <c r="I16142" s="126"/>
      <c r="P16142" s="126"/>
      <c r="Y16142" s="126"/>
      <c r="Z16142" s="126"/>
    </row>
    <row r="16143" spans="1:26">
      <c r="A16143" s="248"/>
      <c r="I16143" s="126"/>
      <c r="P16143" s="126"/>
      <c r="Y16143" s="126"/>
      <c r="Z16143" s="126"/>
    </row>
    <row r="16144" spans="1:26">
      <c r="A16144" s="248"/>
      <c r="I16144" s="126"/>
      <c r="P16144" s="126"/>
      <c r="Y16144" s="126"/>
      <c r="Z16144" s="126"/>
    </row>
    <row r="16145" spans="1:26">
      <c r="A16145" s="248"/>
      <c r="I16145" s="126"/>
      <c r="P16145" s="126"/>
      <c r="Y16145" s="126"/>
      <c r="Z16145" s="126"/>
    </row>
    <row r="16146" spans="1:26">
      <c r="A16146" s="248"/>
      <c r="I16146" s="126"/>
      <c r="P16146" s="126"/>
      <c r="Y16146" s="126"/>
      <c r="Z16146" s="126"/>
    </row>
    <row r="16147" spans="1:26">
      <c r="A16147" s="248"/>
      <c r="I16147" s="126"/>
      <c r="P16147" s="126"/>
      <c r="Y16147" s="126"/>
      <c r="Z16147" s="126"/>
    </row>
    <row r="16148" spans="1:26">
      <c r="A16148" s="248"/>
      <c r="I16148" s="126"/>
      <c r="P16148" s="126"/>
      <c r="Y16148" s="126"/>
      <c r="Z16148" s="126"/>
    </row>
    <row r="16149" spans="1:26">
      <c r="A16149" s="248"/>
      <c r="I16149" s="126"/>
      <c r="P16149" s="126"/>
      <c r="Y16149" s="126"/>
      <c r="Z16149" s="126"/>
    </row>
    <row r="16150" spans="1:26">
      <c r="A16150" s="248"/>
      <c r="I16150" s="126"/>
      <c r="P16150" s="126"/>
      <c r="Y16150" s="126"/>
      <c r="Z16150" s="126"/>
    </row>
    <row r="16151" spans="1:26">
      <c r="A16151" s="248"/>
      <c r="I16151" s="126"/>
      <c r="P16151" s="126"/>
      <c r="Y16151" s="126"/>
      <c r="Z16151" s="126"/>
    </row>
    <row r="16152" spans="1:26">
      <c r="A16152" s="248"/>
      <c r="I16152" s="126"/>
      <c r="P16152" s="126"/>
      <c r="Y16152" s="126"/>
      <c r="Z16152" s="126"/>
    </row>
    <row r="16153" spans="1:26">
      <c r="A16153" s="248"/>
      <c r="I16153" s="126"/>
      <c r="P16153" s="126"/>
      <c r="Y16153" s="126"/>
      <c r="Z16153" s="126"/>
    </row>
    <row r="16154" spans="1:26">
      <c r="A16154" s="248"/>
      <c r="I16154" s="126"/>
      <c r="P16154" s="126"/>
      <c r="Y16154" s="126"/>
      <c r="Z16154" s="126"/>
    </row>
    <row r="16155" spans="1:26">
      <c r="A16155" s="248"/>
      <c r="I16155" s="126"/>
      <c r="P16155" s="126"/>
      <c r="Y16155" s="126"/>
      <c r="Z16155" s="126"/>
    </row>
    <row r="16156" spans="1:26">
      <c r="A16156" s="248"/>
      <c r="I16156" s="126"/>
      <c r="P16156" s="126"/>
      <c r="Y16156" s="126"/>
      <c r="Z16156" s="126"/>
    </row>
    <row r="16157" spans="1:26">
      <c r="A16157" s="248"/>
      <c r="I16157" s="126"/>
      <c r="P16157" s="126"/>
      <c r="Y16157" s="126"/>
      <c r="Z16157" s="126"/>
    </row>
    <row r="16158" spans="1:26">
      <c r="A16158" s="248"/>
      <c r="I16158" s="126"/>
      <c r="P16158" s="126"/>
      <c r="Y16158" s="126"/>
      <c r="Z16158" s="126"/>
    </row>
    <row r="16159" spans="1:26">
      <c r="A16159" s="248"/>
      <c r="I16159" s="126"/>
      <c r="P16159" s="126"/>
      <c r="Y16159" s="126"/>
      <c r="Z16159" s="126"/>
    </row>
    <row r="16160" spans="1:26">
      <c r="A16160" s="248"/>
      <c r="I16160" s="126"/>
      <c r="P16160" s="126"/>
      <c r="Y16160" s="126"/>
      <c r="Z16160" s="126"/>
    </row>
    <row r="16161" spans="1:26">
      <c r="A16161" s="248"/>
      <c r="I16161" s="126"/>
      <c r="P16161" s="126"/>
      <c r="Y16161" s="126"/>
      <c r="Z16161" s="126"/>
    </row>
    <row r="16162" spans="1:26">
      <c r="A16162" s="248"/>
      <c r="I16162" s="126"/>
      <c r="P16162" s="126"/>
      <c r="Y16162" s="126"/>
      <c r="Z16162" s="126"/>
    </row>
    <row r="16163" spans="1:26">
      <c r="A16163" s="248"/>
      <c r="I16163" s="126"/>
      <c r="P16163" s="126"/>
      <c r="Y16163" s="126"/>
      <c r="Z16163" s="126"/>
    </row>
    <row r="16164" spans="1:26">
      <c r="A16164" s="248"/>
      <c r="I16164" s="126"/>
      <c r="P16164" s="126"/>
      <c r="Y16164" s="126"/>
      <c r="Z16164" s="126"/>
    </row>
    <row r="16165" spans="1:26">
      <c r="A16165" s="248"/>
      <c r="I16165" s="126"/>
      <c r="P16165" s="126"/>
      <c r="Y16165" s="126"/>
      <c r="Z16165" s="126"/>
    </row>
    <row r="16166" spans="1:26">
      <c r="A16166" s="248"/>
      <c r="I16166" s="126"/>
      <c r="P16166" s="126"/>
      <c r="Y16166" s="126"/>
      <c r="Z16166" s="126"/>
    </row>
    <row r="16167" spans="1:26">
      <c r="A16167" s="248"/>
      <c r="I16167" s="126"/>
      <c r="P16167" s="126"/>
      <c r="Y16167" s="126"/>
      <c r="Z16167" s="126"/>
    </row>
    <row r="16168" spans="1:26">
      <c r="A16168" s="248"/>
      <c r="I16168" s="126"/>
      <c r="P16168" s="126"/>
      <c r="Y16168" s="126"/>
      <c r="Z16168" s="126"/>
    </row>
    <row r="16169" spans="1:26">
      <c r="A16169" s="248"/>
      <c r="I16169" s="126"/>
      <c r="P16169" s="126"/>
      <c r="Y16169" s="126"/>
      <c r="Z16169" s="126"/>
    </row>
    <row r="16170" spans="1:26">
      <c r="A16170" s="248"/>
      <c r="I16170" s="126"/>
      <c r="P16170" s="126"/>
      <c r="Y16170" s="126"/>
      <c r="Z16170" s="126"/>
    </row>
    <row r="16171" spans="1:26">
      <c r="A16171" s="248"/>
      <c r="I16171" s="126"/>
      <c r="P16171" s="126"/>
      <c r="Y16171" s="126"/>
      <c r="Z16171" s="126"/>
    </row>
    <row r="16172" spans="1:26">
      <c r="A16172" s="248"/>
      <c r="I16172" s="126"/>
      <c r="P16172" s="126"/>
      <c r="Y16172" s="126"/>
      <c r="Z16172" s="126"/>
    </row>
    <row r="16173" spans="1:26">
      <c r="A16173" s="248"/>
      <c r="I16173" s="126"/>
      <c r="P16173" s="126"/>
      <c r="Y16173" s="126"/>
      <c r="Z16173" s="126"/>
    </row>
    <row r="16174" spans="1:26">
      <c r="A16174" s="248"/>
      <c r="I16174" s="126"/>
      <c r="P16174" s="126"/>
      <c r="Y16174" s="126"/>
      <c r="Z16174" s="126"/>
    </row>
    <row r="16175" spans="1:26">
      <c r="A16175" s="248"/>
      <c r="I16175" s="126"/>
      <c r="P16175" s="126"/>
      <c r="Y16175" s="126"/>
      <c r="Z16175" s="126"/>
    </row>
    <row r="16176" spans="1:26">
      <c r="A16176" s="248"/>
      <c r="I16176" s="126"/>
      <c r="P16176" s="126"/>
      <c r="Y16176" s="126"/>
      <c r="Z16176" s="126"/>
    </row>
    <row r="16177" spans="1:26">
      <c r="A16177" s="248"/>
      <c r="I16177" s="126"/>
      <c r="P16177" s="126"/>
      <c r="Y16177" s="126"/>
      <c r="Z16177" s="126"/>
    </row>
    <row r="16178" spans="1:26">
      <c r="A16178" s="248"/>
      <c r="I16178" s="126"/>
      <c r="P16178" s="126"/>
      <c r="Y16178" s="126"/>
      <c r="Z16178" s="126"/>
    </row>
    <row r="16179" spans="1:26">
      <c r="A16179" s="248"/>
      <c r="I16179" s="126"/>
      <c r="P16179" s="126"/>
      <c r="Y16179" s="126"/>
      <c r="Z16179" s="126"/>
    </row>
    <row r="16180" spans="1:26">
      <c r="A16180" s="248"/>
      <c r="I16180" s="126"/>
      <c r="P16180" s="126"/>
      <c r="Y16180" s="126"/>
      <c r="Z16180" s="126"/>
    </row>
    <row r="16181" spans="1:26">
      <c r="A16181" s="248"/>
      <c r="I16181" s="126"/>
      <c r="P16181" s="126"/>
      <c r="Y16181" s="126"/>
      <c r="Z16181" s="126"/>
    </row>
    <row r="16182" spans="1:26">
      <c r="A16182" s="248"/>
      <c r="I16182" s="126"/>
      <c r="P16182" s="126"/>
      <c r="Y16182" s="126"/>
      <c r="Z16182" s="126"/>
    </row>
    <row r="16183" spans="1:26">
      <c r="A16183" s="248"/>
      <c r="I16183" s="126"/>
      <c r="P16183" s="126"/>
      <c r="Y16183" s="126"/>
      <c r="Z16183" s="126"/>
    </row>
    <row r="16184" spans="1:26">
      <c r="A16184" s="248"/>
      <c r="I16184" s="126"/>
      <c r="P16184" s="126"/>
      <c r="Y16184" s="126"/>
      <c r="Z16184" s="126"/>
    </row>
    <row r="16185" spans="1:26">
      <c r="A16185" s="248"/>
      <c r="I16185" s="126"/>
      <c r="P16185" s="126"/>
      <c r="Y16185" s="126"/>
      <c r="Z16185" s="126"/>
    </row>
    <row r="16186" spans="1:26">
      <c r="A16186" s="248"/>
      <c r="I16186" s="126"/>
      <c r="P16186" s="126"/>
      <c r="Y16186" s="126"/>
      <c r="Z16186" s="126"/>
    </row>
    <row r="16187" spans="1:26">
      <c r="A16187" s="248"/>
      <c r="I16187" s="126"/>
      <c r="P16187" s="126"/>
      <c r="Y16187" s="126"/>
      <c r="Z16187" s="126"/>
    </row>
    <row r="16188" spans="1:26">
      <c r="A16188" s="248"/>
      <c r="I16188" s="126"/>
      <c r="P16188" s="126"/>
      <c r="Y16188" s="126"/>
      <c r="Z16188" s="126"/>
    </row>
    <row r="16189" spans="1:26">
      <c r="A16189" s="248"/>
      <c r="I16189" s="126"/>
      <c r="P16189" s="126"/>
      <c r="Y16189" s="126"/>
      <c r="Z16189" s="126"/>
    </row>
    <row r="16190" spans="1:26">
      <c r="A16190" s="248"/>
      <c r="I16190" s="126"/>
      <c r="P16190" s="126"/>
      <c r="Y16190" s="126"/>
      <c r="Z16190" s="126"/>
    </row>
    <row r="16191" spans="1:26">
      <c r="A16191" s="248"/>
      <c r="I16191" s="126"/>
      <c r="P16191" s="126"/>
      <c r="Y16191" s="126"/>
      <c r="Z16191" s="126"/>
    </row>
    <row r="16192" spans="1:26">
      <c r="A16192" s="248"/>
      <c r="I16192" s="126"/>
      <c r="P16192" s="126"/>
      <c r="Y16192" s="126"/>
      <c r="Z16192" s="126"/>
    </row>
    <row r="16193" spans="1:26">
      <c r="A16193" s="248"/>
      <c r="I16193" s="126"/>
      <c r="P16193" s="126"/>
      <c r="Y16193" s="126"/>
      <c r="Z16193" s="126"/>
    </row>
    <row r="16194" spans="1:26">
      <c r="A16194" s="248"/>
      <c r="I16194" s="126"/>
      <c r="P16194" s="126"/>
      <c r="Y16194" s="126"/>
      <c r="Z16194" s="126"/>
    </row>
    <row r="16195" spans="1:26">
      <c r="A16195" s="248"/>
      <c r="I16195" s="126"/>
      <c r="P16195" s="126"/>
      <c r="Y16195" s="126"/>
      <c r="Z16195" s="126"/>
    </row>
    <row r="16196" spans="1:26">
      <c r="A16196" s="248"/>
      <c r="I16196" s="126"/>
      <c r="P16196" s="126"/>
      <c r="Y16196" s="126"/>
      <c r="Z16196" s="126"/>
    </row>
    <row r="16197" spans="1:26">
      <c r="A16197" s="248"/>
      <c r="I16197" s="126"/>
      <c r="P16197" s="126"/>
      <c r="Y16197" s="126"/>
      <c r="Z16197" s="126"/>
    </row>
    <row r="16198" spans="1:26">
      <c r="A16198" s="248"/>
      <c r="I16198" s="126"/>
      <c r="P16198" s="126"/>
      <c r="Y16198" s="126"/>
      <c r="Z16198" s="126"/>
    </row>
    <row r="16199" spans="1:26">
      <c r="A16199" s="248"/>
      <c r="I16199" s="126"/>
      <c r="P16199" s="126"/>
      <c r="Y16199" s="126"/>
      <c r="Z16199" s="126"/>
    </row>
    <row r="16200" spans="1:26">
      <c r="A16200" s="248"/>
      <c r="I16200" s="126"/>
      <c r="P16200" s="126"/>
      <c r="Y16200" s="126"/>
      <c r="Z16200" s="126"/>
    </row>
    <row r="16201" spans="1:26">
      <c r="A16201" s="248"/>
      <c r="I16201" s="126"/>
      <c r="P16201" s="126"/>
      <c r="Y16201" s="126"/>
      <c r="Z16201" s="126"/>
    </row>
    <row r="16202" spans="1:26">
      <c r="A16202" s="248"/>
      <c r="I16202" s="126"/>
      <c r="P16202" s="126"/>
      <c r="Y16202" s="126"/>
      <c r="Z16202" s="126"/>
    </row>
    <row r="16203" spans="1:26">
      <c r="A16203" s="248"/>
      <c r="I16203" s="126"/>
      <c r="P16203" s="126"/>
      <c r="Y16203" s="126"/>
      <c r="Z16203" s="126"/>
    </row>
    <row r="16204" spans="1:26">
      <c r="A16204" s="248"/>
      <c r="I16204" s="126"/>
      <c r="P16204" s="126"/>
      <c r="Y16204" s="126"/>
      <c r="Z16204" s="126"/>
    </row>
    <row r="16205" spans="1:26">
      <c r="A16205" s="248"/>
      <c r="I16205" s="126"/>
      <c r="P16205" s="126"/>
      <c r="Y16205" s="126"/>
      <c r="Z16205" s="126"/>
    </row>
    <row r="16206" spans="1:26">
      <c r="A16206" s="248"/>
      <c r="I16206" s="126"/>
      <c r="P16206" s="126"/>
      <c r="Y16206" s="126"/>
      <c r="Z16206" s="126"/>
    </row>
    <row r="16207" spans="1:26">
      <c r="A16207" s="248"/>
      <c r="I16207" s="126"/>
      <c r="P16207" s="126"/>
      <c r="Y16207" s="126"/>
      <c r="Z16207" s="126"/>
    </row>
    <row r="16208" spans="1:26">
      <c r="A16208" s="248"/>
      <c r="I16208" s="126"/>
      <c r="P16208" s="126"/>
      <c r="Y16208" s="126"/>
      <c r="Z16208" s="126"/>
    </row>
    <row r="16209" spans="1:26">
      <c r="A16209" s="248"/>
      <c r="I16209" s="126"/>
      <c r="P16209" s="126"/>
      <c r="Y16209" s="126"/>
      <c r="Z16209" s="126"/>
    </row>
    <row r="16210" spans="1:26">
      <c r="A16210" s="248"/>
      <c r="I16210" s="126"/>
      <c r="P16210" s="126"/>
      <c r="Y16210" s="126"/>
      <c r="Z16210" s="126"/>
    </row>
    <row r="16211" spans="1:26">
      <c r="A16211" s="248"/>
      <c r="I16211" s="126"/>
      <c r="P16211" s="126"/>
      <c r="Y16211" s="126"/>
      <c r="Z16211" s="126"/>
    </row>
    <row r="16212" spans="1:26">
      <c r="A16212" s="248"/>
      <c r="I16212" s="126"/>
      <c r="P16212" s="126"/>
      <c r="Y16212" s="126"/>
      <c r="Z16212" s="126"/>
    </row>
    <row r="16213" spans="1:26">
      <c r="A16213" s="248"/>
      <c r="I16213" s="126"/>
      <c r="P16213" s="126"/>
      <c r="Y16213" s="126"/>
      <c r="Z16213" s="126"/>
    </row>
    <row r="16214" spans="1:26">
      <c r="A16214" s="248"/>
      <c r="I16214" s="126"/>
      <c r="P16214" s="126"/>
      <c r="Y16214" s="126"/>
      <c r="Z16214" s="126"/>
    </row>
    <row r="16215" spans="1:26">
      <c r="A16215" s="248"/>
      <c r="I16215" s="126"/>
      <c r="P16215" s="126"/>
      <c r="Y16215" s="126"/>
      <c r="Z16215" s="126"/>
    </row>
    <row r="16216" spans="1:26">
      <c r="A16216" s="248"/>
      <c r="I16216" s="126"/>
      <c r="P16216" s="126"/>
      <c r="Y16216" s="126"/>
      <c r="Z16216" s="126"/>
    </row>
    <row r="16217" spans="1:26">
      <c r="A16217" s="248"/>
      <c r="I16217" s="126"/>
      <c r="P16217" s="126"/>
      <c r="Y16217" s="126"/>
      <c r="Z16217" s="126"/>
    </row>
    <row r="16218" spans="1:26">
      <c r="A16218" s="248"/>
      <c r="I16218" s="126"/>
      <c r="P16218" s="126"/>
      <c r="Y16218" s="126"/>
      <c r="Z16218" s="126"/>
    </row>
    <row r="16219" spans="1:26">
      <c r="A16219" s="248"/>
      <c r="I16219" s="126"/>
      <c r="P16219" s="126"/>
      <c r="Y16219" s="126"/>
      <c r="Z16219" s="126"/>
    </row>
    <row r="16220" spans="1:26">
      <c r="A16220" s="248"/>
      <c r="I16220" s="126"/>
      <c r="P16220" s="126"/>
      <c r="Y16220" s="126"/>
      <c r="Z16220" s="126"/>
    </row>
    <row r="16221" spans="1:26">
      <c r="A16221" s="248"/>
      <c r="I16221" s="126"/>
      <c r="P16221" s="126"/>
      <c r="Y16221" s="126"/>
      <c r="Z16221" s="126"/>
    </row>
    <row r="16222" spans="1:26">
      <c r="A16222" s="248"/>
      <c r="I16222" s="126"/>
      <c r="P16222" s="126"/>
      <c r="Y16222" s="126"/>
      <c r="Z16222" s="126"/>
    </row>
    <row r="16223" spans="1:26">
      <c r="A16223" s="248"/>
      <c r="I16223" s="126"/>
      <c r="P16223" s="126"/>
      <c r="Y16223" s="126"/>
      <c r="Z16223" s="126"/>
    </row>
    <row r="16224" spans="1:26">
      <c r="A16224" s="248"/>
      <c r="I16224" s="126"/>
      <c r="P16224" s="126"/>
      <c r="Y16224" s="126"/>
      <c r="Z16224" s="126"/>
    </row>
    <row r="16225" spans="1:26">
      <c r="A16225" s="248"/>
      <c r="I16225" s="126"/>
      <c r="P16225" s="126"/>
      <c r="Y16225" s="126"/>
      <c r="Z16225" s="126"/>
    </row>
    <row r="16226" spans="1:26">
      <c r="A16226" s="248"/>
      <c r="I16226" s="126"/>
      <c r="P16226" s="126"/>
      <c r="Y16226" s="126"/>
      <c r="Z16226" s="126"/>
    </row>
    <row r="16227" spans="1:26">
      <c r="A16227" s="248"/>
      <c r="I16227" s="126"/>
      <c r="P16227" s="126"/>
      <c r="Y16227" s="126"/>
      <c r="Z16227" s="126"/>
    </row>
    <row r="16228" spans="1:26">
      <c r="A16228" s="248"/>
      <c r="I16228" s="126"/>
      <c r="P16228" s="126"/>
      <c r="Y16228" s="126"/>
      <c r="Z16228" s="126"/>
    </row>
    <row r="16229" spans="1:26">
      <c r="A16229" s="248"/>
      <c r="I16229" s="126"/>
      <c r="P16229" s="126"/>
      <c r="Y16229" s="126"/>
      <c r="Z16229" s="126"/>
    </row>
    <row r="16230" spans="1:26">
      <c r="A16230" s="248"/>
      <c r="I16230" s="126"/>
      <c r="P16230" s="126"/>
      <c r="Y16230" s="126"/>
      <c r="Z16230" s="126"/>
    </row>
    <row r="16231" spans="1:26">
      <c r="A16231" s="248"/>
      <c r="I16231" s="126"/>
      <c r="P16231" s="126"/>
      <c r="Y16231" s="126"/>
      <c r="Z16231" s="126"/>
    </row>
    <row r="16232" spans="1:26">
      <c r="A16232" s="248"/>
      <c r="I16232" s="126"/>
      <c r="P16232" s="126"/>
      <c r="Y16232" s="126"/>
      <c r="Z16232" s="126"/>
    </row>
    <row r="16233" spans="1:26">
      <c r="A16233" s="248"/>
      <c r="I16233" s="126"/>
      <c r="P16233" s="126"/>
      <c r="Y16233" s="126"/>
      <c r="Z16233" s="126"/>
    </row>
    <row r="16234" spans="1:26">
      <c r="A16234" s="248"/>
      <c r="I16234" s="126"/>
      <c r="P16234" s="126"/>
      <c r="Y16234" s="126"/>
      <c r="Z16234" s="126"/>
    </row>
    <row r="16235" spans="1:26">
      <c r="A16235" s="248"/>
      <c r="I16235" s="126"/>
      <c r="P16235" s="126"/>
      <c r="Y16235" s="126"/>
      <c r="Z16235" s="126"/>
    </row>
    <row r="16236" spans="1:26">
      <c r="A16236" s="248"/>
      <c r="I16236" s="126"/>
      <c r="P16236" s="126"/>
      <c r="Y16236" s="126"/>
      <c r="Z16236" s="126"/>
    </row>
    <row r="16237" spans="1:26">
      <c r="A16237" s="248"/>
      <c r="I16237" s="126"/>
      <c r="P16237" s="126"/>
      <c r="Y16237" s="126"/>
      <c r="Z16237" s="126"/>
    </row>
    <row r="16238" spans="1:26">
      <c r="A16238" s="248"/>
      <c r="I16238" s="126"/>
      <c r="P16238" s="126"/>
      <c r="Y16238" s="126"/>
      <c r="Z16238" s="126"/>
    </row>
    <row r="16239" spans="1:26">
      <c r="A16239" s="248"/>
      <c r="I16239" s="126"/>
      <c r="P16239" s="126"/>
      <c r="Y16239" s="126"/>
      <c r="Z16239" s="126"/>
    </row>
    <row r="16240" spans="1:26">
      <c r="A16240" s="248"/>
      <c r="I16240" s="126"/>
      <c r="P16240" s="126"/>
      <c r="Y16240" s="126"/>
      <c r="Z16240" s="126"/>
    </row>
    <row r="16241" spans="1:26">
      <c r="A16241" s="248"/>
      <c r="I16241" s="126"/>
      <c r="P16241" s="126"/>
      <c r="Y16241" s="126"/>
      <c r="Z16241" s="126"/>
    </row>
    <row r="16242" spans="1:26">
      <c r="A16242" s="248"/>
      <c r="I16242" s="126"/>
      <c r="P16242" s="126"/>
      <c r="Y16242" s="126"/>
      <c r="Z16242" s="126"/>
    </row>
    <row r="16243" spans="1:26">
      <c r="A16243" s="248"/>
      <c r="I16243" s="126"/>
      <c r="P16243" s="126"/>
      <c r="Y16243" s="126"/>
      <c r="Z16243" s="126"/>
    </row>
    <row r="16244" spans="1:26">
      <c r="A16244" s="248"/>
      <c r="I16244" s="126"/>
      <c r="P16244" s="126"/>
      <c r="Y16244" s="126"/>
      <c r="Z16244" s="126"/>
    </row>
    <row r="16245" spans="1:26">
      <c r="A16245" s="248"/>
      <c r="I16245" s="126"/>
      <c r="P16245" s="126"/>
      <c r="Y16245" s="126"/>
      <c r="Z16245" s="126"/>
    </row>
    <row r="16246" spans="1:26">
      <c r="A16246" s="248"/>
      <c r="I16246" s="126"/>
      <c r="P16246" s="126"/>
      <c r="Y16246" s="126"/>
      <c r="Z16246" s="126"/>
    </row>
    <row r="16247" spans="1:26">
      <c r="A16247" s="248"/>
      <c r="I16247" s="126"/>
      <c r="P16247" s="126"/>
      <c r="Y16247" s="126"/>
      <c r="Z16247" s="126"/>
    </row>
    <row r="16248" spans="1:26">
      <c r="A16248" s="248"/>
      <c r="I16248" s="126"/>
      <c r="P16248" s="126"/>
      <c r="Y16248" s="126"/>
      <c r="Z16248" s="126"/>
    </row>
    <row r="16249" spans="1:26">
      <c r="A16249" s="248"/>
      <c r="I16249" s="126"/>
      <c r="P16249" s="126"/>
      <c r="Y16249" s="126"/>
      <c r="Z16249" s="126"/>
    </row>
    <row r="16250" spans="1:26">
      <c r="A16250" s="248"/>
      <c r="I16250" s="126"/>
      <c r="P16250" s="126"/>
      <c r="Y16250" s="126"/>
      <c r="Z16250" s="126"/>
    </row>
    <row r="16251" spans="1:26">
      <c r="A16251" s="248"/>
      <c r="I16251" s="126"/>
      <c r="P16251" s="126"/>
      <c r="Y16251" s="126"/>
      <c r="Z16251" s="126"/>
    </row>
    <row r="16252" spans="1:26">
      <c r="A16252" s="248"/>
      <c r="I16252" s="126"/>
      <c r="P16252" s="126"/>
      <c r="Y16252" s="126"/>
      <c r="Z16252" s="126"/>
    </row>
    <row r="16253" spans="1:26">
      <c r="A16253" s="248"/>
      <c r="I16253" s="126"/>
      <c r="P16253" s="126"/>
      <c r="Y16253" s="126"/>
      <c r="Z16253" s="126"/>
    </row>
    <row r="16254" spans="1:26">
      <c r="A16254" s="248"/>
      <c r="I16254" s="126"/>
      <c r="P16254" s="126"/>
      <c r="Y16254" s="126"/>
      <c r="Z16254" s="126"/>
    </row>
    <row r="16255" spans="1:26">
      <c r="A16255" s="248"/>
      <c r="I16255" s="126"/>
      <c r="P16255" s="126"/>
      <c r="Y16255" s="126"/>
      <c r="Z16255" s="126"/>
    </row>
    <row r="16256" spans="1:26">
      <c r="A16256" s="248"/>
      <c r="I16256" s="126"/>
      <c r="P16256" s="126"/>
      <c r="Y16256" s="126"/>
      <c r="Z16256" s="126"/>
    </row>
    <row r="16257" spans="1:26">
      <c r="A16257" s="248"/>
      <c r="I16257" s="126"/>
      <c r="P16257" s="126"/>
      <c r="Y16257" s="126"/>
      <c r="Z16257" s="126"/>
    </row>
    <row r="16258" spans="1:26">
      <c r="A16258" s="248"/>
      <c r="I16258" s="126"/>
      <c r="P16258" s="126"/>
      <c r="Y16258" s="126"/>
      <c r="Z16258" s="126"/>
    </row>
    <row r="16259" spans="1:26">
      <c r="A16259" s="248"/>
      <c r="I16259" s="126"/>
      <c r="P16259" s="126"/>
      <c r="Y16259" s="126"/>
      <c r="Z16259" s="126"/>
    </row>
    <row r="16260" spans="1:26">
      <c r="A16260" s="248"/>
      <c r="I16260" s="126"/>
      <c r="P16260" s="126"/>
      <c r="Y16260" s="126"/>
      <c r="Z16260" s="126"/>
    </row>
    <row r="16261" spans="1:26">
      <c r="A16261" s="248"/>
      <c r="I16261" s="126"/>
      <c r="P16261" s="126"/>
      <c r="Y16261" s="126"/>
      <c r="Z16261" s="126"/>
    </row>
    <row r="16262" spans="1:26">
      <c r="A16262" s="248"/>
      <c r="I16262" s="126"/>
      <c r="P16262" s="126"/>
      <c r="Y16262" s="126"/>
      <c r="Z16262" s="126"/>
    </row>
    <row r="16263" spans="1:26">
      <c r="A16263" s="248"/>
      <c r="I16263" s="126"/>
      <c r="P16263" s="126"/>
      <c r="Y16263" s="126"/>
      <c r="Z16263" s="126"/>
    </row>
    <row r="16264" spans="1:26">
      <c r="A16264" s="248"/>
      <c r="I16264" s="126"/>
      <c r="P16264" s="126"/>
      <c r="Y16264" s="126"/>
      <c r="Z16264" s="126"/>
    </row>
    <row r="16265" spans="1:26">
      <c r="A16265" s="248"/>
      <c r="I16265" s="126"/>
      <c r="P16265" s="126"/>
      <c r="Y16265" s="126"/>
      <c r="Z16265" s="126"/>
    </row>
    <row r="16266" spans="1:26">
      <c r="A16266" s="248"/>
      <c r="I16266" s="126"/>
      <c r="P16266" s="126"/>
      <c r="Y16266" s="126"/>
      <c r="Z16266" s="126"/>
    </row>
    <row r="16267" spans="1:26">
      <c r="A16267" s="248"/>
      <c r="I16267" s="126"/>
      <c r="P16267" s="126"/>
      <c r="Y16267" s="126"/>
      <c r="Z16267" s="126"/>
    </row>
    <row r="16268" spans="1:26">
      <c r="A16268" s="248"/>
      <c r="I16268" s="126"/>
      <c r="P16268" s="126"/>
      <c r="Y16268" s="126"/>
      <c r="Z16268" s="126"/>
    </row>
    <row r="16269" spans="1:26">
      <c r="A16269" s="248"/>
      <c r="I16269" s="126"/>
      <c r="P16269" s="126"/>
      <c r="Y16269" s="126"/>
      <c r="Z16269" s="126"/>
    </row>
    <row r="16270" spans="1:26">
      <c r="A16270" s="248"/>
      <c r="I16270" s="126"/>
      <c r="P16270" s="126"/>
      <c r="Y16270" s="126"/>
      <c r="Z16270" s="126"/>
    </row>
    <row r="16271" spans="1:26">
      <c r="A16271" s="248"/>
      <c r="I16271" s="126"/>
      <c r="P16271" s="126"/>
      <c r="Y16271" s="126"/>
      <c r="Z16271" s="126"/>
    </row>
    <row r="16272" spans="1:26">
      <c r="A16272" s="248"/>
      <c r="I16272" s="126"/>
      <c r="P16272" s="126"/>
      <c r="Y16272" s="126"/>
      <c r="Z16272" s="126"/>
    </row>
    <row r="16273" spans="1:26">
      <c r="A16273" s="248"/>
      <c r="I16273" s="126"/>
      <c r="P16273" s="126"/>
      <c r="Y16273" s="126"/>
      <c r="Z16273" s="126"/>
    </row>
    <row r="16274" spans="1:26">
      <c r="A16274" s="248"/>
      <c r="I16274" s="126"/>
      <c r="P16274" s="126"/>
      <c r="Y16274" s="126"/>
      <c r="Z16274" s="126"/>
    </row>
    <row r="16275" spans="1:26">
      <c r="A16275" s="248"/>
      <c r="I16275" s="126"/>
      <c r="P16275" s="126"/>
      <c r="Y16275" s="126"/>
      <c r="Z16275" s="126"/>
    </row>
    <row r="16276" spans="1:26">
      <c r="A16276" s="248"/>
      <c r="I16276" s="126"/>
      <c r="P16276" s="126"/>
      <c r="Y16276" s="126"/>
      <c r="Z16276" s="126"/>
    </row>
    <row r="16277" spans="1:26">
      <c r="A16277" s="248"/>
      <c r="I16277" s="126"/>
      <c r="P16277" s="126"/>
      <c r="Y16277" s="126"/>
      <c r="Z16277" s="126"/>
    </row>
    <row r="16278" spans="1:26">
      <c r="A16278" s="248"/>
      <c r="I16278" s="126"/>
      <c r="P16278" s="126"/>
      <c r="Y16278" s="126"/>
      <c r="Z16278" s="126"/>
    </row>
    <row r="16279" spans="1:26">
      <c r="A16279" s="248"/>
      <c r="I16279" s="126"/>
      <c r="P16279" s="126"/>
      <c r="Y16279" s="126"/>
      <c r="Z16279" s="126"/>
    </row>
    <row r="16280" spans="1:26">
      <c r="A16280" s="248"/>
      <c r="I16280" s="126"/>
      <c r="P16280" s="126"/>
      <c r="Y16280" s="126"/>
      <c r="Z16280" s="126"/>
    </row>
    <row r="16281" spans="1:26">
      <c r="A16281" s="248"/>
      <c r="I16281" s="126"/>
      <c r="P16281" s="126"/>
      <c r="Y16281" s="126"/>
      <c r="Z16281" s="126"/>
    </row>
    <row r="16282" spans="1:26">
      <c r="A16282" s="248"/>
      <c r="I16282" s="126"/>
      <c r="P16282" s="126"/>
      <c r="Y16282" s="126"/>
      <c r="Z16282" s="126"/>
    </row>
    <row r="16283" spans="1:26">
      <c r="A16283" s="248"/>
      <c r="I16283" s="126"/>
      <c r="P16283" s="126"/>
      <c r="Y16283" s="126"/>
      <c r="Z16283" s="126"/>
    </row>
    <row r="16284" spans="1:26">
      <c r="A16284" s="248"/>
      <c r="I16284" s="126"/>
      <c r="P16284" s="126"/>
      <c r="Y16284" s="126"/>
      <c r="Z16284" s="126"/>
    </row>
    <row r="16285" spans="1:26">
      <c r="A16285" s="248"/>
      <c r="I16285" s="126"/>
      <c r="P16285" s="126"/>
      <c r="Y16285" s="126"/>
      <c r="Z16285" s="126"/>
    </row>
    <row r="16286" spans="1:26">
      <c r="A16286" s="248"/>
      <c r="I16286" s="126"/>
      <c r="P16286" s="126"/>
      <c r="Y16286" s="126"/>
      <c r="Z16286" s="126"/>
    </row>
    <row r="16287" spans="1:26">
      <c r="A16287" s="248"/>
      <c r="I16287" s="126"/>
      <c r="P16287" s="126"/>
      <c r="Y16287" s="126"/>
      <c r="Z16287" s="126"/>
    </row>
    <row r="16288" spans="1:26">
      <c r="A16288" s="248"/>
      <c r="I16288" s="126"/>
      <c r="P16288" s="126"/>
      <c r="Y16288" s="126"/>
      <c r="Z16288" s="126"/>
    </row>
    <row r="16289" spans="1:26">
      <c r="A16289" s="248"/>
      <c r="I16289" s="126"/>
      <c r="P16289" s="126"/>
      <c r="Y16289" s="126"/>
      <c r="Z16289" s="126"/>
    </row>
    <row r="16290" spans="1:26">
      <c r="A16290" s="248"/>
      <c r="I16290" s="126"/>
      <c r="P16290" s="126"/>
      <c r="Y16290" s="126"/>
      <c r="Z16290" s="126"/>
    </row>
    <row r="16291" spans="1:26">
      <c r="A16291" s="248"/>
      <c r="I16291" s="126"/>
      <c r="P16291" s="126"/>
      <c r="Y16291" s="126"/>
      <c r="Z16291" s="126"/>
    </row>
    <row r="16292" spans="1:26">
      <c r="A16292" s="248"/>
      <c r="I16292" s="126"/>
      <c r="P16292" s="126"/>
      <c r="Y16292" s="126"/>
      <c r="Z16292" s="126"/>
    </row>
    <row r="16293" spans="1:26">
      <c r="A16293" s="248"/>
      <c r="I16293" s="126"/>
      <c r="P16293" s="126"/>
      <c r="Y16293" s="126"/>
      <c r="Z16293" s="126"/>
    </row>
    <row r="16294" spans="1:26">
      <c r="A16294" s="248"/>
      <c r="I16294" s="126"/>
      <c r="P16294" s="126"/>
      <c r="Y16294" s="126"/>
      <c r="Z16294" s="126"/>
    </row>
    <row r="16295" spans="1:26">
      <c r="A16295" s="248"/>
      <c r="I16295" s="126"/>
      <c r="P16295" s="126"/>
      <c r="Y16295" s="126"/>
      <c r="Z16295" s="126"/>
    </row>
    <row r="16296" spans="1:26">
      <c r="A16296" s="248"/>
      <c r="I16296" s="126"/>
      <c r="P16296" s="126"/>
      <c r="Y16296" s="126"/>
      <c r="Z16296" s="126"/>
    </row>
    <row r="16297" spans="1:26">
      <c r="A16297" s="248"/>
      <c r="I16297" s="126"/>
      <c r="P16297" s="126"/>
      <c r="Y16297" s="126"/>
      <c r="Z16297" s="126"/>
    </row>
    <row r="16298" spans="1:26">
      <c r="A16298" s="248"/>
      <c r="I16298" s="126"/>
      <c r="P16298" s="126"/>
      <c r="Y16298" s="126"/>
      <c r="Z16298" s="126"/>
    </row>
    <row r="16299" spans="1:26">
      <c r="A16299" s="248"/>
      <c r="I16299" s="126"/>
      <c r="P16299" s="126"/>
      <c r="Y16299" s="126"/>
      <c r="Z16299" s="126"/>
    </row>
    <row r="16300" spans="1:26">
      <c r="A16300" s="248"/>
      <c r="I16300" s="126"/>
      <c r="P16300" s="126"/>
      <c r="Y16300" s="126"/>
      <c r="Z16300" s="126"/>
    </row>
    <row r="16301" spans="1:26">
      <c r="A16301" s="248"/>
      <c r="I16301" s="126"/>
      <c r="P16301" s="126"/>
      <c r="Y16301" s="126"/>
      <c r="Z16301" s="126"/>
    </row>
    <row r="16302" spans="1:26">
      <c r="A16302" s="248"/>
      <c r="I16302" s="126"/>
      <c r="P16302" s="126"/>
      <c r="Y16302" s="126"/>
      <c r="Z16302" s="126"/>
    </row>
    <row r="16303" spans="1:26">
      <c r="A16303" s="248"/>
      <c r="I16303" s="126"/>
      <c r="P16303" s="126"/>
      <c r="Y16303" s="126"/>
      <c r="Z16303" s="126"/>
    </row>
    <row r="16304" spans="1:26">
      <c r="A16304" s="248"/>
      <c r="I16304" s="126"/>
      <c r="P16304" s="126"/>
      <c r="Y16304" s="126"/>
      <c r="Z16304" s="126"/>
    </row>
    <row r="16305" spans="1:26">
      <c r="A16305" s="248"/>
      <c r="I16305" s="126"/>
      <c r="P16305" s="126"/>
      <c r="Y16305" s="126"/>
      <c r="Z16305" s="126"/>
    </row>
    <row r="16306" spans="1:26">
      <c r="A16306" s="248"/>
      <c r="I16306" s="126"/>
      <c r="P16306" s="126"/>
      <c r="Y16306" s="126"/>
      <c r="Z16306" s="126"/>
    </row>
    <row r="16307" spans="1:26">
      <c r="A16307" s="248"/>
      <c r="I16307" s="126"/>
      <c r="P16307" s="126"/>
      <c r="Y16307" s="126"/>
      <c r="Z16307" s="126"/>
    </row>
    <row r="16308" spans="1:26">
      <c r="A16308" s="248"/>
      <c r="I16308" s="126"/>
      <c r="P16308" s="126"/>
      <c r="Y16308" s="126"/>
      <c r="Z16308" s="126"/>
    </row>
    <row r="16309" spans="1:26">
      <c r="A16309" s="248"/>
      <c r="I16309" s="126"/>
      <c r="P16309" s="126"/>
      <c r="Y16309" s="126"/>
      <c r="Z16309" s="126"/>
    </row>
    <row r="16310" spans="1:26">
      <c r="A16310" s="248"/>
      <c r="I16310" s="126"/>
      <c r="P16310" s="126"/>
      <c r="Y16310" s="126"/>
      <c r="Z16310" s="126"/>
    </row>
    <row r="16311" spans="1:26">
      <c r="A16311" s="248"/>
      <c r="I16311" s="126"/>
      <c r="P16311" s="126"/>
      <c r="Y16311" s="126"/>
      <c r="Z16311" s="126"/>
    </row>
    <row r="16312" spans="1:26">
      <c r="A16312" s="248"/>
      <c r="I16312" s="126"/>
      <c r="P16312" s="126"/>
      <c r="Y16312" s="126"/>
      <c r="Z16312" s="126"/>
    </row>
    <row r="16313" spans="1:26">
      <c r="A16313" s="248"/>
      <c r="I16313" s="126"/>
      <c r="P16313" s="126"/>
      <c r="Y16313" s="126"/>
      <c r="Z16313" s="126"/>
    </row>
    <row r="16314" spans="1:26">
      <c r="A16314" s="248"/>
      <c r="I16314" s="126"/>
      <c r="P16314" s="126"/>
      <c r="Y16314" s="126"/>
      <c r="Z16314" s="126"/>
    </row>
    <row r="16315" spans="1:26">
      <c r="A16315" s="248"/>
      <c r="I16315" s="126"/>
      <c r="P16315" s="126"/>
      <c r="Y16315" s="126"/>
      <c r="Z16315" s="126"/>
    </row>
    <row r="16316" spans="1:26">
      <c r="A16316" s="248"/>
      <c r="I16316" s="126"/>
      <c r="P16316" s="126"/>
      <c r="Y16316" s="126"/>
      <c r="Z16316" s="126"/>
    </row>
    <row r="16317" spans="1:26">
      <c r="A16317" s="248"/>
      <c r="I16317" s="126"/>
      <c r="P16317" s="126"/>
      <c r="Y16317" s="126"/>
      <c r="Z16317" s="126"/>
    </row>
    <row r="16318" spans="1:26">
      <c r="A16318" s="248"/>
      <c r="I16318" s="126"/>
      <c r="P16318" s="126"/>
      <c r="Y16318" s="126"/>
      <c r="Z16318" s="126"/>
    </row>
    <row r="16319" spans="1:26">
      <c r="A16319" s="248"/>
      <c r="I16319" s="126"/>
      <c r="P16319" s="126"/>
      <c r="Y16319" s="126"/>
      <c r="Z16319" s="126"/>
    </row>
    <row r="16320" spans="1:26">
      <c r="A16320" s="248"/>
      <c r="I16320" s="126"/>
      <c r="P16320" s="126"/>
      <c r="Y16320" s="126"/>
      <c r="Z16320" s="126"/>
    </row>
    <row r="16321" spans="1:26">
      <c r="A16321" s="248"/>
      <c r="I16321" s="126"/>
      <c r="P16321" s="126"/>
      <c r="Y16321" s="126"/>
      <c r="Z16321" s="126"/>
    </row>
    <row r="16322" spans="1:26">
      <c r="A16322" s="248"/>
      <c r="I16322" s="126"/>
      <c r="P16322" s="126"/>
      <c r="Y16322" s="126"/>
      <c r="Z16322" s="126"/>
    </row>
    <row r="16323" spans="1:26">
      <c r="A16323" s="248"/>
      <c r="I16323" s="126"/>
      <c r="P16323" s="126"/>
      <c r="Y16323" s="126"/>
      <c r="Z16323" s="126"/>
    </row>
    <row r="16324" spans="1:26">
      <c r="A16324" s="248"/>
      <c r="I16324" s="126"/>
      <c r="P16324" s="126"/>
      <c r="Y16324" s="126"/>
      <c r="Z16324" s="126"/>
    </row>
    <row r="16325" spans="1:26">
      <c r="A16325" s="248"/>
      <c r="I16325" s="126"/>
      <c r="P16325" s="126"/>
      <c r="Y16325" s="126"/>
      <c r="Z16325" s="126"/>
    </row>
    <row r="16326" spans="1:26">
      <c r="A16326" s="248"/>
      <c r="I16326" s="126"/>
      <c r="P16326" s="126"/>
      <c r="Y16326" s="126"/>
      <c r="Z16326" s="126"/>
    </row>
    <row r="16327" spans="1:26">
      <c r="A16327" s="248"/>
      <c r="I16327" s="126"/>
      <c r="P16327" s="126"/>
      <c r="Y16327" s="126"/>
      <c r="Z16327" s="126"/>
    </row>
    <row r="16328" spans="1:26">
      <c r="A16328" s="248"/>
      <c r="I16328" s="126"/>
      <c r="P16328" s="126"/>
      <c r="Y16328" s="126"/>
      <c r="Z16328" s="126"/>
    </row>
    <row r="16329" spans="1:26">
      <c r="A16329" s="248"/>
      <c r="I16329" s="126"/>
      <c r="P16329" s="126"/>
      <c r="Y16329" s="126"/>
      <c r="Z16329" s="126"/>
    </row>
    <row r="16330" spans="1:26">
      <c r="A16330" s="248"/>
      <c r="I16330" s="126"/>
      <c r="P16330" s="126"/>
      <c r="Y16330" s="126"/>
      <c r="Z16330" s="126"/>
    </row>
    <row r="16331" spans="1:26">
      <c r="A16331" s="248"/>
      <c r="I16331" s="126"/>
      <c r="P16331" s="126"/>
      <c r="Y16331" s="126"/>
      <c r="Z16331" s="126"/>
    </row>
    <row r="16332" spans="1:26">
      <c r="A16332" s="248"/>
      <c r="I16332" s="126"/>
      <c r="P16332" s="126"/>
      <c r="Y16332" s="126"/>
      <c r="Z16332" s="126"/>
    </row>
    <row r="16333" spans="1:26">
      <c r="A16333" s="248"/>
      <c r="I16333" s="126"/>
      <c r="P16333" s="126"/>
      <c r="Y16333" s="126"/>
      <c r="Z16333" s="126"/>
    </row>
    <row r="16334" spans="1:26">
      <c r="A16334" s="248"/>
      <c r="I16334" s="126"/>
      <c r="P16334" s="126"/>
      <c r="Y16334" s="126"/>
      <c r="Z16334" s="126"/>
    </row>
    <row r="16335" spans="1:26">
      <c r="A16335" s="248"/>
      <c r="I16335" s="126"/>
      <c r="P16335" s="126"/>
      <c r="Y16335" s="126"/>
      <c r="Z16335" s="126"/>
    </row>
    <row r="16336" spans="1:26">
      <c r="A16336" s="248"/>
      <c r="I16336" s="126"/>
      <c r="P16336" s="126"/>
      <c r="Y16336" s="126"/>
      <c r="Z16336" s="126"/>
    </row>
    <row r="16337" spans="1:26">
      <c r="A16337" s="248"/>
      <c r="I16337" s="126"/>
      <c r="P16337" s="126"/>
      <c r="Y16337" s="126"/>
      <c r="Z16337" s="126"/>
    </row>
    <row r="16338" spans="1:26">
      <c r="A16338" s="248"/>
      <c r="I16338" s="126"/>
      <c r="P16338" s="126"/>
      <c r="Y16338" s="126"/>
      <c r="Z16338" s="126"/>
    </row>
    <row r="16339" spans="1:26">
      <c r="A16339" s="248"/>
      <c r="I16339" s="126"/>
      <c r="P16339" s="126"/>
      <c r="Y16339" s="126"/>
      <c r="Z16339" s="126"/>
    </row>
    <row r="16340" spans="1:26">
      <c r="A16340" s="248"/>
      <c r="I16340" s="126"/>
      <c r="P16340" s="126"/>
      <c r="Y16340" s="126"/>
      <c r="Z16340" s="126"/>
    </row>
    <row r="16341" spans="1:26">
      <c r="A16341" s="248"/>
      <c r="I16341" s="126"/>
      <c r="P16341" s="126"/>
      <c r="Y16341" s="126"/>
      <c r="Z16341" s="126"/>
    </row>
    <row r="16342" spans="1:26">
      <c r="A16342" s="248"/>
      <c r="I16342" s="126"/>
      <c r="P16342" s="126"/>
      <c r="Y16342" s="126"/>
      <c r="Z16342" s="126"/>
    </row>
    <row r="16343" spans="1:26">
      <c r="A16343" s="248"/>
      <c r="I16343" s="126"/>
      <c r="P16343" s="126"/>
      <c r="Y16343" s="126"/>
      <c r="Z16343" s="126"/>
    </row>
    <row r="16344" spans="1:26">
      <c r="A16344" s="248"/>
      <c r="I16344" s="126"/>
      <c r="P16344" s="126"/>
      <c r="Y16344" s="126"/>
      <c r="Z16344" s="126"/>
    </row>
    <row r="16345" spans="1:26">
      <c r="A16345" s="248"/>
      <c r="I16345" s="126"/>
      <c r="P16345" s="126"/>
      <c r="Y16345" s="126"/>
      <c r="Z16345" s="126"/>
    </row>
    <row r="16346" spans="1:26">
      <c r="A16346" s="248"/>
      <c r="I16346" s="126"/>
      <c r="P16346" s="126"/>
      <c r="Y16346" s="126"/>
      <c r="Z16346" s="126"/>
    </row>
    <row r="16347" spans="1:26">
      <c r="A16347" s="248"/>
      <c r="I16347" s="126"/>
      <c r="P16347" s="126"/>
      <c r="Y16347" s="126"/>
      <c r="Z16347" s="126"/>
    </row>
    <row r="16348" spans="1:26">
      <c r="A16348" s="248"/>
      <c r="I16348" s="126"/>
      <c r="P16348" s="126"/>
      <c r="Y16348" s="126"/>
      <c r="Z16348" s="126"/>
    </row>
    <row r="16349" spans="1:26">
      <c r="A16349" s="248"/>
      <c r="I16349" s="126"/>
      <c r="P16349" s="126"/>
      <c r="Y16349" s="126"/>
      <c r="Z16349" s="126"/>
    </row>
    <row r="16350" spans="1:26">
      <c r="A16350" s="248"/>
      <c r="I16350" s="126"/>
      <c r="P16350" s="126"/>
      <c r="Y16350" s="126"/>
      <c r="Z16350" s="126"/>
    </row>
    <row r="16351" spans="1:26">
      <c r="A16351" s="248"/>
      <c r="I16351" s="126"/>
      <c r="P16351" s="126"/>
      <c r="Y16351" s="126"/>
      <c r="Z16351" s="126"/>
    </row>
    <row r="16352" spans="1:26">
      <c r="A16352" s="248"/>
      <c r="I16352" s="126"/>
      <c r="P16352" s="126"/>
      <c r="Y16352" s="126"/>
      <c r="Z16352" s="126"/>
    </row>
    <row r="16353" spans="1:26">
      <c r="A16353" s="248"/>
      <c r="I16353" s="126"/>
      <c r="P16353" s="126"/>
      <c r="Y16353" s="126"/>
      <c r="Z16353" s="126"/>
    </row>
    <row r="16354" spans="1:26">
      <c r="A16354" s="248"/>
      <c r="I16354" s="126"/>
      <c r="P16354" s="126"/>
      <c r="Y16354" s="126"/>
      <c r="Z16354" s="126"/>
    </row>
    <row r="16355" spans="1:26">
      <c r="A16355" s="248"/>
      <c r="I16355" s="126"/>
      <c r="P16355" s="126"/>
      <c r="Y16355" s="126"/>
      <c r="Z16355" s="126"/>
    </row>
    <row r="16356" spans="1:26">
      <c r="A16356" s="248"/>
      <c r="I16356" s="126"/>
      <c r="P16356" s="126"/>
      <c r="Y16356" s="126"/>
      <c r="Z16356" s="126"/>
    </row>
    <row r="16357" spans="1:26">
      <c r="A16357" s="248"/>
      <c r="I16357" s="126"/>
      <c r="P16357" s="126"/>
      <c r="Y16357" s="126"/>
      <c r="Z16357" s="126"/>
    </row>
    <row r="16358" spans="1:26">
      <c r="A16358" s="248"/>
      <c r="I16358" s="126"/>
      <c r="P16358" s="126"/>
      <c r="Y16358" s="126"/>
      <c r="Z16358" s="126"/>
    </row>
    <row r="16359" spans="1:26">
      <c r="A16359" s="248"/>
      <c r="I16359" s="126"/>
      <c r="P16359" s="126"/>
      <c r="Y16359" s="126"/>
      <c r="Z16359" s="126"/>
    </row>
    <row r="16360" spans="1:26">
      <c r="A16360" s="248"/>
      <c r="I16360" s="126"/>
      <c r="P16360" s="126"/>
      <c r="Y16360" s="126"/>
      <c r="Z16360" s="126"/>
    </row>
    <row r="16361" spans="1:26">
      <c r="A16361" s="248"/>
      <c r="I16361" s="126"/>
      <c r="P16361" s="126"/>
      <c r="Y16361" s="126"/>
      <c r="Z16361" s="126"/>
    </row>
    <row r="16362" spans="1:26">
      <c r="A16362" s="248"/>
      <c r="I16362" s="126"/>
      <c r="P16362" s="126"/>
      <c r="Y16362" s="126"/>
      <c r="Z16362" s="126"/>
    </row>
    <row r="16363" spans="1:26">
      <c r="A16363" s="248"/>
      <c r="I16363" s="126"/>
      <c r="P16363" s="126"/>
      <c r="Y16363" s="126"/>
      <c r="Z16363" s="126"/>
    </row>
    <row r="16364" spans="1:26">
      <c r="A16364" s="248"/>
      <c r="I16364" s="126"/>
      <c r="P16364" s="126"/>
      <c r="Y16364" s="126"/>
      <c r="Z16364" s="126"/>
    </row>
    <row r="16365" spans="1:26">
      <c r="A16365" s="248"/>
      <c r="I16365" s="126"/>
      <c r="P16365" s="126"/>
      <c r="Y16365" s="126"/>
      <c r="Z16365" s="126"/>
    </row>
    <row r="16366" spans="1:26">
      <c r="A16366" s="248"/>
      <c r="I16366" s="126"/>
      <c r="P16366" s="126"/>
      <c r="Y16366" s="126"/>
      <c r="Z16366" s="126"/>
    </row>
    <row r="16367" spans="1:26">
      <c r="A16367" s="248"/>
      <c r="I16367" s="126"/>
      <c r="P16367" s="126"/>
      <c r="Y16367" s="126"/>
      <c r="Z16367" s="126"/>
    </row>
    <row r="16368" spans="1:26">
      <c r="A16368" s="248"/>
      <c r="I16368" s="126"/>
      <c r="P16368" s="126"/>
      <c r="Y16368" s="126"/>
      <c r="Z16368" s="126"/>
    </row>
    <row r="16369" spans="1:26">
      <c r="A16369" s="248"/>
      <c r="I16369" s="126"/>
      <c r="P16369" s="126"/>
      <c r="Y16369" s="126"/>
      <c r="Z16369" s="126"/>
    </row>
    <row r="16370" spans="1:26">
      <c r="A16370" s="248"/>
      <c r="I16370" s="126"/>
      <c r="P16370" s="126"/>
      <c r="Y16370" s="126"/>
      <c r="Z16370" s="126"/>
    </row>
    <row r="16371" spans="1:26">
      <c r="A16371" s="248"/>
      <c r="I16371" s="126"/>
      <c r="P16371" s="126"/>
      <c r="Y16371" s="126"/>
      <c r="Z16371" s="126"/>
    </row>
    <row r="16372" spans="1:26">
      <c r="A16372" s="248"/>
      <c r="I16372" s="126"/>
      <c r="P16372" s="126"/>
      <c r="Y16372" s="126"/>
      <c r="Z16372" s="126"/>
    </row>
    <row r="16373" spans="1:26">
      <c r="A16373" s="248"/>
      <c r="I16373" s="126"/>
      <c r="P16373" s="126"/>
      <c r="Y16373" s="126"/>
      <c r="Z16373" s="126"/>
    </row>
    <row r="16374" spans="1:26">
      <c r="A16374" s="248"/>
      <c r="I16374" s="126"/>
      <c r="P16374" s="126"/>
      <c r="Y16374" s="126"/>
      <c r="Z16374" s="126"/>
    </row>
    <row r="16375" spans="1:26">
      <c r="A16375" s="248"/>
      <c r="I16375" s="126"/>
      <c r="P16375" s="126"/>
      <c r="Y16375" s="126"/>
      <c r="Z16375" s="126"/>
    </row>
    <row r="16376" spans="1:26">
      <c r="A16376" s="248"/>
      <c r="I16376" s="126"/>
      <c r="P16376" s="126"/>
      <c r="Y16376" s="126"/>
      <c r="Z16376" s="126"/>
    </row>
    <row r="16377" spans="1:26">
      <c r="A16377" s="248"/>
      <c r="I16377" s="126"/>
      <c r="P16377" s="126"/>
      <c r="Y16377" s="126"/>
      <c r="Z16377" s="126"/>
    </row>
    <row r="16378" spans="1:26">
      <c r="A16378" s="248"/>
      <c r="I16378" s="126"/>
      <c r="P16378" s="126"/>
      <c r="Y16378" s="126"/>
      <c r="Z16378" s="126"/>
    </row>
    <row r="16379" spans="1:26">
      <c r="A16379" s="248"/>
      <c r="I16379" s="126"/>
      <c r="P16379" s="126"/>
      <c r="Y16379" s="126"/>
      <c r="Z16379" s="126"/>
    </row>
    <row r="16380" spans="1:26">
      <c r="A16380" s="248"/>
      <c r="I16380" s="126"/>
      <c r="P16380" s="126"/>
      <c r="Y16380" s="126"/>
      <c r="Z16380" s="126"/>
    </row>
    <row r="16381" spans="1:26">
      <c r="A16381" s="248"/>
      <c r="I16381" s="126"/>
      <c r="P16381" s="126"/>
      <c r="Y16381" s="126"/>
      <c r="Z16381" s="126"/>
    </row>
    <row r="16382" spans="1:26">
      <c r="A16382" s="248"/>
      <c r="I16382" s="126"/>
      <c r="P16382" s="126"/>
      <c r="Y16382" s="126"/>
      <c r="Z16382" s="126"/>
    </row>
    <row r="16383" spans="1:26">
      <c r="A16383" s="248"/>
      <c r="I16383" s="126"/>
      <c r="P16383" s="126"/>
      <c r="Y16383" s="126"/>
      <c r="Z16383" s="126"/>
    </row>
    <row r="16384" spans="1:26">
      <c r="A16384" s="248"/>
      <c r="I16384" s="126"/>
      <c r="P16384" s="126"/>
      <c r="Y16384" s="126"/>
      <c r="Z16384" s="126"/>
    </row>
    <row r="16385" spans="1:26">
      <c r="A16385" s="248"/>
      <c r="I16385" s="126"/>
      <c r="P16385" s="126"/>
      <c r="Y16385" s="126"/>
      <c r="Z16385" s="126"/>
    </row>
    <row r="16386" spans="1:26">
      <c r="A16386" s="248"/>
      <c r="I16386" s="126"/>
      <c r="P16386" s="126"/>
      <c r="Y16386" s="126"/>
      <c r="Z16386" s="126"/>
    </row>
    <row r="16387" spans="1:26">
      <c r="A16387" s="248"/>
      <c r="I16387" s="126"/>
      <c r="P16387" s="126"/>
      <c r="Y16387" s="126"/>
      <c r="Z16387" s="126"/>
    </row>
    <row r="16388" spans="1:26">
      <c r="A16388" s="248"/>
      <c r="I16388" s="126"/>
      <c r="P16388" s="126"/>
      <c r="Y16388" s="126"/>
      <c r="Z16388" s="126"/>
    </row>
    <row r="16389" spans="1:26">
      <c r="A16389" s="248"/>
      <c r="I16389" s="126"/>
      <c r="P16389" s="126"/>
      <c r="Y16389" s="126"/>
      <c r="Z16389" s="126"/>
    </row>
    <row r="16390" spans="1:26">
      <c r="A16390" s="248"/>
      <c r="I16390" s="126"/>
      <c r="P16390" s="126"/>
      <c r="Y16390" s="126"/>
      <c r="Z16390" s="126"/>
    </row>
    <row r="16391" spans="1:26">
      <c r="A16391" s="248"/>
      <c r="I16391" s="126"/>
      <c r="P16391" s="126"/>
      <c r="Y16391" s="126"/>
      <c r="Z16391" s="126"/>
    </row>
    <row r="16392" spans="1:26">
      <c r="A16392" s="248"/>
      <c r="I16392" s="126"/>
      <c r="P16392" s="126"/>
      <c r="Y16392" s="126"/>
      <c r="Z16392" s="126"/>
    </row>
    <row r="16393" spans="1:26">
      <c r="A16393" s="248"/>
      <c r="I16393" s="126"/>
      <c r="P16393" s="126"/>
      <c r="Y16393" s="126"/>
      <c r="Z16393" s="126"/>
    </row>
    <row r="16394" spans="1:26">
      <c r="A16394" s="248"/>
      <c r="I16394" s="126"/>
      <c r="P16394" s="126"/>
      <c r="Y16394" s="126"/>
      <c r="Z16394" s="126"/>
    </row>
    <row r="16395" spans="1:26">
      <c r="A16395" s="248"/>
      <c r="I16395" s="126"/>
      <c r="P16395" s="126"/>
      <c r="Y16395" s="126"/>
      <c r="Z16395" s="126"/>
    </row>
    <row r="16396" spans="1:26">
      <c r="A16396" s="248"/>
      <c r="I16396" s="126"/>
      <c r="P16396" s="126"/>
      <c r="Y16396" s="126"/>
      <c r="Z16396" s="126"/>
    </row>
    <row r="16397" spans="1:26">
      <c r="A16397" s="248"/>
      <c r="I16397" s="126"/>
      <c r="P16397" s="126"/>
      <c r="Y16397" s="126"/>
      <c r="Z16397" s="126"/>
    </row>
    <row r="16398" spans="1:26">
      <c r="A16398" s="248"/>
      <c r="I16398" s="126"/>
      <c r="P16398" s="126"/>
      <c r="Y16398" s="126"/>
      <c r="Z16398" s="126"/>
    </row>
    <row r="16399" spans="1:26">
      <c r="A16399" s="248"/>
      <c r="I16399" s="126"/>
      <c r="P16399" s="126"/>
      <c r="Y16399" s="126"/>
      <c r="Z16399" s="126"/>
    </row>
    <row r="16400" spans="1:26">
      <c r="A16400" s="248"/>
      <c r="I16400" s="126"/>
      <c r="P16400" s="126"/>
      <c r="Y16400" s="126"/>
      <c r="Z16400" s="126"/>
    </row>
    <row r="16401" spans="1:26">
      <c r="A16401" s="248"/>
      <c r="I16401" s="126"/>
      <c r="P16401" s="126"/>
      <c r="Y16401" s="126"/>
      <c r="Z16401" s="126"/>
    </row>
    <row r="16402" spans="1:26">
      <c r="A16402" s="248"/>
      <c r="I16402" s="126"/>
      <c r="P16402" s="126"/>
      <c r="Y16402" s="126"/>
      <c r="Z16402" s="126"/>
    </row>
    <row r="16403" spans="1:26">
      <c r="A16403" s="248"/>
      <c r="I16403" s="126"/>
      <c r="P16403" s="126"/>
      <c r="Y16403" s="126"/>
      <c r="Z16403" s="126"/>
    </row>
    <row r="16404" spans="1:26">
      <c r="A16404" s="248"/>
      <c r="I16404" s="126"/>
      <c r="P16404" s="126"/>
      <c r="Y16404" s="126"/>
      <c r="Z16404" s="126"/>
    </row>
    <row r="16405" spans="1:26">
      <c r="A16405" s="248"/>
      <c r="I16405" s="126"/>
      <c r="P16405" s="126"/>
      <c r="Y16405" s="126"/>
      <c r="Z16405" s="126"/>
    </row>
    <row r="16406" spans="1:26">
      <c r="A16406" s="248"/>
      <c r="I16406" s="126"/>
      <c r="P16406" s="126"/>
      <c r="Y16406" s="126"/>
      <c r="Z16406" s="126"/>
    </row>
    <row r="16407" spans="1:26">
      <c r="A16407" s="248"/>
      <c r="I16407" s="126"/>
      <c r="P16407" s="126"/>
      <c r="Y16407" s="126"/>
      <c r="Z16407" s="126"/>
    </row>
    <row r="16408" spans="1:26">
      <c r="A16408" s="248"/>
      <c r="I16408" s="126"/>
      <c r="P16408" s="126"/>
      <c r="Y16408" s="126"/>
      <c r="Z16408" s="126"/>
    </row>
    <row r="16409" spans="1:26">
      <c r="A16409" s="248"/>
      <c r="I16409" s="126"/>
      <c r="P16409" s="126"/>
      <c r="Y16409" s="126"/>
      <c r="Z16409" s="126"/>
    </row>
    <row r="16410" spans="1:26">
      <c r="A16410" s="248"/>
      <c r="I16410" s="126"/>
      <c r="P16410" s="126"/>
      <c r="Y16410" s="126"/>
      <c r="Z16410" s="126"/>
    </row>
    <row r="16411" spans="1:26">
      <c r="A16411" s="248"/>
      <c r="I16411" s="126"/>
      <c r="P16411" s="126"/>
      <c r="Y16411" s="126"/>
      <c r="Z16411" s="126"/>
    </row>
    <row r="16412" spans="1:26">
      <c r="A16412" s="248"/>
      <c r="I16412" s="126"/>
      <c r="P16412" s="126"/>
      <c r="Y16412" s="126"/>
      <c r="Z16412" s="126"/>
    </row>
    <row r="16413" spans="1:26">
      <c r="A16413" s="248"/>
      <c r="I16413" s="126"/>
      <c r="P16413" s="126"/>
      <c r="Y16413" s="126"/>
      <c r="Z16413" s="126"/>
    </row>
  </sheetData>
  <mergeCells count="5">
    <mergeCell ref="D1:H1"/>
    <mergeCell ref="I1:O1"/>
    <mergeCell ref="P1:Y1"/>
    <mergeCell ref="Z1:AH1"/>
    <mergeCell ref="AI1:AS1"/>
  </mergeCells>
  <conditionalFormatting sqref="F15:F27 F3:F13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5:E27 E3:E13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:D27 D3:D13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5:G27 G3:G13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:H27 H3:H13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:L34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3:L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2:L3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5:L3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6:L3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4:AA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33:AA3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2:AA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5:AA3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6:AA3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5:AA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scale="96" fitToWidth="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67"/>
  <sheetViews>
    <sheetView workbookViewId="0">
      <selection activeCell="A22" sqref="A22:XFD22"/>
    </sheetView>
  </sheetViews>
  <sheetFormatPr baseColWidth="10" defaultRowHeight="13"/>
  <cols>
    <col min="1" max="16384" width="10.83203125" style="1"/>
  </cols>
  <sheetData>
    <row r="1" spans="1:11">
      <c r="B1" s="1" t="s">
        <v>23</v>
      </c>
      <c r="C1" s="1" t="s">
        <v>28</v>
      </c>
      <c r="D1" s="1" t="s">
        <v>30</v>
      </c>
      <c r="E1" s="1" t="s">
        <v>32</v>
      </c>
      <c r="F1" s="1" t="s">
        <v>34</v>
      </c>
      <c r="G1" s="1" t="s">
        <v>36</v>
      </c>
      <c r="H1" s="1" t="s">
        <v>38</v>
      </c>
      <c r="I1" s="1" t="s">
        <v>40</v>
      </c>
      <c r="J1" s="1" t="s">
        <v>42</v>
      </c>
      <c r="K1" s="1" t="s">
        <v>44</v>
      </c>
    </row>
    <row r="2" spans="1:11">
      <c r="A2" s="1" t="s">
        <v>136</v>
      </c>
      <c r="B2" s="1" t="s">
        <v>140</v>
      </c>
      <c r="C2" s="1" t="s">
        <v>141</v>
      </c>
      <c r="D2" s="1" t="s">
        <v>142</v>
      </c>
      <c r="E2" s="1" t="s">
        <v>143</v>
      </c>
      <c r="F2" s="1" t="s">
        <v>144</v>
      </c>
      <c r="G2" s="1" t="s">
        <v>145</v>
      </c>
      <c r="H2" s="1" t="s">
        <v>146</v>
      </c>
      <c r="I2" s="1" t="s">
        <v>147</v>
      </c>
      <c r="J2" s="1" t="s">
        <v>148</v>
      </c>
      <c r="K2" s="1" t="s">
        <v>149</v>
      </c>
    </row>
    <row r="3" spans="1:11">
      <c r="A3" s="1" t="s">
        <v>114</v>
      </c>
      <c r="B3" s="34">
        <f>Q30</f>
        <v>5.8999999999999995</v>
      </c>
      <c r="C3" s="34">
        <f>R30</f>
        <v>0.3</v>
      </c>
      <c r="D3" s="34" t="s">
        <v>139</v>
      </c>
      <c r="E3" s="34">
        <f>T30</f>
        <v>25.9</v>
      </c>
      <c r="F3" s="34">
        <f>U30</f>
        <v>0.2</v>
      </c>
      <c r="G3" s="34">
        <f>AVERAGE(V29:V30)</f>
        <v>1.3149999999999999</v>
      </c>
      <c r="H3" s="34">
        <f>W30</f>
        <v>12.6</v>
      </c>
      <c r="I3" s="34">
        <f>AVERAGE(X29:X30)</f>
        <v>104.25</v>
      </c>
      <c r="J3" s="34">
        <f>Y30</f>
        <v>0.01</v>
      </c>
      <c r="K3" s="34">
        <f>Z30</f>
        <v>3.1</v>
      </c>
    </row>
    <row r="4" spans="1:11">
      <c r="A4" s="1" t="s">
        <v>115</v>
      </c>
      <c r="B4" s="34">
        <f>Q32</f>
        <v>7.4</v>
      </c>
      <c r="C4" s="34">
        <f>R32</f>
        <v>3.3000000000000003</v>
      </c>
      <c r="D4" s="34">
        <v>4.4000000000000004</v>
      </c>
      <c r="E4" s="34">
        <f>T32</f>
        <v>35</v>
      </c>
      <c r="F4" s="34">
        <f>U32</f>
        <v>0.2</v>
      </c>
      <c r="G4" s="34">
        <f>V32</f>
        <v>0.2</v>
      </c>
      <c r="H4" s="34">
        <f>W32</f>
        <v>27.5</v>
      </c>
      <c r="I4" s="34">
        <f>AVERAGE(X31:X32)</f>
        <v>115.80000000000001</v>
      </c>
      <c r="J4" s="34">
        <f>Y32</f>
        <v>0.05</v>
      </c>
      <c r="K4" s="34">
        <f>Z32</f>
        <v>5.3000000000000007</v>
      </c>
    </row>
    <row r="5" spans="1:11">
      <c r="A5" s="1" t="s">
        <v>116</v>
      </c>
      <c r="B5" s="34">
        <f t="shared" ref="B5:H5" si="0">Q34</f>
        <v>5.8</v>
      </c>
      <c r="C5" s="34">
        <f t="shared" si="0"/>
        <v>1.5</v>
      </c>
      <c r="D5" s="34">
        <f t="shared" si="0"/>
        <v>0.3</v>
      </c>
      <c r="E5" s="34">
        <f t="shared" si="0"/>
        <v>26</v>
      </c>
      <c r="F5" s="34">
        <f t="shared" si="0"/>
        <v>0.2</v>
      </c>
      <c r="G5" s="34">
        <f t="shared" si="0"/>
        <v>0.1</v>
      </c>
      <c r="H5" s="34">
        <f t="shared" si="0"/>
        <v>15.1</v>
      </c>
      <c r="I5" s="34">
        <f>AVERAGE(X33:X34)</f>
        <v>73.55</v>
      </c>
      <c r="J5" s="34">
        <f>Y34</f>
        <v>0.03</v>
      </c>
      <c r="K5" s="34">
        <f>Z34</f>
        <v>3</v>
      </c>
    </row>
    <row r="6" spans="1:11">
      <c r="A6" s="1" t="s">
        <v>117</v>
      </c>
      <c r="B6" s="34">
        <f>Q36</f>
        <v>2.6</v>
      </c>
      <c r="C6" s="34">
        <f>R36</f>
        <v>1.7000000000000002</v>
      </c>
      <c r="D6" s="34" t="s">
        <v>139</v>
      </c>
      <c r="E6" s="34">
        <f>T36</f>
        <v>21.8</v>
      </c>
      <c r="F6" s="34">
        <f>U36</f>
        <v>0.2</v>
      </c>
      <c r="G6" s="34" t="s">
        <v>139</v>
      </c>
      <c r="H6" s="34">
        <f>W36</f>
        <v>24.2</v>
      </c>
      <c r="I6" s="34">
        <f>X36</f>
        <v>43.8</v>
      </c>
      <c r="J6" s="34">
        <f>Y36</f>
        <v>0.03</v>
      </c>
      <c r="K6" s="34">
        <f>Z36</f>
        <v>3.3000000000000003</v>
      </c>
    </row>
    <row r="7" spans="1:11">
      <c r="A7" s="1" t="s">
        <v>118</v>
      </c>
      <c r="B7" s="34">
        <f>Q38</f>
        <v>4.4000000000000004</v>
      </c>
      <c r="C7" s="34">
        <f>AVERAGE(R37:R38)</f>
        <v>1.1499999999999999</v>
      </c>
      <c r="D7" s="34">
        <f>S38</f>
        <v>0.1</v>
      </c>
      <c r="E7" s="34">
        <f>T38</f>
        <v>29.3</v>
      </c>
      <c r="F7" s="34">
        <f>U38</f>
        <v>0.1</v>
      </c>
      <c r="G7" s="34" t="s">
        <v>139</v>
      </c>
      <c r="H7" s="34">
        <f>W38</f>
        <v>39.700000000000003</v>
      </c>
      <c r="I7" s="34">
        <f>X38</f>
        <v>48.3</v>
      </c>
      <c r="J7" s="34">
        <f>Y38</f>
        <v>0.04</v>
      </c>
      <c r="K7" s="34">
        <f>Z38</f>
        <v>3.9000000000000004</v>
      </c>
    </row>
    <row r="8" spans="1:11">
      <c r="A8" s="1" t="s">
        <v>119</v>
      </c>
      <c r="B8" s="34">
        <f>Q40</f>
        <v>6</v>
      </c>
      <c r="C8" s="34">
        <f>R39</f>
        <v>5</v>
      </c>
      <c r="D8" s="34" t="s">
        <v>139</v>
      </c>
      <c r="E8" s="34">
        <f>T40</f>
        <v>50.9</v>
      </c>
      <c r="F8" s="34">
        <f>U40</f>
        <v>0.3</v>
      </c>
      <c r="G8" s="34">
        <f>V40</f>
        <v>0.21999999999999997</v>
      </c>
      <c r="H8" s="34">
        <f>W39</f>
        <v>916</v>
      </c>
      <c r="I8" s="34">
        <f>X40</f>
        <v>65.900000000000006</v>
      </c>
      <c r="J8" s="34">
        <f>Y40</f>
        <v>1.44</v>
      </c>
      <c r="K8" s="34">
        <f>Z40</f>
        <v>21.7</v>
      </c>
    </row>
    <row r="9" spans="1:11">
      <c r="A9" s="1" t="s">
        <v>120</v>
      </c>
      <c r="B9" s="34">
        <f>Q42</f>
        <v>7.1</v>
      </c>
      <c r="C9" s="34">
        <f>R42</f>
        <v>4.4000000000000004</v>
      </c>
      <c r="D9" s="34" t="s">
        <v>139</v>
      </c>
      <c r="E9" s="34">
        <f>T42</f>
        <v>15.8</v>
      </c>
      <c r="F9" s="34">
        <f>U42</f>
        <v>0.2</v>
      </c>
      <c r="G9" s="34">
        <f>V42</f>
        <v>0.45999999999999996</v>
      </c>
      <c r="H9" s="34">
        <f>W41</f>
        <v>520</v>
      </c>
      <c r="I9" s="34">
        <f>X42</f>
        <v>246.6</v>
      </c>
      <c r="J9" s="34">
        <f>Y42</f>
        <v>0.68</v>
      </c>
      <c r="K9" s="34">
        <f>Z42</f>
        <v>25.099999999999998</v>
      </c>
    </row>
    <row r="10" spans="1:11">
      <c r="A10" s="1" t="s">
        <v>133</v>
      </c>
      <c r="B10" s="34">
        <f>Q67</f>
        <v>7.4</v>
      </c>
      <c r="C10" s="34">
        <f>R67</f>
        <v>4.6000000000000005</v>
      </c>
      <c r="D10" s="34">
        <f>S66</f>
        <v>10</v>
      </c>
      <c r="E10" s="34">
        <f>T67</f>
        <v>16.200000000000003</v>
      </c>
      <c r="F10" s="34">
        <f>U67</f>
        <v>0.2</v>
      </c>
      <c r="G10" s="34">
        <f>V67</f>
        <v>0.52</v>
      </c>
      <c r="H10" s="34">
        <f>W66</f>
        <v>527</v>
      </c>
      <c r="I10" s="34">
        <f>X67</f>
        <v>257.7</v>
      </c>
      <c r="J10" s="34">
        <f>Y67</f>
        <v>0.69000000000000006</v>
      </c>
      <c r="K10" s="34">
        <f>Z67</f>
        <v>24.700000000000003</v>
      </c>
    </row>
    <row r="11" spans="1:11">
      <c r="A11" s="1" t="s">
        <v>121</v>
      </c>
      <c r="B11" s="34">
        <f>Q44</f>
        <v>6.8000000000000007</v>
      </c>
      <c r="C11" s="34">
        <f>R44</f>
        <v>1.1000000000000001</v>
      </c>
      <c r="D11" s="34" t="s">
        <v>139</v>
      </c>
      <c r="E11" s="34">
        <f>T44</f>
        <v>5.8999999999999995</v>
      </c>
      <c r="F11" s="34">
        <f>U44</f>
        <v>0.3</v>
      </c>
      <c r="G11" s="35">
        <f>V44</f>
        <v>0.02</v>
      </c>
      <c r="H11" s="34">
        <f>W43</f>
        <v>358</v>
      </c>
      <c r="I11" s="34">
        <f>X44</f>
        <v>6.2</v>
      </c>
      <c r="J11" s="34">
        <f>Y44</f>
        <v>0.31</v>
      </c>
      <c r="K11" s="34">
        <f>Z44</f>
        <v>12.7</v>
      </c>
    </row>
    <row r="12" spans="1:11">
      <c r="A12" s="1" t="s">
        <v>134</v>
      </c>
      <c r="B12" s="34">
        <f>Q69</f>
        <v>6.5</v>
      </c>
      <c r="C12" s="34">
        <f>R69</f>
        <v>1</v>
      </c>
      <c r="D12" s="34" t="s">
        <v>139</v>
      </c>
      <c r="E12" s="34">
        <f>T69</f>
        <v>5.4</v>
      </c>
      <c r="F12" s="34">
        <f>U69</f>
        <v>0.1</v>
      </c>
      <c r="G12" s="35">
        <f>V69</f>
        <v>0.02</v>
      </c>
      <c r="H12" s="34">
        <f>W68</f>
        <v>329</v>
      </c>
      <c r="I12" s="34">
        <f>X69</f>
        <v>6.1</v>
      </c>
      <c r="J12" s="34">
        <f>Y69</f>
        <v>0.3</v>
      </c>
      <c r="K12" s="34">
        <f>Z69</f>
        <v>12.3</v>
      </c>
    </row>
    <row r="13" spans="1:11">
      <c r="A13" s="1" t="s">
        <v>122</v>
      </c>
      <c r="B13" s="34">
        <f>Q46</f>
        <v>3.7</v>
      </c>
      <c r="C13" s="34">
        <f>R46</f>
        <v>0.70000000000000007</v>
      </c>
      <c r="D13" s="34" t="s">
        <v>139</v>
      </c>
      <c r="E13" s="34">
        <f>AVERAGE(T45:T46)</f>
        <v>70.3</v>
      </c>
      <c r="F13" s="34">
        <f>U46</f>
        <v>0.2</v>
      </c>
      <c r="G13" s="35">
        <f>V46</f>
        <v>0.03</v>
      </c>
      <c r="H13" s="34">
        <f>W45</f>
        <v>298</v>
      </c>
      <c r="I13" s="34">
        <f>X46</f>
        <v>47.699999999999996</v>
      </c>
      <c r="J13" s="34">
        <f>Y46</f>
        <v>0.24</v>
      </c>
      <c r="K13" s="34">
        <f>Z46</f>
        <v>15.3</v>
      </c>
    </row>
    <row r="14" spans="1:11">
      <c r="A14" s="1" t="s">
        <v>123</v>
      </c>
      <c r="B14" s="34" t="s">
        <v>139</v>
      </c>
      <c r="C14" s="34" t="s">
        <v>139</v>
      </c>
      <c r="D14" s="34" t="s">
        <v>139</v>
      </c>
      <c r="E14" s="34" t="s">
        <v>139</v>
      </c>
      <c r="F14" s="34" t="s">
        <v>139</v>
      </c>
      <c r="G14" s="34" t="s">
        <v>139</v>
      </c>
      <c r="H14" s="34" t="s">
        <v>139</v>
      </c>
      <c r="I14" s="34" t="s">
        <v>139</v>
      </c>
      <c r="J14" s="34" t="s">
        <v>139</v>
      </c>
      <c r="K14" s="34" t="s">
        <v>139</v>
      </c>
    </row>
    <row r="15" spans="1:11">
      <c r="A15" s="1" t="s">
        <v>124</v>
      </c>
      <c r="B15" s="34">
        <f>Q50</f>
        <v>4.6000000000000005</v>
      </c>
      <c r="C15" s="34">
        <f>R50</f>
        <v>0.89999999999999991</v>
      </c>
      <c r="D15" s="34" t="s">
        <v>139</v>
      </c>
      <c r="E15" s="34">
        <f>AVERAGE(T49:T50)</f>
        <v>58.649999999999991</v>
      </c>
      <c r="F15" s="34">
        <f>U50</f>
        <v>0.2</v>
      </c>
      <c r="G15" s="35">
        <f>V50</f>
        <v>0.03</v>
      </c>
      <c r="H15" s="34">
        <f>W50</f>
        <v>22</v>
      </c>
      <c r="I15" s="34">
        <f>AVERAGE(X49:X50)</f>
        <v>131.30000000000001</v>
      </c>
      <c r="J15" s="34">
        <f>Y50</f>
        <v>0.02</v>
      </c>
      <c r="K15" s="34">
        <f>Z50</f>
        <v>5.2</v>
      </c>
    </row>
    <row r="16" spans="1:11">
      <c r="A16" s="1" t="s">
        <v>125</v>
      </c>
      <c r="B16" s="34">
        <f>Q52</f>
        <v>3.9000000000000004</v>
      </c>
      <c r="C16" s="34">
        <f>R52</f>
        <v>2.8000000000000003</v>
      </c>
      <c r="D16" s="34" t="s">
        <v>139</v>
      </c>
      <c r="E16" s="34">
        <f>T51</f>
        <v>404</v>
      </c>
      <c r="F16" s="34">
        <f>U52</f>
        <v>0.2</v>
      </c>
      <c r="G16" s="34">
        <f>V52</f>
        <v>0.33</v>
      </c>
      <c r="H16" s="34">
        <f>W52</f>
        <v>44.699999999999996</v>
      </c>
      <c r="I16" s="34">
        <f>AVERAGE(X51:X52)</f>
        <v>243</v>
      </c>
      <c r="J16" s="34">
        <f>Y52</f>
        <v>0.06</v>
      </c>
      <c r="K16" s="34">
        <f>Z52</f>
        <v>29.2</v>
      </c>
    </row>
    <row r="17" spans="1:26">
      <c r="A17" s="1" t="s">
        <v>126</v>
      </c>
      <c r="B17" s="34">
        <f>Q54</f>
        <v>3.5</v>
      </c>
      <c r="C17" s="34">
        <f>R54</f>
        <v>2.2000000000000002</v>
      </c>
      <c r="D17" s="34">
        <f>S54</f>
        <v>0.89999999999999991</v>
      </c>
      <c r="E17" s="34">
        <f>T53</f>
        <v>161</v>
      </c>
      <c r="F17" s="34">
        <f>U54</f>
        <v>0.2</v>
      </c>
      <c r="G17" s="34">
        <f>V54</f>
        <v>0.2</v>
      </c>
      <c r="H17" s="34">
        <f>AVERAGE(W53:W54)</f>
        <v>75.150000000000006</v>
      </c>
      <c r="I17" s="34">
        <f>AVERAGE(X53:X54)</f>
        <v>264.20000000000005</v>
      </c>
      <c r="J17" s="34">
        <f>Y54</f>
        <v>0.1</v>
      </c>
      <c r="K17" s="34">
        <f>Z54</f>
        <v>10.199999999999999</v>
      </c>
    </row>
    <row r="18" spans="1:26">
      <c r="A18" s="1" t="s">
        <v>127</v>
      </c>
      <c r="B18" s="34">
        <f>Q56</f>
        <v>5.8999999999999995</v>
      </c>
      <c r="C18" s="34">
        <f>R56</f>
        <v>3.5999999999999996</v>
      </c>
      <c r="D18" s="34">
        <f>S56</f>
        <v>0.2</v>
      </c>
      <c r="E18" s="34">
        <f>AVERAGE(T55:T56)</f>
        <v>88.55</v>
      </c>
      <c r="F18" s="34">
        <f>U56</f>
        <v>0.2</v>
      </c>
      <c r="G18" s="34">
        <f>V56</f>
        <v>0.1</v>
      </c>
      <c r="H18" s="34">
        <f>W56</f>
        <v>34.200000000000003</v>
      </c>
      <c r="I18" s="34">
        <f>AVERAGE(X55:X56)</f>
        <v>102</v>
      </c>
      <c r="J18" s="34">
        <f>Y56</f>
        <v>0.03</v>
      </c>
      <c r="K18" s="34">
        <f>Z56</f>
        <v>6.1</v>
      </c>
    </row>
    <row r="19" spans="1:26">
      <c r="A19" s="1" t="s">
        <v>128</v>
      </c>
      <c r="B19" s="34">
        <f>Q58</f>
        <v>4.2</v>
      </c>
      <c r="C19" s="34">
        <f>R58</f>
        <v>0.1</v>
      </c>
      <c r="D19" s="34" t="s">
        <v>139</v>
      </c>
      <c r="E19" s="34">
        <f>T58</f>
        <v>22.799999999999997</v>
      </c>
      <c r="F19" s="34">
        <f>U58</f>
        <v>0.1</v>
      </c>
      <c r="G19" s="34" t="s">
        <v>139</v>
      </c>
      <c r="H19" s="35">
        <f>W58</f>
        <v>1.4000000000000001</v>
      </c>
      <c r="I19" s="34">
        <f>X58</f>
        <v>56</v>
      </c>
      <c r="J19" s="34" t="s">
        <v>139</v>
      </c>
      <c r="K19" s="34" t="s">
        <v>139</v>
      </c>
    </row>
    <row r="20" spans="1:26">
      <c r="A20" s="1" t="s">
        <v>129</v>
      </c>
      <c r="B20" s="34">
        <f>Q60</f>
        <v>4.4000000000000004</v>
      </c>
      <c r="C20" s="34">
        <f>R60</f>
        <v>0.2</v>
      </c>
      <c r="D20" s="34" t="s">
        <v>139</v>
      </c>
      <c r="E20" s="34">
        <f t="shared" ref="E20:J20" si="1">T60</f>
        <v>20.8</v>
      </c>
      <c r="F20" s="34">
        <f t="shared" si="1"/>
        <v>0.3</v>
      </c>
      <c r="G20" s="35">
        <f t="shared" si="1"/>
        <v>0.02</v>
      </c>
      <c r="H20" s="34">
        <f t="shared" si="1"/>
        <v>6.2</v>
      </c>
      <c r="I20" s="34">
        <f t="shared" si="1"/>
        <v>56.4</v>
      </c>
      <c r="J20" s="34">
        <f t="shared" si="1"/>
        <v>0.01</v>
      </c>
      <c r="K20" s="34" t="s">
        <v>139</v>
      </c>
    </row>
    <row r="21" spans="1:26">
      <c r="A21" s="1" t="s">
        <v>130</v>
      </c>
      <c r="B21" s="34">
        <f>Q62</f>
        <v>7.1</v>
      </c>
      <c r="C21" s="34">
        <f>R62</f>
        <v>3.2</v>
      </c>
      <c r="D21" s="34">
        <f>4.2</f>
        <v>4.2</v>
      </c>
      <c r="E21" s="34">
        <f>T62</f>
        <v>34</v>
      </c>
      <c r="F21" s="34">
        <f>U62</f>
        <v>0.2</v>
      </c>
      <c r="G21" s="34">
        <f>V62</f>
        <v>0.19</v>
      </c>
      <c r="H21" s="34">
        <f>W62</f>
        <v>26.6</v>
      </c>
      <c r="I21" s="34">
        <f>AVERAGE(X61:X62)</f>
        <v>113</v>
      </c>
      <c r="J21" s="34">
        <f>Y62</f>
        <v>0.05</v>
      </c>
      <c r="K21" s="34">
        <f>Z62</f>
        <v>5.2</v>
      </c>
    </row>
    <row r="22" spans="1:26">
      <c r="A22" s="1" t="s">
        <v>131</v>
      </c>
      <c r="B22" s="34">
        <f t="shared" ref="B22:K22" si="2">Q64</f>
        <v>4.6000000000000005</v>
      </c>
      <c r="C22" s="34">
        <f t="shared" si="2"/>
        <v>1.4000000000000001</v>
      </c>
      <c r="D22" s="34">
        <f t="shared" si="2"/>
        <v>0.2</v>
      </c>
      <c r="E22" s="34">
        <f t="shared" si="2"/>
        <v>27.3</v>
      </c>
      <c r="F22" s="34">
        <f t="shared" si="2"/>
        <v>0.2</v>
      </c>
      <c r="G22" s="35">
        <f t="shared" si="2"/>
        <v>0.05</v>
      </c>
      <c r="H22" s="34">
        <f t="shared" si="2"/>
        <v>34</v>
      </c>
      <c r="I22" s="34">
        <f t="shared" si="2"/>
        <v>45.8</v>
      </c>
      <c r="J22" s="34">
        <f t="shared" si="2"/>
        <v>0.04</v>
      </c>
      <c r="K22" s="34">
        <f t="shared" si="2"/>
        <v>4</v>
      </c>
    </row>
    <row r="23" spans="1:26">
      <c r="A23" s="1" t="s">
        <v>132</v>
      </c>
      <c r="B23" s="34" t="s">
        <v>139</v>
      </c>
      <c r="C23" s="34">
        <f>R65</f>
        <v>12</v>
      </c>
      <c r="D23" s="34">
        <f>S65</f>
        <v>1</v>
      </c>
      <c r="E23" s="34">
        <f>T65</f>
        <v>90</v>
      </c>
      <c r="F23" s="34" t="s">
        <v>139</v>
      </c>
      <c r="G23" s="34">
        <f>V65</f>
        <v>0.5</v>
      </c>
      <c r="H23" s="35">
        <f>W65</f>
        <v>1388</v>
      </c>
      <c r="I23" s="34">
        <f>X65</f>
        <v>346</v>
      </c>
      <c r="J23" s="34">
        <f>Y65</f>
        <v>2.4</v>
      </c>
      <c r="K23" s="35">
        <f>Z65</f>
        <v>17</v>
      </c>
    </row>
    <row r="27" spans="1:26">
      <c r="A27" s="5"/>
      <c r="B27" s="6"/>
      <c r="C27" s="6"/>
      <c r="D27" s="6" t="s">
        <v>23</v>
      </c>
      <c r="E27" s="6" t="s">
        <v>28</v>
      </c>
      <c r="F27" s="6" t="s">
        <v>30</v>
      </c>
      <c r="G27" s="6" t="s">
        <v>32</v>
      </c>
      <c r="H27" s="6" t="s">
        <v>34</v>
      </c>
      <c r="I27" s="6" t="s">
        <v>36</v>
      </c>
      <c r="J27" s="6" t="s">
        <v>38</v>
      </c>
      <c r="K27" s="6" t="s">
        <v>40</v>
      </c>
      <c r="L27" s="6" t="s">
        <v>42</v>
      </c>
      <c r="M27" s="7" t="s">
        <v>44</v>
      </c>
      <c r="O27" s="1" t="s">
        <v>138</v>
      </c>
      <c r="Q27" s="1" t="s">
        <v>23</v>
      </c>
      <c r="R27" s="1" t="s">
        <v>28</v>
      </c>
      <c r="S27" s="1" t="s">
        <v>30</v>
      </c>
      <c r="T27" s="1" t="s">
        <v>32</v>
      </c>
      <c r="U27" s="1" t="s">
        <v>34</v>
      </c>
      <c r="V27" s="1" t="s">
        <v>36</v>
      </c>
      <c r="W27" s="1" t="s">
        <v>38</v>
      </c>
      <c r="X27" s="1" t="s">
        <v>40</v>
      </c>
      <c r="Y27" s="1" t="s">
        <v>42</v>
      </c>
      <c r="Z27" s="1" t="s">
        <v>44</v>
      </c>
    </row>
    <row r="28" spans="1:26">
      <c r="A28" s="8" t="s">
        <v>136</v>
      </c>
      <c r="B28" s="9" t="s">
        <v>135</v>
      </c>
      <c r="C28" s="10" t="s">
        <v>137</v>
      </c>
      <c r="D28" s="10" t="s">
        <v>24</v>
      </c>
      <c r="E28" s="10" t="s">
        <v>29</v>
      </c>
      <c r="F28" s="10" t="s">
        <v>31</v>
      </c>
      <c r="G28" s="10" t="s">
        <v>33</v>
      </c>
      <c r="H28" s="10" t="s">
        <v>35</v>
      </c>
      <c r="I28" s="10" t="s">
        <v>37</v>
      </c>
      <c r="J28" s="10" t="s">
        <v>39</v>
      </c>
      <c r="K28" s="10" t="s">
        <v>41</v>
      </c>
      <c r="L28" s="10" t="s">
        <v>43</v>
      </c>
      <c r="M28" s="11" t="s">
        <v>45</v>
      </c>
      <c r="O28" s="1" t="s">
        <v>136</v>
      </c>
      <c r="P28" s="1" t="s">
        <v>137</v>
      </c>
      <c r="Q28" s="1" t="s">
        <v>24</v>
      </c>
      <c r="R28" s="1" t="s">
        <v>29</v>
      </c>
      <c r="S28" s="1" t="s">
        <v>31</v>
      </c>
      <c r="T28" s="1" t="s">
        <v>33</v>
      </c>
      <c r="U28" s="1" t="s">
        <v>35</v>
      </c>
      <c r="V28" s="1" t="s">
        <v>37</v>
      </c>
      <c r="W28" s="1" t="s">
        <v>39</v>
      </c>
      <c r="X28" s="1" t="s">
        <v>41</v>
      </c>
      <c r="Y28" s="1" t="s">
        <v>43</v>
      </c>
      <c r="Z28" s="1" t="s">
        <v>45</v>
      </c>
    </row>
    <row r="29" spans="1:26">
      <c r="A29" s="8" t="s">
        <v>114</v>
      </c>
      <c r="B29" s="12">
        <v>100</v>
      </c>
      <c r="C29" s="10" t="s">
        <v>65</v>
      </c>
      <c r="D29" s="31">
        <v>0.05</v>
      </c>
      <c r="E29" s="31">
        <v>0</v>
      </c>
      <c r="F29" s="29">
        <v>0</v>
      </c>
      <c r="G29" s="31">
        <v>0.24</v>
      </c>
      <c r="H29" s="31">
        <v>0</v>
      </c>
      <c r="I29" s="10">
        <v>1.2999999999999999E-2</v>
      </c>
      <c r="J29" s="31">
        <v>0.12</v>
      </c>
      <c r="K29" s="10">
        <v>1.02</v>
      </c>
      <c r="L29" s="31">
        <v>0</v>
      </c>
      <c r="M29" s="32">
        <v>0.04</v>
      </c>
      <c r="O29" s="8" t="s">
        <v>114</v>
      </c>
      <c r="P29" s="10" t="s">
        <v>65</v>
      </c>
      <c r="Q29" s="31">
        <f>D29*$B29</f>
        <v>5</v>
      </c>
      <c r="R29" s="31">
        <f t="shared" ref="R29:Z29" si="3">E29*$B29</f>
        <v>0</v>
      </c>
      <c r="S29" s="29">
        <f t="shared" si="3"/>
        <v>0</v>
      </c>
      <c r="T29" s="31">
        <f t="shared" si="3"/>
        <v>24</v>
      </c>
      <c r="U29" s="31">
        <f t="shared" si="3"/>
        <v>0</v>
      </c>
      <c r="V29" s="10">
        <f t="shared" si="3"/>
        <v>1.3</v>
      </c>
      <c r="W29" s="31">
        <f t="shared" si="3"/>
        <v>12</v>
      </c>
      <c r="X29" s="10">
        <f t="shared" si="3"/>
        <v>102</v>
      </c>
      <c r="Y29" s="31">
        <f t="shared" si="3"/>
        <v>0</v>
      </c>
      <c r="Z29" s="32">
        <f t="shared" si="3"/>
        <v>4</v>
      </c>
    </row>
    <row r="30" spans="1:26">
      <c r="A30" s="8" t="s">
        <v>114</v>
      </c>
      <c r="B30" s="12">
        <v>10</v>
      </c>
      <c r="C30" s="10" t="s">
        <v>90</v>
      </c>
      <c r="D30" s="10">
        <v>0.59</v>
      </c>
      <c r="E30" s="33">
        <v>0.03</v>
      </c>
      <c r="F30" s="29">
        <v>-0.01</v>
      </c>
      <c r="G30" s="10">
        <v>2.59</v>
      </c>
      <c r="H30" s="10">
        <v>0.02</v>
      </c>
      <c r="I30" s="10">
        <v>0.13300000000000001</v>
      </c>
      <c r="J30" s="10">
        <v>1.26</v>
      </c>
      <c r="K30" s="10">
        <v>10.65</v>
      </c>
      <c r="L30" s="31">
        <v>1E-3</v>
      </c>
      <c r="M30" s="11">
        <v>0.31</v>
      </c>
      <c r="O30" s="8" t="s">
        <v>114</v>
      </c>
      <c r="P30" s="10" t="s">
        <v>90</v>
      </c>
      <c r="Q30" s="10">
        <f t="shared" ref="Q30:Q69" si="4">D30*$B30</f>
        <v>5.8999999999999995</v>
      </c>
      <c r="R30" s="33">
        <f t="shared" ref="R30:R69" si="5">E30*$B30</f>
        <v>0.3</v>
      </c>
      <c r="S30" s="29">
        <f t="shared" ref="S30:S69" si="6">F30*$B30</f>
        <v>-0.1</v>
      </c>
      <c r="T30" s="10">
        <f t="shared" ref="T30:T69" si="7">G30*$B30</f>
        <v>25.9</v>
      </c>
      <c r="U30" s="10">
        <f t="shared" ref="U30:U69" si="8">H30*$B30</f>
        <v>0.2</v>
      </c>
      <c r="V30" s="10">
        <f t="shared" ref="V30:V69" si="9">I30*$B30</f>
        <v>1.33</v>
      </c>
      <c r="W30" s="10">
        <f t="shared" ref="W30:W69" si="10">J30*$B30</f>
        <v>12.6</v>
      </c>
      <c r="X30" s="10">
        <f t="shared" ref="X30:X69" si="11">K30*$B30</f>
        <v>106.5</v>
      </c>
      <c r="Y30" s="31">
        <f t="shared" ref="Y30:Y69" si="12">L30*$B30</f>
        <v>0.01</v>
      </c>
      <c r="Z30" s="11">
        <f t="shared" ref="Z30:Z69" si="13">M30*$B30</f>
        <v>3.1</v>
      </c>
    </row>
    <row r="31" spans="1:26">
      <c r="A31" s="8" t="s">
        <v>115</v>
      </c>
      <c r="B31" s="12">
        <v>100</v>
      </c>
      <c r="C31" s="10" t="s">
        <v>68</v>
      </c>
      <c r="D31" s="31">
        <v>7.0000000000000007E-2</v>
      </c>
      <c r="E31" s="33">
        <v>0.03</v>
      </c>
      <c r="F31" s="13">
        <v>0.04</v>
      </c>
      <c r="G31" s="31">
        <v>0.32</v>
      </c>
      <c r="H31" s="31">
        <v>0</v>
      </c>
      <c r="I31" s="31">
        <v>2E-3</v>
      </c>
      <c r="J31" s="31">
        <v>0.26</v>
      </c>
      <c r="K31" s="13">
        <v>1.1200000000000001</v>
      </c>
      <c r="L31" s="31">
        <v>0</v>
      </c>
      <c r="M31" s="32">
        <v>0.05</v>
      </c>
      <c r="O31" s="8" t="s">
        <v>115</v>
      </c>
      <c r="P31" s="10" t="s">
        <v>68</v>
      </c>
      <c r="Q31" s="31">
        <f t="shared" si="4"/>
        <v>7.0000000000000009</v>
      </c>
      <c r="R31" s="33">
        <f t="shared" si="5"/>
        <v>3</v>
      </c>
      <c r="S31" s="13">
        <f t="shared" si="6"/>
        <v>4</v>
      </c>
      <c r="T31" s="31">
        <f t="shared" si="7"/>
        <v>32</v>
      </c>
      <c r="U31" s="31">
        <f t="shared" si="8"/>
        <v>0</v>
      </c>
      <c r="V31" s="31">
        <f t="shared" si="9"/>
        <v>0.2</v>
      </c>
      <c r="W31" s="31">
        <f t="shared" si="10"/>
        <v>26</v>
      </c>
      <c r="X31" s="13">
        <f t="shared" si="11"/>
        <v>112.00000000000001</v>
      </c>
      <c r="Y31" s="31">
        <f t="shared" si="12"/>
        <v>0</v>
      </c>
      <c r="Z31" s="32">
        <f t="shared" si="13"/>
        <v>5</v>
      </c>
    </row>
    <row r="32" spans="1:26">
      <c r="A32" s="8" t="s">
        <v>115</v>
      </c>
      <c r="B32" s="12">
        <v>10</v>
      </c>
      <c r="C32" s="10" t="s">
        <v>91</v>
      </c>
      <c r="D32" s="13">
        <v>0.74</v>
      </c>
      <c r="E32" s="10">
        <v>0.33</v>
      </c>
      <c r="F32" s="10">
        <v>0.48</v>
      </c>
      <c r="G32" s="10">
        <v>3.5</v>
      </c>
      <c r="H32" s="10">
        <v>0.02</v>
      </c>
      <c r="I32" s="10">
        <v>0.02</v>
      </c>
      <c r="J32" s="10">
        <v>2.75</v>
      </c>
      <c r="K32" s="10">
        <v>11.96</v>
      </c>
      <c r="L32" s="31">
        <v>5.0000000000000001E-3</v>
      </c>
      <c r="M32" s="11">
        <v>0.53</v>
      </c>
      <c r="O32" s="8" t="s">
        <v>115</v>
      </c>
      <c r="P32" s="10" t="s">
        <v>91</v>
      </c>
      <c r="Q32" s="13">
        <f t="shared" si="4"/>
        <v>7.4</v>
      </c>
      <c r="R32" s="10">
        <f t="shared" si="5"/>
        <v>3.3000000000000003</v>
      </c>
      <c r="S32" s="10">
        <f t="shared" si="6"/>
        <v>4.8</v>
      </c>
      <c r="T32" s="10">
        <f t="shared" si="7"/>
        <v>35</v>
      </c>
      <c r="U32" s="10">
        <f t="shared" si="8"/>
        <v>0.2</v>
      </c>
      <c r="V32" s="10">
        <f t="shared" si="9"/>
        <v>0.2</v>
      </c>
      <c r="W32" s="10">
        <f t="shared" si="10"/>
        <v>27.5</v>
      </c>
      <c r="X32" s="10">
        <f t="shared" si="11"/>
        <v>119.60000000000001</v>
      </c>
      <c r="Y32" s="31">
        <f t="shared" si="12"/>
        <v>0.05</v>
      </c>
      <c r="Z32" s="11">
        <f t="shared" si="13"/>
        <v>5.3000000000000007</v>
      </c>
    </row>
    <row r="33" spans="1:26">
      <c r="A33" s="8" t="s">
        <v>116</v>
      </c>
      <c r="B33" s="12">
        <v>100</v>
      </c>
      <c r="C33" s="10" t="s">
        <v>69</v>
      </c>
      <c r="D33" s="31">
        <v>0.05</v>
      </c>
      <c r="E33" s="33">
        <v>0.01</v>
      </c>
      <c r="F33" s="29">
        <v>0</v>
      </c>
      <c r="G33" s="31">
        <v>0.24</v>
      </c>
      <c r="H33" s="31">
        <v>0</v>
      </c>
      <c r="I33" s="31">
        <v>1E-3</v>
      </c>
      <c r="J33" s="31">
        <v>0.15</v>
      </c>
      <c r="K33" s="13">
        <v>0.72</v>
      </c>
      <c r="L33" s="31">
        <v>0</v>
      </c>
      <c r="M33" s="32">
        <v>0.03</v>
      </c>
      <c r="O33" s="8" t="s">
        <v>116</v>
      </c>
      <c r="P33" s="10" t="s">
        <v>69</v>
      </c>
      <c r="Q33" s="31">
        <f t="shared" si="4"/>
        <v>5</v>
      </c>
      <c r="R33" s="33">
        <f t="shared" si="5"/>
        <v>1</v>
      </c>
      <c r="S33" s="29">
        <f t="shared" si="6"/>
        <v>0</v>
      </c>
      <c r="T33" s="31">
        <f t="shared" si="7"/>
        <v>24</v>
      </c>
      <c r="U33" s="31">
        <f t="shared" si="8"/>
        <v>0</v>
      </c>
      <c r="V33" s="31">
        <f t="shared" si="9"/>
        <v>0.1</v>
      </c>
      <c r="W33" s="31">
        <f t="shared" si="10"/>
        <v>15</v>
      </c>
      <c r="X33" s="13">
        <f t="shared" si="11"/>
        <v>72</v>
      </c>
      <c r="Y33" s="31">
        <f t="shared" si="12"/>
        <v>0</v>
      </c>
      <c r="Z33" s="32">
        <f t="shared" si="13"/>
        <v>3</v>
      </c>
    </row>
    <row r="34" spans="1:26">
      <c r="A34" s="8" t="s">
        <v>116</v>
      </c>
      <c r="B34" s="12">
        <v>10</v>
      </c>
      <c r="C34" s="10" t="s">
        <v>92</v>
      </c>
      <c r="D34" s="13">
        <v>0.57999999999999996</v>
      </c>
      <c r="E34" s="10">
        <v>0.15</v>
      </c>
      <c r="F34" s="10">
        <v>0.03</v>
      </c>
      <c r="G34" s="10">
        <v>2.6</v>
      </c>
      <c r="H34" s="10">
        <v>0.02</v>
      </c>
      <c r="I34" s="10">
        <v>0.01</v>
      </c>
      <c r="J34" s="10">
        <v>1.51</v>
      </c>
      <c r="K34" s="10">
        <v>7.51</v>
      </c>
      <c r="L34" s="31">
        <v>3.0000000000000001E-3</v>
      </c>
      <c r="M34" s="11">
        <v>0.3</v>
      </c>
      <c r="O34" s="8" t="s">
        <v>116</v>
      </c>
      <c r="P34" s="10" t="s">
        <v>92</v>
      </c>
      <c r="Q34" s="13">
        <f t="shared" si="4"/>
        <v>5.8</v>
      </c>
      <c r="R34" s="10">
        <f t="shared" si="5"/>
        <v>1.5</v>
      </c>
      <c r="S34" s="10">
        <f t="shared" si="6"/>
        <v>0.3</v>
      </c>
      <c r="T34" s="10">
        <f t="shared" si="7"/>
        <v>26</v>
      </c>
      <c r="U34" s="10">
        <f t="shared" si="8"/>
        <v>0.2</v>
      </c>
      <c r="V34" s="10">
        <f t="shared" si="9"/>
        <v>0.1</v>
      </c>
      <c r="W34" s="10">
        <f t="shared" si="10"/>
        <v>15.1</v>
      </c>
      <c r="X34" s="10">
        <f t="shared" si="11"/>
        <v>75.099999999999994</v>
      </c>
      <c r="Y34" s="31">
        <f t="shared" si="12"/>
        <v>0.03</v>
      </c>
      <c r="Z34" s="11">
        <f t="shared" si="13"/>
        <v>3</v>
      </c>
    </row>
    <row r="35" spans="1:26">
      <c r="A35" s="8" t="s">
        <v>117</v>
      </c>
      <c r="B35" s="12">
        <v>100</v>
      </c>
      <c r="C35" s="10" t="s">
        <v>70</v>
      </c>
      <c r="D35" s="31">
        <v>0.01</v>
      </c>
      <c r="E35" s="33">
        <v>0.02</v>
      </c>
      <c r="F35" s="29">
        <v>-0.01</v>
      </c>
      <c r="G35" s="31">
        <v>0.21</v>
      </c>
      <c r="H35" s="31">
        <v>0</v>
      </c>
      <c r="I35" s="13">
        <v>0</v>
      </c>
      <c r="J35" s="31">
        <v>0.24</v>
      </c>
      <c r="K35" s="29">
        <v>0.45</v>
      </c>
      <c r="L35" s="31">
        <v>0</v>
      </c>
      <c r="M35" s="32">
        <v>0.03</v>
      </c>
      <c r="O35" s="8" t="s">
        <v>117</v>
      </c>
      <c r="P35" s="10" t="s">
        <v>70</v>
      </c>
      <c r="Q35" s="31">
        <f t="shared" si="4"/>
        <v>1</v>
      </c>
      <c r="R35" s="33">
        <f t="shared" si="5"/>
        <v>2</v>
      </c>
      <c r="S35" s="29">
        <f t="shared" si="6"/>
        <v>-1</v>
      </c>
      <c r="T35" s="31">
        <f t="shared" si="7"/>
        <v>21</v>
      </c>
      <c r="U35" s="31">
        <f t="shared" si="8"/>
        <v>0</v>
      </c>
      <c r="V35" s="13">
        <f t="shared" si="9"/>
        <v>0</v>
      </c>
      <c r="W35" s="31">
        <f t="shared" si="10"/>
        <v>24</v>
      </c>
      <c r="X35" s="29">
        <f t="shared" si="11"/>
        <v>45</v>
      </c>
      <c r="Y35" s="31">
        <f t="shared" si="12"/>
        <v>0</v>
      </c>
      <c r="Z35" s="32">
        <f t="shared" si="13"/>
        <v>3</v>
      </c>
    </row>
    <row r="36" spans="1:26">
      <c r="A36" s="8" t="s">
        <v>117</v>
      </c>
      <c r="B36" s="12">
        <v>10</v>
      </c>
      <c r="C36" s="10" t="s">
        <v>93</v>
      </c>
      <c r="D36" s="13">
        <v>0.26</v>
      </c>
      <c r="E36" s="10">
        <v>0.17</v>
      </c>
      <c r="F36" s="29">
        <v>0</v>
      </c>
      <c r="G36" s="10">
        <v>2.1800000000000002</v>
      </c>
      <c r="H36" s="10">
        <v>0.02</v>
      </c>
      <c r="I36" s="31">
        <v>1E-3</v>
      </c>
      <c r="J36" s="10">
        <v>2.42</v>
      </c>
      <c r="K36" s="10">
        <v>4.38</v>
      </c>
      <c r="L36" s="31">
        <v>3.0000000000000001E-3</v>
      </c>
      <c r="M36" s="11">
        <v>0.33</v>
      </c>
      <c r="O36" s="8" t="s">
        <v>117</v>
      </c>
      <c r="P36" s="10" t="s">
        <v>93</v>
      </c>
      <c r="Q36" s="13">
        <f t="shared" si="4"/>
        <v>2.6</v>
      </c>
      <c r="R36" s="10">
        <f t="shared" si="5"/>
        <v>1.7000000000000002</v>
      </c>
      <c r="S36" s="29">
        <f t="shared" si="6"/>
        <v>0</v>
      </c>
      <c r="T36" s="10">
        <f t="shared" si="7"/>
        <v>21.8</v>
      </c>
      <c r="U36" s="10">
        <f t="shared" si="8"/>
        <v>0.2</v>
      </c>
      <c r="V36" s="31">
        <f t="shared" si="9"/>
        <v>0.01</v>
      </c>
      <c r="W36" s="10">
        <f t="shared" si="10"/>
        <v>24.2</v>
      </c>
      <c r="X36" s="10">
        <f t="shared" si="11"/>
        <v>43.8</v>
      </c>
      <c r="Y36" s="31">
        <f t="shared" si="12"/>
        <v>0.03</v>
      </c>
      <c r="Z36" s="11">
        <f t="shared" si="13"/>
        <v>3.3000000000000003</v>
      </c>
    </row>
    <row r="37" spans="1:26">
      <c r="A37" s="8" t="s">
        <v>118</v>
      </c>
      <c r="B37" s="12">
        <v>100</v>
      </c>
      <c r="C37" s="10" t="s">
        <v>71</v>
      </c>
      <c r="D37" s="31">
        <v>0.03</v>
      </c>
      <c r="E37" s="13">
        <v>0.01</v>
      </c>
      <c r="F37" s="29">
        <v>0</v>
      </c>
      <c r="G37" s="31">
        <v>0.27</v>
      </c>
      <c r="H37" s="31">
        <v>0</v>
      </c>
      <c r="I37" s="31">
        <v>1E-3</v>
      </c>
      <c r="J37" s="31">
        <v>0.4</v>
      </c>
      <c r="K37" s="29">
        <v>0.47</v>
      </c>
      <c r="L37" s="31">
        <v>0</v>
      </c>
      <c r="M37" s="32">
        <v>0.04</v>
      </c>
      <c r="O37" s="8" t="s">
        <v>118</v>
      </c>
      <c r="P37" s="10" t="s">
        <v>71</v>
      </c>
      <c r="Q37" s="31">
        <f t="shared" si="4"/>
        <v>3</v>
      </c>
      <c r="R37" s="13">
        <f t="shared" si="5"/>
        <v>1</v>
      </c>
      <c r="S37" s="29">
        <f t="shared" si="6"/>
        <v>0</v>
      </c>
      <c r="T37" s="31">
        <f t="shared" si="7"/>
        <v>27</v>
      </c>
      <c r="U37" s="31">
        <f t="shared" si="8"/>
        <v>0</v>
      </c>
      <c r="V37" s="31">
        <f t="shared" si="9"/>
        <v>0.1</v>
      </c>
      <c r="W37" s="31">
        <f t="shared" si="10"/>
        <v>40</v>
      </c>
      <c r="X37" s="29">
        <f t="shared" si="11"/>
        <v>47</v>
      </c>
      <c r="Y37" s="31">
        <f t="shared" si="12"/>
        <v>0</v>
      </c>
      <c r="Z37" s="32">
        <f t="shared" si="13"/>
        <v>4</v>
      </c>
    </row>
    <row r="38" spans="1:26">
      <c r="A38" s="8" t="s">
        <v>118</v>
      </c>
      <c r="B38" s="12">
        <v>10</v>
      </c>
      <c r="C38" s="10" t="s">
        <v>94</v>
      </c>
      <c r="D38" s="13">
        <v>0.44</v>
      </c>
      <c r="E38" s="10">
        <v>0.13</v>
      </c>
      <c r="F38" s="10">
        <v>0.01</v>
      </c>
      <c r="G38" s="10">
        <v>2.93</v>
      </c>
      <c r="H38" s="10">
        <v>0.01</v>
      </c>
      <c r="I38" s="31">
        <v>6.0000000000000001E-3</v>
      </c>
      <c r="J38" s="10">
        <v>3.97</v>
      </c>
      <c r="K38" s="10">
        <v>4.83</v>
      </c>
      <c r="L38" s="31">
        <v>4.0000000000000001E-3</v>
      </c>
      <c r="M38" s="11">
        <v>0.39</v>
      </c>
      <c r="O38" s="8" t="s">
        <v>118</v>
      </c>
      <c r="P38" s="10" t="s">
        <v>94</v>
      </c>
      <c r="Q38" s="13">
        <f t="shared" si="4"/>
        <v>4.4000000000000004</v>
      </c>
      <c r="R38" s="10">
        <f t="shared" si="5"/>
        <v>1.3</v>
      </c>
      <c r="S38" s="10">
        <f t="shared" si="6"/>
        <v>0.1</v>
      </c>
      <c r="T38" s="10">
        <f t="shared" si="7"/>
        <v>29.3</v>
      </c>
      <c r="U38" s="10">
        <f t="shared" si="8"/>
        <v>0.1</v>
      </c>
      <c r="V38" s="31">
        <f t="shared" si="9"/>
        <v>0.06</v>
      </c>
      <c r="W38" s="10">
        <f t="shared" si="10"/>
        <v>39.700000000000003</v>
      </c>
      <c r="X38" s="10">
        <f t="shared" si="11"/>
        <v>48.3</v>
      </c>
      <c r="Y38" s="31">
        <f t="shared" si="12"/>
        <v>0.04</v>
      </c>
      <c r="Z38" s="11">
        <f t="shared" si="13"/>
        <v>3.9000000000000004</v>
      </c>
    </row>
    <row r="39" spans="1:26">
      <c r="A39" s="8" t="s">
        <v>119</v>
      </c>
      <c r="B39" s="12">
        <v>100</v>
      </c>
      <c r="C39" s="10" t="s">
        <v>72</v>
      </c>
      <c r="D39" s="31">
        <v>0.06</v>
      </c>
      <c r="E39" s="33">
        <v>0.05</v>
      </c>
      <c r="F39" s="29">
        <v>0</v>
      </c>
      <c r="G39" s="33">
        <v>0.43</v>
      </c>
      <c r="H39" s="31">
        <v>0</v>
      </c>
      <c r="I39" s="31">
        <v>2E-3</v>
      </c>
      <c r="J39" s="13">
        <v>9.16</v>
      </c>
      <c r="K39" s="29">
        <v>0.42</v>
      </c>
      <c r="L39" s="13">
        <v>0.01</v>
      </c>
      <c r="M39" s="32">
        <v>0.17</v>
      </c>
      <c r="O39" s="8" t="s">
        <v>119</v>
      </c>
      <c r="P39" s="10" t="s">
        <v>72</v>
      </c>
      <c r="Q39" s="31">
        <f t="shared" si="4"/>
        <v>6</v>
      </c>
      <c r="R39" s="33">
        <f t="shared" si="5"/>
        <v>5</v>
      </c>
      <c r="S39" s="29">
        <f t="shared" si="6"/>
        <v>0</v>
      </c>
      <c r="T39" s="33">
        <f t="shared" si="7"/>
        <v>43</v>
      </c>
      <c r="U39" s="31">
        <f t="shared" si="8"/>
        <v>0</v>
      </c>
      <c r="V39" s="31">
        <f t="shared" si="9"/>
        <v>0.2</v>
      </c>
      <c r="W39" s="13">
        <f t="shared" si="10"/>
        <v>916</v>
      </c>
      <c r="X39" s="29">
        <f t="shared" si="11"/>
        <v>42</v>
      </c>
      <c r="Y39" s="13">
        <f t="shared" si="12"/>
        <v>1</v>
      </c>
      <c r="Z39" s="32">
        <f t="shared" si="13"/>
        <v>17</v>
      </c>
    </row>
    <row r="40" spans="1:26">
      <c r="A40" s="8" t="s">
        <v>119</v>
      </c>
      <c r="B40" s="12">
        <v>10</v>
      </c>
      <c r="C40" s="10" t="s">
        <v>95</v>
      </c>
      <c r="D40" s="13">
        <v>0.6</v>
      </c>
      <c r="E40" s="29">
        <v>0.66</v>
      </c>
      <c r="F40" s="29">
        <v>0</v>
      </c>
      <c r="G40" s="10">
        <v>5.09</v>
      </c>
      <c r="H40" s="10">
        <v>0.03</v>
      </c>
      <c r="I40" s="10">
        <v>2.1999999999999999E-2</v>
      </c>
      <c r="J40" s="31" t="s">
        <v>97</v>
      </c>
      <c r="K40" s="10">
        <v>6.59</v>
      </c>
      <c r="L40" s="10">
        <v>0.14399999999999999</v>
      </c>
      <c r="M40" s="11">
        <v>2.17</v>
      </c>
      <c r="O40" s="8" t="s">
        <v>119</v>
      </c>
      <c r="P40" s="10" t="s">
        <v>95</v>
      </c>
      <c r="Q40" s="13">
        <f t="shared" si="4"/>
        <v>6</v>
      </c>
      <c r="R40" s="29">
        <f t="shared" si="5"/>
        <v>6.6000000000000005</v>
      </c>
      <c r="S40" s="29">
        <f t="shared" si="6"/>
        <v>0</v>
      </c>
      <c r="T40" s="10">
        <f t="shared" si="7"/>
        <v>50.9</v>
      </c>
      <c r="U40" s="10">
        <f t="shared" si="8"/>
        <v>0.3</v>
      </c>
      <c r="V40" s="10">
        <f t="shared" si="9"/>
        <v>0.21999999999999997</v>
      </c>
      <c r="W40" s="31" t="e">
        <f t="shared" si="10"/>
        <v>#VALUE!</v>
      </c>
      <c r="X40" s="10">
        <f t="shared" si="11"/>
        <v>65.900000000000006</v>
      </c>
      <c r="Y40" s="10">
        <f t="shared" si="12"/>
        <v>1.44</v>
      </c>
      <c r="Z40" s="11">
        <f t="shared" si="13"/>
        <v>21.7</v>
      </c>
    </row>
    <row r="41" spans="1:26">
      <c r="A41" s="8" t="s">
        <v>120</v>
      </c>
      <c r="B41" s="12">
        <v>100</v>
      </c>
      <c r="C41" s="10" t="s">
        <v>73</v>
      </c>
      <c r="D41" s="31">
        <v>0.06</v>
      </c>
      <c r="E41" s="13">
        <v>0.03</v>
      </c>
      <c r="F41" s="29">
        <v>0</v>
      </c>
      <c r="G41" s="33">
        <v>0.11</v>
      </c>
      <c r="H41" s="31">
        <v>0</v>
      </c>
      <c r="I41" s="31">
        <v>4.0000000000000001E-3</v>
      </c>
      <c r="J41" s="13">
        <v>5.2</v>
      </c>
      <c r="K41" s="13">
        <v>1.77</v>
      </c>
      <c r="L41" s="31">
        <v>5.0000000000000001E-3</v>
      </c>
      <c r="M41" s="32">
        <v>0.21</v>
      </c>
      <c r="O41" s="8" t="s">
        <v>120</v>
      </c>
      <c r="P41" s="10" t="s">
        <v>73</v>
      </c>
      <c r="Q41" s="31">
        <f t="shared" si="4"/>
        <v>6</v>
      </c>
      <c r="R41" s="13">
        <f t="shared" si="5"/>
        <v>3</v>
      </c>
      <c r="S41" s="29">
        <f t="shared" si="6"/>
        <v>0</v>
      </c>
      <c r="T41" s="33">
        <f t="shared" si="7"/>
        <v>11</v>
      </c>
      <c r="U41" s="31">
        <f t="shared" si="8"/>
        <v>0</v>
      </c>
      <c r="V41" s="31">
        <f t="shared" si="9"/>
        <v>0.4</v>
      </c>
      <c r="W41" s="13">
        <f t="shared" si="10"/>
        <v>520</v>
      </c>
      <c r="X41" s="13">
        <f t="shared" si="11"/>
        <v>177</v>
      </c>
      <c r="Y41" s="31">
        <f t="shared" si="12"/>
        <v>0.5</v>
      </c>
      <c r="Z41" s="32">
        <f t="shared" si="13"/>
        <v>21</v>
      </c>
    </row>
    <row r="42" spans="1:26">
      <c r="A42" s="8" t="s">
        <v>120</v>
      </c>
      <c r="B42" s="12">
        <v>10</v>
      </c>
      <c r="C42" s="10" t="s">
        <v>99</v>
      </c>
      <c r="D42" s="13">
        <v>0.71</v>
      </c>
      <c r="E42" s="10">
        <v>0.44</v>
      </c>
      <c r="F42" s="29">
        <v>0</v>
      </c>
      <c r="G42" s="10">
        <v>1.58</v>
      </c>
      <c r="H42" s="10">
        <v>0.02</v>
      </c>
      <c r="I42" s="10">
        <v>4.5999999999999999E-2</v>
      </c>
      <c r="J42" s="31" t="s">
        <v>97</v>
      </c>
      <c r="K42" s="10">
        <v>24.66</v>
      </c>
      <c r="L42" s="10">
        <v>6.8000000000000005E-2</v>
      </c>
      <c r="M42" s="11">
        <v>2.5099999999999998</v>
      </c>
      <c r="O42" s="8" t="s">
        <v>120</v>
      </c>
      <c r="P42" s="10" t="s">
        <v>99</v>
      </c>
      <c r="Q42" s="13">
        <f t="shared" si="4"/>
        <v>7.1</v>
      </c>
      <c r="R42" s="10">
        <f t="shared" si="5"/>
        <v>4.4000000000000004</v>
      </c>
      <c r="S42" s="29">
        <f t="shared" si="6"/>
        <v>0</v>
      </c>
      <c r="T42" s="10">
        <f t="shared" si="7"/>
        <v>15.8</v>
      </c>
      <c r="U42" s="10">
        <f t="shared" si="8"/>
        <v>0.2</v>
      </c>
      <c r="V42" s="10">
        <f t="shared" si="9"/>
        <v>0.45999999999999996</v>
      </c>
      <c r="W42" s="31" t="e">
        <f t="shared" si="10"/>
        <v>#VALUE!</v>
      </c>
      <c r="X42" s="10">
        <f t="shared" si="11"/>
        <v>246.6</v>
      </c>
      <c r="Y42" s="10">
        <f t="shared" si="12"/>
        <v>0.68</v>
      </c>
      <c r="Z42" s="11">
        <f t="shared" si="13"/>
        <v>25.099999999999998</v>
      </c>
    </row>
    <row r="43" spans="1:26">
      <c r="A43" s="8" t="s">
        <v>121</v>
      </c>
      <c r="B43" s="12">
        <v>100</v>
      </c>
      <c r="C43" s="10" t="s">
        <v>74</v>
      </c>
      <c r="D43" s="31">
        <v>0.06</v>
      </c>
      <c r="E43" s="33">
        <v>0.01</v>
      </c>
      <c r="F43" s="29">
        <v>-0.01</v>
      </c>
      <c r="G43" s="31">
        <v>0.03</v>
      </c>
      <c r="H43" s="31">
        <v>0</v>
      </c>
      <c r="I43" s="31">
        <v>0</v>
      </c>
      <c r="J43" s="13">
        <v>3.58</v>
      </c>
      <c r="K43" s="29">
        <v>0.08</v>
      </c>
      <c r="L43" s="31">
        <v>3.0000000000000001E-3</v>
      </c>
      <c r="M43" s="32">
        <v>0.12</v>
      </c>
      <c r="O43" s="8" t="s">
        <v>121</v>
      </c>
      <c r="P43" s="10" t="s">
        <v>74</v>
      </c>
      <c r="Q43" s="31">
        <f t="shared" si="4"/>
        <v>6</v>
      </c>
      <c r="R43" s="33">
        <f t="shared" si="5"/>
        <v>1</v>
      </c>
      <c r="S43" s="29">
        <f t="shared" si="6"/>
        <v>-1</v>
      </c>
      <c r="T43" s="31">
        <f t="shared" si="7"/>
        <v>3</v>
      </c>
      <c r="U43" s="31">
        <f t="shared" si="8"/>
        <v>0</v>
      </c>
      <c r="V43" s="31">
        <f t="shared" si="9"/>
        <v>0</v>
      </c>
      <c r="W43" s="13">
        <f t="shared" si="10"/>
        <v>358</v>
      </c>
      <c r="X43" s="29">
        <f t="shared" si="11"/>
        <v>8</v>
      </c>
      <c r="Y43" s="31">
        <f t="shared" si="12"/>
        <v>0.3</v>
      </c>
      <c r="Z43" s="32">
        <f t="shared" si="13"/>
        <v>12</v>
      </c>
    </row>
    <row r="44" spans="1:26">
      <c r="A44" s="8" t="s">
        <v>121</v>
      </c>
      <c r="B44" s="12">
        <v>10</v>
      </c>
      <c r="C44" s="10" t="s">
        <v>101</v>
      </c>
      <c r="D44" s="13">
        <v>0.68</v>
      </c>
      <c r="E44" s="10">
        <v>0.11</v>
      </c>
      <c r="F44" s="29">
        <v>0</v>
      </c>
      <c r="G44" s="10">
        <v>0.59</v>
      </c>
      <c r="H44" s="10">
        <v>0.03</v>
      </c>
      <c r="I44" s="31">
        <v>2E-3</v>
      </c>
      <c r="J44" s="31" t="s">
        <v>97</v>
      </c>
      <c r="K44" s="30">
        <v>0.62</v>
      </c>
      <c r="L44" s="10">
        <v>3.1E-2</v>
      </c>
      <c r="M44" s="11">
        <v>1.27</v>
      </c>
      <c r="O44" s="8" t="s">
        <v>121</v>
      </c>
      <c r="P44" s="10" t="s">
        <v>101</v>
      </c>
      <c r="Q44" s="13">
        <f t="shared" si="4"/>
        <v>6.8000000000000007</v>
      </c>
      <c r="R44" s="10">
        <f t="shared" si="5"/>
        <v>1.1000000000000001</v>
      </c>
      <c r="S44" s="29">
        <f t="shared" si="6"/>
        <v>0</v>
      </c>
      <c r="T44" s="10">
        <f t="shared" si="7"/>
        <v>5.8999999999999995</v>
      </c>
      <c r="U44" s="10">
        <f t="shared" si="8"/>
        <v>0.3</v>
      </c>
      <c r="V44" s="31">
        <f t="shared" si="9"/>
        <v>0.02</v>
      </c>
      <c r="W44" s="31" t="e">
        <f t="shared" si="10"/>
        <v>#VALUE!</v>
      </c>
      <c r="X44" s="30">
        <f t="shared" si="11"/>
        <v>6.2</v>
      </c>
      <c r="Y44" s="10">
        <f t="shared" si="12"/>
        <v>0.31</v>
      </c>
      <c r="Z44" s="11">
        <f t="shared" si="13"/>
        <v>12.7</v>
      </c>
    </row>
    <row r="45" spans="1:26">
      <c r="A45" s="8" t="s">
        <v>122</v>
      </c>
      <c r="B45" s="12">
        <v>100</v>
      </c>
      <c r="C45" s="10" t="s">
        <v>75</v>
      </c>
      <c r="D45" s="31">
        <v>0.02</v>
      </c>
      <c r="E45" s="31">
        <v>0</v>
      </c>
      <c r="F45" s="29">
        <v>-0.01</v>
      </c>
      <c r="G45" s="13">
        <v>0.68</v>
      </c>
      <c r="H45" s="31">
        <v>0</v>
      </c>
      <c r="I45" s="31">
        <v>0</v>
      </c>
      <c r="J45" s="13">
        <v>2.98</v>
      </c>
      <c r="K45" s="30">
        <v>0.39</v>
      </c>
      <c r="L45" s="31">
        <v>2E-3</v>
      </c>
      <c r="M45" s="32">
        <v>0.14000000000000001</v>
      </c>
      <c r="O45" s="8" t="s">
        <v>122</v>
      </c>
      <c r="P45" s="10" t="s">
        <v>75</v>
      </c>
      <c r="Q45" s="31">
        <f t="shared" si="4"/>
        <v>2</v>
      </c>
      <c r="R45" s="31">
        <f t="shared" si="5"/>
        <v>0</v>
      </c>
      <c r="S45" s="29">
        <f t="shared" si="6"/>
        <v>-1</v>
      </c>
      <c r="T45" s="13">
        <f t="shared" si="7"/>
        <v>68</v>
      </c>
      <c r="U45" s="31">
        <f t="shared" si="8"/>
        <v>0</v>
      </c>
      <c r="V45" s="31">
        <f t="shared" si="9"/>
        <v>0</v>
      </c>
      <c r="W45" s="13">
        <f t="shared" si="10"/>
        <v>298</v>
      </c>
      <c r="X45" s="30">
        <f t="shared" si="11"/>
        <v>39</v>
      </c>
      <c r="Y45" s="31">
        <f t="shared" si="12"/>
        <v>0.2</v>
      </c>
      <c r="Z45" s="32">
        <f t="shared" si="13"/>
        <v>14.000000000000002</v>
      </c>
    </row>
    <row r="46" spans="1:26">
      <c r="A46" s="8" t="s">
        <v>122</v>
      </c>
      <c r="B46" s="12">
        <v>10</v>
      </c>
      <c r="C46" s="10" t="s">
        <v>102</v>
      </c>
      <c r="D46" s="13">
        <v>0.37</v>
      </c>
      <c r="E46" s="10">
        <v>7.0000000000000007E-2</v>
      </c>
      <c r="F46" s="29">
        <v>-0.01</v>
      </c>
      <c r="G46" s="10">
        <v>7.26</v>
      </c>
      <c r="H46" s="10">
        <v>0.02</v>
      </c>
      <c r="I46" s="31">
        <v>3.0000000000000001E-3</v>
      </c>
      <c r="J46" s="31" t="s">
        <v>97</v>
      </c>
      <c r="K46" s="10">
        <v>4.7699999999999996</v>
      </c>
      <c r="L46" s="10">
        <v>2.4E-2</v>
      </c>
      <c r="M46" s="11">
        <v>1.53</v>
      </c>
      <c r="O46" s="8" t="s">
        <v>122</v>
      </c>
      <c r="P46" s="10" t="s">
        <v>102</v>
      </c>
      <c r="Q46" s="13">
        <f t="shared" si="4"/>
        <v>3.7</v>
      </c>
      <c r="R46" s="10">
        <f t="shared" si="5"/>
        <v>0.70000000000000007</v>
      </c>
      <c r="S46" s="29">
        <f t="shared" si="6"/>
        <v>-0.1</v>
      </c>
      <c r="T46" s="10">
        <f t="shared" si="7"/>
        <v>72.599999999999994</v>
      </c>
      <c r="U46" s="10">
        <f t="shared" si="8"/>
        <v>0.2</v>
      </c>
      <c r="V46" s="31">
        <f t="shared" si="9"/>
        <v>0.03</v>
      </c>
      <c r="W46" s="31" t="e">
        <f t="shared" si="10"/>
        <v>#VALUE!</v>
      </c>
      <c r="X46" s="10">
        <f t="shared" si="11"/>
        <v>47.699999999999996</v>
      </c>
      <c r="Y46" s="10">
        <f t="shared" si="12"/>
        <v>0.24</v>
      </c>
      <c r="Z46" s="11">
        <f t="shared" si="13"/>
        <v>15.3</v>
      </c>
    </row>
    <row r="47" spans="1:26">
      <c r="A47" s="8" t="s">
        <v>123</v>
      </c>
      <c r="B47" s="12">
        <v>100</v>
      </c>
      <c r="C47" s="10" t="s">
        <v>76</v>
      </c>
      <c r="D47" s="29">
        <v>-0.02</v>
      </c>
      <c r="E47" s="31">
        <v>0</v>
      </c>
      <c r="F47" s="29">
        <v>0</v>
      </c>
      <c r="G47" s="31">
        <v>-0.03</v>
      </c>
      <c r="H47" s="31">
        <v>0</v>
      </c>
      <c r="I47" s="31">
        <v>0</v>
      </c>
      <c r="J47" s="31">
        <v>0</v>
      </c>
      <c r="K47" s="29">
        <v>0.02</v>
      </c>
      <c r="L47" s="31">
        <v>0</v>
      </c>
      <c r="M47" s="32">
        <v>0</v>
      </c>
      <c r="O47" s="8" t="s">
        <v>123</v>
      </c>
      <c r="P47" s="10" t="s">
        <v>76</v>
      </c>
      <c r="Q47" s="29">
        <f t="shared" si="4"/>
        <v>-2</v>
      </c>
      <c r="R47" s="31">
        <f t="shared" si="5"/>
        <v>0</v>
      </c>
      <c r="S47" s="29">
        <f t="shared" si="6"/>
        <v>0</v>
      </c>
      <c r="T47" s="31">
        <f t="shared" si="7"/>
        <v>-3</v>
      </c>
      <c r="U47" s="31">
        <f t="shared" si="8"/>
        <v>0</v>
      </c>
      <c r="V47" s="31">
        <f t="shared" si="9"/>
        <v>0</v>
      </c>
      <c r="W47" s="31">
        <f t="shared" si="10"/>
        <v>0</v>
      </c>
      <c r="X47" s="29">
        <f t="shared" si="11"/>
        <v>2</v>
      </c>
      <c r="Y47" s="31">
        <f t="shared" si="12"/>
        <v>0</v>
      </c>
      <c r="Z47" s="32">
        <f t="shared" si="13"/>
        <v>0</v>
      </c>
    </row>
    <row r="48" spans="1:26">
      <c r="A48" s="8" t="s">
        <v>123</v>
      </c>
      <c r="B48" s="12">
        <v>10</v>
      </c>
      <c r="C48" s="10" t="s">
        <v>103</v>
      </c>
      <c r="D48" s="29">
        <v>-0.02</v>
      </c>
      <c r="E48" s="31">
        <v>0</v>
      </c>
      <c r="F48" s="29">
        <v>-0.01</v>
      </c>
      <c r="G48" s="31">
        <v>-0.06</v>
      </c>
      <c r="H48" s="31">
        <v>0</v>
      </c>
      <c r="I48" s="31">
        <v>0</v>
      </c>
      <c r="J48" s="31">
        <v>0.04</v>
      </c>
      <c r="K48" s="29">
        <v>0.04</v>
      </c>
      <c r="L48" s="31">
        <v>0</v>
      </c>
      <c r="M48" s="32">
        <v>0.01</v>
      </c>
      <c r="O48" s="8" t="s">
        <v>123</v>
      </c>
      <c r="P48" s="10" t="s">
        <v>103</v>
      </c>
      <c r="Q48" s="29">
        <f t="shared" si="4"/>
        <v>-0.2</v>
      </c>
      <c r="R48" s="31">
        <f t="shared" si="5"/>
        <v>0</v>
      </c>
      <c r="S48" s="29">
        <f t="shared" si="6"/>
        <v>-0.1</v>
      </c>
      <c r="T48" s="31">
        <f t="shared" si="7"/>
        <v>-0.6</v>
      </c>
      <c r="U48" s="31">
        <f t="shared" si="8"/>
        <v>0</v>
      </c>
      <c r="V48" s="31">
        <f t="shared" si="9"/>
        <v>0</v>
      </c>
      <c r="W48" s="31">
        <f t="shared" si="10"/>
        <v>0.4</v>
      </c>
      <c r="X48" s="29">
        <f t="shared" si="11"/>
        <v>0.4</v>
      </c>
      <c r="Y48" s="31">
        <f t="shared" si="12"/>
        <v>0</v>
      </c>
      <c r="Z48" s="32">
        <f t="shared" si="13"/>
        <v>0.1</v>
      </c>
    </row>
    <row r="49" spans="1:26">
      <c r="A49" s="8" t="s">
        <v>124</v>
      </c>
      <c r="B49" s="12">
        <v>100</v>
      </c>
      <c r="C49" s="10" t="s">
        <v>77</v>
      </c>
      <c r="D49" s="31">
        <v>0.03</v>
      </c>
      <c r="E49" s="33">
        <v>0.01</v>
      </c>
      <c r="F49" s="29">
        <v>-0.01</v>
      </c>
      <c r="G49" s="13">
        <v>0.57999999999999996</v>
      </c>
      <c r="H49" s="31">
        <v>0</v>
      </c>
      <c r="I49" s="31">
        <v>0</v>
      </c>
      <c r="J49" s="31">
        <v>0.22</v>
      </c>
      <c r="K49" s="13">
        <v>1.29</v>
      </c>
      <c r="L49" s="31">
        <v>0</v>
      </c>
      <c r="M49" s="32">
        <v>0.06</v>
      </c>
      <c r="O49" s="8" t="s">
        <v>124</v>
      </c>
      <c r="P49" s="10" t="s">
        <v>77</v>
      </c>
      <c r="Q49" s="31">
        <f t="shared" si="4"/>
        <v>3</v>
      </c>
      <c r="R49" s="33">
        <f t="shared" si="5"/>
        <v>1</v>
      </c>
      <c r="S49" s="29">
        <f t="shared" si="6"/>
        <v>-1</v>
      </c>
      <c r="T49" s="13">
        <f t="shared" si="7"/>
        <v>57.999999999999993</v>
      </c>
      <c r="U49" s="31">
        <f t="shared" si="8"/>
        <v>0</v>
      </c>
      <c r="V49" s="31">
        <f t="shared" si="9"/>
        <v>0</v>
      </c>
      <c r="W49" s="31">
        <f t="shared" si="10"/>
        <v>22</v>
      </c>
      <c r="X49" s="13">
        <f t="shared" si="11"/>
        <v>129</v>
      </c>
      <c r="Y49" s="31">
        <f t="shared" si="12"/>
        <v>0</v>
      </c>
      <c r="Z49" s="32">
        <f t="shared" si="13"/>
        <v>6</v>
      </c>
    </row>
    <row r="50" spans="1:26">
      <c r="A50" s="8" t="s">
        <v>124</v>
      </c>
      <c r="B50" s="12">
        <v>10</v>
      </c>
      <c r="C50" s="10" t="s">
        <v>104</v>
      </c>
      <c r="D50" s="13">
        <v>0.46</v>
      </c>
      <c r="E50" s="10">
        <v>0.09</v>
      </c>
      <c r="F50" s="29">
        <v>-0.01</v>
      </c>
      <c r="G50" s="10">
        <v>5.93</v>
      </c>
      <c r="H50" s="10">
        <v>0.02</v>
      </c>
      <c r="I50" s="31">
        <v>3.0000000000000001E-3</v>
      </c>
      <c r="J50" s="10">
        <v>2.2000000000000002</v>
      </c>
      <c r="K50" s="10">
        <v>13.36</v>
      </c>
      <c r="L50" s="31">
        <v>2E-3</v>
      </c>
      <c r="M50" s="11">
        <v>0.52</v>
      </c>
      <c r="O50" s="8" t="s">
        <v>124</v>
      </c>
      <c r="P50" s="10" t="s">
        <v>104</v>
      </c>
      <c r="Q50" s="13">
        <f t="shared" si="4"/>
        <v>4.6000000000000005</v>
      </c>
      <c r="R50" s="10">
        <f t="shared" si="5"/>
        <v>0.89999999999999991</v>
      </c>
      <c r="S50" s="29">
        <f t="shared" si="6"/>
        <v>-0.1</v>
      </c>
      <c r="T50" s="10">
        <f t="shared" si="7"/>
        <v>59.3</v>
      </c>
      <c r="U50" s="10">
        <f t="shared" si="8"/>
        <v>0.2</v>
      </c>
      <c r="V50" s="31">
        <f t="shared" si="9"/>
        <v>0.03</v>
      </c>
      <c r="W50" s="10">
        <f t="shared" si="10"/>
        <v>22</v>
      </c>
      <c r="X50" s="10">
        <f t="shared" si="11"/>
        <v>133.6</v>
      </c>
      <c r="Y50" s="31">
        <f t="shared" si="12"/>
        <v>0.02</v>
      </c>
      <c r="Z50" s="11">
        <f t="shared" si="13"/>
        <v>5.2</v>
      </c>
    </row>
    <row r="51" spans="1:26">
      <c r="A51" s="8" t="s">
        <v>125</v>
      </c>
      <c r="B51" s="12">
        <v>100</v>
      </c>
      <c r="C51" s="10" t="s">
        <v>78</v>
      </c>
      <c r="D51" s="31">
        <v>0.03</v>
      </c>
      <c r="E51" s="33">
        <v>0.02</v>
      </c>
      <c r="F51" s="29">
        <v>-0.01</v>
      </c>
      <c r="G51" s="13">
        <v>4.04</v>
      </c>
      <c r="H51" s="31">
        <v>0</v>
      </c>
      <c r="I51" s="31">
        <v>3.0000000000000001E-3</v>
      </c>
      <c r="J51" s="31">
        <v>0.42</v>
      </c>
      <c r="K51" s="13">
        <v>2.2999999999999998</v>
      </c>
      <c r="L51" s="31">
        <v>1E-3</v>
      </c>
      <c r="M51" s="32">
        <v>0.28000000000000003</v>
      </c>
      <c r="O51" s="8" t="s">
        <v>125</v>
      </c>
      <c r="P51" s="10" t="s">
        <v>78</v>
      </c>
      <c r="Q51" s="31">
        <f t="shared" si="4"/>
        <v>3</v>
      </c>
      <c r="R51" s="33">
        <f t="shared" si="5"/>
        <v>2</v>
      </c>
      <c r="S51" s="29">
        <f t="shared" si="6"/>
        <v>-1</v>
      </c>
      <c r="T51" s="13">
        <f t="shared" si="7"/>
        <v>404</v>
      </c>
      <c r="U51" s="31">
        <f t="shared" si="8"/>
        <v>0</v>
      </c>
      <c r="V51" s="31">
        <f t="shared" si="9"/>
        <v>0.3</v>
      </c>
      <c r="W51" s="31">
        <f t="shared" si="10"/>
        <v>42</v>
      </c>
      <c r="X51" s="13">
        <f t="shared" si="11"/>
        <v>229.99999999999997</v>
      </c>
      <c r="Y51" s="31">
        <f t="shared" si="12"/>
        <v>0.1</v>
      </c>
      <c r="Z51" s="32">
        <f t="shared" si="13"/>
        <v>28.000000000000004</v>
      </c>
    </row>
    <row r="52" spans="1:26">
      <c r="A52" s="8" t="s">
        <v>125</v>
      </c>
      <c r="B52" s="12">
        <v>10</v>
      </c>
      <c r="C52" s="10" t="s">
        <v>105</v>
      </c>
      <c r="D52" s="13">
        <v>0.39</v>
      </c>
      <c r="E52" s="10">
        <v>0.28000000000000003</v>
      </c>
      <c r="F52" s="29">
        <v>-0.01</v>
      </c>
      <c r="G52" s="31">
        <v>37.42</v>
      </c>
      <c r="H52" s="10">
        <v>0.02</v>
      </c>
      <c r="I52" s="31">
        <v>3.3000000000000002E-2</v>
      </c>
      <c r="J52" s="10">
        <v>4.47</v>
      </c>
      <c r="K52" s="10">
        <v>25.6</v>
      </c>
      <c r="L52" s="31">
        <v>6.0000000000000001E-3</v>
      </c>
      <c r="M52" s="11">
        <v>2.92</v>
      </c>
      <c r="O52" s="8" t="s">
        <v>125</v>
      </c>
      <c r="P52" s="10" t="s">
        <v>105</v>
      </c>
      <c r="Q52" s="13">
        <f t="shared" si="4"/>
        <v>3.9000000000000004</v>
      </c>
      <c r="R52" s="10">
        <f t="shared" si="5"/>
        <v>2.8000000000000003</v>
      </c>
      <c r="S52" s="29">
        <f t="shared" si="6"/>
        <v>-0.1</v>
      </c>
      <c r="T52" s="31">
        <f t="shared" si="7"/>
        <v>374.20000000000005</v>
      </c>
      <c r="U52" s="10">
        <f t="shared" si="8"/>
        <v>0.2</v>
      </c>
      <c r="V52" s="31">
        <f t="shared" si="9"/>
        <v>0.33</v>
      </c>
      <c r="W52" s="10">
        <f t="shared" si="10"/>
        <v>44.699999999999996</v>
      </c>
      <c r="X52" s="10">
        <f t="shared" si="11"/>
        <v>256</v>
      </c>
      <c r="Y52" s="31">
        <f t="shared" si="12"/>
        <v>0.06</v>
      </c>
      <c r="Z52" s="11">
        <f t="shared" si="13"/>
        <v>29.2</v>
      </c>
    </row>
    <row r="53" spans="1:26">
      <c r="A53" s="8" t="s">
        <v>126</v>
      </c>
      <c r="B53" s="12">
        <v>100</v>
      </c>
      <c r="C53" s="10" t="s">
        <v>79</v>
      </c>
      <c r="D53" s="31">
        <v>0.02</v>
      </c>
      <c r="E53" s="33">
        <v>0.02</v>
      </c>
      <c r="F53" s="29">
        <v>0</v>
      </c>
      <c r="G53" s="10">
        <v>1.61</v>
      </c>
      <c r="H53" s="10">
        <v>0.01</v>
      </c>
      <c r="I53" s="31">
        <v>2E-3</v>
      </c>
      <c r="J53" s="10">
        <v>0.74</v>
      </c>
      <c r="K53" s="10">
        <v>2.4900000000000002</v>
      </c>
      <c r="L53" s="31">
        <v>1E-3</v>
      </c>
      <c r="M53" s="32">
        <v>0.09</v>
      </c>
      <c r="O53" s="8" t="s">
        <v>126</v>
      </c>
      <c r="P53" s="10" t="s">
        <v>79</v>
      </c>
      <c r="Q53" s="31">
        <f t="shared" si="4"/>
        <v>2</v>
      </c>
      <c r="R53" s="33">
        <f t="shared" si="5"/>
        <v>2</v>
      </c>
      <c r="S53" s="29">
        <f t="shared" si="6"/>
        <v>0</v>
      </c>
      <c r="T53" s="10">
        <f t="shared" si="7"/>
        <v>161</v>
      </c>
      <c r="U53" s="10">
        <f t="shared" si="8"/>
        <v>1</v>
      </c>
      <c r="V53" s="31">
        <f t="shared" si="9"/>
        <v>0.2</v>
      </c>
      <c r="W53" s="10">
        <f t="shared" si="10"/>
        <v>74</v>
      </c>
      <c r="X53" s="10">
        <f t="shared" si="11"/>
        <v>249.00000000000003</v>
      </c>
      <c r="Y53" s="31">
        <f t="shared" si="12"/>
        <v>0.1</v>
      </c>
      <c r="Z53" s="32">
        <f t="shared" si="13"/>
        <v>9</v>
      </c>
    </row>
    <row r="54" spans="1:26">
      <c r="A54" s="8" t="s">
        <v>126</v>
      </c>
      <c r="B54" s="12">
        <v>10</v>
      </c>
      <c r="C54" s="10" t="s">
        <v>106</v>
      </c>
      <c r="D54" s="13">
        <v>0.35</v>
      </c>
      <c r="E54" s="10">
        <v>0.22</v>
      </c>
      <c r="F54" s="10">
        <v>0.09</v>
      </c>
      <c r="G54" s="31">
        <v>15.72</v>
      </c>
      <c r="H54" s="10">
        <v>0.02</v>
      </c>
      <c r="I54" s="10">
        <v>0.02</v>
      </c>
      <c r="J54" s="10">
        <v>7.63</v>
      </c>
      <c r="K54" s="10">
        <v>27.94</v>
      </c>
      <c r="L54" s="10">
        <v>0.01</v>
      </c>
      <c r="M54" s="11">
        <v>1.02</v>
      </c>
      <c r="O54" s="8" t="s">
        <v>126</v>
      </c>
      <c r="P54" s="10" t="s">
        <v>106</v>
      </c>
      <c r="Q54" s="13">
        <f t="shared" si="4"/>
        <v>3.5</v>
      </c>
      <c r="R54" s="10">
        <f t="shared" si="5"/>
        <v>2.2000000000000002</v>
      </c>
      <c r="S54" s="10">
        <f t="shared" si="6"/>
        <v>0.89999999999999991</v>
      </c>
      <c r="T54" s="31">
        <f t="shared" si="7"/>
        <v>157.20000000000002</v>
      </c>
      <c r="U54" s="10">
        <f t="shared" si="8"/>
        <v>0.2</v>
      </c>
      <c r="V54" s="10">
        <f t="shared" si="9"/>
        <v>0.2</v>
      </c>
      <c r="W54" s="10">
        <f t="shared" si="10"/>
        <v>76.3</v>
      </c>
      <c r="X54" s="10">
        <f t="shared" si="11"/>
        <v>279.40000000000003</v>
      </c>
      <c r="Y54" s="10">
        <f t="shared" si="12"/>
        <v>0.1</v>
      </c>
      <c r="Z54" s="11">
        <f t="shared" si="13"/>
        <v>10.199999999999999</v>
      </c>
    </row>
    <row r="55" spans="1:26">
      <c r="A55" s="8" t="s">
        <v>127</v>
      </c>
      <c r="B55" s="12">
        <v>100</v>
      </c>
      <c r="C55" s="10" t="s">
        <v>80</v>
      </c>
      <c r="D55" s="31">
        <v>0.04</v>
      </c>
      <c r="E55" s="33">
        <v>0.03</v>
      </c>
      <c r="F55" s="29">
        <v>-0.01</v>
      </c>
      <c r="G55" s="10">
        <v>0.91</v>
      </c>
      <c r="H55" s="31">
        <v>0</v>
      </c>
      <c r="I55" s="31">
        <v>1E-3</v>
      </c>
      <c r="J55" s="31">
        <v>0.35</v>
      </c>
      <c r="K55" s="10">
        <v>0.99</v>
      </c>
      <c r="L55" s="31">
        <v>0</v>
      </c>
      <c r="M55" s="32">
        <v>0.06</v>
      </c>
      <c r="O55" s="8" t="s">
        <v>127</v>
      </c>
      <c r="P55" s="10" t="s">
        <v>80</v>
      </c>
      <c r="Q55" s="31">
        <f t="shared" si="4"/>
        <v>4</v>
      </c>
      <c r="R55" s="33">
        <f t="shared" si="5"/>
        <v>3</v>
      </c>
      <c r="S55" s="29">
        <f t="shared" si="6"/>
        <v>-1</v>
      </c>
      <c r="T55" s="10">
        <f t="shared" si="7"/>
        <v>91</v>
      </c>
      <c r="U55" s="31">
        <f t="shared" si="8"/>
        <v>0</v>
      </c>
      <c r="V55" s="31">
        <f t="shared" si="9"/>
        <v>0.1</v>
      </c>
      <c r="W55" s="31">
        <f t="shared" si="10"/>
        <v>35</v>
      </c>
      <c r="X55" s="10">
        <f t="shared" si="11"/>
        <v>99</v>
      </c>
      <c r="Y55" s="31">
        <f t="shared" si="12"/>
        <v>0</v>
      </c>
      <c r="Z55" s="32">
        <f t="shared" si="13"/>
        <v>6</v>
      </c>
    </row>
    <row r="56" spans="1:26">
      <c r="A56" s="8" t="s">
        <v>127</v>
      </c>
      <c r="B56" s="12">
        <v>10</v>
      </c>
      <c r="C56" s="10" t="s">
        <v>107</v>
      </c>
      <c r="D56" s="13">
        <v>0.59</v>
      </c>
      <c r="E56" s="10">
        <v>0.36</v>
      </c>
      <c r="F56" s="10">
        <v>0.02</v>
      </c>
      <c r="G56" s="10">
        <v>8.61</v>
      </c>
      <c r="H56" s="10">
        <v>0.02</v>
      </c>
      <c r="I56" s="10">
        <v>0.01</v>
      </c>
      <c r="J56" s="10">
        <v>3.42</v>
      </c>
      <c r="K56" s="10">
        <v>10.5</v>
      </c>
      <c r="L56" s="31">
        <v>3.0000000000000001E-3</v>
      </c>
      <c r="M56" s="11">
        <v>0.61</v>
      </c>
      <c r="O56" s="8" t="s">
        <v>127</v>
      </c>
      <c r="P56" s="10" t="s">
        <v>107</v>
      </c>
      <c r="Q56" s="13">
        <f t="shared" si="4"/>
        <v>5.8999999999999995</v>
      </c>
      <c r="R56" s="10">
        <f t="shared" si="5"/>
        <v>3.5999999999999996</v>
      </c>
      <c r="S56" s="10">
        <f t="shared" si="6"/>
        <v>0.2</v>
      </c>
      <c r="T56" s="10">
        <f t="shared" si="7"/>
        <v>86.1</v>
      </c>
      <c r="U56" s="10">
        <f t="shared" si="8"/>
        <v>0.2</v>
      </c>
      <c r="V56" s="10">
        <f t="shared" si="9"/>
        <v>0.1</v>
      </c>
      <c r="W56" s="10">
        <f t="shared" si="10"/>
        <v>34.200000000000003</v>
      </c>
      <c r="X56" s="10">
        <f t="shared" si="11"/>
        <v>105</v>
      </c>
      <c r="Y56" s="31">
        <f t="shared" si="12"/>
        <v>0.03</v>
      </c>
      <c r="Z56" s="11">
        <f t="shared" si="13"/>
        <v>6.1</v>
      </c>
    </row>
    <row r="57" spans="1:26">
      <c r="A57" s="8" t="s">
        <v>128</v>
      </c>
      <c r="B57" s="12">
        <v>100</v>
      </c>
      <c r="C57" s="10" t="s">
        <v>81</v>
      </c>
      <c r="D57" s="31">
        <v>0.02</v>
      </c>
      <c r="E57" s="31">
        <v>0</v>
      </c>
      <c r="F57" s="29">
        <v>-0.01</v>
      </c>
      <c r="G57" s="31">
        <v>0.21</v>
      </c>
      <c r="H57" s="31">
        <v>0</v>
      </c>
      <c r="I57" s="31">
        <v>0</v>
      </c>
      <c r="J57" s="31">
        <v>0.01</v>
      </c>
      <c r="K57" s="30">
        <v>0.6</v>
      </c>
      <c r="L57" s="31">
        <v>0</v>
      </c>
      <c r="M57" s="32">
        <v>0.01</v>
      </c>
      <c r="O57" s="8" t="s">
        <v>128</v>
      </c>
      <c r="P57" s="10" t="s">
        <v>81</v>
      </c>
      <c r="Q57" s="31">
        <f t="shared" si="4"/>
        <v>2</v>
      </c>
      <c r="R57" s="31">
        <f t="shared" si="5"/>
        <v>0</v>
      </c>
      <c r="S57" s="29">
        <f t="shared" si="6"/>
        <v>-1</v>
      </c>
      <c r="T57" s="31">
        <f t="shared" si="7"/>
        <v>21</v>
      </c>
      <c r="U57" s="31">
        <f t="shared" si="8"/>
        <v>0</v>
      </c>
      <c r="V57" s="31">
        <f t="shared" si="9"/>
        <v>0</v>
      </c>
      <c r="W57" s="31">
        <f t="shared" si="10"/>
        <v>1</v>
      </c>
      <c r="X57" s="30">
        <f t="shared" si="11"/>
        <v>60</v>
      </c>
      <c r="Y57" s="31">
        <f t="shared" si="12"/>
        <v>0</v>
      </c>
      <c r="Z57" s="32">
        <f t="shared" si="13"/>
        <v>1</v>
      </c>
    </row>
    <row r="58" spans="1:26">
      <c r="A58" s="8" t="s">
        <v>128</v>
      </c>
      <c r="B58" s="12">
        <v>10</v>
      </c>
      <c r="C58" s="10" t="s">
        <v>108</v>
      </c>
      <c r="D58" s="13">
        <v>0.42</v>
      </c>
      <c r="E58" s="10">
        <v>0.01</v>
      </c>
      <c r="F58" s="29">
        <v>-0.01</v>
      </c>
      <c r="G58" s="10">
        <v>2.2799999999999998</v>
      </c>
      <c r="H58" s="10">
        <v>0.01</v>
      </c>
      <c r="I58" s="31">
        <v>0</v>
      </c>
      <c r="J58" s="31">
        <v>0.14000000000000001</v>
      </c>
      <c r="K58" s="10">
        <v>5.6</v>
      </c>
      <c r="L58" s="31">
        <v>0</v>
      </c>
      <c r="M58" s="32">
        <v>0.06</v>
      </c>
      <c r="O58" s="8" t="s">
        <v>128</v>
      </c>
      <c r="P58" s="10" t="s">
        <v>108</v>
      </c>
      <c r="Q58" s="13">
        <f t="shared" si="4"/>
        <v>4.2</v>
      </c>
      <c r="R58" s="10">
        <f t="shared" si="5"/>
        <v>0.1</v>
      </c>
      <c r="S58" s="29">
        <f t="shared" si="6"/>
        <v>-0.1</v>
      </c>
      <c r="T58" s="10">
        <f t="shared" si="7"/>
        <v>22.799999999999997</v>
      </c>
      <c r="U58" s="10">
        <f t="shared" si="8"/>
        <v>0.1</v>
      </c>
      <c r="V58" s="31">
        <f t="shared" si="9"/>
        <v>0</v>
      </c>
      <c r="W58" s="31">
        <f t="shared" si="10"/>
        <v>1.4000000000000001</v>
      </c>
      <c r="X58" s="10">
        <f t="shared" si="11"/>
        <v>56</v>
      </c>
      <c r="Y58" s="31">
        <f t="shared" si="12"/>
        <v>0</v>
      </c>
      <c r="Z58" s="32">
        <f t="shared" si="13"/>
        <v>0.6</v>
      </c>
    </row>
    <row r="59" spans="1:26">
      <c r="A59" s="8" t="s">
        <v>129</v>
      </c>
      <c r="B59" s="12">
        <v>100</v>
      </c>
      <c r="C59" s="10" t="s">
        <v>82</v>
      </c>
      <c r="D59" s="31">
        <v>0.02</v>
      </c>
      <c r="E59" s="31">
        <v>0</v>
      </c>
      <c r="F59" s="29">
        <v>-0.01</v>
      </c>
      <c r="G59" s="28">
        <v>0.18</v>
      </c>
      <c r="H59" s="31">
        <v>0</v>
      </c>
      <c r="I59" s="31">
        <v>0</v>
      </c>
      <c r="J59" s="31">
        <v>0.06</v>
      </c>
      <c r="K59" s="30">
        <v>0.56999999999999995</v>
      </c>
      <c r="L59" s="31">
        <v>0</v>
      </c>
      <c r="M59" s="32">
        <v>0.02</v>
      </c>
      <c r="O59" s="8" t="s">
        <v>129</v>
      </c>
      <c r="P59" s="10" t="s">
        <v>82</v>
      </c>
      <c r="Q59" s="31">
        <f t="shared" si="4"/>
        <v>2</v>
      </c>
      <c r="R59" s="31">
        <f t="shared" si="5"/>
        <v>0</v>
      </c>
      <c r="S59" s="29">
        <f t="shared" si="6"/>
        <v>-1</v>
      </c>
      <c r="T59" s="28">
        <f t="shared" si="7"/>
        <v>18</v>
      </c>
      <c r="U59" s="31">
        <f t="shared" si="8"/>
        <v>0</v>
      </c>
      <c r="V59" s="31">
        <f t="shared" si="9"/>
        <v>0</v>
      </c>
      <c r="W59" s="31">
        <f t="shared" si="10"/>
        <v>6</v>
      </c>
      <c r="X59" s="30">
        <f t="shared" si="11"/>
        <v>56.999999999999993</v>
      </c>
      <c r="Y59" s="31">
        <f t="shared" si="12"/>
        <v>0</v>
      </c>
      <c r="Z59" s="32">
        <f t="shared" si="13"/>
        <v>2</v>
      </c>
    </row>
    <row r="60" spans="1:26">
      <c r="A60" s="8" t="s">
        <v>129</v>
      </c>
      <c r="B60" s="12">
        <v>10</v>
      </c>
      <c r="C60" s="10" t="s">
        <v>109</v>
      </c>
      <c r="D60" s="13">
        <v>0.44</v>
      </c>
      <c r="E60" s="10">
        <v>0.02</v>
      </c>
      <c r="F60" s="29">
        <v>-0.01</v>
      </c>
      <c r="G60" s="10">
        <v>2.08</v>
      </c>
      <c r="H60" s="10">
        <v>0.03</v>
      </c>
      <c r="I60" s="31">
        <v>2E-3</v>
      </c>
      <c r="J60" s="10">
        <v>0.62</v>
      </c>
      <c r="K60" s="10">
        <v>5.64</v>
      </c>
      <c r="L60" s="31">
        <v>1E-3</v>
      </c>
      <c r="M60" s="32">
        <v>0.17</v>
      </c>
      <c r="O60" s="8" t="s">
        <v>129</v>
      </c>
      <c r="P60" s="10" t="s">
        <v>109</v>
      </c>
      <c r="Q60" s="13">
        <f t="shared" si="4"/>
        <v>4.4000000000000004</v>
      </c>
      <c r="R60" s="10">
        <f t="shared" si="5"/>
        <v>0.2</v>
      </c>
      <c r="S60" s="29">
        <f t="shared" si="6"/>
        <v>-0.1</v>
      </c>
      <c r="T60" s="10">
        <f t="shared" si="7"/>
        <v>20.8</v>
      </c>
      <c r="U60" s="10">
        <f t="shared" si="8"/>
        <v>0.3</v>
      </c>
      <c r="V60" s="31">
        <f t="shared" si="9"/>
        <v>0.02</v>
      </c>
      <c r="W60" s="10">
        <f t="shared" si="10"/>
        <v>6.2</v>
      </c>
      <c r="X60" s="10">
        <f t="shared" si="11"/>
        <v>56.4</v>
      </c>
      <c r="Y60" s="31">
        <f t="shared" si="12"/>
        <v>0.01</v>
      </c>
      <c r="Z60" s="32">
        <f t="shared" si="13"/>
        <v>1.7000000000000002</v>
      </c>
    </row>
    <row r="61" spans="1:26">
      <c r="A61" s="8" t="s">
        <v>130</v>
      </c>
      <c r="B61" s="12">
        <v>100</v>
      </c>
      <c r="C61" s="10" t="s">
        <v>83</v>
      </c>
      <c r="D61" s="31">
        <v>0.06</v>
      </c>
      <c r="E61" s="33">
        <v>0.03</v>
      </c>
      <c r="F61" s="10">
        <v>0.04</v>
      </c>
      <c r="G61" s="28">
        <v>0.31</v>
      </c>
      <c r="H61" s="10">
        <v>0.01</v>
      </c>
      <c r="I61" s="31">
        <v>2E-3</v>
      </c>
      <c r="J61" s="31">
        <v>0.26</v>
      </c>
      <c r="K61" s="10">
        <v>1.1100000000000001</v>
      </c>
      <c r="L61" s="31">
        <v>0</v>
      </c>
      <c r="M61" s="32">
        <v>0.05</v>
      </c>
      <c r="O61" s="8" t="s">
        <v>130</v>
      </c>
      <c r="P61" s="10" t="s">
        <v>83</v>
      </c>
      <c r="Q61" s="31">
        <f t="shared" si="4"/>
        <v>6</v>
      </c>
      <c r="R61" s="33">
        <f t="shared" si="5"/>
        <v>3</v>
      </c>
      <c r="S61" s="10">
        <f t="shared" si="6"/>
        <v>4</v>
      </c>
      <c r="T61" s="28">
        <f t="shared" si="7"/>
        <v>31</v>
      </c>
      <c r="U61" s="10">
        <f t="shared" si="8"/>
        <v>1</v>
      </c>
      <c r="V61" s="31">
        <f t="shared" si="9"/>
        <v>0.2</v>
      </c>
      <c r="W61" s="31">
        <f t="shared" si="10"/>
        <v>26</v>
      </c>
      <c r="X61" s="10">
        <f t="shared" si="11"/>
        <v>111.00000000000001</v>
      </c>
      <c r="Y61" s="31">
        <f t="shared" si="12"/>
        <v>0</v>
      </c>
      <c r="Z61" s="32">
        <f t="shared" si="13"/>
        <v>5</v>
      </c>
    </row>
    <row r="62" spans="1:26">
      <c r="A62" s="8" t="s">
        <v>130</v>
      </c>
      <c r="B62" s="12">
        <v>10</v>
      </c>
      <c r="C62" s="10" t="s">
        <v>110</v>
      </c>
      <c r="D62" s="13">
        <v>0.71</v>
      </c>
      <c r="E62" s="10">
        <v>0.32</v>
      </c>
      <c r="F62" s="10">
        <v>0.44</v>
      </c>
      <c r="G62" s="10">
        <v>3.4</v>
      </c>
      <c r="H62" s="10">
        <v>0.02</v>
      </c>
      <c r="I62" s="10">
        <v>1.9E-2</v>
      </c>
      <c r="J62" s="10">
        <v>2.66</v>
      </c>
      <c r="K62" s="10">
        <v>11.5</v>
      </c>
      <c r="L62" s="31">
        <v>5.0000000000000001E-3</v>
      </c>
      <c r="M62" s="11">
        <v>0.52</v>
      </c>
      <c r="O62" s="8" t="s">
        <v>130</v>
      </c>
      <c r="P62" s="10" t="s">
        <v>110</v>
      </c>
      <c r="Q62" s="13">
        <f t="shared" si="4"/>
        <v>7.1</v>
      </c>
      <c r="R62" s="10">
        <f t="shared" si="5"/>
        <v>3.2</v>
      </c>
      <c r="S62" s="10">
        <f t="shared" si="6"/>
        <v>4.4000000000000004</v>
      </c>
      <c r="T62" s="10">
        <f t="shared" si="7"/>
        <v>34</v>
      </c>
      <c r="U62" s="10">
        <f t="shared" si="8"/>
        <v>0.2</v>
      </c>
      <c r="V62" s="10">
        <f t="shared" si="9"/>
        <v>0.19</v>
      </c>
      <c r="W62" s="10">
        <f t="shared" si="10"/>
        <v>26.6</v>
      </c>
      <c r="X62" s="10">
        <f t="shared" si="11"/>
        <v>115</v>
      </c>
      <c r="Y62" s="31">
        <f t="shared" si="12"/>
        <v>0.05</v>
      </c>
      <c r="Z62" s="11">
        <f t="shared" si="13"/>
        <v>5.2</v>
      </c>
    </row>
    <row r="63" spans="1:26">
      <c r="A63" s="8" t="s">
        <v>131</v>
      </c>
      <c r="B63" s="12">
        <v>100</v>
      </c>
      <c r="C63" s="10" t="s">
        <v>84</v>
      </c>
      <c r="D63" s="31">
        <v>0.02</v>
      </c>
      <c r="E63" s="33">
        <v>0.01</v>
      </c>
      <c r="F63" s="29">
        <v>-0.01</v>
      </c>
      <c r="G63" s="31">
        <v>0.24</v>
      </c>
      <c r="H63" s="31">
        <v>0</v>
      </c>
      <c r="I63" s="31">
        <v>1E-3</v>
      </c>
      <c r="J63" s="31">
        <v>0.35</v>
      </c>
      <c r="K63" s="30">
        <v>0.44</v>
      </c>
      <c r="L63" s="31">
        <v>0</v>
      </c>
      <c r="M63" s="32">
        <v>0.04</v>
      </c>
      <c r="O63" s="8" t="s">
        <v>131</v>
      </c>
      <c r="P63" s="10" t="s">
        <v>84</v>
      </c>
      <c r="Q63" s="31">
        <f t="shared" si="4"/>
        <v>2</v>
      </c>
      <c r="R63" s="33">
        <f t="shared" si="5"/>
        <v>1</v>
      </c>
      <c r="S63" s="29">
        <f t="shared" si="6"/>
        <v>-1</v>
      </c>
      <c r="T63" s="31">
        <f t="shared" si="7"/>
        <v>24</v>
      </c>
      <c r="U63" s="31">
        <f t="shared" si="8"/>
        <v>0</v>
      </c>
      <c r="V63" s="31">
        <f t="shared" si="9"/>
        <v>0.1</v>
      </c>
      <c r="W63" s="31">
        <f t="shared" si="10"/>
        <v>35</v>
      </c>
      <c r="X63" s="30">
        <f t="shared" si="11"/>
        <v>44</v>
      </c>
      <c r="Y63" s="31">
        <f t="shared" si="12"/>
        <v>0</v>
      </c>
      <c r="Z63" s="32">
        <f t="shared" si="13"/>
        <v>4</v>
      </c>
    </row>
    <row r="64" spans="1:26">
      <c r="A64" s="8" t="s">
        <v>131</v>
      </c>
      <c r="B64" s="12">
        <v>10</v>
      </c>
      <c r="C64" s="10" t="s">
        <v>111</v>
      </c>
      <c r="D64" s="13">
        <v>0.46</v>
      </c>
      <c r="E64" s="10">
        <v>0.14000000000000001</v>
      </c>
      <c r="F64" s="10">
        <v>0.02</v>
      </c>
      <c r="G64" s="10">
        <v>2.73</v>
      </c>
      <c r="H64" s="10">
        <v>0.02</v>
      </c>
      <c r="I64" s="31">
        <v>5.0000000000000001E-3</v>
      </c>
      <c r="J64" s="10">
        <v>3.4</v>
      </c>
      <c r="K64" s="10">
        <v>4.58</v>
      </c>
      <c r="L64" s="31">
        <v>4.0000000000000001E-3</v>
      </c>
      <c r="M64" s="11">
        <v>0.4</v>
      </c>
      <c r="O64" s="8" t="s">
        <v>131</v>
      </c>
      <c r="P64" s="10" t="s">
        <v>111</v>
      </c>
      <c r="Q64" s="13">
        <f t="shared" si="4"/>
        <v>4.6000000000000005</v>
      </c>
      <c r="R64" s="10">
        <f t="shared" si="5"/>
        <v>1.4000000000000001</v>
      </c>
      <c r="S64" s="10">
        <f t="shared" si="6"/>
        <v>0.2</v>
      </c>
      <c r="T64" s="10">
        <f t="shared" si="7"/>
        <v>27.3</v>
      </c>
      <c r="U64" s="10">
        <f t="shared" si="8"/>
        <v>0.2</v>
      </c>
      <c r="V64" s="31">
        <f t="shared" si="9"/>
        <v>0.05</v>
      </c>
      <c r="W64" s="10">
        <f t="shared" si="10"/>
        <v>34</v>
      </c>
      <c r="X64" s="10">
        <f t="shared" si="11"/>
        <v>45.8</v>
      </c>
      <c r="Y64" s="31">
        <f t="shared" si="12"/>
        <v>0.04</v>
      </c>
      <c r="Z64" s="11">
        <f t="shared" si="13"/>
        <v>4</v>
      </c>
    </row>
    <row r="65" spans="1:26">
      <c r="A65" s="8" t="s">
        <v>132</v>
      </c>
      <c r="B65" s="12">
        <v>100</v>
      </c>
      <c r="C65" s="10" t="s">
        <v>86</v>
      </c>
      <c r="D65" s="29">
        <v>-0.01</v>
      </c>
      <c r="E65" s="10">
        <v>0.12</v>
      </c>
      <c r="F65" s="10">
        <v>0.01</v>
      </c>
      <c r="G65" s="10">
        <v>0.9</v>
      </c>
      <c r="H65" s="31">
        <v>0</v>
      </c>
      <c r="I65" s="31">
        <v>5.0000000000000001E-3</v>
      </c>
      <c r="J65" s="31">
        <v>13.88</v>
      </c>
      <c r="K65" s="10">
        <v>3.46</v>
      </c>
      <c r="L65" s="10">
        <v>2.4E-2</v>
      </c>
      <c r="M65" s="32">
        <v>0.17</v>
      </c>
      <c r="O65" s="8" t="s">
        <v>132</v>
      </c>
      <c r="P65" s="10" t="s">
        <v>86</v>
      </c>
      <c r="Q65" s="29">
        <f t="shared" si="4"/>
        <v>-1</v>
      </c>
      <c r="R65" s="10">
        <f t="shared" si="5"/>
        <v>12</v>
      </c>
      <c r="S65" s="10">
        <f t="shared" si="6"/>
        <v>1</v>
      </c>
      <c r="T65" s="10">
        <f t="shared" si="7"/>
        <v>90</v>
      </c>
      <c r="U65" s="31">
        <f t="shared" si="8"/>
        <v>0</v>
      </c>
      <c r="V65" s="31">
        <f t="shared" si="9"/>
        <v>0.5</v>
      </c>
      <c r="W65" s="31">
        <f t="shared" si="10"/>
        <v>1388</v>
      </c>
      <c r="X65" s="10">
        <f t="shared" si="11"/>
        <v>346</v>
      </c>
      <c r="Y65" s="10">
        <f t="shared" si="12"/>
        <v>2.4</v>
      </c>
      <c r="Z65" s="32">
        <f t="shared" si="13"/>
        <v>17</v>
      </c>
    </row>
    <row r="66" spans="1:26">
      <c r="A66" s="8" t="s">
        <v>133</v>
      </c>
      <c r="B66" s="12">
        <v>100</v>
      </c>
      <c r="C66" s="10" t="s">
        <v>88</v>
      </c>
      <c r="D66" s="31">
        <v>0.06</v>
      </c>
      <c r="E66" s="33">
        <v>0.03</v>
      </c>
      <c r="F66" s="10">
        <v>0.1</v>
      </c>
      <c r="G66" s="31">
        <v>0.1</v>
      </c>
      <c r="H66" s="31">
        <v>0</v>
      </c>
      <c r="I66" s="31">
        <v>4.0000000000000001E-3</v>
      </c>
      <c r="J66" s="10">
        <v>5.27</v>
      </c>
      <c r="K66" s="10">
        <v>1.82</v>
      </c>
      <c r="L66" s="31">
        <v>5.0000000000000001E-3</v>
      </c>
      <c r="M66" s="32">
        <v>0.21</v>
      </c>
      <c r="O66" s="8" t="s">
        <v>133</v>
      </c>
      <c r="P66" s="10" t="s">
        <v>88</v>
      </c>
      <c r="Q66" s="31">
        <f t="shared" si="4"/>
        <v>6</v>
      </c>
      <c r="R66" s="33">
        <f t="shared" si="5"/>
        <v>3</v>
      </c>
      <c r="S66" s="10">
        <f t="shared" si="6"/>
        <v>10</v>
      </c>
      <c r="T66" s="31">
        <f t="shared" si="7"/>
        <v>10</v>
      </c>
      <c r="U66" s="31">
        <f t="shared" si="8"/>
        <v>0</v>
      </c>
      <c r="V66" s="31">
        <f t="shared" si="9"/>
        <v>0.4</v>
      </c>
      <c r="W66" s="10">
        <f t="shared" si="10"/>
        <v>527</v>
      </c>
      <c r="X66" s="10">
        <f t="shared" si="11"/>
        <v>182</v>
      </c>
      <c r="Y66" s="31">
        <f t="shared" si="12"/>
        <v>0.5</v>
      </c>
      <c r="Z66" s="32">
        <f t="shared" si="13"/>
        <v>21</v>
      </c>
    </row>
    <row r="67" spans="1:26">
      <c r="A67" s="8" t="s">
        <v>133</v>
      </c>
      <c r="B67" s="12">
        <v>10</v>
      </c>
      <c r="C67" s="10" t="s">
        <v>112</v>
      </c>
      <c r="D67" s="13">
        <v>0.74</v>
      </c>
      <c r="E67" s="10">
        <v>0.46</v>
      </c>
      <c r="F67" s="30">
        <v>1.1000000000000001</v>
      </c>
      <c r="G67" s="10">
        <v>1.62</v>
      </c>
      <c r="H67" s="10">
        <v>0.02</v>
      </c>
      <c r="I67" s="10">
        <v>5.1999999999999998E-2</v>
      </c>
      <c r="J67" s="31" t="s">
        <v>97</v>
      </c>
      <c r="K67" s="10">
        <v>25.77</v>
      </c>
      <c r="L67" s="10">
        <v>6.9000000000000006E-2</v>
      </c>
      <c r="M67" s="11">
        <v>2.4700000000000002</v>
      </c>
      <c r="O67" s="8" t="s">
        <v>133</v>
      </c>
      <c r="P67" s="10" t="s">
        <v>112</v>
      </c>
      <c r="Q67" s="13">
        <f t="shared" si="4"/>
        <v>7.4</v>
      </c>
      <c r="R67" s="10">
        <f t="shared" si="5"/>
        <v>4.6000000000000005</v>
      </c>
      <c r="S67" s="30">
        <f t="shared" si="6"/>
        <v>11</v>
      </c>
      <c r="T67" s="10">
        <f t="shared" si="7"/>
        <v>16.200000000000003</v>
      </c>
      <c r="U67" s="10">
        <f t="shared" si="8"/>
        <v>0.2</v>
      </c>
      <c r="V67" s="10">
        <f t="shared" si="9"/>
        <v>0.52</v>
      </c>
      <c r="W67" s="31" t="e">
        <f t="shared" si="10"/>
        <v>#VALUE!</v>
      </c>
      <c r="X67" s="10">
        <f t="shared" si="11"/>
        <v>257.7</v>
      </c>
      <c r="Y67" s="10">
        <f t="shared" si="12"/>
        <v>0.69000000000000006</v>
      </c>
      <c r="Z67" s="11">
        <f t="shared" si="13"/>
        <v>24.700000000000003</v>
      </c>
    </row>
    <row r="68" spans="1:26">
      <c r="A68" s="8" t="s">
        <v>134</v>
      </c>
      <c r="B68" s="12">
        <v>100</v>
      </c>
      <c r="C68" s="10" t="s">
        <v>89</v>
      </c>
      <c r="D68" s="31">
        <v>0.04</v>
      </c>
      <c r="E68" s="33">
        <v>0.01</v>
      </c>
      <c r="F68" s="29">
        <v>-0.01</v>
      </c>
      <c r="G68" s="28">
        <v>0.01</v>
      </c>
      <c r="H68" s="31">
        <v>0</v>
      </c>
      <c r="I68" s="31">
        <v>0</v>
      </c>
      <c r="J68" s="10">
        <v>3.29</v>
      </c>
      <c r="K68" s="29">
        <v>7.0000000000000007E-2</v>
      </c>
      <c r="L68" s="31">
        <v>2E-3</v>
      </c>
      <c r="M68" s="32">
        <v>0.11</v>
      </c>
      <c r="O68" s="8" t="s">
        <v>134</v>
      </c>
      <c r="P68" s="10" t="s">
        <v>89</v>
      </c>
      <c r="Q68" s="31">
        <f t="shared" si="4"/>
        <v>4</v>
      </c>
      <c r="R68" s="33">
        <f t="shared" si="5"/>
        <v>1</v>
      </c>
      <c r="S68" s="29">
        <f t="shared" si="6"/>
        <v>-1</v>
      </c>
      <c r="T68" s="28">
        <f t="shared" si="7"/>
        <v>1</v>
      </c>
      <c r="U68" s="31">
        <f t="shared" si="8"/>
        <v>0</v>
      </c>
      <c r="V68" s="31">
        <f t="shared" si="9"/>
        <v>0</v>
      </c>
      <c r="W68" s="10">
        <f t="shared" si="10"/>
        <v>329</v>
      </c>
      <c r="X68" s="29">
        <f t="shared" si="11"/>
        <v>7.0000000000000009</v>
      </c>
      <c r="Y68" s="31">
        <f t="shared" si="12"/>
        <v>0.2</v>
      </c>
      <c r="Z68" s="32">
        <f t="shared" si="13"/>
        <v>11</v>
      </c>
    </row>
    <row r="69" spans="1:26">
      <c r="A69" s="8" t="s">
        <v>134</v>
      </c>
      <c r="B69" s="12">
        <v>10</v>
      </c>
      <c r="C69" s="10" t="s">
        <v>113</v>
      </c>
      <c r="D69" s="13">
        <v>0.65</v>
      </c>
      <c r="E69" s="10">
        <v>0.1</v>
      </c>
      <c r="F69" s="29">
        <v>0</v>
      </c>
      <c r="G69" s="10">
        <v>0.54</v>
      </c>
      <c r="H69" s="10">
        <v>0.01</v>
      </c>
      <c r="I69" s="31">
        <v>2E-3</v>
      </c>
      <c r="J69" s="31" t="s">
        <v>97</v>
      </c>
      <c r="K69" s="30">
        <v>0.61</v>
      </c>
      <c r="L69" s="10">
        <v>0.03</v>
      </c>
      <c r="M69" s="11">
        <v>1.23</v>
      </c>
      <c r="O69" s="8" t="s">
        <v>134</v>
      </c>
      <c r="P69" s="10" t="s">
        <v>113</v>
      </c>
      <c r="Q69" s="13">
        <f t="shared" si="4"/>
        <v>6.5</v>
      </c>
      <c r="R69" s="10">
        <f t="shared" si="5"/>
        <v>1</v>
      </c>
      <c r="S69" s="29">
        <f t="shared" si="6"/>
        <v>0</v>
      </c>
      <c r="T69" s="10">
        <f t="shared" si="7"/>
        <v>5.4</v>
      </c>
      <c r="U69" s="10">
        <f t="shared" si="8"/>
        <v>0.1</v>
      </c>
      <c r="V69" s="31">
        <f t="shared" si="9"/>
        <v>0.02</v>
      </c>
      <c r="W69" s="31" t="e">
        <f t="shared" si="10"/>
        <v>#VALUE!</v>
      </c>
      <c r="X69" s="30">
        <f t="shared" si="11"/>
        <v>6.1</v>
      </c>
      <c r="Y69" s="10">
        <f t="shared" si="12"/>
        <v>0.3</v>
      </c>
      <c r="Z69" s="11">
        <f t="shared" si="13"/>
        <v>12.3</v>
      </c>
    </row>
    <row r="70" spans="1:26">
      <c r="A70" s="14" t="s">
        <v>85</v>
      </c>
      <c r="B70" s="15">
        <v>1</v>
      </c>
      <c r="C70" s="16" t="s">
        <v>85</v>
      </c>
      <c r="D70" s="16">
        <v>0.18</v>
      </c>
      <c r="E70" s="16">
        <v>0.18</v>
      </c>
      <c r="F70" s="16">
        <v>0.13</v>
      </c>
      <c r="G70" s="16">
        <v>5.45</v>
      </c>
      <c r="H70" s="16">
        <v>0.1</v>
      </c>
      <c r="I70" s="16">
        <v>0.10299999999999999</v>
      </c>
      <c r="J70" s="16">
        <v>9.39</v>
      </c>
      <c r="K70" s="16">
        <v>24.98</v>
      </c>
      <c r="L70" s="16">
        <v>2.3E-2</v>
      </c>
      <c r="M70" s="17">
        <v>1.1100000000000001</v>
      </c>
    </row>
    <row r="74" spans="1:26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  <c r="H74" s="1" t="s">
        <v>7</v>
      </c>
      <c r="I74" s="1" t="s">
        <v>8</v>
      </c>
      <c r="J74" s="1" t="s">
        <v>9</v>
      </c>
      <c r="K74" s="1" t="s">
        <v>10</v>
      </c>
      <c r="L74" s="1" t="s">
        <v>11</v>
      </c>
      <c r="M74" s="1" t="s">
        <v>12</v>
      </c>
      <c r="N74" s="1" t="s">
        <v>13</v>
      </c>
      <c r="O74" s="1" t="s">
        <v>14</v>
      </c>
      <c r="P74" s="1" t="s">
        <v>15</v>
      </c>
      <c r="Q74" s="1" t="s">
        <v>16</v>
      </c>
      <c r="R74" s="1" t="s">
        <v>17</v>
      </c>
      <c r="S74" s="1" t="s">
        <v>18</v>
      </c>
      <c r="T74" s="1" t="s">
        <v>19</v>
      </c>
      <c r="U74" s="1" t="s">
        <v>20</v>
      </c>
    </row>
    <row r="75" spans="1:26">
      <c r="A75" s="1" t="s">
        <v>65</v>
      </c>
      <c r="B75" s="1" t="s">
        <v>66</v>
      </c>
      <c r="C75" s="2">
        <v>41626.606550925928</v>
      </c>
      <c r="D75" s="1" t="s">
        <v>23</v>
      </c>
      <c r="E75" s="1" t="s">
        <v>24</v>
      </c>
      <c r="G75" s="1">
        <v>0.05</v>
      </c>
      <c r="H75" s="3">
        <v>0.05</v>
      </c>
      <c r="I75" s="1" t="s">
        <v>25</v>
      </c>
      <c r="J75" s="1">
        <v>804.16</v>
      </c>
      <c r="K75" s="1">
        <v>0</v>
      </c>
      <c r="L75" s="1">
        <v>3.12</v>
      </c>
      <c r="M75" s="1">
        <v>25.18</v>
      </c>
      <c r="N75" s="1">
        <v>3.13</v>
      </c>
      <c r="O75" s="1">
        <v>3</v>
      </c>
      <c r="P75" s="1">
        <v>0.05</v>
      </c>
      <c r="Q75" s="1">
        <v>0.05</v>
      </c>
      <c r="R75" s="1">
        <v>0.05</v>
      </c>
      <c r="S75" s="1">
        <v>776.25</v>
      </c>
      <c r="T75" s="1">
        <v>825.15</v>
      </c>
      <c r="U75" s="1">
        <v>811.09</v>
      </c>
    </row>
    <row r="76" spans="1:26">
      <c r="A76" s="1" t="s">
        <v>65</v>
      </c>
      <c r="B76" s="1" t="s">
        <v>66</v>
      </c>
      <c r="C76" s="2">
        <v>41626.606550925928</v>
      </c>
      <c r="D76" s="1" t="s">
        <v>28</v>
      </c>
      <c r="E76" s="1" t="s">
        <v>29</v>
      </c>
      <c r="G76" s="1">
        <v>0</v>
      </c>
      <c r="H76" s="3">
        <v>0</v>
      </c>
      <c r="I76" s="1" t="s">
        <v>25</v>
      </c>
      <c r="J76" s="1">
        <v>860.92</v>
      </c>
      <c r="K76" s="1">
        <v>0</v>
      </c>
      <c r="L76" s="1">
        <v>2.88</v>
      </c>
      <c r="M76" s="1">
        <v>24.75</v>
      </c>
      <c r="N76" s="1">
        <v>2.87</v>
      </c>
      <c r="O76" s="1">
        <v>3</v>
      </c>
      <c r="P76" s="1">
        <v>0</v>
      </c>
      <c r="Q76" s="1">
        <v>0</v>
      </c>
      <c r="R76" s="1">
        <v>0</v>
      </c>
      <c r="S76" s="1">
        <v>887.41</v>
      </c>
      <c r="T76" s="1">
        <v>856.95</v>
      </c>
      <c r="U76" s="1">
        <v>838.39</v>
      </c>
    </row>
    <row r="77" spans="1:26">
      <c r="A77" s="1" t="s">
        <v>65</v>
      </c>
      <c r="B77" s="1" t="s">
        <v>66</v>
      </c>
      <c r="C77" s="2">
        <v>41626.606550925928</v>
      </c>
      <c r="D77" s="1" t="s">
        <v>30</v>
      </c>
      <c r="E77" s="1" t="s">
        <v>31</v>
      </c>
      <c r="F77" s="1" t="s">
        <v>67</v>
      </c>
      <c r="G77" s="1">
        <v>0</v>
      </c>
      <c r="H77" s="3">
        <v>0</v>
      </c>
      <c r="I77" s="1" t="s">
        <v>25</v>
      </c>
      <c r="J77" s="1">
        <v>-54.96</v>
      </c>
      <c r="K77" s="1">
        <v>0</v>
      </c>
      <c r="L77" s="1">
        <v>36.42</v>
      </c>
      <c r="M77" s="1">
        <v>17.7</v>
      </c>
      <c r="N77" s="1">
        <v>32.200000000000003</v>
      </c>
      <c r="O77" s="1">
        <v>3</v>
      </c>
      <c r="P77" s="1">
        <v>-0.01</v>
      </c>
      <c r="Q77" s="1">
        <v>0</v>
      </c>
      <c r="R77" s="1">
        <v>0</v>
      </c>
      <c r="S77" s="1">
        <v>-75.34</v>
      </c>
      <c r="T77" s="1">
        <v>-46.11</v>
      </c>
      <c r="U77" s="1">
        <v>-43.44</v>
      </c>
    </row>
    <row r="78" spans="1:26">
      <c r="A78" s="1" t="s">
        <v>65</v>
      </c>
      <c r="B78" s="1" t="s">
        <v>66</v>
      </c>
      <c r="C78" s="2">
        <v>41626.606550925928</v>
      </c>
      <c r="D78" s="1" t="s">
        <v>32</v>
      </c>
      <c r="E78" s="1" t="s">
        <v>33</v>
      </c>
      <c r="G78" s="1">
        <v>0.24</v>
      </c>
      <c r="H78" s="3">
        <v>0.24</v>
      </c>
      <c r="I78" s="1" t="s">
        <v>25</v>
      </c>
      <c r="J78" s="1">
        <v>1912.29</v>
      </c>
      <c r="K78" s="1">
        <v>0.01</v>
      </c>
      <c r="L78" s="1">
        <v>2.3199999999999998</v>
      </c>
      <c r="M78" s="1">
        <v>44.43</v>
      </c>
      <c r="N78" s="1">
        <v>2.3199999999999998</v>
      </c>
      <c r="O78" s="1">
        <v>3</v>
      </c>
      <c r="P78" s="1">
        <v>0.24</v>
      </c>
      <c r="Q78" s="1">
        <v>0.25</v>
      </c>
      <c r="R78" s="1">
        <v>0.24</v>
      </c>
      <c r="S78" s="1">
        <v>1918.12</v>
      </c>
      <c r="T78" s="1">
        <v>1953.52</v>
      </c>
      <c r="U78" s="1">
        <v>1865.23</v>
      </c>
    </row>
    <row r="79" spans="1:26">
      <c r="A79" s="1" t="s">
        <v>65</v>
      </c>
      <c r="B79" s="1" t="s">
        <v>66</v>
      </c>
      <c r="C79" s="2">
        <v>41626.606550925928</v>
      </c>
      <c r="D79" s="1" t="s">
        <v>34</v>
      </c>
      <c r="E79" s="1" t="s">
        <v>35</v>
      </c>
      <c r="G79" s="1">
        <v>0</v>
      </c>
      <c r="H79" s="3">
        <v>0</v>
      </c>
      <c r="I79" s="1" t="s">
        <v>25</v>
      </c>
      <c r="J79" s="1">
        <v>106.33</v>
      </c>
      <c r="K79" s="1">
        <v>0</v>
      </c>
      <c r="L79" s="1">
        <v>15.18</v>
      </c>
      <c r="M79" s="1">
        <v>16.12</v>
      </c>
      <c r="N79" s="1">
        <v>15.16</v>
      </c>
      <c r="O79" s="1">
        <v>3</v>
      </c>
      <c r="P79" s="1">
        <v>0</v>
      </c>
      <c r="Q79" s="1">
        <v>0</v>
      </c>
      <c r="R79" s="1">
        <v>0</v>
      </c>
      <c r="S79" s="1">
        <v>93.1</v>
      </c>
      <c r="T79" s="1">
        <v>124.28</v>
      </c>
      <c r="U79" s="1">
        <v>101.63</v>
      </c>
    </row>
    <row r="80" spans="1:26">
      <c r="A80" s="1" t="s">
        <v>65</v>
      </c>
      <c r="B80" s="1" t="s">
        <v>66</v>
      </c>
      <c r="C80" s="2">
        <v>41626.606550925928</v>
      </c>
      <c r="D80" s="1" t="s">
        <v>36</v>
      </c>
      <c r="E80" s="1" t="s">
        <v>37</v>
      </c>
      <c r="G80" s="1">
        <v>1.2999999999999999E-2</v>
      </c>
      <c r="H80" s="3">
        <v>1.2999999999999999E-2</v>
      </c>
      <c r="I80" s="1" t="s">
        <v>25</v>
      </c>
      <c r="J80" s="1">
        <v>657.52499999999998</v>
      </c>
      <c r="K80" s="1">
        <v>0</v>
      </c>
      <c r="L80" s="1">
        <v>0.20699999999999999</v>
      </c>
      <c r="M80" s="1">
        <v>1.35</v>
      </c>
      <c r="N80" s="1">
        <v>0.21</v>
      </c>
      <c r="O80" s="1">
        <v>3</v>
      </c>
      <c r="P80" s="1">
        <v>1.2999999999999999E-2</v>
      </c>
      <c r="Q80" s="1">
        <v>1.2999999999999999E-2</v>
      </c>
      <c r="R80" s="1">
        <v>1.2999999999999999E-2</v>
      </c>
      <c r="S80" s="1">
        <v>658.827</v>
      </c>
      <c r="T80" s="1">
        <v>656.13099999999997</v>
      </c>
      <c r="U80" s="1">
        <v>657.61800000000005</v>
      </c>
    </row>
    <row r="81" spans="1:21">
      <c r="A81" s="1" t="s">
        <v>65</v>
      </c>
      <c r="B81" s="1" t="s">
        <v>66</v>
      </c>
      <c r="C81" s="2">
        <v>41626.606550925928</v>
      </c>
      <c r="D81" s="1" t="s">
        <v>38</v>
      </c>
      <c r="E81" s="1" t="s">
        <v>39</v>
      </c>
      <c r="G81" s="1">
        <v>0.12</v>
      </c>
      <c r="H81" s="3">
        <v>0.12</v>
      </c>
      <c r="I81" s="1" t="s">
        <v>25</v>
      </c>
      <c r="J81" s="1">
        <v>24063.599999999999</v>
      </c>
      <c r="K81" s="1">
        <v>0</v>
      </c>
      <c r="L81" s="1">
        <v>0.35</v>
      </c>
      <c r="M81" s="1">
        <v>84.24</v>
      </c>
      <c r="N81" s="1">
        <v>0.35</v>
      </c>
      <c r="O81" s="1">
        <v>3</v>
      </c>
      <c r="P81" s="1">
        <v>0.12</v>
      </c>
      <c r="Q81" s="1">
        <v>0.12</v>
      </c>
      <c r="R81" s="1">
        <v>0.12</v>
      </c>
      <c r="S81" s="1">
        <v>23975.09</v>
      </c>
      <c r="T81" s="1">
        <v>24142.799999999999</v>
      </c>
      <c r="U81" s="1">
        <v>24072.9</v>
      </c>
    </row>
    <row r="82" spans="1:21">
      <c r="A82" s="1" t="s">
        <v>65</v>
      </c>
      <c r="B82" s="1" t="s">
        <v>66</v>
      </c>
      <c r="C82" s="2">
        <v>41626.606550925928</v>
      </c>
      <c r="D82" s="1" t="s">
        <v>40</v>
      </c>
      <c r="E82" s="1" t="s">
        <v>41</v>
      </c>
      <c r="G82" s="1">
        <v>1.02</v>
      </c>
      <c r="H82" s="3">
        <v>1.02</v>
      </c>
      <c r="I82" s="1" t="s">
        <v>25</v>
      </c>
      <c r="J82" s="1">
        <v>2114.4</v>
      </c>
      <c r="K82" s="1">
        <v>0.01</v>
      </c>
      <c r="L82" s="1">
        <v>1.03</v>
      </c>
      <c r="M82" s="1">
        <v>21.86</v>
      </c>
      <c r="N82" s="1">
        <v>1.03</v>
      </c>
      <c r="O82" s="1">
        <v>3</v>
      </c>
      <c r="P82" s="1">
        <v>1.03</v>
      </c>
      <c r="Q82" s="1">
        <v>1.01</v>
      </c>
      <c r="R82" s="1">
        <v>1.01</v>
      </c>
      <c r="S82" s="1">
        <v>2138.89</v>
      </c>
      <c r="T82" s="1">
        <v>2096.86</v>
      </c>
      <c r="U82" s="1">
        <v>2107.46</v>
      </c>
    </row>
    <row r="83" spans="1:21">
      <c r="A83" s="1" t="s">
        <v>65</v>
      </c>
      <c r="B83" s="1" t="s">
        <v>66</v>
      </c>
      <c r="C83" s="2">
        <v>41626.606550925928</v>
      </c>
      <c r="D83" s="1" t="s">
        <v>42</v>
      </c>
      <c r="E83" s="1" t="s">
        <v>43</v>
      </c>
      <c r="G83" s="1">
        <v>0</v>
      </c>
      <c r="H83" s="3">
        <v>0</v>
      </c>
      <c r="I83" s="1" t="s">
        <v>25</v>
      </c>
      <c r="J83" s="1">
        <v>33.337000000000003</v>
      </c>
      <c r="K83" s="1">
        <v>0</v>
      </c>
      <c r="L83" s="1">
        <v>30.681000000000001</v>
      </c>
      <c r="M83" s="1">
        <v>7.9630000000000001</v>
      </c>
      <c r="N83" s="1">
        <v>23.89</v>
      </c>
      <c r="O83" s="1">
        <v>3</v>
      </c>
      <c r="P83" s="1">
        <v>0</v>
      </c>
      <c r="Q83" s="1">
        <v>0</v>
      </c>
      <c r="R83" s="1">
        <v>0</v>
      </c>
      <c r="S83" s="1">
        <v>24.515000000000001</v>
      </c>
      <c r="T83" s="1">
        <v>39.991999999999997</v>
      </c>
      <c r="U83" s="1">
        <v>35.505000000000003</v>
      </c>
    </row>
    <row r="84" spans="1:21">
      <c r="A84" s="1" t="s">
        <v>65</v>
      </c>
      <c r="B84" s="1" t="s">
        <v>66</v>
      </c>
      <c r="C84" s="2">
        <v>41626.606550925928</v>
      </c>
      <c r="D84" s="1" t="s">
        <v>44</v>
      </c>
      <c r="E84" s="1" t="s">
        <v>45</v>
      </c>
      <c r="G84" s="1">
        <v>0.04</v>
      </c>
      <c r="H84" s="3">
        <v>0.04</v>
      </c>
      <c r="I84" s="1" t="s">
        <v>25</v>
      </c>
      <c r="J84" s="1">
        <v>3142.36</v>
      </c>
      <c r="K84" s="1">
        <v>0</v>
      </c>
      <c r="L84" s="1">
        <v>0.68</v>
      </c>
      <c r="M84" s="1">
        <v>21.44</v>
      </c>
      <c r="N84" s="1">
        <v>0.68</v>
      </c>
      <c r="O84" s="1">
        <v>3</v>
      </c>
      <c r="P84" s="1">
        <v>0.04</v>
      </c>
      <c r="Q84" s="1">
        <v>0.04</v>
      </c>
      <c r="R84" s="1">
        <v>0.04</v>
      </c>
      <c r="S84" s="1">
        <v>3128.72</v>
      </c>
      <c r="T84" s="1">
        <v>3131.28</v>
      </c>
      <c r="U84" s="1">
        <v>3167.07</v>
      </c>
    </row>
    <row r="85" spans="1:21">
      <c r="A85" s="1" t="s">
        <v>68</v>
      </c>
      <c r="B85" s="1" t="s">
        <v>66</v>
      </c>
      <c r="C85" s="2">
        <v>41626.608576388891</v>
      </c>
      <c r="D85" s="1" t="s">
        <v>23</v>
      </c>
      <c r="E85" s="1" t="s">
        <v>24</v>
      </c>
      <c r="G85" s="1">
        <v>7.0000000000000007E-2</v>
      </c>
      <c r="H85" s="3">
        <v>7.0000000000000007E-2</v>
      </c>
      <c r="I85" s="1" t="s">
        <v>25</v>
      </c>
      <c r="J85" s="1">
        <v>1083.21</v>
      </c>
      <c r="K85" s="1">
        <v>0</v>
      </c>
      <c r="L85" s="1">
        <v>2.5499999999999998</v>
      </c>
      <c r="M85" s="1">
        <v>27.74</v>
      </c>
      <c r="N85" s="1">
        <v>2.56</v>
      </c>
      <c r="O85" s="1">
        <v>3</v>
      </c>
      <c r="P85" s="1">
        <v>7.0000000000000007E-2</v>
      </c>
      <c r="Q85" s="1">
        <v>7.0000000000000007E-2</v>
      </c>
      <c r="R85" s="1">
        <v>7.0000000000000007E-2</v>
      </c>
      <c r="S85" s="1">
        <v>1072.04</v>
      </c>
      <c r="T85" s="1">
        <v>1062.79</v>
      </c>
      <c r="U85" s="1">
        <v>1114.8</v>
      </c>
    </row>
    <row r="86" spans="1:21">
      <c r="A86" s="1" t="s">
        <v>68</v>
      </c>
      <c r="B86" s="1" t="s">
        <v>66</v>
      </c>
      <c r="C86" s="2">
        <v>41626.608576388891</v>
      </c>
      <c r="D86" s="1" t="s">
        <v>28</v>
      </c>
      <c r="E86" s="1" t="s">
        <v>29</v>
      </c>
      <c r="G86" s="1">
        <v>0.03</v>
      </c>
      <c r="H86" s="3">
        <v>0.03</v>
      </c>
      <c r="I86" s="1" t="s">
        <v>25</v>
      </c>
      <c r="J86" s="1">
        <v>10453.049999999999</v>
      </c>
      <c r="K86" s="1">
        <v>0</v>
      </c>
      <c r="L86" s="1">
        <v>0.68</v>
      </c>
      <c r="M86" s="1">
        <v>72.17</v>
      </c>
      <c r="N86" s="1">
        <v>0.69</v>
      </c>
      <c r="O86" s="1">
        <v>3</v>
      </c>
      <c r="P86" s="1">
        <v>0.03</v>
      </c>
      <c r="Q86" s="1">
        <v>0.03</v>
      </c>
      <c r="R86" s="1">
        <v>0.03</v>
      </c>
      <c r="S86" s="1">
        <v>10536.13</v>
      </c>
      <c r="T86" s="1">
        <v>10405.94</v>
      </c>
      <c r="U86" s="1">
        <v>10417.07</v>
      </c>
    </row>
    <row r="87" spans="1:21">
      <c r="A87" s="1" t="s">
        <v>68</v>
      </c>
      <c r="B87" s="1" t="s">
        <v>66</v>
      </c>
      <c r="C87" s="2">
        <v>41626.608576388891</v>
      </c>
      <c r="D87" s="1" t="s">
        <v>30</v>
      </c>
      <c r="E87" s="1" t="s">
        <v>31</v>
      </c>
      <c r="G87" s="1">
        <v>0.04</v>
      </c>
      <c r="H87" s="3">
        <v>0.04</v>
      </c>
      <c r="I87" s="1" t="s">
        <v>25</v>
      </c>
      <c r="J87" s="1">
        <v>555.47</v>
      </c>
      <c r="K87" s="1">
        <v>0</v>
      </c>
      <c r="L87" s="1">
        <v>1.36</v>
      </c>
      <c r="M87" s="1">
        <v>7.69</v>
      </c>
      <c r="N87" s="1">
        <v>1.38</v>
      </c>
      <c r="O87" s="1">
        <v>3</v>
      </c>
      <c r="P87" s="1">
        <v>0.05</v>
      </c>
      <c r="Q87" s="1">
        <v>0.04</v>
      </c>
      <c r="R87" s="1">
        <v>0.04</v>
      </c>
      <c r="S87" s="1">
        <v>563.49</v>
      </c>
      <c r="T87" s="1">
        <v>554.74</v>
      </c>
      <c r="U87" s="1">
        <v>548.16999999999996</v>
      </c>
    </row>
    <row r="88" spans="1:21">
      <c r="A88" s="1" t="s">
        <v>68</v>
      </c>
      <c r="B88" s="1" t="s">
        <v>66</v>
      </c>
      <c r="C88" s="2">
        <v>41626.608576388891</v>
      </c>
      <c r="D88" s="1" t="s">
        <v>32</v>
      </c>
      <c r="E88" s="1" t="s">
        <v>33</v>
      </c>
      <c r="G88" s="1">
        <v>0.32</v>
      </c>
      <c r="H88" s="3">
        <v>0.32</v>
      </c>
      <c r="I88" s="1" t="s">
        <v>25</v>
      </c>
      <c r="J88" s="1">
        <v>2538.98</v>
      </c>
      <c r="K88" s="1">
        <v>0.02</v>
      </c>
      <c r="L88" s="1">
        <v>7.76</v>
      </c>
      <c r="M88" s="1">
        <v>197.56</v>
      </c>
      <c r="N88" s="1">
        <v>7.78</v>
      </c>
      <c r="O88" s="1">
        <v>3</v>
      </c>
      <c r="P88" s="1">
        <v>0.34</v>
      </c>
      <c r="Q88" s="1">
        <v>0.28999999999999998</v>
      </c>
      <c r="R88" s="1">
        <v>0.34</v>
      </c>
      <c r="S88" s="1">
        <v>2647.79</v>
      </c>
      <c r="T88" s="1">
        <v>2310.94</v>
      </c>
      <c r="U88" s="1">
        <v>2658.21</v>
      </c>
    </row>
    <row r="89" spans="1:21">
      <c r="A89" s="1" t="s">
        <v>68</v>
      </c>
      <c r="B89" s="1" t="s">
        <v>66</v>
      </c>
      <c r="C89" s="2">
        <v>41626.608576388891</v>
      </c>
      <c r="D89" s="1" t="s">
        <v>34</v>
      </c>
      <c r="E89" s="1" t="s">
        <v>35</v>
      </c>
      <c r="G89" s="1">
        <v>0</v>
      </c>
      <c r="H89" s="3">
        <v>0</v>
      </c>
      <c r="I89" s="1" t="s">
        <v>25</v>
      </c>
      <c r="J89" s="1">
        <v>134.74</v>
      </c>
      <c r="K89" s="1">
        <v>0</v>
      </c>
      <c r="L89" s="1">
        <v>16.82</v>
      </c>
      <c r="M89" s="1">
        <v>22.64</v>
      </c>
      <c r="N89" s="1">
        <v>16.8</v>
      </c>
      <c r="O89" s="1">
        <v>3</v>
      </c>
      <c r="P89" s="1">
        <v>0</v>
      </c>
      <c r="Q89" s="1">
        <v>0</v>
      </c>
      <c r="R89" s="1">
        <v>0</v>
      </c>
      <c r="S89" s="1">
        <v>118.65</v>
      </c>
      <c r="T89" s="1">
        <v>124.93</v>
      </c>
      <c r="U89" s="1">
        <v>160.62</v>
      </c>
    </row>
    <row r="90" spans="1:21">
      <c r="A90" s="1" t="s">
        <v>68</v>
      </c>
      <c r="B90" s="1" t="s">
        <v>66</v>
      </c>
      <c r="C90" s="2">
        <v>41626.608576388891</v>
      </c>
      <c r="D90" s="1" t="s">
        <v>36</v>
      </c>
      <c r="E90" s="1" t="s">
        <v>37</v>
      </c>
      <c r="G90" s="1">
        <v>2E-3</v>
      </c>
      <c r="H90" s="3">
        <v>2E-3</v>
      </c>
      <c r="I90" s="1" t="s">
        <v>25</v>
      </c>
      <c r="J90" s="1">
        <v>102.85299999999999</v>
      </c>
      <c r="K90" s="1">
        <v>0</v>
      </c>
      <c r="L90" s="1">
        <v>3.0720000000000001</v>
      </c>
      <c r="M90" s="1">
        <v>2.9929999999999999</v>
      </c>
      <c r="N90" s="1">
        <v>2.91</v>
      </c>
      <c r="O90" s="1">
        <v>3</v>
      </c>
      <c r="P90" s="1">
        <v>2E-3</v>
      </c>
      <c r="Q90" s="1">
        <v>2E-3</v>
      </c>
      <c r="R90" s="1">
        <v>2E-3</v>
      </c>
      <c r="S90" s="1">
        <v>100.154</v>
      </c>
      <c r="T90" s="1">
        <v>106.071</v>
      </c>
      <c r="U90" s="1">
        <v>102.333</v>
      </c>
    </row>
    <row r="91" spans="1:21">
      <c r="A91" s="1" t="s">
        <v>68</v>
      </c>
      <c r="B91" s="1" t="s">
        <v>66</v>
      </c>
      <c r="C91" s="2">
        <v>41626.608576388891</v>
      </c>
      <c r="D91" s="1" t="s">
        <v>38</v>
      </c>
      <c r="E91" s="1" t="s">
        <v>39</v>
      </c>
      <c r="G91" s="1">
        <v>0.26</v>
      </c>
      <c r="H91" s="3">
        <v>0.26</v>
      </c>
      <c r="I91" s="1" t="s">
        <v>25</v>
      </c>
      <c r="J91" s="1">
        <v>52260.73</v>
      </c>
      <c r="K91" s="1">
        <v>0</v>
      </c>
      <c r="L91" s="1">
        <v>0.6</v>
      </c>
      <c r="M91" s="1">
        <v>314.08999999999997</v>
      </c>
      <c r="N91" s="1">
        <v>0.6</v>
      </c>
      <c r="O91" s="1">
        <v>3</v>
      </c>
      <c r="P91" s="1">
        <v>0.26</v>
      </c>
      <c r="Q91" s="1">
        <v>0.26</v>
      </c>
      <c r="R91" s="1">
        <v>0.27</v>
      </c>
      <c r="S91" s="1">
        <v>52016.47</v>
      </c>
      <c r="T91" s="1">
        <v>52150.68</v>
      </c>
      <c r="U91" s="1">
        <v>52615.03</v>
      </c>
    </row>
    <row r="92" spans="1:21">
      <c r="A92" s="1" t="s">
        <v>68</v>
      </c>
      <c r="B92" s="1" t="s">
        <v>66</v>
      </c>
      <c r="C92" s="2">
        <v>41626.608576388891</v>
      </c>
      <c r="D92" s="1" t="s">
        <v>40</v>
      </c>
      <c r="E92" s="1" t="s">
        <v>41</v>
      </c>
      <c r="G92" s="1">
        <v>1.1200000000000001</v>
      </c>
      <c r="H92" s="3">
        <v>1.1200000000000001</v>
      </c>
      <c r="I92" s="1" t="s">
        <v>25</v>
      </c>
      <c r="J92" s="1">
        <v>2326.38</v>
      </c>
      <c r="K92" s="1">
        <v>0.01</v>
      </c>
      <c r="L92" s="1">
        <v>0.9</v>
      </c>
      <c r="M92" s="1">
        <v>21.1</v>
      </c>
      <c r="N92" s="1">
        <v>0.91</v>
      </c>
      <c r="O92" s="1">
        <v>3</v>
      </c>
      <c r="P92" s="1">
        <v>1.1100000000000001</v>
      </c>
      <c r="Q92" s="1">
        <v>1.1200000000000001</v>
      </c>
      <c r="R92" s="1">
        <v>1.1299999999999999</v>
      </c>
      <c r="S92" s="1">
        <v>2304.62</v>
      </c>
      <c r="T92" s="1">
        <v>2327.7600000000002</v>
      </c>
      <c r="U92" s="1">
        <v>2346.7600000000002</v>
      </c>
    </row>
    <row r="93" spans="1:21">
      <c r="A93" s="1" t="s">
        <v>68</v>
      </c>
      <c r="B93" s="1" t="s">
        <v>66</v>
      </c>
      <c r="C93" s="2">
        <v>41626.608576388891</v>
      </c>
      <c r="D93" s="1" t="s">
        <v>42</v>
      </c>
      <c r="E93" s="1" t="s">
        <v>43</v>
      </c>
      <c r="G93" s="1">
        <v>0</v>
      </c>
      <c r="H93" s="3">
        <v>0</v>
      </c>
      <c r="I93" s="1" t="s">
        <v>25</v>
      </c>
      <c r="J93" s="1">
        <v>479.63499999999999</v>
      </c>
      <c r="K93" s="1">
        <v>0</v>
      </c>
      <c r="L93" s="1">
        <v>1.093</v>
      </c>
      <c r="M93" s="1">
        <v>5.1609999999999996</v>
      </c>
      <c r="N93" s="1">
        <v>1.08</v>
      </c>
      <c r="O93" s="1">
        <v>3</v>
      </c>
      <c r="P93" s="1">
        <v>0</v>
      </c>
      <c r="Q93" s="1">
        <v>0</v>
      </c>
      <c r="R93" s="1">
        <v>0</v>
      </c>
      <c r="S93" s="1">
        <v>482.54599999999999</v>
      </c>
      <c r="T93" s="1">
        <v>482.68299999999999</v>
      </c>
      <c r="U93" s="1">
        <v>473.67599999999999</v>
      </c>
    </row>
    <row r="94" spans="1:21">
      <c r="A94" s="1" t="s">
        <v>68</v>
      </c>
      <c r="B94" s="1" t="s">
        <v>66</v>
      </c>
      <c r="C94" s="2">
        <v>41626.608576388891</v>
      </c>
      <c r="D94" s="1" t="s">
        <v>44</v>
      </c>
      <c r="E94" s="1" t="s">
        <v>45</v>
      </c>
      <c r="G94" s="1">
        <v>0.05</v>
      </c>
      <c r="H94" s="3">
        <v>0.05</v>
      </c>
      <c r="I94" s="1" t="s">
        <v>25</v>
      </c>
      <c r="J94" s="1">
        <v>4437.55</v>
      </c>
      <c r="K94" s="1">
        <v>0</v>
      </c>
      <c r="L94" s="1">
        <v>0.63</v>
      </c>
      <c r="M94" s="1">
        <v>27.91</v>
      </c>
      <c r="N94" s="1">
        <v>0.63</v>
      </c>
      <c r="O94" s="1">
        <v>3</v>
      </c>
      <c r="P94" s="1">
        <v>0.05</v>
      </c>
      <c r="Q94" s="1">
        <v>0.05</v>
      </c>
      <c r="R94" s="1">
        <v>0.05</v>
      </c>
      <c r="S94" s="1">
        <v>4456.3999999999996</v>
      </c>
      <c r="T94" s="1">
        <v>4450.76</v>
      </c>
      <c r="U94" s="1">
        <v>4405.49</v>
      </c>
    </row>
    <row r="95" spans="1:21">
      <c r="A95" s="1" t="s">
        <v>69</v>
      </c>
      <c r="B95" s="1" t="s">
        <v>66</v>
      </c>
      <c r="C95" s="2">
        <v>41626.610613425924</v>
      </c>
      <c r="D95" s="1" t="s">
        <v>23</v>
      </c>
      <c r="E95" s="1" t="s">
        <v>24</v>
      </c>
      <c r="G95" s="1">
        <v>0.05</v>
      </c>
      <c r="H95" s="3">
        <v>0.05</v>
      </c>
      <c r="I95" s="1" t="s">
        <v>25</v>
      </c>
      <c r="J95" s="1">
        <v>813.54</v>
      </c>
      <c r="K95" s="1">
        <v>0</v>
      </c>
      <c r="L95" s="1">
        <v>5.31</v>
      </c>
      <c r="M95" s="1">
        <v>43.31</v>
      </c>
      <c r="N95" s="1">
        <v>5.32</v>
      </c>
      <c r="O95" s="1">
        <v>3</v>
      </c>
      <c r="P95" s="1">
        <v>0.05</v>
      </c>
      <c r="Q95" s="1">
        <v>0.05</v>
      </c>
      <c r="R95" s="1">
        <v>0.05</v>
      </c>
      <c r="S95" s="1">
        <v>803.29</v>
      </c>
      <c r="T95" s="1">
        <v>776.28</v>
      </c>
      <c r="U95" s="1">
        <v>861.05</v>
      </c>
    </row>
    <row r="96" spans="1:21">
      <c r="A96" s="1" t="s">
        <v>69</v>
      </c>
      <c r="B96" s="1" t="s">
        <v>66</v>
      </c>
      <c r="C96" s="2">
        <v>41626.610613425924</v>
      </c>
      <c r="D96" s="1" t="s">
        <v>28</v>
      </c>
      <c r="E96" s="1" t="s">
        <v>29</v>
      </c>
      <c r="G96" s="1">
        <v>0.01</v>
      </c>
      <c r="H96" s="3">
        <v>0.01</v>
      </c>
      <c r="I96" s="1" t="s">
        <v>25</v>
      </c>
      <c r="J96" s="1">
        <v>4739.3500000000004</v>
      </c>
      <c r="K96" s="1">
        <v>0</v>
      </c>
      <c r="L96" s="1">
        <v>1.38</v>
      </c>
      <c r="M96" s="1">
        <v>65.650000000000006</v>
      </c>
      <c r="N96" s="1">
        <v>1.39</v>
      </c>
      <c r="O96" s="1">
        <v>3</v>
      </c>
      <c r="P96" s="1">
        <v>0.01</v>
      </c>
      <c r="Q96" s="1">
        <v>0.01</v>
      </c>
      <c r="R96" s="1">
        <v>0.01</v>
      </c>
      <c r="S96" s="1">
        <v>4815.1099999999997</v>
      </c>
      <c r="T96" s="1">
        <v>4703.75</v>
      </c>
      <c r="U96" s="1">
        <v>4699.2</v>
      </c>
    </row>
    <row r="97" spans="1:21">
      <c r="A97" s="1" t="s">
        <v>69</v>
      </c>
      <c r="B97" s="1" t="s">
        <v>66</v>
      </c>
      <c r="C97" s="2">
        <v>41626.610613425924</v>
      </c>
      <c r="D97" s="1" t="s">
        <v>30</v>
      </c>
      <c r="E97" s="1" t="s">
        <v>31</v>
      </c>
      <c r="G97" s="1">
        <v>0</v>
      </c>
      <c r="H97" s="3">
        <v>0</v>
      </c>
      <c r="I97" s="1" t="s">
        <v>25</v>
      </c>
      <c r="J97" s="1">
        <v>6.27</v>
      </c>
      <c r="K97" s="1">
        <v>0</v>
      </c>
      <c r="L97" s="1">
        <v>84.74</v>
      </c>
      <c r="M97" s="1">
        <v>10.71</v>
      </c>
      <c r="N97" s="1" t="s">
        <v>27</v>
      </c>
      <c r="O97" s="1">
        <v>3</v>
      </c>
      <c r="P97" s="1">
        <v>0</v>
      </c>
      <c r="Q97" s="1">
        <v>0</v>
      </c>
      <c r="R97" s="1">
        <v>0</v>
      </c>
      <c r="S97" s="1">
        <v>5.53</v>
      </c>
      <c r="T97" s="1">
        <v>-4.05</v>
      </c>
      <c r="U97" s="1">
        <v>17.34</v>
      </c>
    </row>
    <row r="98" spans="1:21">
      <c r="A98" s="1" t="s">
        <v>69</v>
      </c>
      <c r="B98" s="1" t="s">
        <v>66</v>
      </c>
      <c r="C98" s="2">
        <v>41626.610613425924</v>
      </c>
      <c r="D98" s="1" t="s">
        <v>32</v>
      </c>
      <c r="E98" s="1" t="s">
        <v>33</v>
      </c>
      <c r="G98" s="1">
        <v>0.24</v>
      </c>
      <c r="H98" s="3">
        <v>0.24</v>
      </c>
      <c r="I98" s="1" t="s">
        <v>25</v>
      </c>
      <c r="J98" s="1">
        <v>1926</v>
      </c>
      <c r="K98" s="1">
        <v>0</v>
      </c>
      <c r="L98" s="1">
        <v>1.69</v>
      </c>
      <c r="M98" s="1">
        <v>32.69</v>
      </c>
      <c r="N98" s="1">
        <v>1.7</v>
      </c>
      <c r="O98" s="1">
        <v>3</v>
      </c>
      <c r="P98" s="1">
        <v>0.25</v>
      </c>
      <c r="Q98" s="1">
        <v>0.24</v>
      </c>
      <c r="R98" s="1">
        <v>0.24</v>
      </c>
      <c r="S98" s="1">
        <v>1959.75</v>
      </c>
      <c r="T98" s="1">
        <v>1894.49</v>
      </c>
      <c r="U98" s="1">
        <v>1923.76</v>
      </c>
    </row>
    <row r="99" spans="1:21">
      <c r="A99" s="1" t="s">
        <v>69</v>
      </c>
      <c r="B99" s="1" t="s">
        <v>66</v>
      </c>
      <c r="C99" s="2">
        <v>41626.610613425924</v>
      </c>
      <c r="D99" s="1" t="s">
        <v>34</v>
      </c>
      <c r="E99" s="1" t="s">
        <v>35</v>
      </c>
      <c r="G99" s="1">
        <v>0</v>
      </c>
      <c r="H99" s="3">
        <v>0</v>
      </c>
      <c r="I99" s="1" t="s">
        <v>25</v>
      </c>
      <c r="J99" s="1">
        <v>83.98</v>
      </c>
      <c r="K99" s="1">
        <v>0</v>
      </c>
      <c r="L99" s="1">
        <v>21.71</v>
      </c>
      <c r="M99" s="1">
        <v>18.190000000000001</v>
      </c>
      <c r="N99" s="1">
        <v>21.66</v>
      </c>
      <c r="O99" s="1">
        <v>3</v>
      </c>
      <c r="P99" s="1">
        <v>0</v>
      </c>
      <c r="Q99" s="1">
        <v>0</v>
      </c>
      <c r="R99" s="1">
        <v>0</v>
      </c>
      <c r="S99" s="1">
        <v>87.78</v>
      </c>
      <c r="T99" s="1">
        <v>99.98</v>
      </c>
      <c r="U99" s="1">
        <v>64.19</v>
      </c>
    </row>
    <row r="100" spans="1:21">
      <c r="A100" s="1" t="s">
        <v>69</v>
      </c>
      <c r="B100" s="1" t="s">
        <v>66</v>
      </c>
      <c r="C100" s="2">
        <v>41626.610613425924</v>
      </c>
      <c r="D100" s="1" t="s">
        <v>36</v>
      </c>
      <c r="E100" s="1" t="s">
        <v>37</v>
      </c>
      <c r="G100" s="1">
        <v>1E-3</v>
      </c>
      <c r="H100" s="3">
        <v>1E-3</v>
      </c>
      <c r="I100" s="1" t="s">
        <v>25</v>
      </c>
      <c r="J100" s="1">
        <v>55.918999999999997</v>
      </c>
      <c r="K100" s="1">
        <v>0</v>
      </c>
      <c r="L100" s="1">
        <v>13.273</v>
      </c>
      <c r="M100" s="1">
        <v>6.7009999999999996</v>
      </c>
      <c r="N100" s="1">
        <v>11.98</v>
      </c>
      <c r="O100" s="1">
        <v>3</v>
      </c>
      <c r="P100" s="1">
        <v>1E-3</v>
      </c>
      <c r="Q100" s="1">
        <v>1E-3</v>
      </c>
      <c r="R100" s="1">
        <v>1E-3</v>
      </c>
      <c r="S100" s="1">
        <v>63.234000000000002</v>
      </c>
      <c r="T100" s="1">
        <v>54.445999999999998</v>
      </c>
      <c r="U100" s="1">
        <v>50.076999999999998</v>
      </c>
    </row>
    <row r="101" spans="1:21">
      <c r="A101" s="1" t="s">
        <v>69</v>
      </c>
      <c r="B101" s="1" t="s">
        <v>66</v>
      </c>
      <c r="C101" s="2">
        <v>41626.610613425924</v>
      </c>
      <c r="D101" s="1" t="s">
        <v>38</v>
      </c>
      <c r="E101" s="1" t="s">
        <v>39</v>
      </c>
      <c r="G101" s="1">
        <v>0.15</v>
      </c>
      <c r="H101" s="3">
        <v>0.15</v>
      </c>
      <c r="I101" s="1" t="s">
        <v>25</v>
      </c>
      <c r="J101" s="1">
        <v>29340.83</v>
      </c>
      <c r="K101" s="1">
        <v>0</v>
      </c>
      <c r="L101" s="1">
        <v>1.1000000000000001</v>
      </c>
      <c r="M101" s="1">
        <v>323.66000000000003</v>
      </c>
      <c r="N101" s="1">
        <v>1.1000000000000001</v>
      </c>
      <c r="O101" s="1">
        <v>3</v>
      </c>
      <c r="P101" s="1">
        <v>0.15</v>
      </c>
      <c r="Q101" s="1">
        <v>0.15</v>
      </c>
      <c r="R101" s="1">
        <v>0.15</v>
      </c>
      <c r="S101" s="1">
        <v>29026.91</v>
      </c>
      <c r="T101" s="1">
        <v>29322.18</v>
      </c>
      <c r="U101" s="1">
        <v>29673.42</v>
      </c>
    </row>
    <row r="102" spans="1:21">
      <c r="A102" s="1" t="s">
        <v>69</v>
      </c>
      <c r="B102" s="1" t="s">
        <v>66</v>
      </c>
      <c r="C102" s="2">
        <v>41626.610613425924</v>
      </c>
      <c r="D102" s="1" t="s">
        <v>40</v>
      </c>
      <c r="E102" s="1" t="s">
        <v>41</v>
      </c>
      <c r="G102" s="1">
        <v>0.72</v>
      </c>
      <c r="H102" s="3">
        <v>0.72</v>
      </c>
      <c r="I102" s="1" t="s">
        <v>25</v>
      </c>
      <c r="J102" s="1">
        <v>1484.34</v>
      </c>
      <c r="K102" s="1">
        <v>0.01</v>
      </c>
      <c r="L102" s="1">
        <v>1.0900000000000001</v>
      </c>
      <c r="M102" s="1">
        <v>16.2</v>
      </c>
      <c r="N102" s="1">
        <v>1.0900000000000001</v>
      </c>
      <c r="O102" s="1">
        <v>3</v>
      </c>
      <c r="P102" s="1">
        <v>0.71</v>
      </c>
      <c r="Q102" s="1">
        <v>0.72</v>
      </c>
      <c r="R102" s="1">
        <v>0.72</v>
      </c>
      <c r="S102" s="1">
        <v>1468.05</v>
      </c>
      <c r="T102" s="1">
        <v>1484.53</v>
      </c>
      <c r="U102" s="1">
        <v>1500.45</v>
      </c>
    </row>
    <row r="103" spans="1:21">
      <c r="A103" s="1" t="s">
        <v>69</v>
      </c>
      <c r="B103" s="1" t="s">
        <v>66</v>
      </c>
      <c r="C103" s="2">
        <v>41626.610613425924</v>
      </c>
      <c r="D103" s="1" t="s">
        <v>42</v>
      </c>
      <c r="E103" s="1" t="s">
        <v>43</v>
      </c>
      <c r="G103" s="1">
        <v>0</v>
      </c>
      <c r="H103" s="3">
        <v>0</v>
      </c>
      <c r="I103" s="1" t="s">
        <v>25</v>
      </c>
      <c r="J103" s="1">
        <v>288.673</v>
      </c>
      <c r="K103" s="1">
        <v>0</v>
      </c>
      <c r="L103" s="1">
        <v>4.8819999999999997</v>
      </c>
      <c r="M103" s="1">
        <v>13.733000000000001</v>
      </c>
      <c r="N103" s="1">
        <v>4.76</v>
      </c>
      <c r="O103" s="1">
        <v>3</v>
      </c>
      <c r="P103" s="1">
        <v>0</v>
      </c>
      <c r="Q103" s="1">
        <v>0</v>
      </c>
      <c r="R103" s="1">
        <v>0</v>
      </c>
      <c r="S103" s="1">
        <v>304.36799999999999</v>
      </c>
      <c r="T103" s="1">
        <v>282.78800000000001</v>
      </c>
      <c r="U103" s="1">
        <v>278.86399999999998</v>
      </c>
    </row>
    <row r="104" spans="1:21">
      <c r="A104" s="1" t="s">
        <v>69</v>
      </c>
      <c r="B104" s="1" t="s">
        <v>66</v>
      </c>
      <c r="C104" s="2">
        <v>41626.610613425924</v>
      </c>
      <c r="D104" s="1" t="s">
        <v>44</v>
      </c>
      <c r="E104" s="1" t="s">
        <v>45</v>
      </c>
      <c r="G104" s="1">
        <v>0.03</v>
      </c>
      <c r="H104" s="3">
        <v>0.03</v>
      </c>
      <c r="I104" s="1" t="s">
        <v>25</v>
      </c>
      <c r="J104" s="1">
        <v>2615.54</v>
      </c>
      <c r="K104" s="1">
        <v>0</v>
      </c>
      <c r="L104" s="1">
        <v>0.94</v>
      </c>
      <c r="M104" s="1">
        <v>24.64</v>
      </c>
      <c r="N104" s="1">
        <v>0.94</v>
      </c>
      <c r="O104" s="1">
        <v>3</v>
      </c>
      <c r="P104" s="1">
        <v>0.03</v>
      </c>
      <c r="Q104" s="1">
        <v>0.03</v>
      </c>
      <c r="R104" s="1">
        <v>0.03</v>
      </c>
      <c r="S104" s="1">
        <v>2603.27</v>
      </c>
      <c r="T104" s="1">
        <v>2643.9</v>
      </c>
      <c r="U104" s="1">
        <v>2599.4499999999998</v>
      </c>
    </row>
    <row r="105" spans="1:21">
      <c r="A105" s="1" t="s">
        <v>70</v>
      </c>
      <c r="B105" s="1" t="s">
        <v>66</v>
      </c>
      <c r="C105" s="2">
        <v>41626.612650462965</v>
      </c>
      <c r="D105" s="1" t="s">
        <v>23</v>
      </c>
      <c r="E105" s="1" t="s">
        <v>24</v>
      </c>
      <c r="G105" s="1">
        <v>0.01</v>
      </c>
      <c r="H105" s="3">
        <v>0.01</v>
      </c>
      <c r="I105" s="1" t="s">
        <v>25</v>
      </c>
      <c r="J105" s="1">
        <v>214.28</v>
      </c>
      <c r="K105" s="1">
        <v>0</v>
      </c>
      <c r="L105" s="1">
        <v>25.03</v>
      </c>
      <c r="M105" s="1">
        <v>54.36</v>
      </c>
      <c r="N105" s="1">
        <v>25.37</v>
      </c>
      <c r="O105" s="1">
        <v>3</v>
      </c>
      <c r="P105" s="1">
        <v>0.01</v>
      </c>
      <c r="Q105" s="1">
        <v>0.01</v>
      </c>
      <c r="R105" s="1">
        <v>0.02</v>
      </c>
      <c r="S105" s="1">
        <v>192.62</v>
      </c>
      <c r="T105" s="1">
        <v>174.1</v>
      </c>
      <c r="U105" s="1">
        <v>276.13</v>
      </c>
    </row>
    <row r="106" spans="1:21">
      <c r="A106" s="1" t="s">
        <v>70</v>
      </c>
      <c r="B106" s="1" t="s">
        <v>66</v>
      </c>
      <c r="C106" s="2">
        <v>41626.612650462965</v>
      </c>
      <c r="D106" s="1" t="s">
        <v>28</v>
      </c>
      <c r="E106" s="1" t="s">
        <v>29</v>
      </c>
      <c r="G106" s="1">
        <v>0.02</v>
      </c>
      <c r="H106" s="3">
        <v>0.02</v>
      </c>
      <c r="I106" s="1" t="s">
        <v>25</v>
      </c>
      <c r="J106" s="1">
        <v>5280.42</v>
      </c>
      <c r="K106" s="1">
        <v>0</v>
      </c>
      <c r="L106" s="1">
        <v>1.57</v>
      </c>
      <c r="M106" s="1">
        <v>83.34</v>
      </c>
      <c r="N106" s="1">
        <v>1.58</v>
      </c>
      <c r="O106" s="1">
        <v>3</v>
      </c>
      <c r="P106" s="1">
        <v>0.02</v>
      </c>
      <c r="Q106" s="1">
        <v>0.02</v>
      </c>
      <c r="R106" s="1">
        <v>0.02</v>
      </c>
      <c r="S106" s="1">
        <v>5269.3</v>
      </c>
      <c r="T106" s="1">
        <v>5368.76</v>
      </c>
      <c r="U106" s="1">
        <v>5203.2</v>
      </c>
    </row>
    <row r="107" spans="1:21">
      <c r="A107" s="1" t="s">
        <v>70</v>
      </c>
      <c r="B107" s="1" t="s">
        <v>66</v>
      </c>
      <c r="C107" s="2">
        <v>41626.612650462965</v>
      </c>
      <c r="D107" s="1" t="s">
        <v>30</v>
      </c>
      <c r="E107" s="1" t="s">
        <v>31</v>
      </c>
      <c r="F107" s="1" t="s">
        <v>67</v>
      </c>
      <c r="G107" s="1">
        <v>-0.01</v>
      </c>
      <c r="H107" s="3">
        <v>-0.01</v>
      </c>
      <c r="I107" s="1" t="s">
        <v>25</v>
      </c>
      <c r="J107" s="1">
        <v>-76.67</v>
      </c>
      <c r="K107" s="1">
        <v>0</v>
      </c>
      <c r="L107" s="1">
        <v>13.81</v>
      </c>
      <c r="M107" s="1">
        <v>9.7100000000000009</v>
      </c>
      <c r="N107" s="1">
        <v>12.66</v>
      </c>
      <c r="O107" s="1">
        <v>3</v>
      </c>
      <c r="P107" s="1">
        <v>-0.01</v>
      </c>
      <c r="Q107" s="1">
        <v>0</v>
      </c>
      <c r="R107" s="1">
        <v>-0.01</v>
      </c>
      <c r="S107" s="1">
        <v>-79.849999999999994</v>
      </c>
      <c r="T107" s="1">
        <v>-65.78</v>
      </c>
      <c r="U107" s="1">
        <v>-84.4</v>
      </c>
    </row>
    <row r="108" spans="1:21">
      <c r="A108" s="1" t="s">
        <v>70</v>
      </c>
      <c r="B108" s="1" t="s">
        <v>66</v>
      </c>
      <c r="C108" s="2">
        <v>41626.612650462965</v>
      </c>
      <c r="D108" s="1" t="s">
        <v>32</v>
      </c>
      <c r="E108" s="1" t="s">
        <v>33</v>
      </c>
      <c r="G108" s="1">
        <v>0.21</v>
      </c>
      <c r="H108" s="3">
        <v>0.21</v>
      </c>
      <c r="I108" s="1" t="s">
        <v>25</v>
      </c>
      <c r="J108" s="1">
        <v>1623.84</v>
      </c>
      <c r="K108" s="1">
        <v>0</v>
      </c>
      <c r="L108" s="1">
        <v>0.3</v>
      </c>
      <c r="M108" s="1">
        <v>4.88</v>
      </c>
      <c r="N108" s="1">
        <v>0.3</v>
      </c>
      <c r="O108" s="1">
        <v>3</v>
      </c>
      <c r="P108" s="1">
        <v>0.21</v>
      </c>
      <c r="Q108" s="1">
        <v>0.21</v>
      </c>
      <c r="R108" s="1">
        <v>0.21</v>
      </c>
      <c r="S108" s="1">
        <v>1628.22</v>
      </c>
      <c r="T108" s="1">
        <v>1618.57</v>
      </c>
      <c r="U108" s="1">
        <v>1624.73</v>
      </c>
    </row>
    <row r="109" spans="1:21">
      <c r="A109" s="1" t="s">
        <v>70</v>
      </c>
      <c r="B109" s="1" t="s">
        <v>66</v>
      </c>
      <c r="C109" s="2">
        <v>41626.612650462965</v>
      </c>
      <c r="D109" s="1" t="s">
        <v>34</v>
      </c>
      <c r="E109" s="1" t="s">
        <v>35</v>
      </c>
      <c r="G109" s="1">
        <v>0</v>
      </c>
      <c r="H109" s="3">
        <v>0</v>
      </c>
      <c r="I109" s="1" t="s">
        <v>25</v>
      </c>
      <c r="J109" s="1">
        <v>107.69</v>
      </c>
      <c r="K109" s="1">
        <v>0</v>
      </c>
      <c r="L109" s="1">
        <v>16.100000000000001</v>
      </c>
      <c r="M109" s="1">
        <v>17.32</v>
      </c>
      <c r="N109" s="1">
        <v>16.079999999999998</v>
      </c>
      <c r="O109" s="1">
        <v>3</v>
      </c>
      <c r="P109" s="1">
        <v>0</v>
      </c>
      <c r="Q109" s="1">
        <v>0</v>
      </c>
      <c r="R109" s="1">
        <v>0</v>
      </c>
      <c r="S109" s="1">
        <v>87.9</v>
      </c>
      <c r="T109" s="1">
        <v>120.08</v>
      </c>
      <c r="U109" s="1">
        <v>115.08</v>
      </c>
    </row>
    <row r="110" spans="1:21">
      <c r="A110" s="1" t="s">
        <v>70</v>
      </c>
      <c r="B110" s="1" t="s">
        <v>66</v>
      </c>
      <c r="C110" s="2">
        <v>41626.612650462965</v>
      </c>
      <c r="D110" s="1" t="s">
        <v>36</v>
      </c>
      <c r="E110" s="1" t="s">
        <v>37</v>
      </c>
      <c r="G110" s="1">
        <v>0</v>
      </c>
      <c r="H110" s="3">
        <v>0</v>
      </c>
      <c r="I110" s="1" t="s">
        <v>25</v>
      </c>
      <c r="J110" s="1">
        <v>17.693999999999999</v>
      </c>
      <c r="K110" s="1">
        <v>0</v>
      </c>
      <c r="L110" s="1">
        <v>45.332000000000001</v>
      </c>
      <c r="M110" s="1">
        <v>5.5540000000000003</v>
      </c>
      <c r="N110" s="1">
        <v>31.39</v>
      </c>
      <c r="O110" s="1">
        <v>3</v>
      </c>
      <c r="P110" s="1">
        <v>0</v>
      </c>
      <c r="Q110" s="1">
        <v>0</v>
      </c>
      <c r="R110" s="1">
        <v>0</v>
      </c>
      <c r="S110" s="1">
        <v>13.946999999999999</v>
      </c>
      <c r="T110" s="1">
        <v>24.074999999999999</v>
      </c>
      <c r="U110" s="1">
        <v>15.06</v>
      </c>
    </row>
    <row r="111" spans="1:21">
      <c r="A111" s="1" t="s">
        <v>70</v>
      </c>
      <c r="B111" s="1" t="s">
        <v>66</v>
      </c>
      <c r="C111" s="2">
        <v>41626.612650462965</v>
      </c>
      <c r="D111" s="1" t="s">
        <v>38</v>
      </c>
      <c r="E111" s="1" t="s">
        <v>39</v>
      </c>
      <c r="G111" s="1">
        <v>0.24</v>
      </c>
      <c r="H111" s="3">
        <v>0.24</v>
      </c>
      <c r="I111" s="1" t="s">
        <v>25</v>
      </c>
      <c r="J111" s="1">
        <v>48226.36</v>
      </c>
      <c r="K111" s="1">
        <v>0</v>
      </c>
      <c r="L111" s="1">
        <v>0.91</v>
      </c>
      <c r="M111" s="1">
        <v>440.1</v>
      </c>
      <c r="N111" s="1">
        <v>0.91</v>
      </c>
      <c r="O111" s="1">
        <v>3</v>
      </c>
      <c r="P111" s="1">
        <v>0.24</v>
      </c>
      <c r="Q111" s="1">
        <v>0.25</v>
      </c>
      <c r="R111" s="1">
        <v>0.24</v>
      </c>
      <c r="S111" s="1">
        <v>48008.69</v>
      </c>
      <c r="T111" s="1">
        <v>48732.89</v>
      </c>
      <c r="U111" s="1">
        <v>47937.52</v>
      </c>
    </row>
    <row r="112" spans="1:21">
      <c r="A112" s="1" t="s">
        <v>70</v>
      </c>
      <c r="B112" s="1" t="s">
        <v>66</v>
      </c>
      <c r="C112" s="2">
        <v>41626.612650462965</v>
      </c>
      <c r="D112" s="1" t="s">
        <v>40</v>
      </c>
      <c r="E112" s="1" t="s">
        <v>41</v>
      </c>
      <c r="G112" s="1">
        <v>0.45</v>
      </c>
      <c r="H112" s="3">
        <v>0.45</v>
      </c>
      <c r="I112" s="1" t="s">
        <v>25</v>
      </c>
      <c r="J112" s="1">
        <v>934.71</v>
      </c>
      <c r="K112" s="1">
        <v>0</v>
      </c>
      <c r="L112" s="1">
        <v>0.35</v>
      </c>
      <c r="M112" s="1">
        <v>3.28</v>
      </c>
      <c r="N112" s="1">
        <v>0.35</v>
      </c>
      <c r="O112" s="1">
        <v>3</v>
      </c>
      <c r="P112" s="1">
        <v>0.45</v>
      </c>
      <c r="Q112" s="1">
        <v>0.45</v>
      </c>
      <c r="R112" s="1">
        <v>0.45</v>
      </c>
      <c r="S112" s="1">
        <v>931.02</v>
      </c>
      <c r="T112" s="1">
        <v>937.29</v>
      </c>
      <c r="U112" s="1">
        <v>935.82</v>
      </c>
    </row>
    <row r="113" spans="1:21">
      <c r="A113" s="1" t="s">
        <v>70</v>
      </c>
      <c r="B113" s="1" t="s">
        <v>66</v>
      </c>
      <c r="C113" s="2">
        <v>41626.612650462965</v>
      </c>
      <c r="D113" s="1" t="s">
        <v>42</v>
      </c>
      <c r="E113" s="1" t="s">
        <v>43</v>
      </c>
      <c r="G113" s="1">
        <v>0</v>
      </c>
      <c r="H113" s="3">
        <v>0</v>
      </c>
      <c r="I113" s="1" t="s">
        <v>25</v>
      </c>
      <c r="J113" s="1">
        <v>264.35899999999998</v>
      </c>
      <c r="K113" s="1">
        <v>0</v>
      </c>
      <c r="L113" s="1">
        <v>0.14099999999999999</v>
      </c>
      <c r="M113" s="1">
        <v>0.36299999999999999</v>
      </c>
      <c r="N113" s="1">
        <v>0.14000000000000001</v>
      </c>
      <c r="O113" s="1">
        <v>3</v>
      </c>
      <c r="P113" s="1">
        <v>0</v>
      </c>
      <c r="Q113" s="1">
        <v>0</v>
      </c>
      <c r="R113" s="1">
        <v>0</v>
      </c>
      <c r="S113" s="1">
        <v>264.637</v>
      </c>
      <c r="T113" s="1">
        <v>263.947</v>
      </c>
      <c r="U113" s="1">
        <v>264.49200000000002</v>
      </c>
    </row>
    <row r="114" spans="1:21">
      <c r="A114" s="1" t="s">
        <v>70</v>
      </c>
      <c r="B114" s="1" t="s">
        <v>66</v>
      </c>
      <c r="C114" s="2">
        <v>41626.612650462965</v>
      </c>
      <c r="D114" s="1" t="s">
        <v>44</v>
      </c>
      <c r="E114" s="1" t="s">
        <v>45</v>
      </c>
      <c r="G114" s="1">
        <v>0.03</v>
      </c>
      <c r="H114" s="3">
        <v>0.03</v>
      </c>
      <c r="I114" s="1" t="s">
        <v>25</v>
      </c>
      <c r="J114" s="1">
        <v>2876.33</v>
      </c>
      <c r="K114" s="1">
        <v>0</v>
      </c>
      <c r="L114" s="1">
        <v>0.7</v>
      </c>
      <c r="M114" s="1">
        <v>20.05</v>
      </c>
      <c r="N114" s="1">
        <v>0.7</v>
      </c>
      <c r="O114" s="1">
        <v>3</v>
      </c>
      <c r="P114" s="1">
        <v>0.03</v>
      </c>
      <c r="Q114" s="1">
        <v>0.03</v>
      </c>
      <c r="R114" s="1">
        <v>0.03</v>
      </c>
      <c r="S114" s="1">
        <v>2862.62</v>
      </c>
      <c r="T114" s="1">
        <v>2867.03</v>
      </c>
      <c r="U114" s="1">
        <v>2899.34</v>
      </c>
    </row>
    <row r="115" spans="1:21">
      <c r="A115" s="1" t="s">
        <v>71</v>
      </c>
      <c r="B115" s="1" t="s">
        <v>66</v>
      </c>
      <c r="C115" s="2">
        <v>41626.614687499998</v>
      </c>
      <c r="D115" s="1" t="s">
        <v>23</v>
      </c>
      <c r="E115" s="1" t="s">
        <v>24</v>
      </c>
      <c r="G115" s="1">
        <v>0.03</v>
      </c>
      <c r="H115" s="3">
        <v>0.03</v>
      </c>
      <c r="I115" s="1" t="s">
        <v>25</v>
      </c>
      <c r="J115" s="1">
        <v>520.44000000000005</v>
      </c>
      <c r="K115" s="1">
        <v>0</v>
      </c>
      <c r="L115" s="1">
        <v>1.54</v>
      </c>
      <c r="M115" s="1">
        <v>8.0500000000000007</v>
      </c>
      <c r="N115" s="1">
        <v>1.55</v>
      </c>
      <c r="O115" s="1">
        <v>3</v>
      </c>
      <c r="P115" s="1">
        <v>0.03</v>
      </c>
      <c r="Q115" s="1">
        <v>0.03</v>
      </c>
      <c r="R115" s="1">
        <v>0.03</v>
      </c>
      <c r="S115" s="1">
        <v>527.74</v>
      </c>
      <c r="T115" s="1">
        <v>521.79</v>
      </c>
      <c r="U115" s="1">
        <v>511.8</v>
      </c>
    </row>
    <row r="116" spans="1:21">
      <c r="A116" s="1" t="s">
        <v>71</v>
      </c>
      <c r="B116" s="1" t="s">
        <v>66</v>
      </c>
      <c r="C116" s="2">
        <v>41626.614687499998</v>
      </c>
      <c r="D116" s="1" t="s">
        <v>28</v>
      </c>
      <c r="E116" s="1" t="s">
        <v>29</v>
      </c>
      <c r="G116" s="1">
        <v>0.01</v>
      </c>
      <c r="H116" s="3">
        <v>0.01</v>
      </c>
      <c r="I116" s="1" t="s">
        <v>25</v>
      </c>
      <c r="J116" s="1">
        <v>4023.67</v>
      </c>
      <c r="K116" s="1">
        <v>0</v>
      </c>
      <c r="L116" s="1">
        <v>1.29</v>
      </c>
      <c r="M116" s="1">
        <v>51.89</v>
      </c>
      <c r="N116" s="1">
        <v>1.29</v>
      </c>
      <c r="O116" s="1">
        <v>3</v>
      </c>
      <c r="P116" s="1">
        <v>0.01</v>
      </c>
      <c r="Q116" s="1">
        <v>0.01</v>
      </c>
      <c r="R116" s="1">
        <v>0.01</v>
      </c>
      <c r="S116" s="1">
        <v>4052.66</v>
      </c>
      <c r="T116" s="1">
        <v>4054.59</v>
      </c>
      <c r="U116" s="1">
        <v>3963.76</v>
      </c>
    </row>
    <row r="117" spans="1:21">
      <c r="A117" s="1" t="s">
        <v>71</v>
      </c>
      <c r="B117" s="1" t="s">
        <v>66</v>
      </c>
      <c r="C117" s="2">
        <v>41626.614687499998</v>
      </c>
      <c r="D117" s="1" t="s">
        <v>30</v>
      </c>
      <c r="E117" s="1" t="s">
        <v>31</v>
      </c>
      <c r="G117" s="1">
        <v>0</v>
      </c>
      <c r="H117" s="3">
        <v>0</v>
      </c>
      <c r="I117" s="1" t="s">
        <v>25</v>
      </c>
      <c r="J117" s="1">
        <v>-34.1</v>
      </c>
      <c r="K117" s="1">
        <v>0</v>
      </c>
      <c r="L117" s="1">
        <v>39.51</v>
      </c>
      <c r="M117" s="1">
        <v>10.96</v>
      </c>
      <c r="N117" s="1">
        <v>32.130000000000003</v>
      </c>
      <c r="O117" s="1">
        <v>3</v>
      </c>
      <c r="P117" s="1">
        <v>0</v>
      </c>
      <c r="Q117" s="1">
        <v>0</v>
      </c>
      <c r="R117" s="1">
        <v>0</v>
      </c>
      <c r="S117" s="1">
        <v>-41.48</v>
      </c>
      <c r="T117" s="1">
        <v>-39.31</v>
      </c>
      <c r="U117" s="1">
        <v>-21.51</v>
      </c>
    </row>
    <row r="118" spans="1:21">
      <c r="A118" s="1" t="s">
        <v>71</v>
      </c>
      <c r="B118" s="1" t="s">
        <v>66</v>
      </c>
      <c r="C118" s="2">
        <v>41626.614687499998</v>
      </c>
      <c r="D118" s="1" t="s">
        <v>32</v>
      </c>
      <c r="E118" s="1" t="s">
        <v>33</v>
      </c>
      <c r="G118" s="1">
        <v>0.27</v>
      </c>
      <c r="H118" s="3">
        <v>0.27</v>
      </c>
      <c r="I118" s="1" t="s">
        <v>25</v>
      </c>
      <c r="J118" s="1">
        <v>2151.12</v>
      </c>
      <c r="K118" s="1">
        <v>0</v>
      </c>
      <c r="L118" s="1">
        <v>1.45</v>
      </c>
      <c r="M118" s="1">
        <v>31.33</v>
      </c>
      <c r="N118" s="1">
        <v>1.46</v>
      </c>
      <c r="O118" s="1">
        <v>3</v>
      </c>
      <c r="P118" s="1">
        <v>0.28000000000000003</v>
      </c>
      <c r="Q118" s="1">
        <v>0.27</v>
      </c>
      <c r="R118" s="1">
        <v>0.27</v>
      </c>
      <c r="S118" s="1">
        <v>2176.2600000000002</v>
      </c>
      <c r="T118" s="1">
        <v>2161.08</v>
      </c>
      <c r="U118" s="1">
        <v>2116.02</v>
      </c>
    </row>
    <row r="119" spans="1:21">
      <c r="A119" s="1" t="s">
        <v>71</v>
      </c>
      <c r="B119" s="1" t="s">
        <v>66</v>
      </c>
      <c r="C119" s="2">
        <v>41626.614687499998</v>
      </c>
      <c r="D119" s="1" t="s">
        <v>34</v>
      </c>
      <c r="E119" s="1" t="s">
        <v>35</v>
      </c>
      <c r="G119" s="1">
        <v>0</v>
      </c>
      <c r="H119" s="3">
        <v>0</v>
      </c>
      <c r="I119" s="1" t="s">
        <v>25</v>
      </c>
      <c r="J119" s="1">
        <v>71.430000000000007</v>
      </c>
      <c r="K119" s="1">
        <v>0</v>
      </c>
      <c r="L119" s="1">
        <v>22.93</v>
      </c>
      <c r="M119" s="1">
        <v>16.34</v>
      </c>
      <c r="N119" s="1">
        <v>22.87</v>
      </c>
      <c r="O119" s="1">
        <v>3</v>
      </c>
      <c r="P119" s="1">
        <v>0</v>
      </c>
      <c r="Q119" s="1">
        <v>0</v>
      </c>
      <c r="R119" s="1">
        <v>0</v>
      </c>
      <c r="S119" s="1">
        <v>52.64</v>
      </c>
      <c r="T119" s="1">
        <v>82.28</v>
      </c>
      <c r="U119" s="1">
        <v>79.38</v>
      </c>
    </row>
    <row r="120" spans="1:21">
      <c r="A120" s="1" t="s">
        <v>71</v>
      </c>
      <c r="B120" s="1" t="s">
        <v>66</v>
      </c>
      <c r="C120" s="2">
        <v>41626.614687499998</v>
      </c>
      <c r="D120" s="1" t="s">
        <v>36</v>
      </c>
      <c r="E120" s="1" t="s">
        <v>37</v>
      </c>
      <c r="G120" s="1">
        <v>1E-3</v>
      </c>
      <c r="H120" s="3">
        <v>1E-3</v>
      </c>
      <c r="I120" s="1" t="s">
        <v>25</v>
      </c>
      <c r="J120" s="1">
        <v>48.731000000000002</v>
      </c>
      <c r="K120" s="1">
        <v>0</v>
      </c>
      <c r="L120" s="1">
        <v>16.744</v>
      </c>
      <c r="M120" s="1">
        <v>7.2489999999999997</v>
      </c>
      <c r="N120" s="1">
        <v>14.88</v>
      </c>
      <c r="O120" s="1">
        <v>3</v>
      </c>
      <c r="P120" s="1">
        <v>1E-3</v>
      </c>
      <c r="Q120" s="1">
        <v>1E-3</v>
      </c>
      <c r="R120" s="1">
        <v>1E-3</v>
      </c>
      <c r="S120" s="1">
        <v>51.86</v>
      </c>
      <c r="T120" s="1">
        <v>53.89</v>
      </c>
      <c r="U120" s="1">
        <v>40.442</v>
      </c>
    </row>
    <row r="121" spans="1:21">
      <c r="A121" s="1" t="s">
        <v>71</v>
      </c>
      <c r="B121" s="1" t="s">
        <v>66</v>
      </c>
      <c r="C121" s="2">
        <v>41626.614687499998</v>
      </c>
      <c r="D121" s="1" t="s">
        <v>38</v>
      </c>
      <c r="E121" s="1" t="s">
        <v>39</v>
      </c>
      <c r="G121" s="1">
        <v>0.4</v>
      </c>
      <c r="H121" s="3">
        <v>0.4</v>
      </c>
      <c r="I121" s="1" t="s">
        <v>25</v>
      </c>
      <c r="J121" s="1">
        <v>78850.16</v>
      </c>
      <c r="K121" s="1">
        <v>0</v>
      </c>
      <c r="L121" s="1">
        <v>0.45</v>
      </c>
      <c r="M121" s="1">
        <v>357.33</v>
      </c>
      <c r="N121" s="1">
        <v>0.45</v>
      </c>
      <c r="O121" s="1">
        <v>3</v>
      </c>
      <c r="P121" s="1">
        <v>0.4</v>
      </c>
      <c r="Q121" s="1">
        <v>0.4</v>
      </c>
      <c r="R121" s="1">
        <v>0.4</v>
      </c>
      <c r="S121" s="1">
        <v>78962.880000000005</v>
      </c>
      <c r="T121" s="1">
        <v>79137.53</v>
      </c>
      <c r="U121" s="1">
        <v>78450.05</v>
      </c>
    </row>
    <row r="122" spans="1:21">
      <c r="A122" s="1" t="s">
        <v>71</v>
      </c>
      <c r="B122" s="1" t="s">
        <v>66</v>
      </c>
      <c r="C122" s="2">
        <v>41626.614687499998</v>
      </c>
      <c r="D122" s="1" t="s">
        <v>40</v>
      </c>
      <c r="E122" s="1" t="s">
        <v>41</v>
      </c>
      <c r="G122" s="1">
        <v>0.47</v>
      </c>
      <c r="H122" s="3">
        <v>0.47</v>
      </c>
      <c r="I122" s="1" t="s">
        <v>25</v>
      </c>
      <c r="J122" s="1">
        <v>972.86</v>
      </c>
      <c r="K122" s="1">
        <v>0</v>
      </c>
      <c r="L122" s="1">
        <v>0.17</v>
      </c>
      <c r="M122" s="1">
        <v>1.63</v>
      </c>
      <c r="N122" s="1">
        <v>0.17</v>
      </c>
      <c r="O122" s="1">
        <v>3</v>
      </c>
      <c r="P122" s="1">
        <v>0.47</v>
      </c>
      <c r="Q122" s="1">
        <v>0.47</v>
      </c>
      <c r="R122" s="1">
        <v>0.47</v>
      </c>
      <c r="S122" s="1">
        <v>973.02</v>
      </c>
      <c r="T122" s="1">
        <v>974.39</v>
      </c>
      <c r="U122" s="1">
        <v>971.15</v>
      </c>
    </row>
    <row r="123" spans="1:21">
      <c r="A123" s="1" t="s">
        <v>71</v>
      </c>
      <c r="B123" s="1" t="s">
        <v>66</v>
      </c>
      <c r="C123" s="2">
        <v>41626.614687499998</v>
      </c>
      <c r="D123" s="1" t="s">
        <v>42</v>
      </c>
      <c r="E123" s="1" t="s">
        <v>43</v>
      </c>
      <c r="G123" s="1">
        <v>0</v>
      </c>
      <c r="H123" s="3">
        <v>0</v>
      </c>
      <c r="I123" s="1" t="s">
        <v>25</v>
      </c>
      <c r="J123" s="1">
        <v>396.63</v>
      </c>
      <c r="K123" s="1">
        <v>0</v>
      </c>
      <c r="L123" s="1">
        <v>3.2080000000000002</v>
      </c>
      <c r="M123" s="1">
        <v>12.489000000000001</v>
      </c>
      <c r="N123" s="1">
        <v>3.15</v>
      </c>
      <c r="O123" s="1">
        <v>3</v>
      </c>
      <c r="P123" s="1">
        <v>0</v>
      </c>
      <c r="Q123" s="1">
        <v>0</v>
      </c>
      <c r="R123" s="1">
        <v>0</v>
      </c>
      <c r="S123" s="1">
        <v>384.84800000000001</v>
      </c>
      <c r="T123" s="1">
        <v>395.31900000000002</v>
      </c>
      <c r="U123" s="1">
        <v>409.72300000000001</v>
      </c>
    </row>
    <row r="124" spans="1:21">
      <c r="A124" s="1" t="s">
        <v>71</v>
      </c>
      <c r="B124" s="1" t="s">
        <v>66</v>
      </c>
      <c r="C124" s="2">
        <v>41626.614687499998</v>
      </c>
      <c r="D124" s="1" t="s">
        <v>44</v>
      </c>
      <c r="E124" s="1" t="s">
        <v>45</v>
      </c>
      <c r="G124" s="1">
        <v>0.04</v>
      </c>
      <c r="H124" s="3">
        <v>0.04</v>
      </c>
      <c r="I124" s="1" t="s">
        <v>25</v>
      </c>
      <c r="J124" s="1">
        <v>3335.73</v>
      </c>
      <c r="K124" s="1">
        <v>0</v>
      </c>
      <c r="L124" s="1">
        <v>0.41</v>
      </c>
      <c r="M124" s="1">
        <v>13.55</v>
      </c>
      <c r="N124" s="1">
        <v>0.41</v>
      </c>
      <c r="O124" s="1">
        <v>3</v>
      </c>
      <c r="P124" s="1">
        <v>0.04</v>
      </c>
      <c r="Q124" s="1">
        <v>0.04</v>
      </c>
      <c r="R124" s="1">
        <v>0.04</v>
      </c>
      <c r="S124" s="1">
        <v>3320.44</v>
      </c>
      <c r="T124" s="1">
        <v>3346.28</v>
      </c>
      <c r="U124" s="1">
        <v>3340.47</v>
      </c>
    </row>
    <row r="125" spans="1:21">
      <c r="A125" s="1" t="s">
        <v>72</v>
      </c>
      <c r="B125" s="1" t="s">
        <v>66</v>
      </c>
      <c r="C125" s="2">
        <v>41626.616724537038</v>
      </c>
      <c r="D125" s="1" t="s">
        <v>23</v>
      </c>
      <c r="E125" s="1" t="s">
        <v>24</v>
      </c>
      <c r="G125" s="1">
        <v>0.06</v>
      </c>
      <c r="H125" s="3">
        <v>0.06</v>
      </c>
      <c r="I125" s="1" t="s">
        <v>25</v>
      </c>
      <c r="J125" s="1">
        <v>917.95</v>
      </c>
      <c r="K125" s="1">
        <v>0</v>
      </c>
      <c r="L125" s="1">
        <v>2.5099999999999998</v>
      </c>
      <c r="M125" s="1">
        <v>23.12</v>
      </c>
      <c r="N125" s="1">
        <v>2.52</v>
      </c>
      <c r="O125" s="1">
        <v>3</v>
      </c>
      <c r="P125" s="1">
        <v>0.06</v>
      </c>
      <c r="Q125" s="1">
        <v>0.06</v>
      </c>
      <c r="R125" s="1">
        <v>0.06</v>
      </c>
      <c r="S125" s="1">
        <v>901.26</v>
      </c>
      <c r="T125" s="1">
        <v>944.34</v>
      </c>
      <c r="U125" s="1">
        <v>908.24</v>
      </c>
    </row>
    <row r="126" spans="1:21">
      <c r="A126" s="1" t="s">
        <v>72</v>
      </c>
      <c r="B126" s="1" t="s">
        <v>66</v>
      </c>
      <c r="C126" s="2">
        <v>41626.616724537038</v>
      </c>
      <c r="D126" s="1" t="s">
        <v>28</v>
      </c>
      <c r="E126" s="1" t="s">
        <v>29</v>
      </c>
      <c r="G126" s="1">
        <v>0.05</v>
      </c>
      <c r="H126" s="3">
        <v>0.05</v>
      </c>
      <c r="I126" s="1" t="s">
        <v>25</v>
      </c>
      <c r="J126" s="1">
        <v>15809.2</v>
      </c>
      <c r="K126" s="1">
        <v>0</v>
      </c>
      <c r="L126" s="1">
        <v>0.26</v>
      </c>
      <c r="M126" s="1">
        <v>40.950000000000003</v>
      </c>
      <c r="N126" s="1">
        <v>0.26</v>
      </c>
      <c r="O126" s="1">
        <v>3</v>
      </c>
      <c r="P126" s="1">
        <v>0.05</v>
      </c>
      <c r="Q126" s="1">
        <v>0.05</v>
      </c>
      <c r="R126" s="1">
        <v>0.05</v>
      </c>
      <c r="S126" s="1">
        <v>15825.66</v>
      </c>
      <c r="T126" s="1">
        <v>15762.57</v>
      </c>
      <c r="U126" s="1">
        <v>15839.36</v>
      </c>
    </row>
    <row r="127" spans="1:21">
      <c r="A127" s="1" t="s">
        <v>72</v>
      </c>
      <c r="B127" s="1" t="s">
        <v>66</v>
      </c>
      <c r="C127" s="2">
        <v>41626.616724537038</v>
      </c>
      <c r="D127" s="1" t="s">
        <v>30</v>
      </c>
      <c r="E127" s="1" t="s">
        <v>31</v>
      </c>
      <c r="F127" s="1" t="s">
        <v>67</v>
      </c>
      <c r="G127" s="1">
        <v>0</v>
      </c>
      <c r="H127" s="3">
        <v>0</v>
      </c>
      <c r="I127" s="1" t="s">
        <v>25</v>
      </c>
      <c r="J127" s="1">
        <v>-68.11</v>
      </c>
      <c r="K127" s="1">
        <v>0</v>
      </c>
      <c r="L127" s="1">
        <v>24.54</v>
      </c>
      <c r="M127" s="1">
        <v>15.15</v>
      </c>
      <c r="N127" s="1">
        <v>22.25</v>
      </c>
      <c r="O127" s="1">
        <v>3</v>
      </c>
      <c r="P127" s="1">
        <v>-0.01</v>
      </c>
      <c r="Q127" s="1">
        <v>-0.01</v>
      </c>
      <c r="R127" s="1">
        <v>0</v>
      </c>
      <c r="S127" s="1">
        <v>-81.52</v>
      </c>
      <c r="T127" s="1">
        <v>-71.150000000000006</v>
      </c>
      <c r="U127" s="1">
        <v>-51.67</v>
      </c>
    </row>
    <row r="128" spans="1:21">
      <c r="A128" s="1" t="s">
        <v>72</v>
      </c>
      <c r="B128" s="1" t="s">
        <v>66</v>
      </c>
      <c r="C128" s="2">
        <v>41626.616724537038</v>
      </c>
      <c r="D128" s="1" t="s">
        <v>32</v>
      </c>
      <c r="E128" s="1" t="s">
        <v>33</v>
      </c>
      <c r="G128" s="1">
        <v>0.43</v>
      </c>
      <c r="H128" s="3">
        <v>0.43</v>
      </c>
      <c r="I128" s="1" t="s">
        <v>25</v>
      </c>
      <c r="J128" s="1">
        <v>3400.42</v>
      </c>
      <c r="K128" s="1">
        <v>0</v>
      </c>
      <c r="L128" s="1">
        <v>0.74</v>
      </c>
      <c r="M128" s="1">
        <v>25.3</v>
      </c>
      <c r="N128" s="1">
        <v>0.74</v>
      </c>
      <c r="O128" s="1">
        <v>3</v>
      </c>
      <c r="P128" s="1">
        <v>0.43</v>
      </c>
      <c r="Q128" s="1">
        <v>0.43</v>
      </c>
      <c r="R128" s="1">
        <v>0.43</v>
      </c>
      <c r="S128" s="1">
        <v>3387.36</v>
      </c>
      <c r="T128" s="1">
        <v>3384.31</v>
      </c>
      <c r="U128" s="1">
        <v>3429.58</v>
      </c>
    </row>
    <row r="129" spans="1:21">
      <c r="A129" s="1" t="s">
        <v>72</v>
      </c>
      <c r="B129" s="1" t="s">
        <v>66</v>
      </c>
      <c r="C129" s="2">
        <v>41626.616724537038</v>
      </c>
      <c r="D129" s="1" t="s">
        <v>34</v>
      </c>
      <c r="E129" s="1" t="s">
        <v>35</v>
      </c>
      <c r="G129" s="1">
        <v>0</v>
      </c>
      <c r="H129" s="3">
        <v>0</v>
      </c>
      <c r="I129" s="1" t="s">
        <v>25</v>
      </c>
      <c r="J129" s="1">
        <v>135.88</v>
      </c>
      <c r="K129" s="1">
        <v>0</v>
      </c>
      <c r="L129" s="1">
        <v>13.34</v>
      </c>
      <c r="M129" s="1">
        <v>18.11</v>
      </c>
      <c r="N129" s="1">
        <v>13.33</v>
      </c>
      <c r="O129" s="1">
        <v>3</v>
      </c>
      <c r="P129" s="1">
        <v>0</v>
      </c>
      <c r="Q129" s="1">
        <v>0</v>
      </c>
      <c r="R129" s="1">
        <v>0</v>
      </c>
      <c r="S129" s="1">
        <v>121.76</v>
      </c>
      <c r="T129" s="1">
        <v>129.57</v>
      </c>
      <c r="U129" s="1">
        <v>156.30000000000001</v>
      </c>
    </row>
    <row r="130" spans="1:21">
      <c r="A130" s="1" t="s">
        <v>72</v>
      </c>
      <c r="B130" s="1" t="s">
        <v>66</v>
      </c>
      <c r="C130" s="2">
        <v>41626.616724537038</v>
      </c>
      <c r="D130" s="1" t="s">
        <v>36</v>
      </c>
      <c r="E130" s="1" t="s">
        <v>37</v>
      </c>
      <c r="G130" s="1">
        <v>2E-3</v>
      </c>
      <c r="H130" s="3">
        <v>2E-3</v>
      </c>
      <c r="I130" s="1" t="s">
        <v>25</v>
      </c>
      <c r="J130" s="1">
        <v>93.787999999999997</v>
      </c>
      <c r="K130" s="1">
        <v>0</v>
      </c>
      <c r="L130" s="1">
        <v>8.6419999999999995</v>
      </c>
      <c r="M130" s="1">
        <v>7.6369999999999996</v>
      </c>
      <c r="N130" s="1">
        <v>8.14</v>
      </c>
      <c r="O130" s="1">
        <v>3</v>
      </c>
      <c r="P130" s="1">
        <v>2E-3</v>
      </c>
      <c r="Q130" s="1">
        <v>2E-3</v>
      </c>
      <c r="R130" s="1">
        <v>2E-3</v>
      </c>
      <c r="S130" s="1">
        <v>85.161000000000001</v>
      </c>
      <c r="T130" s="1">
        <v>99.682000000000002</v>
      </c>
      <c r="U130" s="1">
        <v>96.522000000000006</v>
      </c>
    </row>
    <row r="131" spans="1:21">
      <c r="A131" s="1" t="s">
        <v>72</v>
      </c>
      <c r="B131" s="1" t="s">
        <v>66</v>
      </c>
      <c r="C131" s="2">
        <v>41626.616724537038</v>
      </c>
      <c r="D131" s="1" t="s">
        <v>38</v>
      </c>
      <c r="E131" s="1" t="s">
        <v>39</v>
      </c>
      <c r="G131" s="1">
        <v>9.16</v>
      </c>
      <c r="H131" s="3">
        <v>9.16</v>
      </c>
      <c r="I131" s="1" t="s">
        <v>25</v>
      </c>
      <c r="J131" s="1">
        <v>1892445.15</v>
      </c>
      <c r="K131" s="1">
        <v>0.04</v>
      </c>
      <c r="L131" s="1">
        <v>0.42</v>
      </c>
      <c r="M131" s="1">
        <v>8237.7099999999991</v>
      </c>
      <c r="N131" s="1">
        <v>0.44</v>
      </c>
      <c r="O131" s="1">
        <v>3</v>
      </c>
      <c r="P131" s="1">
        <v>9.19</v>
      </c>
      <c r="Q131" s="1">
        <v>9.1199999999999992</v>
      </c>
      <c r="R131" s="1">
        <v>9.16</v>
      </c>
      <c r="S131" s="1">
        <v>1899686.45</v>
      </c>
      <c r="T131" s="1">
        <v>1883482.91</v>
      </c>
      <c r="U131" s="1">
        <v>1894166.08</v>
      </c>
    </row>
    <row r="132" spans="1:21">
      <c r="A132" s="1" t="s">
        <v>72</v>
      </c>
      <c r="B132" s="1" t="s">
        <v>66</v>
      </c>
      <c r="C132" s="2">
        <v>41626.616724537038</v>
      </c>
      <c r="D132" s="1" t="s">
        <v>40</v>
      </c>
      <c r="E132" s="1" t="s">
        <v>41</v>
      </c>
      <c r="G132" s="1">
        <v>0.42</v>
      </c>
      <c r="H132" s="3">
        <v>0.42</v>
      </c>
      <c r="I132" s="1" t="s">
        <v>25</v>
      </c>
      <c r="J132" s="1">
        <v>872.68</v>
      </c>
      <c r="K132" s="1">
        <v>0.01</v>
      </c>
      <c r="L132" s="1">
        <v>1.66</v>
      </c>
      <c r="M132" s="1">
        <v>14.55</v>
      </c>
      <c r="N132" s="1">
        <v>1.67</v>
      </c>
      <c r="O132" s="1">
        <v>3</v>
      </c>
      <c r="P132" s="1">
        <v>0.43</v>
      </c>
      <c r="Q132" s="1">
        <v>0.42</v>
      </c>
      <c r="R132" s="1">
        <v>0.42</v>
      </c>
      <c r="S132" s="1">
        <v>889.21</v>
      </c>
      <c r="T132" s="1">
        <v>861.84</v>
      </c>
      <c r="U132" s="1">
        <v>866.98</v>
      </c>
    </row>
    <row r="133" spans="1:21">
      <c r="A133" s="1" t="s">
        <v>72</v>
      </c>
      <c r="B133" s="1" t="s">
        <v>66</v>
      </c>
      <c r="C133" s="2">
        <v>41626.616724537038</v>
      </c>
      <c r="D133" s="1" t="s">
        <v>42</v>
      </c>
      <c r="E133" s="1" t="s">
        <v>43</v>
      </c>
      <c r="G133" s="1">
        <v>0.01</v>
      </c>
      <c r="H133" s="3">
        <v>0.01</v>
      </c>
      <c r="I133" s="1" t="s">
        <v>25</v>
      </c>
      <c r="J133" s="1">
        <v>12881.733</v>
      </c>
      <c r="K133" s="1">
        <v>0</v>
      </c>
      <c r="L133" s="1">
        <v>0.36299999999999999</v>
      </c>
      <c r="M133" s="1">
        <v>46.795999999999999</v>
      </c>
      <c r="N133" s="1">
        <v>0.36</v>
      </c>
      <c r="O133" s="1">
        <v>3</v>
      </c>
      <c r="P133" s="1">
        <v>0.01</v>
      </c>
      <c r="Q133" s="1">
        <v>0.01</v>
      </c>
      <c r="R133" s="1">
        <v>0.01</v>
      </c>
      <c r="S133" s="1">
        <v>12829.855</v>
      </c>
      <c r="T133" s="1">
        <v>12920.763000000001</v>
      </c>
      <c r="U133" s="1">
        <v>12894.579</v>
      </c>
    </row>
    <row r="134" spans="1:21">
      <c r="A134" s="1" t="s">
        <v>72</v>
      </c>
      <c r="B134" s="1" t="s">
        <v>66</v>
      </c>
      <c r="C134" s="2">
        <v>41626.616724537038</v>
      </c>
      <c r="D134" s="1" t="s">
        <v>44</v>
      </c>
      <c r="E134" s="1" t="s">
        <v>45</v>
      </c>
      <c r="G134" s="1">
        <v>0.17</v>
      </c>
      <c r="H134" s="3">
        <v>0.17</v>
      </c>
      <c r="I134" s="1" t="s">
        <v>25</v>
      </c>
      <c r="J134" s="1">
        <v>15186.58</v>
      </c>
      <c r="K134" s="1">
        <v>0</v>
      </c>
      <c r="L134" s="1">
        <v>0.47</v>
      </c>
      <c r="M134" s="1">
        <v>70.930000000000007</v>
      </c>
      <c r="N134" s="1">
        <v>0.47</v>
      </c>
      <c r="O134" s="1">
        <v>3</v>
      </c>
      <c r="P134" s="1">
        <v>0.17</v>
      </c>
      <c r="Q134" s="1">
        <v>0.17</v>
      </c>
      <c r="R134" s="1">
        <v>0.17</v>
      </c>
      <c r="S134" s="1">
        <v>15108.39</v>
      </c>
      <c r="T134" s="1">
        <v>15204.53</v>
      </c>
      <c r="U134" s="1">
        <v>15246.8</v>
      </c>
    </row>
    <row r="135" spans="1:21">
      <c r="A135" s="1" t="s">
        <v>73</v>
      </c>
      <c r="B135" s="1" t="s">
        <v>66</v>
      </c>
      <c r="C135" s="2">
        <v>41626.618773148148</v>
      </c>
      <c r="D135" s="1" t="s">
        <v>23</v>
      </c>
      <c r="E135" s="1" t="s">
        <v>24</v>
      </c>
      <c r="G135" s="1">
        <v>0.06</v>
      </c>
      <c r="H135" s="3">
        <v>0.06</v>
      </c>
      <c r="I135" s="1" t="s">
        <v>25</v>
      </c>
      <c r="J135" s="1">
        <v>1018.7</v>
      </c>
      <c r="K135" s="1">
        <v>0</v>
      </c>
      <c r="L135" s="1">
        <v>2.1</v>
      </c>
      <c r="M135" s="1">
        <v>21.41</v>
      </c>
      <c r="N135" s="1">
        <v>2.1</v>
      </c>
      <c r="O135" s="1">
        <v>3</v>
      </c>
      <c r="P135" s="1">
        <v>0.06</v>
      </c>
      <c r="Q135" s="1">
        <v>0.06</v>
      </c>
      <c r="R135" s="1">
        <v>0.06</v>
      </c>
      <c r="S135" s="1">
        <v>995.68</v>
      </c>
      <c r="T135" s="1">
        <v>1022.39</v>
      </c>
      <c r="U135" s="1">
        <v>1038.02</v>
      </c>
    </row>
    <row r="136" spans="1:21">
      <c r="A136" s="1" t="s">
        <v>73</v>
      </c>
      <c r="B136" s="1" t="s">
        <v>66</v>
      </c>
      <c r="C136" s="2">
        <v>41626.618773148148</v>
      </c>
      <c r="D136" s="1" t="s">
        <v>28</v>
      </c>
      <c r="E136" s="1" t="s">
        <v>29</v>
      </c>
      <c r="G136" s="1">
        <v>0.03</v>
      </c>
      <c r="H136" s="3">
        <v>0.03</v>
      </c>
      <c r="I136" s="1" t="s">
        <v>25</v>
      </c>
      <c r="J136" s="1">
        <v>10196.32</v>
      </c>
      <c r="K136" s="1">
        <v>0</v>
      </c>
      <c r="L136" s="1">
        <v>0.19</v>
      </c>
      <c r="M136" s="1">
        <v>19.45</v>
      </c>
      <c r="N136" s="1">
        <v>0.19</v>
      </c>
      <c r="O136" s="1">
        <v>3</v>
      </c>
      <c r="P136" s="1">
        <v>0.03</v>
      </c>
      <c r="Q136" s="1">
        <v>0.03</v>
      </c>
      <c r="R136" s="1">
        <v>0.03</v>
      </c>
      <c r="S136" s="1">
        <v>10218.75</v>
      </c>
      <c r="T136" s="1">
        <v>10186.17</v>
      </c>
      <c r="U136" s="1">
        <v>10184.049999999999</v>
      </c>
    </row>
    <row r="137" spans="1:21">
      <c r="A137" s="1" t="s">
        <v>73</v>
      </c>
      <c r="B137" s="1" t="s">
        <v>66</v>
      </c>
      <c r="C137" s="2">
        <v>41626.618773148148</v>
      </c>
      <c r="D137" s="1" t="s">
        <v>30</v>
      </c>
      <c r="E137" s="1" t="s">
        <v>31</v>
      </c>
      <c r="F137" s="1" t="s">
        <v>67</v>
      </c>
      <c r="G137" s="1">
        <v>0</v>
      </c>
      <c r="H137" s="3">
        <v>0</v>
      </c>
      <c r="I137" s="1" t="s">
        <v>25</v>
      </c>
      <c r="J137" s="1">
        <v>-59.27</v>
      </c>
      <c r="K137" s="1">
        <v>0</v>
      </c>
      <c r="L137" s="1">
        <v>16.84</v>
      </c>
      <c r="M137" s="1">
        <v>8.91</v>
      </c>
      <c r="N137" s="1">
        <v>15.03</v>
      </c>
      <c r="O137" s="1">
        <v>3</v>
      </c>
      <c r="P137" s="1">
        <v>0</v>
      </c>
      <c r="Q137" s="1">
        <v>-0.01</v>
      </c>
      <c r="R137" s="1">
        <v>0</v>
      </c>
      <c r="S137" s="1">
        <v>-52.28</v>
      </c>
      <c r="T137" s="1">
        <v>-69.3</v>
      </c>
      <c r="U137" s="1">
        <v>-56.22</v>
      </c>
    </row>
    <row r="138" spans="1:21">
      <c r="A138" s="1" t="s">
        <v>73</v>
      </c>
      <c r="B138" s="1" t="s">
        <v>66</v>
      </c>
      <c r="C138" s="2">
        <v>41626.618773148148</v>
      </c>
      <c r="D138" s="1" t="s">
        <v>32</v>
      </c>
      <c r="E138" s="1" t="s">
        <v>33</v>
      </c>
      <c r="G138" s="1">
        <v>0.11</v>
      </c>
      <c r="H138" s="3">
        <v>0.11</v>
      </c>
      <c r="I138" s="1" t="s">
        <v>25</v>
      </c>
      <c r="J138" s="1">
        <v>882.31</v>
      </c>
      <c r="K138" s="1">
        <v>0</v>
      </c>
      <c r="L138" s="1">
        <v>1.24</v>
      </c>
      <c r="M138" s="1">
        <v>10.95</v>
      </c>
      <c r="N138" s="1">
        <v>1.24</v>
      </c>
      <c r="O138" s="1">
        <v>3</v>
      </c>
      <c r="P138" s="1">
        <v>0.11</v>
      </c>
      <c r="Q138" s="1">
        <v>0.11</v>
      </c>
      <c r="R138" s="1">
        <v>0.11</v>
      </c>
      <c r="S138" s="1">
        <v>876.15</v>
      </c>
      <c r="T138" s="1">
        <v>875.82</v>
      </c>
      <c r="U138" s="1">
        <v>894.96</v>
      </c>
    </row>
    <row r="139" spans="1:21">
      <c r="A139" s="1" t="s">
        <v>73</v>
      </c>
      <c r="B139" s="1" t="s">
        <v>66</v>
      </c>
      <c r="C139" s="2">
        <v>41626.618773148148</v>
      </c>
      <c r="D139" s="1" t="s">
        <v>34</v>
      </c>
      <c r="E139" s="1" t="s">
        <v>35</v>
      </c>
      <c r="G139" s="1">
        <v>0</v>
      </c>
      <c r="H139" s="3">
        <v>0</v>
      </c>
      <c r="I139" s="1" t="s">
        <v>25</v>
      </c>
      <c r="J139" s="1">
        <v>141.38</v>
      </c>
      <c r="K139" s="1">
        <v>0</v>
      </c>
      <c r="L139" s="1">
        <v>11.13</v>
      </c>
      <c r="M139" s="1">
        <v>15.72</v>
      </c>
      <c r="N139" s="1">
        <v>11.12</v>
      </c>
      <c r="O139" s="1">
        <v>3</v>
      </c>
      <c r="P139" s="1">
        <v>0</v>
      </c>
      <c r="Q139" s="1">
        <v>0</v>
      </c>
      <c r="R139" s="1">
        <v>0</v>
      </c>
      <c r="S139" s="1">
        <v>155.12</v>
      </c>
      <c r="T139" s="1">
        <v>144.79</v>
      </c>
      <c r="U139" s="1">
        <v>124.24</v>
      </c>
    </row>
    <row r="140" spans="1:21">
      <c r="A140" s="1" t="s">
        <v>73</v>
      </c>
      <c r="B140" s="1" t="s">
        <v>66</v>
      </c>
      <c r="C140" s="2">
        <v>41626.618773148148</v>
      </c>
      <c r="D140" s="1" t="s">
        <v>36</v>
      </c>
      <c r="E140" s="1" t="s">
        <v>37</v>
      </c>
      <c r="G140" s="1">
        <v>4.0000000000000001E-3</v>
      </c>
      <c r="H140" s="3">
        <v>4.0000000000000001E-3</v>
      </c>
      <c r="I140" s="1" t="s">
        <v>25</v>
      </c>
      <c r="J140" s="1">
        <v>186.61600000000001</v>
      </c>
      <c r="K140" s="1">
        <v>0</v>
      </c>
      <c r="L140" s="1">
        <v>4.1520000000000001</v>
      </c>
      <c r="M140" s="1">
        <v>7.5259999999999998</v>
      </c>
      <c r="N140" s="1">
        <v>4.03</v>
      </c>
      <c r="O140" s="1">
        <v>3</v>
      </c>
      <c r="P140" s="1">
        <v>4.0000000000000001E-3</v>
      </c>
      <c r="Q140" s="1">
        <v>4.0000000000000001E-3</v>
      </c>
      <c r="R140" s="1">
        <v>4.0000000000000001E-3</v>
      </c>
      <c r="S140" s="1">
        <v>195.298</v>
      </c>
      <c r="T140" s="1">
        <v>182.595</v>
      </c>
      <c r="U140" s="1">
        <v>181.95400000000001</v>
      </c>
    </row>
    <row r="141" spans="1:21">
      <c r="A141" s="1" t="s">
        <v>73</v>
      </c>
      <c r="B141" s="1" t="s">
        <v>66</v>
      </c>
      <c r="C141" s="2">
        <v>41626.618773148148</v>
      </c>
      <c r="D141" s="1" t="s">
        <v>38</v>
      </c>
      <c r="E141" s="1" t="s">
        <v>39</v>
      </c>
      <c r="G141" s="1">
        <v>5.2</v>
      </c>
      <c r="H141" s="3">
        <v>5.2</v>
      </c>
      <c r="I141" s="1" t="s">
        <v>25</v>
      </c>
      <c r="J141" s="1">
        <v>1054909.31</v>
      </c>
      <c r="K141" s="1">
        <v>0.03</v>
      </c>
      <c r="L141" s="1">
        <v>0.61</v>
      </c>
      <c r="M141" s="1">
        <v>6619.25</v>
      </c>
      <c r="N141" s="1">
        <v>0.63</v>
      </c>
      <c r="O141" s="1">
        <v>3</v>
      </c>
      <c r="P141" s="1">
        <v>5.18</v>
      </c>
      <c r="Q141" s="1">
        <v>5.23</v>
      </c>
      <c r="R141" s="1">
        <v>5.18</v>
      </c>
      <c r="S141" s="1">
        <v>1050692.06</v>
      </c>
      <c r="T141" s="1">
        <v>1062538.3999999999</v>
      </c>
      <c r="U141" s="1">
        <v>1051497.47</v>
      </c>
    </row>
    <row r="142" spans="1:21">
      <c r="A142" s="1" t="s">
        <v>73</v>
      </c>
      <c r="B142" s="1" t="s">
        <v>66</v>
      </c>
      <c r="C142" s="2">
        <v>41626.618773148148</v>
      </c>
      <c r="D142" s="1" t="s">
        <v>40</v>
      </c>
      <c r="E142" s="1" t="s">
        <v>41</v>
      </c>
      <c r="G142" s="1">
        <v>1.77</v>
      </c>
      <c r="H142" s="3">
        <v>1.77</v>
      </c>
      <c r="I142" s="1" t="s">
        <v>25</v>
      </c>
      <c r="J142" s="1">
        <v>3693.9</v>
      </c>
      <c r="K142" s="1">
        <v>0.01</v>
      </c>
      <c r="L142" s="1">
        <v>0.38</v>
      </c>
      <c r="M142" s="1">
        <v>14.11</v>
      </c>
      <c r="N142" s="1">
        <v>0.38</v>
      </c>
      <c r="O142" s="1">
        <v>3</v>
      </c>
      <c r="P142" s="1">
        <v>1.77</v>
      </c>
      <c r="Q142" s="1">
        <v>1.76</v>
      </c>
      <c r="R142" s="1">
        <v>1.78</v>
      </c>
      <c r="S142" s="1">
        <v>3699.08</v>
      </c>
      <c r="T142" s="1">
        <v>3677.93</v>
      </c>
      <c r="U142" s="1">
        <v>3704.69</v>
      </c>
    </row>
    <row r="143" spans="1:21">
      <c r="A143" s="1" t="s">
        <v>73</v>
      </c>
      <c r="B143" s="1" t="s">
        <v>66</v>
      </c>
      <c r="C143" s="2">
        <v>41626.618773148148</v>
      </c>
      <c r="D143" s="1" t="s">
        <v>42</v>
      </c>
      <c r="E143" s="1" t="s">
        <v>43</v>
      </c>
      <c r="G143" s="1">
        <v>5.0000000000000001E-3</v>
      </c>
      <c r="H143" s="3">
        <v>5.0000000000000001E-3</v>
      </c>
      <c r="I143" s="1" t="s">
        <v>25</v>
      </c>
      <c r="J143" s="1">
        <v>6341.2190000000001</v>
      </c>
      <c r="K143" s="1">
        <v>0</v>
      </c>
      <c r="L143" s="1">
        <v>0.314</v>
      </c>
      <c r="M143" s="1">
        <v>19.907</v>
      </c>
      <c r="N143" s="1">
        <v>0.31</v>
      </c>
      <c r="O143" s="1">
        <v>3</v>
      </c>
      <c r="P143" s="1">
        <v>5.0000000000000001E-3</v>
      </c>
      <c r="Q143" s="1">
        <v>5.0000000000000001E-3</v>
      </c>
      <c r="R143" s="1">
        <v>5.0000000000000001E-3</v>
      </c>
      <c r="S143" s="1">
        <v>6318.7629999999999</v>
      </c>
      <c r="T143" s="1">
        <v>6356.6980000000003</v>
      </c>
      <c r="U143" s="1">
        <v>6348.1970000000001</v>
      </c>
    </row>
    <row r="144" spans="1:21">
      <c r="A144" s="1" t="s">
        <v>73</v>
      </c>
      <c r="B144" s="1" t="s">
        <v>66</v>
      </c>
      <c r="C144" s="2">
        <v>41626.618773148148</v>
      </c>
      <c r="D144" s="1" t="s">
        <v>44</v>
      </c>
      <c r="E144" s="1" t="s">
        <v>45</v>
      </c>
      <c r="G144" s="1">
        <v>0.21</v>
      </c>
      <c r="H144" s="3">
        <v>0.21</v>
      </c>
      <c r="I144" s="1" t="s">
        <v>25</v>
      </c>
      <c r="J144" s="1">
        <v>17926.419999999998</v>
      </c>
      <c r="K144" s="1">
        <v>0</v>
      </c>
      <c r="L144" s="1">
        <v>0.31</v>
      </c>
      <c r="M144" s="1">
        <v>54.88</v>
      </c>
      <c r="N144" s="1">
        <v>0.31</v>
      </c>
      <c r="O144" s="1">
        <v>3</v>
      </c>
      <c r="P144" s="1">
        <v>0.2</v>
      </c>
      <c r="Q144" s="1">
        <v>0.21</v>
      </c>
      <c r="R144" s="1">
        <v>0.21</v>
      </c>
      <c r="S144" s="1">
        <v>17863.05</v>
      </c>
      <c r="T144" s="1">
        <v>17957.29</v>
      </c>
      <c r="U144" s="1">
        <v>17958.91</v>
      </c>
    </row>
    <row r="145" spans="1:21">
      <c r="A145" s="1" t="s">
        <v>74</v>
      </c>
      <c r="B145" s="1" t="s">
        <v>66</v>
      </c>
      <c r="C145" s="2">
        <v>41626.620810185188</v>
      </c>
      <c r="D145" s="1" t="s">
        <v>23</v>
      </c>
      <c r="E145" s="1" t="s">
        <v>24</v>
      </c>
      <c r="G145" s="1">
        <v>0.06</v>
      </c>
      <c r="H145" s="3">
        <v>0.06</v>
      </c>
      <c r="I145" s="1" t="s">
        <v>25</v>
      </c>
      <c r="J145" s="1">
        <v>978.71</v>
      </c>
      <c r="K145" s="1">
        <v>0</v>
      </c>
      <c r="L145" s="1">
        <v>4.96</v>
      </c>
      <c r="M145" s="1">
        <v>48.72</v>
      </c>
      <c r="N145" s="1">
        <v>4.9800000000000004</v>
      </c>
      <c r="O145" s="1">
        <v>3</v>
      </c>
      <c r="P145" s="1">
        <v>0.06</v>
      </c>
      <c r="Q145" s="1">
        <v>0.06</v>
      </c>
      <c r="R145" s="1">
        <v>0.06</v>
      </c>
      <c r="S145" s="1">
        <v>1033.3900000000001</v>
      </c>
      <c r="T145" s="1">
        <v>939.93</v>
      </c>
      <c r="U145" s="1">
        <v>962.82</v>
      </c>
    </row>
    <row r="146" spans="1:21">
      <c r="A146" s="1" t="s">
        <v>74</v>
      </c>
      <c r="B146" s="1" t="s">
        <v>66</v>
      </c>
      <c r="C146" s="2">
        <v>41626.620810185188</v>
      </c>
      <c r="D146" s="1" t="s">
        <v>28</v>
      </c>
      <c r="E146" s="1" t="s">
        <v>29</v>
      </c>
      <c r="G146" s="1">
        <v>0.01</v>
      </c>
      <c r="H146" s="3">
        <v>0.01</v>
      </c>
      <c r="I146" s="1" t="s">
        <v>25</v>
      </c>
      <c r="J146" s="1">
        <v>2492.89</v>
      </c>
      <c r="K146" s="1">
        <v>0</v>
      </c>
      <c r="L146" s="1">
        <v>0.08</v>
      </c>
      <c r="M146" s="1">
        <v>2</v>
      </c>
      <c r="N146" s="1">
        <v>0.08</v>
      </c>
      <c r="O146" s="1">
        <v>3</v>
      </c>
      <c r="P146" s="1">
        <v>0.01</v>
      </c>
      <c r="Q146" s="1">
        <v>0.01</v>
      </c>
      <c r="R146" s="1">
        <v>0.01</v>
      </c>
      <c r="S146" s="1">
        <v>2492.9299999999998</v>
      </c>
      <c r="T146" s="1">
        <v>2490.87</v>
      </c>
      <c r="U146" s="1">
        <v>2494.87</v>
      </c>
    </row>
    <row r="147" spans="1:21">
      <c r="A147" s="1" t="s">
        <v>74</v>
      </c>
      <c r="B147" s="1" t="s">
        <v>66</v>
      </c>
      <c r="C147" s="2">
        <v>41626.620810185188</v>
      </c>
      <c r="D147" s="1" t="s">
        <v>30</v>
      </c>
      <c r="E147" s="1" t="s">
        <v>31</v>
      </c>
      <c r="F147" s="1" t="s">
        <v>67</v>
      </c>
      <c r="G147" s="1">
        <v>-0.01</v>
      </c>
      <c r="H147" s="3">
        <v>-0.01</v>
      </c>
      <c r="I147" s="1" t="s">
        <v>25</v>
      </c>
      <c r="J147" s="1">
        <v>-74.31</v>
      </c>
      <c r="K147" s="1">
        <v>0</v>
      </c>
      <c r="L147" s="1">
        <v>15.07</v>
      </c>
      <c r="M147" s="1">
        <v>10.24</v>
      </c>
      <c r="N147" s="1">
        <v>13.78</v>
      </c>
      <c r="O147" s="1">
        <v>3</v>
      </c>
      <c r="P147" s="1">
        <v>-0.01</v>
      </c>
      <c r="Q147" s="1">
        <v>0</v>
      </c>
      <c r="R147" s="1">
        <v>-0.01</v>
      </c>
      <c r="S147" s="1">
        <v>-75.430000000000007</v>
      </c>
      <c r="T147" s="1">
        <v>-63.56</v>
      </c>
      <c r="U147" s="1">
        <v>-83.95</v>
      </c>
    </row>
    <row r="148" spans="1:21">
      <c r="A148" s="1" t="s">
        <v>74</v>
      </c>
      <c r="B148" s="1" t="s">
        <v>66</v>
      </c>
      <c r="C148" s="2">
        <v>41626.620810185188</v>
      </c>
      <c r="D148" s="1" t="s">
        <v>32</v>
      </c>
      <c r="E148" s="1" t="s">
        <v>33</v>
      </c>
      <c r="G148" s="1">
        <v>0.03</v>
      </c>
      <c r="H148" s="3">
        <v>0.03</v>
      </c>
      <c r="I148" s="1" t="s">
        <v>25</v>
      </c>
      <c r="J148" s="1">
        <v>229.36</v>
      </c>
      <c r="K148" s="1">
        <v>0</v>
      </c>
      <c r="L148" s="1">
        <v>6.33</v>
      </c>
      <c r="M148" s="1">
        <v>14.51</v>
      </c>
      <c r="N148" s="1">
        <v>6.33</v>
      </c>
      <c r="O148" s="1">
        <v>3</v>
      </c>
      <c r="P148" s="1">
        <v>0.03</v>
      </c>
      <c r="Q148" s="1">
        <v>0.03</v>
      </c>
      <c r="R148" s="1">
        <v>0.03</v>
      </c>
      <c r="S148" s="1">
        <v>217.79</v>
      </c>
      <c r="T148" s="1">
        <v>224.65</v>
      </c>
      <c r="U148" s="1">
        <v>245.64</v>
      </c>
    </row>
    <row r="149" spans="1:21">
      <c r="A149" s="1" t="s">
        <v>74</v>
      </c>
      <c r="B149" s="1" t="s">
        <v>66</v>
      </c>
      <c r="C149" s="2">
        <v>41626.620810185188</v>
      </c>
      <c r="D149" s="1" t="s">
        <v>34</v>
      </c>
      <c r="E149" s="1" t="s">
        <v>35</v>
      </c>
      <c r="G149" s="1">
        <v>0</v>
      </c>
      <c r="H149" s="3">
        <v>0</v>
      </c>
      <c r="I149" s="1" t="s">
        <v>25</v>
      </c>
      <c r="J149" s="1">
        <v>120.45</v>
      </c>
      <c r="K149" s="1">
        <v>0</v>
      </c>
      <c r="L149" s="1">
        <v>1.89</v>
      </c>
      <c r="M149" s="1">
        <v>2.2799999999999998</v>
      </c>
      <c r="N149" s="1">
        <v>1.89</v>
      </c>
      <c r="O149" s="1">
        <v>3</v>
      </c>
      <c r="P149" s="1">
        <v>0</v>
      </c>
      <c r="Q149" s="1">
        <v>0</v>
      </c>
      <c r="R149" s="1">
        <v>0</v>
      </c>
      <c r="S149" s="1">
        <v>118.1</v>
      </c>
      <c r="T149" s="1">
        <v>120.6</v>
      </c>
      <c r="U149" s="1">
        <v>122.65</v>
      </c>
    </row>
    <row r="150" spans="1:21">
      <c r="A150" s="1" t="s">
        <v>74</v>
      </c>
      <c r="B150" s="1" t="s">
        <v>66</v>
      </c>
      <c r="C150" s="2">
        <v>41626.620810185188</v>
      </c>
      <c r="D150" s="1" t="s">
        <v>36</v>
      </c>
      <c r="E150" s="1" t="s">
        <v>37</v>
      </c>
      <c r="G150" s="1">
        <v>0</v>
      </c>
      <c r="H150" s="3">
        <v>0</v>
      </c>
      <c r="I150" s="1" t="s">
        <v>25</v>
      </c>
      <c r="J150" s="1">
        <v>14.688000000000001</v>
      </c>
      <c r="K150" s="1">
        <v>0</v>
      </c>
      <c r="L150" s="1">
        <v>111.39700000000001</v>
      </c>
      <c r="M150" s="1">
        <v>10.298999999999999</v>
      </c>
      <c r="N150" s="1">
        <v>70.12</v>
      </c>
      <c r="O150" s="1">
        <v>3</v>
      </c>
      <c r="P150" s="1">
        <v>0</v>
      </c>
      <c r="Q150" s="1">
        <v>0</v>
      </c>
      <c r="R150" s="1">
        <v>0</v>
      </c>
      <c r="S150" s="1">
        <v>21.710999999999999</v>
      </c>
      <c r="T150" s="1">
        <v>19.486999999999998</v>
      </c>
      <c r="U150" s="1">
        <v>2.8639999999999999</v>
      </c>
    </row>
    <row r="151" spans="1:21">
      <c r="A151" s="1" t="s">
        <v>74</v>
      </c>
      <c r="B151" s="1" t="s">
        <v>66</v>
      </c>
      <c r="C151" s="2">
        <v>41626.620810185188</v>
      </c>
      <c r="D151" s="1" t="s">
        <v>38</v>
      </c>
      <c r="E151" s="1" t="s">
        <v>39</v>
      </c>
      <c r="G151" s="1">
        <v>3.58</v>
      </c>
      <c r="H151" s="3">
        <v>3.58</v>
      </c>
      <c r="I151" s="1" t="s">
        <v>25</v>
      </c>
      <c r="J151" s="1">
        <v>720450.21</v>
      </c>
      <c r="K151" s="1">
        <v>0.01</v>
      </c>
      <c r="L151" s="1">
        <v>0.3</v>
      </c>
      <c r="M151" s="1">
        <v>2223.5100000000002</v>
      </c>
      <c r="N151" s="1">
        <v>0.31</v>
      </c>
      <c r="O151" s="1">
        <v>3</v>
      </c>
      <c r="P151" s="1">
        <v>3.59</v>
      </c>
      <c r="Q151" s="1">
        <v>3.58</v>
      </c>
      <c r="R151" s="1">
        <v>3.57</v>
      </c>
      <c r="S151" s="1">
        <v>722731.41</v>
      </c>
      <c r="T151" s="1">
        <v>720329.94</v>
      </c>
      <c r="U151" s="1">
        <v>718289.28</v>
      </c>
    </row>
    <row r="152" spans="1:21">
      <c r="A152" s="1" t="s">
        <v>74</v>
      </c>
      <c r="B152" s="1" t="s">
        <v>66</v>
      </c>
      <c r="C152" s="2">
        <v>41626.620810185188</v>
      </c>
      <c r="D152" s="1" t="s">
        <v>40</v>
      </c>
      <c r="E152" s="1" t="s">
        <v>41</v>
      </c>
      <c r="G152" s="1">
        <v>0.08</v>
      </c>
      <c r="H152" s="3">
        <v>0.08</v>
      </c>
      <c r="I152" s="1" t="s">
        <v>25</v>
      </c>
      <c r="J152" s="1">
        <v>157.38</v>
      </c>
      <c r="K152" s="1">
        <v>0</v>
      </c>
      <c r="L152" s="1">
        <v>5.23</v>
      </c>
      <c r="M152" s="1">
        <v>8.25</v>
      </c>
      <c r="N152" s="1">
        <v>5.24</v>
      </c>
      <c r="O152" s="1">
        <v>3</v>
      </c>
      <c r="P152" s="1">
        <v>0.08</v>
      </c>
      <c r="Q152" s="1">
        <v>7.0000000000000007E-2</v>
      </c>
      <c r="R152" s="1">
        <v>0.08</v>
      </c>
      <c r="S152" s="1">
        <v>165.01</v>
      </c>
      <c r="T152" s="1">
        <v>148.63</v>
      </c>
      <c r="U152" s="1">
        <v>158.51</v>
      </c>
    </row>
    <row r="153" spans="1:21">
      <c r="A153" s="1" t="s">
        <v>74</v>
      </c>
      <c r="B153" s="1" t="s">
        <v>66</v>
      </c>
      <c r="C153" s="2">
        <v>41626.620810185188</v>
      </c>
      <c r="D153" s="1" t="s">
        <v>42</v>
      </c>
      <c r="E153" s="1" t="s">
        <v>43</v>
      </c>
      <c r="G153" s="1">
        <v>3.0000000000000001E-3</v>
      </c>
      <c r="H153" s="3">
        <v>3.0000000000000001E-3</v>
      </c>
      <c r="I153" s="1" t="s">
        <v>25</v>
      </c>
      <c r="J153" s="1">
        <v>3338.1610000000001</v>
      </c>
      <c r="K153" s="1">
        <v>0</v>
      </c>
      <c r="L153" s="1">
        <v>0.33700000000000002</v>
      </c>
      <c r="M153" s="1">
        <v>11.238</v>
      </c>
      <c r="N153" s="1">
        <v>0.34</v>
      </c>
      <c r="O153" s="1">
        <v>3</v>
      </c>
      <c r="P153" s="1">
        <v>3.0000000000000001E-3</v>
      </c>
      <c r="Q153" s="1">
        <v>3.0000000000000001E-3</v>
      </c>
      <c r="R153" s="1">
        <v>3.0000000000000001E-3</v>
      </c>
      <c r="S153" s="1">
        <v>3333.7550000000001</v>
      </c>
      <c r="T153" s="1">
        <v>3350.9340000000002</v>
      </c>
      <c r="U153" s="1">
        <v>3329.7939999999999</v>
      </c>
    </row>
    <row r="154" spans="1:21">
      <c r="A154" s="1" t="s">
        <v>74</v>
      </c>
      <c r="B154" s="1" t="s">
        <v>66</v>
      </c>
      <c r="C154" s="2">
        <v>41626.620810185188</v>
      </c>
      <c r="D154" s="1" t="s">
        <v>44</v>
      </c>
      <c r="E154" s="1" t="s">
        <v>45</v>
      </c>
      <c r="G154" s="1">
        <v>0.12</v>
      </c>
      <c r="H154" s="3">
        <v>0.12</v>
      </c>
      <c r="I154" s="1" t="s">
        <v>25</v>
      </c>
      <c r="J154" s="1">
        <v>10254.65</v>
      </c>
      <c r="K154" s="1">
        <v>0</v>
      </c>
      <c r="L154" s="1">
        <v>0.2</v>
      </c>
      <c r="M154" s="1">
        <v>20.69</v>
      </c>
      <c r="N154" s="1">
        <v>0.2</v>
      </c>
      <c r="O154" s="1">
        <v>3</v>
      </c>
      <c r="P154" s="1">
        <v>0.12</v>
      </c>
      <c r="Q154" s="1">
        <v>0.12</v>
      </c>
      <c r="R154" s="1">
        <v>0.12</v>
      </c>
      <c r="S154" s="1">
        <v>10272.35</v>
      </c>
      <c r="T154" s="1">
        <v>10231.9</v>
      </c>
      <c r="U154" s="1">
        <v>10259.700000000001</v>
      </c>
    </row>
    <row r="155" spans="1:21">
      <c r="A155" s="1" t="s">
        <v>75</v>
      </c>
      <c r="B155" s="1" t="s">
        <v>66</v>
      </c>
      <c r="C155" s="2">
        <v>41626.622847222221</v>
      </c>
      <c r="D155" s="1" t="s">
        <v>23</v>
      </c>
      <c r="E155" s="1" t="s">
        <v>24</v>
      </c>
      <c r="G155" s="1">
        <v>0.02</v>
      </c>
      <c r="H155" s="3">
        <v>0.02</v>
      </c>
      <c r="I155" s="1" t="s">
        <v>25</v>
      </c>
      <c r="J155" s="1">
        <v>347.07</v>
      </c>
      <c r="K155" s="1">
        <v>0</v>
      </c>
      <c r="L155" s="1">
        <v>7.46</v>
      </c>
      <c r="M155" s="1">
        <v>26.12</v>
      </c>
      <c r="N155" s="1">
        <v>7.53</v>
      </c>
      <c r="O155" s="1">
        <v>3</v>
      </c>
      <c r="P155" s="1">
        <v>0.02</v>
      </c>
      <c r="Q155" s="1">
        <v>0.02</v>
      </c>
      <c r="R155" s="1">
        <v>0.02</v>
      </c>
      <c r="S155" s="1">
        <v>359.44</v>
      </c>
      <c r="T155" s="1">
        <v>317.07</v>
      </c>
      <c r="U155" s="1">
        <v>364.71</v>
      </c>
    </row>
    <row r="156" spans="1:21">
      <c r="A156" s="1" t="s">
        <v>75</v>
      </c>
      <c r="B156" s="1" t="s">
        <v>66</v>
      </c>
      <c r="C156" s="2">
        <v>41626.622847222221</v>
      </c>
      <c r="D156" s="1" t="s">
        <v>28</v>
      </c>
      <c r="E156" s="1" t="s">
        <v>29</v>
      </c>
      <c r="G156" s="1">
        <v>0</v>
      </c>
      <c r="H156" s="3">
        <v>0</v>
      </c>
      <c r="I156" s="1" t="s">
        <v>25</v>
      </c>
      <c r="J156" s="1">
        <v>1463.03</v>
      </c>
      <c r="K156" s="1">
        <v>0</v>
      </c>
      <c r="L156" s="1">
        <v>0.72</v>
      </c>
      <c r="M156" s="1">
        <v>10.52</v>
      </c>
      <c r="N156" s="1">
        <v>0.72</v>
      </c>
      <c r="O156" s="1">
        <v>3</v>
      </c>
      <c r="P156" s="1">
        <v>0</v>
      </c>
      <c r="Q156" s="1">
        <v>0</v>
      </c>
      <c r="R156" s="1">
        <v>0</v>
      </c>
      <c r="S156" s="1">
        <v>1457.58</v>
      </c>
      <c r="T156" s="1">
        <v>1456.35</v>
      </c>
      <c r="U156" s="1">
        <v>1475.16</v>
      </c>
    </row>
    <row r="157" spans="1:21">
      <c r="A157" s="1" t="s">
        <v>75</v>
      </c>
      <c r="B157" s="1" t="s">
        <v>66</v>
      </c>
      <c r="C157" s="2">
        <v>41626.622847222221</v>
      </c>
      <c r="D157" s="1" t="s">
        <v>30</v>
      </c>
      <c r="E157" s="1" t="s">
        <v>31</v>
      </c>
      <c r="F157" s="1" t="s">
        <v>67</v>
      </c>
      <c r="G157" s="1">
        <v>-0.01</v>
      </c>
      <c r="H157" s="3">
        <v>-0.01</v>
      </c>
      <c r="I157" s="1" t="s">
        <v>25</v>
      </c>
      <c r="J157" s="1">
        <v>-83.28</v>
      </c>
      <c r="K157" s="1">
        <v>0</v>
      </c>
      <c r="L157" s="1">
        <v>16.88</v>
      </c>
      <c r="M157" s="1">
        <v>12.99</v>
      </c>
      <c r="N157" s="1">
        <v>15.59</v>
      </c>
      <c r="O157" s="1">
        <v>3</v>
      </c>
      <c r="P157" s="1">
        <v>-0.01</v>
      </c>
      <c r="Q157" s="1">
        <v>0</v>
      </c>
      <c r="R157" s="1">
        <v>-0.01</v>
      </c>
      <c r="S157" s="1">
        <v>-89</v>
      </c>
      <c r="T157" s="1">
        <v>-68.42</v>
      </c>
      <c r="U157" s="1">
        <v>-92.42</v>
      </c>
    </row>
    <row r="158" spans="1:21">
      <c r="A158" s="1" t="s">
        <v>75</v>
      </c>
      <c r="B158" s="1" t="s">
        <v>66</v>
      </c>
      <c r="C158" s="2">
        <v>41626.622847222221</v>
      </c>
      <c r="D158" s="1" t="s">
        <v>32</v>
      </c>
      <c r="E158" s="1" t="s">
        <v>33</v>
      </c>
      <c r="G158" s="1">
        <v>0.68</v>
      </c>
      <c r="H158" s="3">
        <v>0.68</v>
      </c>
      <c r="I158" s="1" t="s">
        <v>25</v>
      </c>
      <c r="J158" s="1">
        <v>5420.45</v>
      </c>
      <c r="K158" s="1">
        <v>0.01</v>
      </c>
      <c r="L158" s="1">
        <v>0.8</v>
      </c>
      <c r="M158" s="1">
        <v>43.53</v>
      </c>
      <c r="N158" s="1">
        <v>0.8</v>
      </c>
      <c r="O158" s="1">
        <v>3</v>
      </c>
      <c r="P158" s="1">
        <v>0.69</v>
      </c>
      <c r="Q158" s="1">
        <v>0.68</v>
      </c>
      <c r="R158" s="1">
        <v>0.68</v>
      </c>
      <c r="S158" s="1">
        <v>5470.24</v>
      </c>
      <c r="T158" s="1">
        <v>5401.45</v>
      </c>
      <c r="U158" s="1">
        <v>5389.65</v>
      </c>
    </row>
    <row r="159" spans="1:21">
      <c r="A159" s="1" t="s">
        <v>75</v>
      </c>
      <c r="B159" s="1" t="s">
        <v>66</v>
      </c>
      <c r="C159" s="2">
        <v>41626.622847222221</v>
      </c>
      <c r="D159" s="1" t="s">
        <v>34</v>
      </c>
      <c r="E159" s="1" t="s">
        <v>35</v>
      </c>
      <c r="G159" s="1">
        <v>0</v>
      </c>
      <c r="H159" s="3">
        <v>0</v>
      </c>
      <c r="I159" s="1" t="s">
        <v>25</v>
      </c>
      <c r="J159" s="1">
        <v>122.43</v>
      </c>
      <c r="K159" s="1">
        <v>0</v>
      </c>
      <c r="L159" s="1">
        <v>5.54</v>
      </c>
      <c r="M159" s="1">
        <v>6.78</v>
      </c>
      <c r="N159" s="1">
        <v>5.54</v>
      </c>
      <c r="O159" s="1">
        <v>3</v>
      </c>
      <c r="P159" s="1">
        <v>0</v>
      </c>
      <c r="Q159" s="1">
        <v>0</v>
      </c>
      <c r="R159" s="1">
        <v>0</v>
      </c>
      <c r="S159" s="1">
        <v>114.8</v>
      </c>
      <c r="T159" s="1">
        <v>127.78</v>
      </c>
      <c r="U159" s="1">
        <v>124.71</v>
      </c>
    </row>
    <row r="160" spans="1:21">
      <c r="A160" s="1" t="s">
        <v>75</v>
      </c>
      <c r="B160" s="1" t="s">
        <v>66</v>
      </c>
      <c r="C160" s="2">
        <v>41626.622847222221</v>
      </c>
      <c r="D160" s="1" t="s">
        <v>36</v>
      </c>
      <c r="E160" s="1" t="s">
        <v>37</v>
      </c>
      <c r="G160" s="1">
        <v>0</v>
      </c>
      <c r="H160" s="3">
        <v>0</v>
      </c>
      <c r="I160" s="1" t="s">
        <v>25</v>
      </c>
      <c r="J160" s="1">
        <v>17.837</v>
      </c>
      <c r="K160" s="1">
        <v>0</v>
      </c>
      <c r="L160" s="1">
        <v>141.625</v>
      </c>
      <c r="M160" s="1">
        <v>17.555</v>
      </c>
      <c r="N160" s="1">
        <v>98.42</v>
      </c>
      <c r="O160" s="1">
        <v>3</v>
      </c>
      <c r="P160" s="1">
        <v>0</v>
      </c>
      <c r="Q160" s="1">
        <v>0</v>
      </c>
      <c r="R160" s="1">
        <v>0</v>
      </c>
      <c r="S160" s="1">
        <v>-2.387</v>
      </c>
      <c r="T160" s="1">
        <v>29.138000000000002</v>
      </c>
      <c r="U160" s="1">
        <v>26.760999999999999</v>
      </c>
    </row>
    <row r="161" spans="1:21">
      <c r="A161" s="1" t="s">
        <v>75</v>
      </c>
      <c r="B161" s="1" t="s">
        <v>66</v>
      </c>
      <c r="C161" s="2">
        <v>41626.622847222221</v>
      </c>
      <c r="D161" s="1" t="s">
        <v>38</v>
      </c>
      <c r="E161" s="1" t="s">
        <v>39</v>
      </c>
      <c r="G161" s="1">
        <v>2.98</v>
      </c>
      <c r="H161" s="3">
        <v>2.98</v>
      </c>
      <c r="I161" s="1" t="s">
        <v>25</v>
      </c>
      <c r="J161" s="1">
        <v>599031.27</v>
      </c>
      <c r="K161" s="1">
        <v>0.02</v>
      </c>
      <c r="L161" s="1">
        <v>0.57999999999999996</v>
      </c>
      <c r="M161" s="1">
        <v>3513.02</v>
      </c>
      <c r="N161" s="1">
        <v>0.59</v>
      </c>
      <c r="O161" s="1">
        <v>3</v>
      </c>
      <c r="P161" s="1">
        <v>2.96</v>
      </c>
      <c r="Q161" s="1">
        <v>2.98</v>
      </c>
      <c r="R161" s="1">
        <v>3</v>
      </c>
      <c r="S161" s="1">
        <v>595573.43000000005</v>
      </c>
      <c r="T161" s="1">
        <v>598923.38</v>
      </c>
      <c r="U161" s="1">
        <v>602596.99</v>
      </c>
    </row>
    <row r="162" spans="1:21">
      <c r="A162" s="1" t="s">
        <v>75</v>
      </c>
      <c r="B162" s="1" t="s">
        <v>66</v>
      </c>
      <c r="C162" s="2">
        <v>41626.622847222221</v>
      </c>
      <c r="D162" s="1" t="s">
        <v>40</v>
      </c>
      <c r="E162" s="1" t="s">
        <v>41</v>
      </c>
      <c r="G162" s="1">
        <v>0.39</v>
      </c>
      <c r="H162" s="3">
        <v>0.39</v>
      </c>
      <c r="I162" s="1" t="s">
        <v>25</v>
      </c>
      <c r="J162" s="1">
        <v>806.9</v>
      </c>
      <c r="K162" s="1">
        <v>0</v>
      </c>
      <c r="L162" s="1">
        <v>0.53</v>
      </c>
      <c r="M162" s="1">
        <v>4.29</v>
      </c>
      <c r="N162" s="1">
        <v>0.53</v>
      </c>
      <c r="O162" s="1">
        <v>3</v>
      </c>
      <c r="P162" s="1">
        <v>0.39</v>
      </c>
      <c r="Q162" s="1">
        <v>0.39</v>
      </c>
      <c r="R162" s="1">
        <v>0.39</v>
      </c>
      <c r="S162" s="1">
        <v>811.19</v>
      </c>
      <c r="T162" s="1">
        <v>802.6</v>
      </c>
      <c r="U162" s="1">
        <v>806.92</v>
      </c>
    </row>
    <row r="163" spans="1:21">
      <c r="A163" s="1" t="s">
        <v>75</v>
      </c>
      <c r="B163" s="1" t="s">
        <v>66</v>
      </c>
      <c r="C163" s="2">
        <v>41626.622847222221</v>
      </c>
      <c r="D163" s="1" t="s">
        <v>42</v>
      </c>
      <c r="E163" s="1" t="s">
        <v>43</v>
      </c>
      <c r="G163" s="1">
        <v>2E-3</v>
      </c>
      <c r="H163" s="3">
        <v>2E-3</v>
      </c>
      <c r="I163" s="1" t="s">
        <v>25</v>
      </c>
      <c r="J163" s="1">
        <v>2513.8670000000002</v>
      </c>
      <c r="K163" s="1">
        <v>0</v>
      </c>
      <c r="L163" s="1">
        <v>0.77400000000000002</v>
      </c>
      <c r="M163" s="1">
        <v>19.395</v>
      </c>
      <c r="N163" s="1">
        <v>0.77</v>
      </c>
      <c r="O163" s="1">
        <v>3</v>
      </c>
      <c r="P163" s="1">
        <v>2E-3</v>
      </c>
      <c r="Q163" s="1">
        <v>2E-3</v>
      </c>
      <c r="R163" s="1">
        <v>2E-3</v>
      </c>
      <c r="S163" s="1">
        <v>2492.8719999999998</v>
      </c>
      <c r="T163" s="1">
        <v>2517.6129999999998</v>
      </c>
      <c r="U163" s="1">
        <v>2531.1149999999998</v>
      </c>
    </row>
    <row r="164" spans="1:21">
      <c r="A164" s="1" t="s">
        <v>75</v>
      </c>
      <c r="B164" s="1" t="s">
        <v>66</v>
      </c>
      <c r="C164" s="2">
        <v>41626.622847222221</v>
      </c>
      <c r="D164" s="1" t="s">
        <v>44</v>
      </c>
      <c r="E164" s="1" t="s">
        <v>45</v>
      </c>
      <c r="G164" s="1">
        <v>0.14000000000000001</v>
      </c>
      <c r="H164" s="3">
        <v>0.14000000000000001</v>
      </c>
      <c r="I164" s="1" t="s">
        <v>25</v>
      </c>
      <c r="J164" s="1">
        <v>11957.62</v>
      </c>
      <c r="K164" s="1">
        <v>0</v>
      </c>
      <c r="L164" s="1">
        <v>0.33</v>
      </c>
      <c r="M164" s="1">
        <v>39.18</v>
      </c>
      <c r="N164" s="1">
        <v>0.33</v>
      </c>
      <c r="O164" s="1">
        <v>3</v>
      </c>
      <c r="P164" s="1">
        <v>0.14000000000000001</v>
      </c>
      <c r="Q164" s="1">
        <v>0.14000000000000001</v>
      </c>
      <c r="R164" s="1">
        <v>0.14000000000000001</v>
      </c>
      <c r="S164" s="1">
        <v>11956.39</v>
      </c>
      <c r="T164" s="1">
        <v>11919.07</v>
      </c>
      <c r="U164" s="1">
        <v>11997.4</v>
      </c>
    </row>
    <row r="165" spans="1:21">
      <c r="A165" s="1" t="s">
        <v>76</v>
      </c>
      <c r="B165" s="1" t="s">
        <v>66</v>
      </c>
      <c r="C165" s="2">
        <v>41626.624895833331</v>
      </c>
      <c r="D165" s="1" t="s">
        <v>23</v>
      </c>
      <c r="E165" s="1" t="s">
        <v>24</v>
      </c>
      <c r="F165" s="1" t="s">
        <v>67</v>
      </c>
      <c r="G165" s="1">
        <v>-0.02</v>
      </c>
      <c r="H165" s="3">
        <v>-0.02</v>
      </c>
      <c r="I165" s="1" t="s">
        <v>25</v>
      </c>
      <c r="J165" s="1">
        <v>-267.14</v>
      </c>
      <c r="K165" s="1">
        <v>0.01</v>
      </c>
      <c r="L165" s="1">
        <v>57.19</v>
      </c>
      <c r="M165" s="1">
        <v>151.13</v>
      </c>
      <c r="N165" s="1">
        <v>56.57</v>
      </c>
      <c r="O165" s="1">
        <v>3</v>
      </c>
      <c r="P165" s="1">
        <v>-0.02</v>
      </c>
      <c r="Q165" s="1">
        <v>-0.02</v>
      </c>
      <c r="R165" s="1">
        <v>-0.01</v>
      </c>
      <c r="S165" s="1">
        <v>-390.19</v>
      </c>
      <c r="T165" s="1">
        <v>-312.77999999999997</v>
      </c>
      <c r="U165" s="1">
        <v>-98.45</v>
      </c>
    </row>
    <row r="166" spans="1:21">
      <c r="A166" s="1" t="s">
        <v>76</v>
      </c>
      <c r="B166" s="1" t="s">
        <v>66</v>
      </c>
      <c r="C166" s="2">
        <v>41626.624895833331</v>
      </c>
      <c r="D166" s="1" t="s">
        <v>28</v>
      </c>
      <c r="E166" s="1" t="s">
        <v>29</v>
      </c>
      <c r="G166" s="1">
        <v>0</v>
      </c>
      <c r="H166" s="3">
        <v>0</v>
      </c>
      <c r="I166" s="1" t="s">
        <v>25</v>
      </c>
      <c r="J166" s="1">
        <v>-30.39</v>
      </c>
      <c r="K166" s="1">
        <v>0</v>
      </c>
      <c r="L166" s="1">
        <v>17.399999999999999</v>
      </c>
      <c r="M166" s="1">
        <v>5.44</v>
      </c>
      <c r="N166" s="1">
        <v>17.89</v>
      </c>
      <c r="O166" s="1">
        <v>3</v>
      </c>
      <c r="P166" s="1">
        <v>0</v>
      </c>
      <c r="Q166" s="1">
        <v>0</v>
      </c>
      <c r="R166" s="1">
        <v>0</v>
      </c>
      <c r="S166" s="1">
        <v>-24.2</v>
      </c>
      <c r="T166" s="1">
        <v>-34.42</v>
      </c>
      <c r="U166" s="1">
        <v>-32.53</v>
      </c>
    </row>
    <row r="167" spans="1:21">
      <c r="A167" s="1" t="s">
        <v>76</v>
      </c>
      <c r="B167" s="1" t="s">
        <v>66</v>
      </c>
      <c r="C167" s="2">
        <v>41626.624895833331</v>
      </c>
      <c r="D167" s="1" t="s">
        <v>30</v>
      </c>
      <c r="E167" s="1" t="s">
        <v>31</v>
      </c>
      <c r="F167" s="1" t="s">
        <v>67</v>
      </c>
      <c r="G167" s="1">
        <v>0</v>
      </c>
      <c r="H167" s="3">
        <v>0</v>
      </c>
      <c r="I167" s="1" t="s">
        <v>25</v>
      </c>
      <c r="J167" s="1">
        <v>-66.64</v>
      </c>
      <c r="K167" s="1">
        <v>0</v>
      </c>
      <c r="L167" s="1">
        <v>26.15</v>
      </c>
      <c r="M167" s="1">
        <v>15.76</v>
      </c>
      <c r="N167" s="1">
        <v>23.65</v>
      </c>
      <c r="O167" s="1">
        <v>3</v>
      </c>
      <c r="P167" s="1">
        <v>-0.01</v>
      </c>
      <c r="Q167" s="1">
        <v>-0.01</v>
      </c>
      <c r="R167" s="1">
        <v>0</v>
      </c>
      <c r="S167" s="1">
        <v>-79.16</v>
      </c>
      <c r="T167" s="1">
        <v>-71.819999999999993</v>
      </c>
      <c r="U167" s="1">
        <v>-48.94</v>
      </c>
    </row>
    <row r="168" spans="1:21">
      <c r="A168" s="1" t="s">
        <v>76</v>
      </c>
      <c r="B168" s="1" t="s">
        <v>66</v>
      </c>
      <c r="C168" s="2">
        <v>41626.624895833331</v>
      </c>
      <c r="D168" s="1" t="s">
        <v>32</v>
      </c>
      <c r="E168" s="1" t="s">
        <v>33</v>
      </c>
      <c r="F168" s="1" t="s">
        <v>67</v>
      </c>
      <c r="G168" s="1">
        <v>-0.03</v>
      </c>
      <c r="H168" s="3">
        <v>-0.03</v>
      </c>
      <c r="I168" s="1" t="s">
        <v>25</v>
      </c>
      <c r="J168" s="1">
        <v>-272.91000000000003</v>
      </c>
      <c r="K168" s="1">
        <v>0</v>
      </c>
      <c r="L168" s="1">
        <v>4.3</v>
      </c>
      <c r="M168" s="1">
        <v>11.74</v>
      </c>
      <c r="N168" s="1">
        <v>4.3</v>
      </c>
      <c r="O168" s="1">
        <v>3</v>
      </c>
      <c r="P168" s="1">
        <v>-0.04</v>
      </c>
      <c r="Q168" s="1">
        <v>-0.03</v>
      </c>
      <c r="R168" s="1">
        <v>-0.03</v>
      </c>
      <c r="S168" s="1">
        <v>-286.2</v>
      </c>
      <c r="T168" s="1">
        <v>-268.62</v>
      </c>
      <c r="U168" s="1">
        <v>-263.93</v>
      </c>
    </row>
    <row r="169" spans="1:21">
      <c r="A169" s="1" t="s">
        <v>76</v>
      </c>
      <c r="B169" s="1" t="s">
        <v>66</v>
      </c>
      <c r="C169" s="2">
        <v>41626.624895833331</v>
      </c>
      <c r="D169" s="1" t="s">
        <v>34</v>
      </c>
      <c r="E169" s="1" t="s">
        <v>35</v>
      </c>
      <c r="G169" s="1">
        <v>0</v>
      </c>
      <c r="H169" s="3">
        <v>0</v>
      </c>
      <c r="I169" s="1" t="s">
        <v>25</v>
      </c>
      <c r="J169" s="1">
        <v>67.61</v>
      </c>
      <c r="K169" s="1">
        <v>0</v>
      </c>
      <c r="L169" s="1">
        <v>18.739999999999998</v>
      </c>
      <c r="M169" s="1">
        <v>12.64</v>
      </c>
      <c r="N169" s="1">
        <v>18.690000000000001</v>
      </c>
      <c r="O169" s="1">
        <v>3</v>
      </c>
      <c r="P169" s="1">
        <v>0</v>
      </c>
      <c r="Q169" s="1">
        <v>0</v>
      </c>
      <c r="R169" s="1">
        <v>0</v>
      </c>
      <c r="S169" s="1">
        <v>73.760000000000005</v>
      </c>
      <c r="T169" s="1">
        <v>76</v>
      </c>
      <c r="U169" s="1">
        <v>53.08</v>
      </c>
    </row>
    <row r="170" spans="1:21">
      <c r="A170" s="1" t="s">
        <v>76</v>
      </c>
      <c r="B170" s="1" t="s">
        <v>66</v>
      </c>
      <c r="C170" s="2">
        <v>41626.624895833331</v>
      </c>
      <c r="D170" s="1" t="s">
        <v>36</v>
      </c>
      <c r="E170" s="1" t="s">
        <v>37</v>
      </c>
      <c r="G170" s="1">
        <v>0</v>
      </c>
      <c r="H170" s="3">
        <v>0</v>
      </c>
      <c r="I170" s="1" t="s">
        <v>25</v>
      </c>
      <c r="J170" s="1">
        <v>15.677</v>
      </c>
      <c r="K170" s="1">
        <v>0</v>
      </c>
      <c r="L170" s="1">
        <v>68.126000000000005</v>
      </c>
      <c r="M170" s="1">
        <v>6.9729999999999999</v>
      </c>
      <c r="N170" s="1">
        <v>44.48</v>
      </c>
      <c r="O170" s="1">
        <v>3</v>
      </c>
      <c r="P170" s="1">
        <v>0</v>
      </c>
      <c r="Q170" s="1">
        <v>0</v>
      </c>
      <c r="R170" s="1">
        <v>0</v>
      </c>
      <c r="S170" s="1">
        <v>7.6319999999999997</v>
      </c>
      <c r="T170" s="1">
        <v>19.417999999999999</v>
      </c>
      <c r="U170" s="1">
        <v>19.981999999999999</v>
      </c>
    </row>
    <row r="171" spans="1:21">
      <c r="A171" s="1" t="s">
        <v>76</v>
      </c>
      <c r="B171" s="1" t="s">
        <v>66</v>
      </c>
      <c r="C171" s="2">
        <v>41626.624895833331</v>
      </c>
      <c r="D171" s="1" t="s">
        <v>38</v>
      </c>
      <c r="E171" s="1" t="s">
        <v>39</v>
      </c>
      <c r="G171" s="1">
        <v>0</v>
      </c>
      <c r="H171" s="3">
        <v>0</v>
      </c>
      <c r="I171" s="1" t="s">
        <v>25</v>
      </c>
      <c r="J171" s="1">
        <v>564.16999999999996</v>
      </c>
      <c r="K171" s="1">
        <v>0</v>
      </c>
      <c r="L171" s="1">
        <v>3</v>
      </c>
      <c r="M171" s="1">
        <v>17.43</v>
      </c>
      <c r="N171" s="1">
        <v>3.09</v>
      </c>
      <c r="O171" s="1">
        <v>3</v>
      </c>
      <c r="P171" s="1">
        <v>0</v>
      </c>
      <c r="Q171" s="1">
        <v>0</v>
      </c>
      <c r="R171" s="1">
        <v>0</v>
      </c>
      <c r="S171" s="1">
        <v>584.19000000000005</v>
      </c>
      <c r="T171" s="1">
        <v>555.99</v>
      </c>
      <c r="U171" s="1">
        <v>552.34</v>
      </c>
    </row>
    <row r="172" spans="1:21">
      <c r="A172" s="1" t="s">
        <v>76</v>
      </c>
      <c r="B172" s="1" t="s">
        <v>66</v>
      </c>
      <c r="C172" s="2">
        <v>41626.624895833331</v>
      </c>
      <c r="D172" s="1" t="s">
        <v>40</v>
      </c>
      <c r="E172" s="1" t="s">
        <v>41</v>
      </c>
      <c r="G172" s="1">
        <v>0.02</v>
      </c>
      <c r="H172" s="3">
        <v>0.02</v>
      </c>
      <c r="I172" s="1" t="s">
        <v>25</v>
      </c>
      <c r="J172" s="1">
        <v>48.15</v>
      </c>
      <c r="K172" s="1">
        <v>0</v>
      </c>
      <c r="L172" s="1">
        <v>9.17</v>
      </c>
      <c r="M172" s="1">
        <v>4.4400000000000004</v>
      </c>
      <c r="N172" s="1">
        <v>9.2200000000000006</v>
      </c>
      <c r="O172" s="1">
        <v>3</v>
      </c>
      <c r="P172" s="1">
        <v>0.02</v>
      </c>
      <c r="Q172" s="1">
        <v>0.03</v>
      </c>
      <c r="R172" s="1">
        <v>0.02</v>
      </c>
      <c r="S172" s="1">
        <v>48.38</v>
      </c>
      <c r="T172" s="1">
        <v>52.47</v>
      </c>
      <c r="U172" s="1">
        <v>43.6</v>
      </c>
    </row>
    <row r="173" spans="1:21">
      <c r="A173" s="1" t="s">
        <v>76</v>
      </c>
      <c r="B173" s="1" t="s">
        <v>66</v>
      </c>
      <c r="C173" s="2">
        <v>41626.624895833331</v>
      </c>
      <c r="D173" s="1" t="s">
        <v>42</v>
      </c>
      <c r="E173" s="1" t="s">
        <v>43</v>
      </c>
      <c r="G173" s="1">
        <v>0</v>
      </c>
      <c r="H173" s="3">
        <v>0</v>
      </c>
      <c r="I173" s="1" t="s">
        <v>25</v>
      </c>
      <c r="J173" s="1">
        <v>-74.519000000000005</v>
      </c>
      <c r="K173" s="1">
        <v>0</v>
      </c>
      <c r="L173" s="1">
        <v>15.222</v>
      </c>
      <c r="M173" s="1">
        <v>12.467000000000001</v>
      </c>
      <c r="N173" s="1">
        <v>16.73</v>
      </c>
      <c r="O173" s="1">
        <v>3</v>
      </c>
      <c r="P173" s="1">
        <v>0</v>
      </c>
      <c r="Q173" s="1">
        <v>0</v>
      </c>
      <c r="R173" s="1">
        <v>0</v>
      </c>
      <c r="S173" s="1">
        <v>-63.28</v>
      </c>
      <c r="T173" s="1">
        <v>-87.93</v>
      </c>
      <c r="U173" s="1">
        <v>-72.346999999999994</v>
      </c>
    </row>
    <row r="174" spans="1:21">
      <c r="A174" s="1" t="s">
        <v>76</v>
      </c>
      <c r="B174" s="1" t="s">
        <v>66</v>
      </c>
      <c r="C174" s="2">
        <v>41626.624895833331</v>
      </c>
      <c r="D174" s="1" t="s">
        <v>44</v>
      </c>
      <c r="E174" s="1" t="s">
        <v>45</v>
      </c>
      <c r="G174" s="1">
        <v>0</v>
      </c>
      <c r="H174" s="3">
        <v>0</v>
      </c>
      <c r="I174" s="1" t="s">
        <v>25</v>
      </c>
      <c r="J174" s="1">
        <v>74.94</v>
      </c>
      <c r="K174" s="1">
        <v>0</v>
      </c>
      <c r="L174" s="1">
        <v>14.57</v>
      </c>
      <c r="M174" s="1">
        <v>10.81</v>
      </c>
      <c r="N174" s="1">
        <v>14.42</v>
      </c>
      <c r="O174" s="1">
        <v>3</v>
      </c>
      <c r="P174" s="1">
        <v>0</v>
      </c>
      <c r="Q174" s="1">
        <v>0</v>
      </c>
      <c r="R174" s="1">
        <v>0</v>
      </c>
      <c r="S174" s="1">
        <v>74.84</v>
      </c>
      <c r="T174" s="1">
        <v>64.180000000000007</v>
      </c>
      <c r="U174" s="1">
        <v>85.79</v>
      </c>
    </row>
    <row r="175" spans="1:21">
      <c r="A175" s="1" t="s">
        <v>77</v>
      </c>
      <c r="B175" s="1" t="s">
        <v>66</v>
      </c>
      <c r="C175" s="2">
        <v>41626.626944444448</v>
      </c>
      <c r="D175" s="1" t="s">
        <v>23</v>
      </c>
      <c r="E175" s="1" t="s">
        <v>24</v>
      </c>
      <c r="G175" s="1">
        <v>0.03</v>
      </c>
      <c r="H175" s="3">
        <v>0.03</v>
      </c>
      <c r="I175" s="1" t="s">
        <v>25</v>
      </c>
      <c r="J175" s="1">
        <v>505.25</v>
      </c>
      <c r="K175" s="1">
        <v>0</v>
      </c>
      <c r="L175" s="1">
        <v>6.35</v>
      </c>
      <c r="M175" s="1">
        <v>32.26</v>
      </c>
      <c r="N175" s="1">
        <v>6.39</v>
      </c>
      <c r="O175" s="1">
        <v>3</v>
      </c>
      <c r="P175" s="1">
        <v>0.03</v>
      </c>
      <c r="Q175" s="1">
        <v>0.03</v>
      </c>
      <c r="R175" s="1">
        <v>0.03</v>
      </c>
      <c r="S175" s="1">
        <v>541.57000000000005</v>
      </c>
      <c r="T175" s="1">
        <v>479.92</v>
      </c>
      <c r="U175" s="1">
        <v>494.26</v>
      </c>
    </row>
    <row r="176" spans="1:21">
      <c r="A176" s="1" t="s">
        <v>77</v>
      </c>
      <c r="B176" s="1" t="s">
        <v>66</v>
      </c>
      <c r="C176" s="2">
        <v>41626.626944444448</v>
      </c>
      <c r="D176" s="1" t="s">
        <v>28</v>
      </c>
      <c r="E176" s="1" t="s">
        <v>29</v>
      </c>
      <c r="G176" s="1">
        <v>0.01</v>
      </c>
      <c r="H176" s="3">
        <v>0.01</v>
      </c>
      <c r="I176" s="1" t="s">
        <v>25</v>
      </c>
      <c r="J176" s="1">
        <v>2480.11</v>
      </c>
      <c r="K176" s="1">
        <v>0</v>
      </c>
      <c r="L176" s="1">
        <v>0.57999999999999996</v>
      </c>
      <c r="M176" s="1">
        <v>14.48</v>
      </c>
      <c r="N176" s="1">
        <v>0.57999999999999996</v>
      </c>
      <c r="O176" s="1">
        <v>3</v>
      </c>
      <c r="P176" s="1">
        <v>0.01</v>
      </c>
      <c r="Q176" s="1">
        <v>0.01</v>
      </c>
      <c r="R176" s="1">
        <v>0.01</v>
      </c>
      <c r="S176" s="1">
        <v>2463.54</v>
      </c>
      <c r="T176" s="1">
        <v>2486.4899999999998</v>
      </c>
      <c r="U176" s="1">
        <v>2490.31</v>
      </c>
    </row>
    <row r="177" spans="1:21">
      <c r="A177" s="1" t="s">
        <v>77</v>
      </c>
      <c r="B177" s="1" t="s">
        <v>66</v>
      </c>
      <c r="C177" s="2">
        <v>41626.626944444448</v>
      </c>
      <c r="D177" s="1" t="s">
        <v>30</v>
      </c>
      <c r="E177" s="1" t="s">
        <v>31</v>
      </c>
      <c r="F177" s="1" t="s">
        <v>67</v>
      </c>
      <c r="G177" s="1">
        <v>-0.01</v>
      </c>
      <c r="H177" s="3">
        <v>-0.01</v>
      </c>
      <c r="I177" s="1" t="s">
        <v>25</v>
      </c>
      <c r="J177" s="1">
        <v>-84.51</v>
      </c>
      <c r="K177" s="1">
        <v>0</v>
      </c>
      <c r="L177" s="1">
        <v>26.65</v>
      </c>
      <c r="M177" s="1">
        <v>20.83</v>
      </c>
      <c r="N177" s="1">
        <v>24.64</v>
      </c>
      <c r="O177" s="1">
        <v>3</v>
      </c>
      <c r="P177" s="1">
        <v>-0.01</v>
      </c>
      <c r="Q177" s="1">
        <v>0</v>
      </c>
      <c r="R177" s="1">
        <v>-0.01</v>
      </c>
      <c r="S177" s="1">
        <v>-96.91</v>
      </c>
      <c r="T177" s="1">
        <v>-60.47</v>
      </c>
      <c r="U177" s="1">
        <v>-96.16</v>
      </c>
    </row>
    <row r="178" spans="1:21">
      <c r="A178" s="1" t="s">
        <v>77</v>
      </c>
      <c r="B178" s="1" t="s">
        <v>66</v>
      </c>
      <c r="C178" s="2">
        <v>41626.626944444448</v>
      </c>
      <c r="D178" s="1" t="s">
        <v>32</v>
      </c>
      <c r="E178" s="1" t="s">
        <v>33</v>
      </c>
      <c r="G178" s="1">
        <v>0.57999999999999996</v>
      </c>
      <c r="H178" s="3">
        <v>0.57999999999999996</v>
      </c>
      <c r="I178" s="1" t="s">
        <v>25</v>
      </c>
      <c r="J178" s="1">
        <v>4606.2</v>
      </c>
      <c r="K178" s="1">
        <v>0.01</v>
      </c>
      <c r="L178" s="1">
        <v>1.23</v>
      </c>
      <c r="M178" s="1">
        <v>57.13</v>
      </c>
      <c r="N178" s="1">
        <v>1.24</v>
      </c>
      <c r="O178" s="1">
        <v>3</v>
      </c>
      <c r="P178" s="1">
        <v>0.57999999999999996</v>
      </c>
      <c r="Q178" s="1">
        <v>0.59</v>
      </c>
      <c r="R178" s="1">
        <v>0.57999999999999996</v>
      </c>
      <c r="S178" s="1">
        <v>4564.37</v>
      </c>
      <c r="T178" s="1">
        <v>4671.29</v>
      </c>
      <c r="U178" s="1">
        <v>4582.95</v>
      </c>
    </row>
    <row r="179" spans="1:21">
      <c r="A179" s="1" t="s">
        <v>77</v>
      </c>
      <c r="B179" s="1" t="s">
        <v>66</v>
      </c>
      <c r="C179" s="2">
        <v>41626.626944444448</v>
      </c>
      <c r="D179" s="1" t="s">
        <v>34</v>
      </c>
      <c r="E179" s="1" t="s">
        <v>35</v>
      </c>
      <c r="G179" s="1">
        <v>0</v>
      </c>
      <c r="H179" s="3">
        <v>0</v>
      </c>
      <c r="I179" s="1" t="s">
        <v>25</v>
      </c>
      <c r="J179" s="1">
        <v>142.82</v>
      </c>
      <c r="K179" s="1">
        <v>0</v>
      </c>
      <c r="L179" s="1">
        <v>10.67</v>
      </c>
      <c r="M179" s="1">
        <v>15.22</v>
      </c>
      <c r="N179" s="1">
        <v>10.66</v>
      </c>
      <c r="O179" s="1">
        <v>3</v>
      </c>
      <c r="P179" s="1">
        <v>0</v>
      </c>
      <c r="Q179" s="1">
        <v>0</v>
      </c>
      <c r="R179" s="1">
        <v>0</v>
      </c>
      <c r="S179" s="1">
        <v>126.3</v>
      </c>
      <c r="T179" s="1">
        <v>156.27000000000001</v>
      </c>
      <c r="U179" s="1">
        <v>145.88999999999999</v>
      </c>
    </row>
    <row r="180" spans="1:21">
      <c r="A180" s="1" t="s">
        <v>77</v>
      </c>
      <c r="B180" s="1" t="s">
        <v>66</v>
      </c>
      <c r="C180" s="2">
        <v>41626.626944444448</v>
      </c>
      <c r="D180" s="1" t="s">
        <v>36</v>
      </c>
      <c r="E180" s="1" t="s">
        <v>37</v>
      </c>
      <c r="G180" s="1">
        <v>0</v>
      </c>
      <c r="H180" s="3">
        <v>0</v>
      </c>
      <c r="I180" s="1" t="s">
        <v>25</v>
      </c>
      <c r="J180" s="1">
        <v>21.3</v>
      </c>
      <c r="K180" s="1">
        <v>0</v>
      </c>
      <c r="L180" s="1">
        <v>12.481999999999999</v>
      </c>
      <c r="M180" s="1">
        <v>1.98</v>
      </c>
      <c r="N180" s="1">
        <v>9.2899999999999991</v>
      </c>
      <c r="O180" s="1">
        <v>3</v>
      </c>
      <c r="P180" s="1">
        <v>0</v>
      </c>
      <c r="Q180" s="1">
        <v>0</v>
      </c>
      <c r="R180" s="1">
        <v>0</v>
      </c>
      <c r="S180" s="1">
        <v>20.722999999999999</v>
      </c>
      <c r="T180" s="1">
        <v>23.504000000000001</v>
      </c>
      <c r="U180" s="1">
        <v>19.673999999999999</v>
      </c>
    </row>
    <row r="181" spans="1:21">
      <c r="A181" s="1" t="s">
        <v>77</v>
      </c>
      <c r="B181" s="1" t="s">
        <v>66</v>
      </c>
      <c r="C181" s="2">
        <v>41626.626944444448</v>
      </c>
      <c r="D181" s="1" t="s">
        <v>38</v>
      </c>
      <c r="E181" s="1" t="s">
        <v>39</v>
      </c>
      <c r="G181" s="1">
        <v>0.22</v>
      </c>
      <c r="H181" s="3">
        <v>0.22</v>
      </c>
      <c r="I181" s="1" t="s">
        <v>25</v>
      </c>
      <c r="J181" s="1">
        <v>43104.67</v>
      </c>
      <c r="K181" s="1">
        <v>0</v>
      </c>
      <c r="L181" s="1">
        <v>0.82</v>
      </c>
      <c r="M181" s="1">
        <v>354.93</v>
      </c>
      <c r="N181" s="1">
        <v>0.82</v>
      </c>
      <c r="O181" s="1">
        <v>3</v>
      </c>
      <c r="P181" s="1">
        <v>0.22</v>
      </c>
      <c r="Q181" s="1">
        <v>0.22</v>
      </c>
      <c r="R181" s="1">
        <v>0.22</v>
      </c>
      <c r="S181" s="1">
        <v>42701.45</v>
      </c>
      <c r="T181" s="1">
        <v>43242.720000000001</v>
      </c>
      <c r="U181" s="1">
        <v>43369.83</v>
      </c>
    </row>
    <row r="182" spans="1:21">
      <c r="A182" s="1" t="s">
        <v>77</v>
      </c>
      <c r="B182" s="1" t="s">
        <v>66</v>
      </c>
      <c r="C182" s="2">
        <v>41626.626944444448</v>
      </c>
      <c r="D182" s="1" t="s">
        <v>40</v>
      </c>
      <c r="E182" s="1" t="s">
        <v>41</v>
      </c>
      <c r="G182" s="1">
        <v>1.29</v>
      </c>
      <c r="H182" s="3">
        <v>1.29</v>
      </c>
      <c r="I182" s="1" t="s">
        <v>25</v>
      </c>
      <c r="J182" s="1">
        <v>2677.83</v>
      </c>
      <c r="K182" s="1">
        <v>0.01</v>
      </c>
      <c r="L182" s="1">
        <v>1.03</v>
      </c>
      <c r="M182" s="1">
        <v>27.65</v>
      </c>
      <c r="N182" s="1">
        <v>1.03</v>
      </c>
      <c r="O182" s="1">
        <v>3</v>
      </c>
      <c r="P182" s="1">
        <v>1.28</v>
      </c>
      <c r="Q182" s="1">
        <v>1.3</v>
      </c>
      <c r="R182" s="1">
        <v>1.28</v>
      </c>
      <c r="S182" s="1">
        <v>2659.45</v>
      </c>
      <c r="T182" s="1">
        <v>2709.63</v>
      </c>
      <c r="U182" s="1">
        <v>2664.41</v>
      </c>
    </row>
    <row r="183" spans="1:21">
      <c r="A183" s="1" t="s">
        <v>77</v>
      </c>
      <c r="B183" s="1" t="s">
        <v>66</v>
      </c>
      <c r="C183" s="2">
        <v>41626.626944444448</v>
      </c>
      <c r="D183" s="1" t="s">
        <v>42</v>
      </c>
      <c r="E183" s="1" t="s">
        <v>43</v>
      </c>
      <c r="G183" s="1">
        <v>0</v>
      </c>
      <c r="H183" s="3">
        <v>0</v>
      </c>
      <c r="I183" s="1" t="s">
        <v>25</v>
      </c>
      <c r="J183" s="1">
        <v>213.928</v>
      </c>
      <c r="K183" s="1">
        <v>0</v>
      </c>
      <c r="L183" s="1">
        <v>2.4279999999999999</v>
      </c>
      <c r="M183" s="1">
        <v>5.016</v>
      </c>
      <c r="N183" s="1">
        <v>2.34</v>
      </c>
      <c r="O183" s="1">
        <v>3</v>
      </c>
      <c r="P183" s="1">
        <v>0</v>
      </c>
      <c r="Q183" s="1">
        <v>0</v>
      </c>
      <c r="R183" s="1">
        <v>0</v>
      </c>
      <c r="S183" s="1">
        <v>208.76300000000001</v>
      </c>
      <c r="T183" s="1">
        <v>218.78</v>
      </c>
      <c r="U183" s="1">
        <v>214.24100000000001</v>
      </c>
    </row>
    <row r="184" spans="1:21">
      <c r="A184" s="1" t="s">
        <v>77</v>
      </c>
      <c r="B184" s="1" t="s">
        <v>66</v>
      </c>
      <c r="C184" s="2">
        <v>41626.626944444448</v>
      </c>
      <c r="D184" s="1" t="s">
        <v>44</v>
      </c>
      <c r="E184" s="1" t="s">
        <v>45</v>
      </c>
      <c r="G184" s="1">
        <v>0.06</v>
      </c>
      <c r="H184" s="3">
        <v>0.06</v>
      </c>
      <c r="I184" s="1" t="s">
        <v>25</v>
      </c>
      <c r="J184" s="1">
        <v>4968.1899999999996</v>
      </c>
      <c r="K184" s="1">
        <v>0</v>
      </c>
      <c r="L184" s="1">
        <v>0.43</v>
      </c>
      <c r="M184" s="1">
        <v>21.49</v>
      </c>
      <c r="N184" s="1">
        <v>0.43</v>
      </c>
      <c r="O184" s="1">
        <v>3</v>
      </c>
      <c r="P184" s="1">
        <v>0.06</v>
      </c>
      <c r="Q184" s="1">
        <v>0.06</v>
      </c>
      <c r="R184" s="1">
        <v>0.06</v>
      </c>
      <c r="S184" s="1">
        <v>4974.16</v>
      </c>
      <c r="T184" s="1">
        <v>4944.34</v>
      </c>
      <c r="U184" s="1">
        <v>4986.0600000000004</v>
      </c>
    </row>
    <row r="185" spans="1:21">
      <c r="A185" s="1" t="s">
        <v>78</v>
      </c>
      <c r="B185" s="1" t="s">
        <v>66</v>
      </c>
      <c r="C185" s="2">
        <v>41626.628993055558</v>
      </c>
      <c r="D185" s="1" t="s">
        <v>23</v>
      </c>
      <c r="E185" s="1" t="s">
        <v>24</v>
      </c>
      <c r="G185" s="1">
        <v>0.03</v>
      </c>
      <c r="H185" s="3">
        <v>0.03</v>
      </c>
      <c r="I185" s="1" t="s">
        <v>25</v>
      </c>
      <c r="J185" s="1">
        <v>414.56</v>
      </c>
      <c r="K185" s="1">
        <v>0</v>
      </c>
      <c r="L185" s="1">
        <v>12.98</v>
      </c>
      <c r="M185" s="1">
        <v>54.19</v>
      </c>
      <c r="N185" s="1">
        <v>13.07</v>
      </c>
      <c r="O185" s="1">
        <v>3</v>
      </c>
      <c r="P185" s="1">
        <v>0.02</v>
      </c>
      <c r="Q185" s="1">
        <v>0.02</v>
      </c>
      <c r="R185" s="1">
        <v>0.03</v>
      </c>
      <c r="S185" s="1">
        <v>367.48</v>
      </c>
      <c r="T185" s="1">
        <v>402.41</v>
      </c>
      <c r="U185" s="1">
        <v>473.8</v>
      </c>
    </row>
    <row r="186" spans="1:21">
      <c r="A186" s="1" t="s">
        <v>78</v>
      </c>
      <c r="B186" s="1" t="s">
        <v>66</v>
      </c>
      <c r="C186" s="2">
        <v>41626.628993055558</v>
      </c>
      <c r="D186" s="1" t="s">
        <v>28</v>
      </c>
      <c r="E186" s="1" t="s">
        <v>29</v>
      </c>
      <c r="G186" s="1">
        <v>0.02</v>
      </c>
      <c r="H186" s="3">
        <v>0.02</v>
      </c>
      <c r="I186" s="1" t="s">
        <v>25</v>
      </c>
      <c r="J186" s="1">
        <v>8001.51</v>
      </c>
      <c r="K186" s="1">
        <v>0</v>
      </c>
      <c r="L186" s="1">
        <v>2.14</v>
      </c>
      <c r="M186" s="1">
        <v>172.36</v>
      </c>
      <c r="N186" s="1">
        <v>2.15</v>
      </c>
      <c r="O186" s="1">
        <v>3</v>
      </c>
      <c r="P186" s="1">
        <v>0.02</v>
      </c>
      <c r="Q186" s="1">
        <v>0.02</v>
      </c>
      <c r="R186" s="1">
        <v>0.02</v>
      </c>
      <c r="S186" s="1">
        <v>8128.97</v>
      </c>
      <c r="T186" s="1">
        <v>8070.15</v>
      </c>
      <c r="U186" s="1">
        <v>7805.41</v>
      </c>
    </row>
    <row r="187" spans="1:21">
      <c r="A187" s="1" t="s">
        <v>78</v>
      </c>
      <c r="B187" s="1" t="s">
        <v>66</v>
      </c>
      <c r="C187" s="2">
        <v>41626.628993055558</v>
      </c>
      <c r="D187" s="1" t="s">
        <v>30</v>
      </c>
      <c r="E187" s="1" t="s">
        <v>31</v>
      </c>
      <c r="F187" s="1" t="s">
        <v>67</v>
      </c>
      <c r="G187" s="1">
        <v>-0.01</v>
      </c>
      <c r="H187" s="3">
        <v>-0.01</v>
      </c>
      <c r="I187" s="1" t="s">
        <v>25</v>
      </c>
      <c r="J187" s="1">
        <v>-84.1</v>
      </c>
      <c r="K187" s="1">
        <v>0</v>
      </c>
      <c r="L187" s="1">
        <v>15.2</v>
      </c>
      <c r="M187" s="1">
        <v>11.81</v>
      </c>
      <c r="N187" s="1">
        <v>14.05</v>
      </c>
      <c r="O187" s="1">
        <v>3</v>
      </c>
      <c r="P187" s="1">
        <v>-0.01</v>
      </c>
      <c r="Q187" s="1">
        <v>-0.01</v>
      </c>
      <c r="R187" s="1">
        <v>-0.01</v>
      </c>
      <c r="S187" s="1">
        <v>-77.77</v>
      </c>
      <c r="T187" s="1">
        <v>-97.73</v>
      </c>
      <c r="U187" s="1">
        <v>-76.81</v>
      </c>
    </row>
    <row r="188" spans="1:21">
      <c r="A188" s="1" t="s">
        <v>78</v>
      </c>
      <c r="B188" s="1" t="s">
        <v>66</v>
      </c>
      <c r="C188" s="2">
        <v>41626.628993055558</v>
      </c>
      <c r="D188" s="1" t="s">
        <v>32</v>
      </c>
      <c r="E188" s="1" t="s">
        <v>33</v>
      </c>
      <c r="G188" s="1">
        <v>4.04</v>
      </c>
      <c r="H188" s="3">
        <v>4.04</v>
      </c>
      <c r="I188" s="1" t="s">
        <v>25</v>
      </c>
      <c r="J188" s="1">
        <v>32836.39</v>
      </c>
      <c r="K188" s="1">
        <v>0.02</v>
      </c>
      <c r="L188" s="1">
        <v>0.57999999999999996</v>
      </c>
      <c r="M188" s="1">
        <v>197.64</v>
      </c>
      <c r="N188" s="1">
        <v>0.6</v>
      </c>
      <c r="O188" s="1">
        <v>3</v>
      </c>
      <c r="P188" s="1">
        <v>4.0599999999999996</v>
      </c>
      <c r="Q188" s="1">
        <v>4.03</v>
      </c>
      <c r="R188" s="1">
        <v>4.0199999999999996</v>
      </c>
      <c r="S188" s="1">
        <v>33062.82</v>
      </c>
      <c r="T188" s="1">
        <v>32747.75</v>
      </c>
      <c r="U188" s="1">
        <v>32698.59</v>
      </c>
    </row>
    <row r="189" spans="1:21">
      <c r="A189" s="1" t="s">
        <v>78</v>
      </c>
      <c r="B189" s="1" t="s">
        <v>66</v>
      </c>
      <c r="C189" s="2">
        <v>41626.628993055558</v>
      </c>
      <c r="D189" s="1" t="s">
        <v>34</v>
      </c>
      <c r="E189" s="1" t="s">
        <v>35</v>
      </c>
      <c r="G189" s="1">
        <v>0</v>
      </c>
      <c r="H189" s="3">
        <v>0</v>
      </c>
      <c r="I189" s="1" t="s">
        <v>25</v>
      </c>
      <c r="J189" s="1">
        <v>160.63999999999999</v>
      </c>
      <c r="K189" s="1">
        <v>0</v>
      </c>
      <c r="L189" s="1">
        <v>19.190000000000001</v>
      </c>
      <c r="M189" s="1">
        <v>30.8</v>
      </c>
      <c r="N189" s="1">
        <v>19.170000000000002</v>
      </c>
      <c r="O189" s="1">
        <v>3</v>
      </c>
      <c r="P189" s="1">
        <v>0.01</v>
      </c>
      <c r="Q189" s="1">
        <v>0.01</v>
      </c>
      <c r="R189" s="1">
        <v>0</v>
      </c>
      <c r="S189" s="1">
        <v>172.05</v>
      </c>
      <c r="T189" s="1">
        <v>184.11</v>
      </c>
      <c r="U189" s="1">
        <v>125.76</v>
      </c>
    </row>
    <row r="190" spans="1:21">
      <c r="A190" s="1" t="s">
        <v>78</v>
      </c>
      <c r="B190" s="1" t="s">
        <v>66</v>
      </c>
      <c r="C190" s="2">
        <v>41626.628993055558</v>
      </c>
      <c r="D190" s="1" t="s">
        <v>36</v>
      </c>
      <c r="E190" s="1" t="s">
        <v>37</v>
      </c>
      <c r="G190" s="1">
        <v>3.0000000000000001E-3</v>
      </c>
      <c r="H190" s="3">
        <v>3.0000000000000001E-3</v>
      </c>
      <c r="I190" s="1" t="s">
        <v>25</v>
      </c>
      <c r="J190" s="1">
        <v>155.71899999999999</v>
      </c>
      <c r="K190" s="1">
        <v>0</v>
      </c>
      <c r="L190" s="1">
        <v>5.157</v>
      </c>
      <c r="M190" s="1">
        <v>7.7530000000000001</v>
      </c>
      <c r="N190" s="1">
        <v>4.9800000000000004</v>
      </c>
      <c r="O190" s="1">
        <v>3</v>
      </c>
      <c r="P190" s="1">
        <v>3.0000000000000001E-3</v>
      </c>
      <c r="Q190" s="1">
        <v>3.0000000000000001E-3</v>
      </c>
      <c r="R190" s="1">
        <v>3.0000000000000001E-3</v>
      </c>
      <c r="S190" s="1">
        <v>154.40299999999999</v>
      </c>
      <c r="T190" s="1">
        <v>148.70699999999999</v>
      </c>
      <c r="U190" s="1">
        <v>164.04499999999999</v>
      </c>
    </row>
    <row r="191" spans="1:21">
      <c r="A191" s="1" t="s">
        <v>78</v>
      </c>
      <c r="B191" s="1" t="s">
        <v>66</v>
      </c>
      <c r="C191" s="2">
        <v>41626.628993055558</v>
      </c>
      <c r="D191" s="1" t="s">
        <v>38</v>
      </c>
      <c r="E191" s="1" t="s">
        <v>39</v>
      </c>
      <c r="G191" s="1">
        <v>0.42</v>
      </c>
      <c r="H191" s="3">
        <v>0.42</v>
      </c>
      <c r="I191" s="1" t="s">
        <v>25</v>
      </c>
      <c r="J191" s="1">
        <v>83924.07</v>
      </c>
      <c r="K191" s="1">
        <v>0</v>
      </c>
      <c r="L191" s="1">
        <v>0.24</v>
      </c>
      <c r="M191" s="1">
        <v>198.23</v>
      </c>
      <c r="N191" s="1">
        <v>0.24</v>
      </c>
      <c r="O191" s="1">
        <v>3</v>
      </c>
      <c r="P191" s="1">
        <v>0.42</v>
      </c>
      <c r="Q191" s="1">
        <v>0.42</v>
      </c>
      <c r="R191" s="1">
        <v>0.42</v>
      </c>
      <c r="S191" s="1">
        <v>83740.63</v>
      </c>
      <c r="T191" s="1">
        <v>83897.22</v>
      </c>
      <c r="U191" s="1">
        <v>84134.35</v>
      </c>
    </row>
    <row r="192" spans="1:21">
      <c r="A192" s="1" t="s">
        <v>78</v>
      </c>
      <c r="B192" s="1" t="s">
        <v>66</v>
      </c>
      <c r="C192" s="2">
        <v>41626.628993055558</v>
      </c>
      <c r="D192" s="1" t="s">
        <v>40</v>
      </c>
      <c r="E192" s="1" t="s">
        <v>41</v>
      </c>
      <c r="G192" s="1">
        <v>2.2999999999999998</v>
      </c>
      <c r="H192" s="3">
        <v>2.2999999999999998</v>
      </c>
      <c r="I192" s="1" t="s">
        <v>25</v>
      </c>
      <c r="J192" s="1">
        <v>4819.79</v>
      </c>
      <c r="K192" s="1">
        <v>0.02</v>
      </c>
      <c r="L192" s="1">
        <v>0.94</v>
      </c>
      <c r="M192" s="1">
        <v>45.77</v>
      </c>
      <c r="N192" s="1">
        <v>0.95</v>
      </c>
      <c r="O192" s="1">
        <v>3</v>
      </c>
      <c r="P192" s="1">
        <v>2.2999999999999998</v>
      </c>
      <c r="Q192" s="1">
        <v>2.33</v>
      </c>
      <c r="R192" s="1">
        <v>2.29</v>
      </c>
      <c r="S192" s="1">
        <v>4805.75</v>
      </c>
      <c r="T192" s="1">
        <v>4870.93</v>
      </c>
      <c r="U192" s="1">
        <v>4782.68</v>
      </c>
    </row>
    <row r="193" spans="1:21">
      <c r="A193" s="1" t="s">
        <v>78</v>
      </c>
      <c r="B193" s="1" t="s">
        <v>66</v>
      </c>
      <c r="C193" s="2">
        <v>41626.628993055558</v>
      </c>
      <c r="D193" s="1" t="s">
        <v>42</v>
      </c>
      <c r="E193" s="1" t="s">
        <v>43</v>
      </c>
      <c r="G193" s="1">
        <v>1E-3</v>
      </c>
      <c r="H193" s="3">
        <v>1E-3</v>
      </c>
      <c r="I193" s="1" t="s">
        <v>25</v>
      </c>
      <c r="J193" s="1">
        <v>658.05700000000002</v>
      </c>
      <c r="K193" s="1">
        <v>0</v>
      </c>
      <c r="L193" s="1">
        <v>0.88700000000000001</v>
      </c>
      <c r="M193" s="1">
        <v>5.7690000000000001</v>
      </c>
      <c r="N193" s="1">
        <v>0.88</v>
      </c>
      <c r="O193" s="1">
        <v>3</v>
      </c>
      <c r="P193" s="1">
        <v>1E-3</v>
      </c>
      <c r="Q193" s="1">
        <v>0</v>
      </c>
      <c r="R193" s="1">
        <v>0</v>
      </c>
      <c r="S193" s="1">
        <v>664.70799999999997</v>
      </c>
      <c r="T193" s="1">
        <v>654.40099999999995</v>
      </c>
      <c r="U193" s="1">
        <v>655.06200000000001</v>
      </c>
    </row>
    <row r="194" spans="1:21">
      <c r="A194" s="1" t="s">
        <v>78</v>
      </c>
      <c r="B194" s="1" t="s">
        <v>66</v>
      </c>
      <c r="C194" s="2">
        <v>41626.628993055558</v>
      </c>
      <c r="D194" s="1" t="s">
        <v>44</v>
      </c>
      <c r="E194" s="1" t="s">
        <v>45</v>
      </c>
      <c r="G194" s="1">
        <v>0.28000000000000003</v>
      </c>
      <c r="H194" s="3">
        <v>0.28000000000000003</v>
      </c>
      <c r="I194" s="1" t="s">
        <v>25</v>
      </c>
      <c r="J194" s="1">
        <v>24457.7</v>
      </c>
      <c r="K194" s="1">
        <v>0</v>
      </c>
      <c r="L194" s="1">
        <v>0.69</v>
      </c>
      <c r="M194" s="1">
        <v>167.2</v>
      </c>
      <c r="N194" s="1">
        <v>0.68</v>
      </c>
      <c r="O194" s="1">
        <v>3</v>
      </c>
      <c r="P194" s="1">
        <v>0.28000000000000003</v>
      </c>
      <c r="Q194" s="1">
        <v>0.28000000000000003</v>
      </c>
      <c r="R194" s="1">
        <v>0.28000000000000003</v>
      </c>
      <c r="S194" s="1">
        <v>24575.5</v>
      </c>
      <c r="T194" s="1">
        <v>24266.33</v>
      </c>
      <c r="U194" s="1">
        <v>24531.279999999999</v>
      </c>
    </row>
    <row r="195" spans="1:21">
      <c r="A195" s="1" t="s">
        <v>79</v>
      </c>
      <c r="B195" s="1" t="s">
        <v>66</v>
      </c>
      <c r="C195" s="2">
        <v>41626.631030092591</v>
      </c>
      <c r="D195" s="1" t="s">
        <v>23</v>
      </c>
      <c r="E195" s="1" t="s">
        <v>24</v>
      </c>
      <c r="G195" s="1">
        <v>0.02</v>
      </c>
      <c r="H195" s="3">
        <v>0.02</v>
      </c>
      <c r="I195" s="1" t="s">
        <v>25</v>
      </c>
      <c r="J195" s="1">
        <v>242.92</v>
      </c>
      <c r="K195" s="1">
        <v>0</v>
      </c>
      <c r="L195" s="1">
        <v>10.68</v>
      </c>
      <c r="M195" s="1">
        <v>26.25</v>
      </c>
      <c r="N195" s="1">
        <v>10.81</v>
      </c>
      <c r="O195" s="1">
        <v>3</v>
      </c>
      <c r="P195" s="1">
        <v>0.02</v>
      </c>
      <c r="Q195" s="1">
        <v>0.01</v>
      </c>
      <c r="R195" s="1">
        <v>0.02</v>
      </c>
      <c r="S195" s="1">
        <v>265.06</v>
      </c>
      <c r="T195" s="1">
        <v>213.92</v>
      </c>
      <c r="U195" s="1">
        <v>249.78</v>
      </c>
    </row>
    <row r="196" spans="1:21">
      <c r="A196" s="1" t="s">
        <v>79</v>
      </c>
      <c r="B196" s="1" t="s">
        <v>66</v>
      </c>
      <c r="C196" s="2">
        <v>41626.631030092591</v>
      </c>
      <c r="D196" s="1" t="s">
        <v>28</v>
      </c>
      <c r="E196" s="1" t="s">
        <v>29</v>
      </c>
      <c r="G196" s="1">
        <v>0.02</v>
      </c>
      <c r="H196" s="3">
        <v>0.02</v>
      </c>
      <c r="I196" s="1" t="s">
        <v>25</v>
      </c>
      <c r="J196" s="1">
        <v>5548.68</v>
      </c>
      <c r="K196" s="1">
        <v>0</v>
      </c>
      <c r="L196" s="1">
        <v>2.04</v>
      </c>
      <c r="M196" s="1">
        <v>113.43</v>
      </c>
      <c r="N196" s="1">
        <v>2.04</v>
      </c>
      <c r="O196" s="1">
        <v>3</v>
      </c>
      <c r="P196" s="1">
        <v>0.02</v>
      </c>
      <c r="Q196" s="1">
        <v>0.02</v>
      </c>
      <c r="R196" s="1">
        <v>0.02</v>
      </c>
      <c r="S196" s="1">
        <v>5593.58</v>
      </c>
      <c r="T196" s="1">
        <v>5632.79</v>
      </c>
      <c r="U196" s="1">
        <v>5419.68</v>
      </c>
    </row>
    <row r="197" spans="1:21">
      <c r="A197" s="1" t="s">
        <v>79</v>
      </c>
      <c r="B197" s="1" t="s">
        <v>66</v>
      </c>
      <c r="C197" s="2">
        <v>41626.631030092591</v>
      </c>
      <c r="D197" s="1" t="s">
        <v>30</v>
      </c>
      <c r="E197" s="1" t="s">
        <v>31</v>
      </c>
      <c r="G197" s="1">
        <v>0</v>
      </c>
      <c r="H197" s="3">
        <v>0</v>
      </c>
      <c r="I197" s="1" t="s">
        <v>25</v>
      </c>
      <c r="J197" s="1">
        <v>22.71</v>
      </c>
      <c r="K197" s="1">
        <v>0</v>
      </c>
      <c r="L197" s="1">
        <v>59.46</v>
      </c>
      <c r="M197" s="1">
        <v>17.29</v>
      </c>
      <c r="N197" s="1">
        <v>76.150000000000006</v>
      </c>
      <c r="O197" s="1">
        <v>3</v>
      </c>
      <c r="P197" s="1">
        <v>0</v>
      </c>
      <c r="Q197" s="1">
        <v>0</v>
      </c>
      <c r="R197" s="1">
        <v>0</v>
      </c>
      <c r="S197" s="1">
        <v>6.55</v>
      </c>
      <c r="T197" s="1">
        <v>20.62</v>
      </c>
      <c r="U197" s="1">
        <v>40.950000000000003</v>
      </c>
    </row>
    <row r="198" spans="1:21">
      <c r="A198" s="1" t="s">
        <v>79</v>
      </c>
      <c r="B198" s="1" t="s">
        <v>66</v>
      </c>
      <c r="C198" s="2">
        <v>41626.631030092591</v>
      </c>
      <c r="D198" s="1" t="s">
        <v>32</v>
      </c>
      <c r="E198" s="1" t="s">
        <v>33</v>
      </c>
      <c r="G198" s="1">
        <v>1.61</v>
      </c>
      <c r="H198" s="3">
        <v>1.61</v>
      </c>
      <c r="I198" s="1" t="s">
        <v>25</v>
      </c>
      <c r="J198" s="1">
        <v>12825.27</v>
      </c>
      <c r="K198" s="1">
        <v>0</v>
      </c>
      <c r="L198" s="1">
        <v>0.24</v>
      </c>
      <c r="M198" s="1">
        <v>31.12</v>
      </c>
      <c r="N198" s="1">
        <v>0.24</v>
      </c>
      <c r="O198" s="1">
        <v>3</v>
      </c>
      <c r="P198" s="1">
        <v>1.61</v>
      </c>
      <c r="Q198" s="1">
        <v>1.6</v>
      </c>
      <c r="R198" s="1">
        <v>1.61</v>
      </c>
      <c r="S198" s="1">
        <v>12842.96</v>
      </c>
      <c r="T198" s="1">
        <v>12789.33</v>
      </c>
      <c r="U198" s="1">
        <v>12843.52</v>
      </c>
    </row>
    <row r="199" spans="1:21">
      <c r="A199" s="1" t="s">
        <v>79</v>
      </c>
      <c r="B199" s="1" t="s">
        <v>66</v>
      </c>
      <c r="C199" s="2">
        <v>41626.631030092591</v>
      </c>
      <c r="D199" s="1" t="s">
        <v>34</v>
      </c>
      <c r="E199" s="1" t="s">
        <v>35</v>
      </c>
      <c r="G199" s="1">
        <v>0.01</v>
      </c>
      <c r="H199" s="3">
        <v>0.01</v>
      </c>
      <c r="I199" s="1" t="s">
        <v>25</v>
      </c>
      <c r="J199" s="1">
        <v>168.04</v>
      </c>
      <c r="K199" s="1">
        <v>0</v>
      </c>
      <c r="L199" s="1">
        <v>6.69</v>
      </c>
      <c r="M199" s="1">
        <v>11.24</v>
      </c>
      <c r="N199" s="1">
        <v>6.69</v>
      </c>
      <c r="O199" s="1">
        <v>3</v>
      </c>
      <c r="P199" s="1">
        <v>0</v>
      </c>
      <c r="Q199" s="1">
        <v>0</v>
      </c>
      <c r="R199" s="1">
        <v>0.01</v>
      </c>
      <c r="S199" s="1">
        <v>164.6</v>
      </c>
      <c r="T199" s="1">
        <v>158.91999999999999</v>
      </c>
      <c r="U199" s="1">
        <v>180.59</v>
      </c>
    </row>
    <row r="200" spans="1:21">
      <c r="A200" s="1" t="s">
        <v>79</v>
      </c>
      <c r="B200" s="1" t="s">
        <v>66</v>
      </c>
      <c r="C200" s="2">
        <v>41626.631030092591</v>
      </c>
      <c r="D200" s="1" t="s">
        <v>36</v>
      </c>
      <c r="E200" s="1" t="s">
        <v>37</v>
      </c>
      <c r="G200" s="1">
        <v>2E-3</v>
      </c>
      <c r="H200" s="3">
        <v>2E-3</v>
      </c>
      <c r="I200" s="1" t="s">
        <v>25</v>
      </c>
      <c r="J200" s="1">
        <v>95.974999999999994</v>
      </c>
      <c r="K200" s="1">
        <v>0</v>
      </c>
      <c r="L200" s="1">
        <v>10.507</v>
      </c>
      <c r="M200" s="1">
        <v>9.5139999999999993</v>
      </c>
      <c r="N200" s="1">
        <v>9.91</v>
      </c>
      <c r="O200" s="1">
        <v>3</v>
      </c>
      <c r="P200" s="1">
        <v>2E-3</v>
      </c>
      <c r="Q200" s="1">
        <v>2E-3</v>
      </c>
      <c r="R200" s="1">
        <v>2E-3</v>
      </c>
      <c r="S200" s="1">
        <v>89.14</v>
      </c>
      <c r="T200" s="1">
        <v>106.84099999999999</v>
      </c>
      <c r="U200" s="1">
        <v>91.944000000000003</v>
      </c>
    </row>
    <row r="201" spans="1:21">
      <c r="A201" s="1" t="s">
        <v>79</v>
      </c>
      <c r="B201" s="1" t="s">
        <v>66</v>
      </c>
      <c r="C201" s="2">
        <v>41626.631030092591</v>
      </c>
      <c r="D201" s="1" t="s">
        <v>38</v>
      </c>
      <c r="E201" s="1" t="s">
        <v>39</v>
      </c>
      <c r="G201" s="1">
        <v>0.74</v>
      </c>
      <c r="H201" s="3">
        <v>0.74</v>
      </c>
      <c r="I201" s="1" t="s">
        <v>25</v>
      </c>
      <c r="J201" s="1">
        <v>146209.24</v>
      </c>
      <c r="K201" s="1">
        <v>0</v>
      </c>
      <c r="L201" s="1">
        <v>0.65</v>
      </c>
      <c r="M201" s="1">
        <v>958.26</v>
      </c>
      <c r="N201" s="1">
        <v>0.66</v>
      </c>
      <c r="O201" s="1">
        <v>3</v>
      </c>
      <c r="P201" s="1">
        <v>0.73</v>
      </c>
      <c r="Q201" s="1">
        <v>0.73</v>
      </c>
      <c r="R201" s="1">
        <v>0.74</v>
      </c>
      <c r="S201" s="1">
        <v>145983.44</v>
      </c>
      <c r="T201" s="1">
        <v>145384.04</v>
      </c>
      <c r="U201" s="1">
        <v>147260.24</v>
      </c>
    </row>
    <row r="202" spans="1:21">
      <c r="A202" s="1" t="s">
        <v>79</v>
      </c>
      <c r="B202" s="1" t="s">
        <v>66</v>
      </c>
      <c r="C202" s="2">
        <v>41626.631030092591</v>
      </c>
      <c r="D202" s="1" t="s">
        <v>40</v>
      </c>
      <c r="E202" s="1" t="s">
        <v>41</v>
      </c>
      <c r="G202" s="1">
        <v>2.4900000000000002</v>
      </c>
      <c r="H202" s="3">
        <v>2.4900000000000002</v>
      </c>
      <c r="I202" s="1" t="s">
        <v>25</v>
      </c>
      <c r="J202" s="1">
        <v>5204.57</v>
      </c>
      <c r="K202" s="1">
        <v>0.02</v>
      </c>
      <c r="L202" s="1">
        <v>0.7</v>
      </c>
      <c r="M202" s="1">
        <v>36.72</v>
      </c>
      <c r="N202" s="1">
        <v>0.71</v>
      </c>
      <c r="O202" s="1">
        <v>3</v>
      </c>
      <c r="P202" s="1">
        <v>2.48</v>
      </c>
      <c r="Q202" s="1">
        <v>2.5099999999999998</v>
      </c>
      <c r="R202" s="1">
        <v>2.48</v>
      </c>
      <c r="S202" s="1">
        <v>5180.1400000000003</v>
      </c>
      <c r="T202" s="1">
        <v>5246.8</v>
      </c>
      <c r="U202" s="1">
        <v>5186.78</v>
      </c>
    </row>
    <row r="203" spans="1:21">
      <c r="A203" s="1" t="s">
        <v>79</v>
      </c>
      <c r="B203" s="1" t="s">
        <v>66</v>
      </c>
      <c r="C203" s="2">
        <v>41626.631030092591</v>
      </c>
      <c r="D203" s="1" t="s">
        <v>42</v>
      </c>
      <c r="E203" s="1" t="s">
        <v>43</v>
      </c>
      <c r="G203" s="1">
        <v>1E-3</v>
      </c>
      <c r="H203" s="3">
        <v>1E-3</v>
      </c>
      <c r="I203" s="1" t="s">
        <v>25</v>
      </c>
      <c r="J203" s="1">
        <v>1064.6500000000001</v>
      </c>
      <c r="K203" s="1">
        <v>0</v>
      </c>
      <c r="L203" s="1">
        <v>1.079</v>
      </c>
      <c r="M203" s="1">
        <v>11.413</v>
      </c>
      <c r="N203" s="1">
        <v>1.07</v>
      </c>
      <c r="O203" s="1">
        <v>3</v>
      </c>
      <c r="P203" s="1">
        <v>1E-3</v>
      </c>
      <c r="Q203" s="1">
        <v>1E-3</v>
      </c>
      <c r="R203" s="1">
        <v>1E-3</v>
      </c>
      <c r="S203" s="1">
        <v>1059.377</v>
      </c>
      <c r="T203" s="1">
        <v>1056.826</v>
      </c>
      <c r="U203" s="1">
        <v>1077.7460000000001</v>
      </c>
    </row>
    <row r="204" spans="1:21">
      <c r="A204" s="1" t="s">
        <v>79</v>
      </c>
      <c r="B204" s="1" t="s">
        <v>66</v>
      </c>
      <c r="C204" s="2">
        <v>41626.631030092591</v>
      </c>
      <c r="D204" s="1" t="s">
        <v>44</v>
      </c>
      <c r="E204" s="1" t="s">
        <v>45</v>
      </c>
      <c r="G204" s="1">
        <v>0.09</v>
      </c>
      <c r="H204" s="3">
        <v>0.09</v>
      </c>
      <c r="I204" s="1" t="s">
        <v>25</v>
      </c>
      <c r="J204" s="1">
        <v>8127.86</v>
      </c>
      <c r="K204" s="1">
        <v>0</v>
      </c>
      <c r="L204" s="1">
        <v>0.2</v>
      </c>
      <c r="M204" s="1">
        <v>15.84</v>
      </c>
      <c r="N204" s="1">
        <v>0.19</v>
      </c>
      <c r="O204" s="1">
        <v>3</v>
      </c>
      <c r="P204" s="1">
        <v>0.09</v>
      </c>
      <c r="Q204" s="1">
        <v>0.09</v>
      </c>
      <c r="R204" s="1">
        <v>0.09</v>
      </c>
      <c r="S204" s="1">
        <v>8134.65</v>
      </c>
      <c r="T204" s="1">
        <v>8109.75</v>
      </c>
      <c r="U204" s="1">
        <v>8139.16</v>
      </c>
    </row>
    <row r="205" spans="1:21">
      <c r="A205" s="1" t="s">
        <v>80</v>
      </c>
      <c r="B205" s="1" t="s">
        <v>66</v>
      </c>
      <c r="C205" s="2">
        <v>41626.633067129631</v>
      </c>
      <c r="D205" s="1" t="s">
        <v>23</v>
      </c>
      <c r="E205" s="1" t="s">
        <v>24</v>
      </c>
      <c r="G205" s="1">
        <v>0.04</v>
      </c>
      <c r="H205" s="3">
        <v>0.04</v>
      </c>
      <c r="I205" s="1" t="s">
        <v>25</v>
      </c>
      <c r="J205" s="1">
        <v>732.3</v>
      </c>
      <c r="K205" s="1">
        <v>0</v>
      </c>
      <c r="L205" s="1">
        <v>2.39</v>
      </c>
      <c r="M205" s="1">
        <v>17.579999999999998</v>
      </c>
      <c r="N205" s="1">
        <v>2.4</v>
      </c>
      <c r="O205" s="1">
        <v>3</v>
      </c>
      <c r="P205" s="1">
        <v>0.04</v>
      </c>
      <c r="Q205" s="1">
        <v>0.05</v>
      </c>
      <c r="R205" s="1">
        <v>0.04</v>
      </c>
      <c r="S205" s="1">
        <v>718.55</v>
      </c>
      <c r="T205" s="1">
        <v>752.11</v>
      </c>
      <c r="U205" s="1">
        <v>726.24</v>
      </c>
    </row>
    <row r="206" spans="1:21">
      <c r="A206" s="1" t="s">
        <v>80</v>
      </c>
      <c r="B206" s="1" t="s">
        <v>66</v>
      </c>
      <c r="C206" s="2">
        <v>41626.633067129631</v>
      </c>
      <c r="D206" s="1" t="s">
        <v>28</v>
      </c>
      <c r="E206" s="1" t="s">
        <v>29</v>
      </c>
      <c r="G206" s="1">
        <v>0.03</v>
      </c>
      <c r="H206" s="3">
        <v>0.03</v>
      </c>
      <c r="I206" s="1" t="s">
        <v>25</v>
      </c>
      <c r="J206" s="1">
        <v>11326.87</v>
      </c>
      <c r="K206" s="1">
        <v>0</v>
      </c>
      <c r="L206" s="1">
        <v>2.46</v>
      </c>
      <c r="M206" s="1">
        <v>281.39</v>
      </c>
      <c r="N206" s="1">
        <v>2.48</v>
      </c>
      <c r="O206" s="1">
        <v>3</v>
      </c>
      <c r="P206" s="1">
        <v>0.04</v>
      </c>
      <c r="Q206" s="1">
        <v>0.03</v>
      </c>
      <c r="R206" s="1">
        <v>0.03</v>
      </c>
      <c r="S206" s="1">
        <v>11581.44</v>
      </c>
      <c r="T206" s="1">
        <v>11374.45</v>
      </c>
      <c r="U206" s="1">
        <v>11024.73</v>
      </c>
    </row>
    <row r="207" spans="1:21">
      <c r="A207" s="1" t="s">
        <v>80</v>
      </c>
      <c r="B207" s="1" t="s">
        <v>66</v>
      </c>
      <c r="C207" s="2">
        <v>41626.633067129631</v>
      </c>
      <c r="D207" s="1" t="s">
        <v>30</v>
      </c>
      <c r="E207" s="1" t="s">
        <v>31</v>
      </c>
      <c r="F207" s="1" t="s">
        <v>67</v>
      </c>
      <c r="G207" s="1">
        <v>-0.01</v>
      </c>
      <c r="H207" s="3">
        <v>-0.01</v>
      </c>
      <c r="I207" s="1" t="s">
        <v>25</v>
      </c>
      <c r="J207" s="1">
        <v>-77.75</v>
      </c>
      <c r="K207" s="1">
        <v>0</v>
      </c>
      <c r="L207" s="1">
        <v>11.64</v>
      </c>
      <c r="M207" s="1">
        <v>8.31</v>
      </c>
      <c r="N207" s="1">
        <v>10.68</v>
      </c>
      <c r="O207" s="1">
        <v>3</v>
      </c>
      <c r="P207" s="1">
        <v>-0.01</v>
      </c>
      <c r="Q207" s="1">
        <v>-0.01</v>
      </c>
      <c r="R207" s="1">
        <v>-0.01</v>
      </c>
      <c r="S207" s="1">
        <v>-85.87</v>
      </c>
      <c r="T207" s="1">
        <v>-78.099999999999994</v>
      </c>
      <c r="U207" s="1">
        <v>-69.27</v>
      </c>
    </row>
    <row r="208" spans="1:21">
      <c r="A208" s="1" t="s">
        <v>80</v>
      </c>
      <c r="B208" s="1" t="s">
        <v>66</v>
      </c>
      <c r="C208" s="2">
        <v>41626.633067129631</v>
      </c>
      <c r="D208" s="1" t="s">
        <v>32</v>
      </c>
      <c r="E208" s="1" t="s">
        <v>33</v>
      </c>
      <c r="G208" s="1">
        <v>0.91</v>
      </c>
      <c r="H208" s="3">
        <v>0.91</v>
      </c>
      <c r="I208" s="1" t="s">
        <v>25</v>
      </c>
      <c r="J208" s="1">
        <v>7214.73</v>
      </c>
      <c r="K208" s="1">
        <v>0</v>
      </c>
      <c r="L208" s="1">
        <v>0.51</v>
      </c>
      <c r="M208" s="1">
        <v>36.700000000000003</v>
      </c>
      <c r="N208" s="1">
        <v>0.51</v>
      </c>
      <c r="O208" s="1">
        <v>3</v>
      </c>
      <c r="P208" s="1">
        <v>0.9</v>
      </c>
      <c r="Q208" s="1">
        <v>0.91</v>
      </c>
      <c r="R208" s="1">
        <v>0.91</v>
      </c>
      <c r="S208" s="1">
        <v>7183.47</v>
      </c>
      <c r="T208" s="1">
        <v>7255.13</v>
      </c>
      <c r="U208" s="1">
        <v>7205.6</v>
      </c>
    </row>
    <row r="209" spans="1:21">
      <c r="A209" s="1" t="s">
        <v>80</v>
      </c>
      <c r="B209" s="1" t="s">
        <v>66</v>
      </c>
      <c r="C209" s="2">
        <v>41626.633067129631</v>
      </c>
      <c r="D209" s="1" t="s">
        <v>34</v>
      </c>
      <c r="E209" s="1" t="s">
        <v>35</v>
      </c>
      <c r="G209" s="1">
        <v>0</v>
      </c>
      <c r="H209" s="3">
        <v>0</v>
      </c>
      <c r="I209" s="1" t="s">
        <v>25</v>
      </c>
      <c r="J209" s="1">
        <v>138.41999999999999</v>
      </c>
      <c r="K209" s="1">
        <v>0</v>
      </c>
      <c r="L209" s="1">
        <v>15.2</v>
      </c>
      <c r="M209" s="1">
        <v>21.02</v>
      </c>
      <c r="N209" s="1">
        <v>15.19</v>
      </c>
      <c r="O209" s="1">
        <v>3</v>
      </c>
      <c r="P209" s="1">
        <v>0</v>
      </c>
      <c r="Q209" s="1">
        <v>0</v>
      </c>
      <c r="R209" s="1">
        <v>0</v>
      </c>
      <c r="S209" s="1">
        <v>162.55000000000001</v>
      </c>
      <c r="T209" s="1">
        <v>128.59</v>
      </c>
      <c r="U209" s="1">
        <v>124.11</v>
      </c>
    </row>
    <row r="210" spans="1:21">
      <c r="A210" s="1" t="s">
        <v>80</v>
      </c>
      <c r="B210" s="1" t="s">
        <v>66</v>
      </c>
      <c r="C210" s="2">
        <v>41626.633067129631</v>
      </c>
      <c r="D210" s="1" t="s">
        <v>36</v>
      </c>
      <c r="E210" s="1" t="s">
        <v>37</v>
      </c>
      <c r="G210" s="1">
        <v>1E-3</v>
      </c>
      <c r="H210" s="3">
        <v>1E-3</v>
      </c>
      <c r="I210" s="1" t="s">
        <v>25</v>
      </c>
      <c r="J210" s="1">
        <v>64.198999999999998</v>
      </c>
      <c r="K210" s="1">
        <v>0</v>
      </c>
      <c r="L210" s="1">
        <v>5.41</v>
      </c>
      <c r="M210" s="1">
        <v>3.1789999999999998</v>
      </c>
      <c r="N210" s="1">
        <v>4.95</v>
      </c>
      <c r="O210" s="1">
        <v>3</v>
      </c>
      <c r="P210" s="1">
        <v>1E-3</v>
      </c>
      <c r="Q210" s="1">
        <v>1E-3</v>
      </c>
      <c r="R210" s="1">
        <v>1E-3</v>
      </c>
      <c r="S210" s="1">
        <v>60.843000000000004</v>
      </c>
      <c r="T210" s="1">
        <v>64.587000000000003</v>
      </c>
      <c r="U210" s="1">
        <v>67.165999999999997</v>
      </c>
    </row>
    <row r="211" spans="1:21">
      <c r="A211" s="1" t="s">
        <v>80</v>
      </c>
      <c r="B211" s="1" t="s">
        <v>66</v>
      </c>
      <c r="C211" s="2">
        <v>41626.633067129631</v>
      </c>
      <c r="D211" s="1" t="s">
        <v>38</v>
      </c>
      <c r="E211" s="1" t="s">
        <v>39</v>
      </c>
      <c r="G211" s="1">
        <v>0.35</v>
      </c>
      <c r="H211" s="3">
        <v>0.35</v>
      </c>
      <c r="I211" s="1" t="s">
        <v>25</v>
      </c>
      <c r="J211" s="1">
        <v>69122.87</v>
      </c>
      <c r="K211" s="1">
        <v>0.01</v>
      </c>
      <c r="L211" s="1">
        <v>1.44</v>
      </c>
      <c r="M211" s="1">
        <v>995.64</v>
      </c>
      <c r="N211" s="1">
        <v>1.44</v>
      </c>
      <c r="O211" s="1">
        <v>3</v>
      </c>
      <c r="P211" s="1">
        <v>0.34</v>
      </c>
      <c r="Q211" s="1">
        <v>0.35</v>
      </c>
      <c r="R211" s="1">
        <v>0.35</v>
      </c>
      <c r="S211" s="1">
        <v>68459.490000000005</v>
      </c>
      <c r="T211" s="1">
        <v>70267.73</v>
      </c>
      <c r="U211" s="1">
        <v>68641.38</v>
      </c>
    </row>
    <row r="212" spans="1:21">
      <c r="A212" s="1" t="s">
        <v>80</v>
      </c>
      <c r="B212" s="1" t="s">
        <v>66</v>
      </c>
      <c r="C212" s="2">
        <v>41626.633067129631</v>
      </c>
      <c r="D212" s="1" t="s">
        <v>40</v>
      </c>
      <c r="E212" s="1" t="s">
        <v>41</v>
      </c>
      <c r="G212" s="1">
        <v>0.99</v>
      </c>
      <c r="H212" s="3">
        <v>0.99</v>
      </c>
      <c r="I212" s="1" t="s">
        <v>25</v>
      </c>
      <c r="J212" s="1">
        <v>2061.6</v>
      </c>
      <c r="K212" s="1">
        <v>0.01</v>
      </c>
      <c r="L212" s="1">
        <v>0.94</v>
      </c>
      <c r="M212" s="1">
        <v>19.489999999999998</v>
      </c>
      <c r="N212" s="1">
        <v>0.95</v>
      </c>
      <c r="O212" s="1">
        <v>3</v>
      </c>
      <c r="P212" s="1">
        <v>1</v>
      </c>
      <c r="Q212" s="1">
        <v>0.99</v>
      </c>
      <c r="R212" s="1">
        <v>0.99</v>
      </c>
      <c r="S212" s="1">
        <v>2083.89</v>
      </c>
      <c r="T212" s="1">
        <v>2047.74</v>
      </c>
      <c r="U212" s="1">
        <v>2053.1799999999998</v>
      </c>
    </row>
    <row r="213" spans="1:21">
      <c r="A213" s="1" t="s">
        <v>80</v>
      </c>
      <c r="B213" s="1" t="s">
        <v>66</v>
      </c>
      <c r="C213" s="2">
        <v>41626.633067129631</v>
      </c>
      <c r="D213" s="1" t="s">
        <v>42</v>
      </c>
      <c r="E213" s="1" t="s">
        <v>43</v>
      </c>
      <c r="G213" s="1">
        <v>0</v>
      </c>
      <c r="H213" s="3">
        <v>0</v>
      </c>
      <c r="I213" s="1" t="s">
        <v>25</v>
      </c>
      <c r="J213" s="1">
        <v>353.25400000000002</v>
      </c>
      <c r="K213" s="1">
        <v>0</v>
      </c>
      <c r="L213" s="1">
        <v>0.61599999999999999</v>
      </c>
      <c r="M213" s="1">
        <v>2.13</v>
      </c>
      <c r="N213" s="1">
        <v>0.6</v>
      </c>
      <c r="O213" s="1">
        <v>3</v>
      </c>
      <c r="P213" s="1">
        <v>0</v>
      </c>
      <c r="Q213" s="1">
        <v>0</v>
      </c>
      <c r="R213" s="1">
        <v>0</v>
      </c>
      <c r="S213" s="1">
        <v>350.86900000000003</v>
      </c>
      <c r="T213" s="1">
        <v>354.964</v>
      </c>
      <c r="U213" s="1">
        <v>353.93</v>
      </c>
    </row>
    <row r="214" spans="1:21">
      <c r="A214" s="1" t="s">
        <v>80</v>
      </c>
      <c r="B214" s="1" t="s">
        <v>66</v>
      </c>
      <c r="C214" s="2">
        <v>41626.633067129631</v>
      </c>
      <c r="D214" s="1" t="s">
        <v>44</v>
      </c>
      <c r="E214" s="1" t="s">
        <v>45</v>
      </c>
      <c r="G214" s="1">
        <v>0.06</v>
      </c>
      <c r="H214" s="3">
        <v>0.06</v>
      </c>
      <c r="I214" s="1" t="s">
        <v>25</v>
      </c>
      <c r="J214" s="1">
        <v>5401.51</v>
      </c>
      <c r="K214" s="1">
        <v>0</v>
      </c>
      <c r="L214" s="1">
        <v>0.48</v>
      </c>
      <c r="M214" s="1">
        <v>26.11</v>
      </c>
      <c r="N214" s="1">
        <v>0.48</v>
      </c>
      <c r="O214" s="1">
        <v>3</v>
      </c>
      <c r="P214" s="1">
        <v>0.06</v>
      </c>
      <c r="Q214" s="1">
        <v>0.06</v>
      </c>
      <c r="R214" s="1">
        <v>0.06</v>
      </c>
      <c r="S214" s="1">
        <v>5408.08</v>
      </c>
      <c r="T214" s="1">
        <v>5372.74</v>
      </c>
      <c r="U214" s="1">
        <v>5423.7</v>
      </c>
    </row>
    <row r="215" spans="1:21">
      <c r="A215" s="1" t="s">
        <v>81</v>
      </c>
      <c r="B215" s="1" t="s">
        <v>66</v>
      </c>
      <c r="C215" s="2">
        <v>41626.635104166664</v>
      </c>
      <c r="D215" s="1" t="s">
        <v>23</v>
      </c>
      <c r="E215" s="1" t="s">
        <v>24</v>
      </c>
      <c r="G215" s="1">
        <v>0.02</v>
      </c>
      <c r="H215" s="3">
        <v>0.02</v>
      </c>
      <c r="I215" s="1" t="s">
        <v>25</v>
      </c>
      <c r="J215" s="1">
        <v>368.79</v>
      </c>
      <c r="K215" s="1">
        <v>0</v>
      </c>
      <c r="L215" s="1">
        <v>2.96</v>
      </c>
      <c r="M215" s="1">
        <v>10.99</v>
      </c>
      <c r="N215" s="1">
        <v>2.98</v>
      </c>
      <c r="O215" s="1">
        <v>3</v>
      </c>
      <c r="P215" s="1">
        <v>0.02</v>
      </c>
      <c r="Q215" s="1">
        <v>0.02</v>
      </c>
      <c r="R215" s="1">
        <v>0.02</v>
      </c>
      <c r="S215" s="1">
        <v>356.1</v>
      </c>
      <c r="T215" s="1">
        <v>375.04</v>
      </c>
      <c r="U215" s="1">
        <v>375.22</v>
      </c>
    </row>
    <row r="216" spans="1:21">
      <c r="A216" s="1" t="s">
        <v>81</v>
      </c>
      <c r="B216" s="1" t="s">
        <v>66</v>
      </c>
      <c r="C216" s="2">
        <v>41626.635104166664</v>
      </c>
      <c r="D216" s="1" t="s">
        <v>28</v>
      </c>
      <c r="E216" s="1" t="s">
        <v>29</v>
      </c>
      <c r="G216" s="1">
        <v>0</v>
      </c>
      <c r="H216" s="3">
        <v>0</v>
      </c>
      <c r="I216" s="1" t="s">
        <v>25</v>
      </c>
      <c r="J216" s="1">
        <v>145.49</v>
      </c>
      <c r="K216" s="1">
        <v>0</v>
      </c>
      <c r="L216" s="1">
        <v>2.99</v>
      </c>
      <c r="M216" s="1">
        <v>4.33</v>
      </c>
      <c r="N216" s="1">
        <v>2.98</v>
      </c>
      <c r="O216" s="1">
        <v>3</v>
      </c>
      <c r="P216" s="1">
        <v>0</v>
      </c>
      <c r="Q216" s="1">
        <v>0</v>
      </c>
      <c r="R216" s="1">
        <v>0</v>
      </c>
      <c r="S216" s="1">
        <v>144.19</v>
      </c>
      <c r="T216" s="1">
        <v>150.32</v>
      </c>
      <c r="U216" s="1">
        <v>141.96</v>
      </c>
    </row>
    <row r="217" spans="1:21">
      <c r="A217" s="1" t="s">
        <v>81</v>
      </c>
      <c r="B217" s="1" t="s">
        <v>66</v>
      </c>
      <c r="C217" s="2">
        <v>41626.635104166664</v>
      </c>
      <c r="D217" s="1" t="s">
        <v>30</v>
      </c>
      <c r="E217" s="1" t="s">
        <v>31</v>
      </c>
      <c r="F217" s="1" t="s">
        <v>67</v>
      </c>
      <c r="G217" s="1">
        <v>-0.01</v>
      </c>
      <c r="H217" s="3">
        <v>-0.01</v>
      </c>
      <c r="I217" s="1" t="s">
        <v>25</v>
      </c>
      <c r="J217" s="1">
        <v>-100.51</v>
      </c>
      <c r="K217" s="1">
        <v>0</v>
      </c>
      <c r="L217" s="1">
        <v>16.13</v>
      </c>
      <c r="M217" s="1">
        <v>15.19</v>
      </c>
      <c r="N217" s="1">
        <v>15.11</v>
      </c>
      <c r="O217" s="1">
        <v>3</v>
      </c>
      <c r="P217" s="1">
        <v>-0.01</v>
      </c>
      <c r="Q217" s="1">
        <v>-0.01</v>
      </c>
      <c r="R217" s="1">
        <v>-0.01</v>
      </c>
      <c r="S217" s="1">
        <v>-100.76</v>
      </c>
      <c r="T217" s="1">
        <v>-85.19</v>
      </c>
      <c r="U217" s="1">
        <v>-115.56</v>
      </c>
    </row>
    <row r="218" spans="1:21">
      <c r="A218" s="1" t="s">
        <v>81</v>
      </c>
      <c r="B218" s="1" t="s">
        <v>66</v>
      </c>
      <c r="C218" s="2">
        <v>41626.635104166664</v>
      </c>
      <c r="D218" s="1" t="s">
        <v>32</v>
      </c>
      <c r="E218" s="1" t="s">
        <v>33</v>
      </c>
      <c r="G218" s="1">
        <v>0.21</v>
      </c>
      <c r="H218" s="3">
        <v>0.21</v>
      </c>
      <c r="I218" s="1" t="s">
        <v>25</v>
      </c>
      <c r="J218" s="1">
        <v>1660.83</v>
      </c>
      <c r="K218" s="1">
        <v>0</v>
      </c>
      <c r="L218" s="1">
        <v>0.98</v>
      </c>
      <c r="M218" s="1">
        <v>16.25</v>
      </c>
      <c r="N218" s="1">
        <v>0.98</v>
      </c>
      <c r="O218" s="1">
        <v>3</v>
      </c>
      <c r="P218" s="1">
        <v>0.21</v>
      </c>
      <c r="Q218" s="1">
        <v>0.21</v>
      </c>
      <c r="R218" s="1">
        <v>0.21</v>
      </c>
      <c r="S218" s="1">
        <v>1676.87</v>
      </c>
      <c r="T218" s="1">
        <v>1661.24</v>
      </c>
      <c r="U218" s="1">
        <v>1644.38</v>
      </c>
    </row>
    <row r="219" spans="1:21">
      <c r="A219" s="1" t="s">
        <v>81</v>
      </c>
      <c r="B219" s="1" t="s">
        <v>66</v>
      </c>
      <c r="C219" s="2">
        <v>41626.635104166664</v>
      </c>
      <c r="D219" s="1" t="s">
        <v>34</v>
      </c>
      <c r="E219" s="1" t="s">
        <v>35</v>
      </c>
      <c r="G219" s="1">
        <v>0</v>
      </c>
      <c r="H219" s="3">
        <v>0</v>
      </c>
      <c r="I219" s="1" t="s">
        <v>25</v>
      </c>
      <c r="J219" s="1">
        <v>88.58</v>
      </c>
      <c r="K219" s="1">
        <v>0</v>
      </c>
      <c r="L219" s="1">
        <v>22.93</v>
      </c>
      <c r="M219" s="1">
        <v>20.28</v>
      </c>
      <c r="N219" s="1">
        <v>22.89</v>
      </c>
      <c r="O219" s="1">
        <v>3</v>
      </c>
      <c r="P219" s="1">
        <v>0</v>
      </c>
      <c r="Q219" s="1">
        <v>0</v>
      </c>
      <c r="R219" s="1">
        <v>0</v>
      </c>
      <c r="S219" s="1">
        <v>99.07</v>
      </c>
      <c r="T219" s="1">
        <v>101.46</v>
      </c>
      <c r="U219" s="1">
        <v>65.2</v>
      </c>
    </row>
    <row r="220" spans="1:21">
      <c r="A220" s="1" t="s">
        <v>81</v>
      </c>
      <c r="B220" s="1" t="s">
        <v>66</v>
      </c>
      <c r="C220" s="2">
        <v>41626.635104166664</v>
      </c>
      <c r="D220" s="1" t="s">
        <v>36</v>
      </c>
      <c r="E220" s="1" t="s">
        <v>37</v>
      </c>
      <c r="G220" s="1">
        <v>0</v>
      </c>
      <c r="H220" s="3">
        <v>0</v>
      </c>
      <c r="I220" s="1" t="s">
        <v>25</v>
      </c>
      <c r="J220" s="1">
        <v>12.478</v>
      </c>
      <c r="K220" s="1">
        <v>0</v>
      </c>
      <c r="L220" s="1">
        <v>40.276000000000003</v>
      </c>
      <c r="M220" s="1">
        <v>2.8340000000000001</v>
      </c>
      <c r="N220" s="1">
        <v>22.71</v>
      </c>
      <c r="O220" s="1">
        <v>3</v>
      </c>
      <c r="P220" s="1">
        <v>0</v>
      </c>
      <c r="Q220" s="1">
        <v>0</v>
      </c>
      <c r="R220" s="1">
        <v>0</v>
      </c>
      <c r="S220" s="1">
        <v>12.662000000000001</v>
      </c>
      <c r="T220" s="1">
        <v>9.5559999999999992</v>
      </c>
      <c r="U220" s="1">
        <v>15.215</v>
      </c>
    </row>
    <row r="221" spans="1:21">
      <c r="A221" s="1" t="s">
        <v>81</v>
      </c>
      <c r="B221" s="1" t="s">
        <v>66</v>
      </c>
      <c r="C221" s="2">
        <v>41626.635104166664</v>
      </c>
      <c r="D221" s="1" t="s">
        <v>38</v>
      </c>
      <c r="E221" s="1" t="s">
        <v>39</v>
      </c>
      <c r="G221" s="1">
        <v>0.01</v>
      </c>
      <c r="H221" s="3">
        <v>0.01</v>
      </c>
      <c r="I221" s="1" t="s">
        <v>25</v>
      </c>
      <c r="J221" s="1">
        <v>2241.92</v>
      </c>
      <c r="K221" s="1">
        <v>0</v>
      </c>
      <c r="L221" s="1">
        <v>0.77</v>
      </c>
      <c r="M221" s="1">
        <v>17.309999999999999</v>
      </c>
      <c r="N221" s="1">
        <v>0.77</v>
      </c>
      <c r="O221" s="1">
        <v>3</v>
      </c>
      <c r="P221" s="1">
        <v>0.01</v>
      </c>
      <c r="Q221" s="1">
        <v>0.01</v>
      </c>
      <c r="R221" s="1">
        <v>0.01</v>
      </c>
      <c r="S221" s="1">
        <v>2239.7199999999998</v>
      </c>
      <c r="T221" s="1">
        <v>2225.81</v>
      </c>
      <c r="U221" s="1">
        <v>2260.23</v>
      </c>
    </row>
    <row r="222" spans="1:21">
      <c r="A222" s="1" t="s">
        <v>81</v>
      </c>
      <c r="B222" s="1" t="s">
        <v>66</v>
      </c>
      <c r="C222" s="2">
        <v>41626.635104166664</v>
      </c>
      <c r="D222" s="1" t="s">
        <v>40</v>
      </c>
      <c r="E222" s="1" t="s">
        <v>41</v>
      </c>
      <c r="G222" s="1">
        <v>0.6</v>
      </c>
      <c r="H222" s="3">
        <v>0.6</v>
      </c>
      <c r="I222" s="1" t="s">
        <v>25</v>
      </c>
      <c r="J222" s="1">
        <v>1245.1600000000001</v>
      </c>
      <c r="K222" s="1">
        <v>0.01</v>
      </c>
      <c r="L222" s="1">
        <v>1.1100000000000001</v>
      </c>
      <c r="M222" s="1">
        <v>13.89</v>
      </c>
      <c r="N222" s="1">
        <v>1.1200000000000001</v>
      </c>
      <c r="O222" s="1">
        <v>3</v>
      </c>
      <c r="P222" s="1">
        <v>0.59</v>
      </c>
      <c r="Q222" s="1">
        <v>0.6</v>
      </c>
      <c r="R222" s="1">
        <v>0.61</v>
      </c>
      <c r="S222" s="1">
        <v>1232.98</v>
      </c>
      <c r="T222" s="1">
        <v>1242.2</v>
      </c>
      <c r="U222" s="1">
        <v>1260.29</v>
      </c>
    </row>
    <row r="223" spans="1:21">
      <c r="A223" s="1" t="s">
        <v>81</v>
      </c>
      <c r="B223" s="1" t="s">
        <v>66</v>
      </c>
      <c r="C223" s="2">
        <v>41626.635104166664</v>
      </c>
      <c r="D223" s="1" t="s">
        <v>42</v>
      </c>
      <c r="E223" s="1" t="s">
        <v>43</v>
      </c>
      <c r="G223" s="1">
        <v>0</v>
      </c>
      <c r="H223" s="3">
        <v>0</v>
      </c>
      <c r="I223" s="1" t="s">
        <v>25</v>
      </c>
      <c r="J223" s="1">
        <v>-58.719000000000001</v>
      </c>
      <c r="K223" s="1">
        <v>0</v>
      </c>
      <c r="L223" s="1">
        <v>6.258</v>
      </c>
      <c r="M223" s="1">
        <v>4.1369999999999996</v>
      </c>
      <c r="N223" s="1">
        <v>7.04</v>
      </c>
      <c r="O223" s="1">
        <v>3</v>
      </c>
      <c r="P223" s="1">
        <v>0</v>
      </c>
      <c r="Q223" s="1">
        <v>0</v>
      </c>
      <c r="R223" s="1">
        <v>0</v>
      </c>
      <c r="S223" s="1">
        <v>-54.145000000000003</v>
      </c>
      <c r="T223" s="1">
        <v>-59.813000000000002</v>
      </c>
      <c r="U223" s="1">
        <v>-62.198</v>
      </c>
    </row>
    <row r="224" spans="1:21">
      <c r="A224" s="1" t="s">
        <v>81</v>
      </c>
      <c r="B224" s="1" t="s">
        <v>66</v>
      </c>
      <c r="C224" s="2">
        <v>41626.635104166664</v>
      </c>
      <c r="D224" s="1" t="s">
        <v>44</v>
      </c>
      <c r="E224" s="1" t="s">
        <v>45</v>
      </c>
      <c r="G224" s="1">
        <v>0.01</v>
      </c>
      <c r="H224" s="3">
        <v>0.01</v>
      </c>
      <c r="I224" s="1" t="s">
        <v>25</v>
      </c>
      <c r="J224" s="1">
        <v>563.01</v>
      </c>
      <c r="K224" s="1">
        <v>0</v>
      </c>
      <c r="L224" s="1">
        <v>0.39</v>
      </c>
      <c r="M224" s="1">
        <v>2.17</v>
      </c>
      <c r="N224" s="1">
        <v>0.38</v>
      </c>
      <c r="O224" s="1">
        <v>3</v>
      </c>
      <c r="P224" s="1">
        <v>0.01</v>
      </c>
      <c r="Q224" s="1">
        <v>0.01</v>
      </c>
      <c r="R224" s="1">
        <v>0.01</v>
      </c>
      <c r="S224" s="1">
        <v>565.38</v>
      </c>
      <c r="T224" s="1">
        <v>561.14</v>
      </c>
      <c r="U224" s="1">
        <v>562.51</v>
      </c>
    </row>
    <row r="225" spans="1:21">
      <c r="A225" s="1" t="s">
        <v>82</v>
      </c>
      <c r="B225" s="1" t="s">
        <v>66</v>
      </c>
      <c r="C225" s="2">
        <v>41626.637129629627</v>
      </c>
      <c r="D225" s="1" t="s">
        <v>23</v>
      </c>
      <c r="E225" s="1" t="s">
        <v>24</v>
      </c>
      <c r="G225" s="1">
        <v>0.02</v>
      </c>
      <c r="H225" s="3">
        <v>0.02</v>
      </c>
      <c r="I225" s="1" t="s">
        <v>25</v>
      </c>
      <c r="J225" s="1">
        <v>370.54</v>
      </c>
      <c r="K225" s="1">
        <v>0</v>
      </c>
      <c r="L225" s="1">
        <v>9.73</v>
      </c>
      <c r="M225" s="1">
        <v>36.33</v>
      </c>
      <c r="N225" s="1">
        <v>9.81</v>
      </c>
      <c r="O225" s="1">
        <v>3</v>
      </c>
      <c r="P225" s="1">
        <v>0.03</v>
      </c>
      <c r="Q225" s="1">
        <v>0.02</v>
      </c>
      <c r="R225" s="1">
        <v>0.02</v>
      </c>
      <c r="S225" s="1">
        <v>412.35</v>
      </c>
      <c r="T225" s="1">
        <v>346.68</v>
      </c>
      <c r="U225" s="1">
        <v>352.58</v>
      </c>
    </row>
    <row r="226" spans="1:21">
      <c r="A226" s="1" t="s">
        <v>82</v>
      </c>
      <c r="B226" s="1" t="s">
        <v>66</v>
      </c>
      <c r="C226" s="2">
        <v>41626.637129629627</v>
      </c>
      <c r="D226" s="1" t="s">
        <v>28</v>
      </c>
      <c r="E226" s="1" t="s">
        <v>29</v>
      </c>
      <c r="G226" s="1">
        <v>0</v>
      </c>
      <c r="H226" s="3">
        <v>0</v>
      </c>
      <c r="I226" s="1" t="s">
        <v>25</v>
      </c>
      <c r="J226" s="1">
        <v>516.16</v>
      </c>
      <c r="K226" s="1">
        <v>0</v>
      </c>
      <c r="L226" s="1">
        <v>1.52</v>
      </c>
      <c r="M226" s="1">
        <v>7.85</v>
      </c>
      <c r="N226" s="1">
        <v>1.52</v>
      </c>
      <c r="O226" s="1">
        <v>3</v>
      </c>
      <c r="P226" s="1">
        <v>0</v>
      </c>
      <c r="Q226" s="1">
        <v>0</v>
      </c>
      <c r="R226" s="1">
        <v>0</v>
      </c>
      <c r="S226" s="1">
        <v>520.44000000000005</v>
      </c>
      <c r="T226" s="1">
        <v>507.11</v>
      </c>
      <c r="U226" s="1">
        <v>520.95000000000005</v>
      </c>
    </row>
    <row r="227" spans="1:21">
      <c r="A227" s="1" t="s">
        <v>82</v>
      </c>
      <c r="B227" s="1" t="s">
        <v>66</v>
      </c>
      <c r="C227" s="2">
        <v>41626.637129629627</v>
      </c>
      <c r="D227" s="1" t="s">
        <v>30</v>
      </c>
      <c r="E227" s="1" t="s">
        <v>31</v>
      </c>
      <c r="F227" s="1" t="s">
        <v>67</v>
      </c>
      <c r="G227" s="1">
        <v>-0.01</v>
      </c>
      <c r="H227" s="3">
        <v>-0.01</v>
      </c>
      <c r="I227" s="1" t="s">
        <v>25</v>
      </c>
      <c r="J227" s="1">
        <v>-95.79</v>
      </c>
      <c r="K227" s="1">
        <v>0</v>
      </c>
      <c r="L227" s="1">
        <v>19.12</v>
      </c>
      <c r="M227" s="1">
        <v>17.100000000000001</v>
      </c>
      <c r="N227" s="1">
        <v>17.850000000000001</v>
      </c>
      <c r="O227" s="1">
        <v>3</v>
      </c>
      <c r="P227" s="1">
        <v>-0.01</v>
      </c>
      <c r="Q227" s="1">
        <v>-0.01</v>
      </c>
      <c r="R227" s="1">
        <v>-0.01</v>
      </c>
      <c r="S227" s="1">
        <v>-83.21</v>
      </c>
      <c r="T227" s="1">
        <v>-115.26</v>
      </c>
      <c r="U227" s="1">
        <v>-88.9</v>
      </c>
    </row>
    <row r="228" spans="1:21">
      <c r="A228" s="1" t="s">
        <v>82</v>
      </c>
      <c r="B228" s="1" t="s">
        <v>66</v>
      </c>
      <c r="C228" s="2">
        <v>41626.637129629627</v>
      </c>
      <c r="D228" s="1" t="s">
        <v>32</v>
      </c>
      <c r="E228" s="1" t="s">
        <v>33</v>
      </c>
      <c r="G228" s="1">
        <v>0.18</v>
      </c>
      <c r="H228" s="3">
        <v>0.18</v>
      </c>
      <c r="I228" s="1" t="s">
        <v>25</v>
      </c>
      <c r="J228" s="1">
        <v>1400.66</v>
      </c>
      <c r="K228" s="1">
        <v>0</v>
      </c>
      <c r="L228" s="1">
        <v>0.9</v>
      </c>
      <c r="M228" s="1">
        <v>12.67</v>
      </c>
      <c r="N228" s="1">
        <v>0.9</v>
      </c>
      <c r="O228" s="1">
        <v>3</v>
      </c>
      <c r="P228" s="1">
        <v>0.18</v>
      </c>
      <c r="Q228" s="1">
        <v>0.18</v>
      </c>
      <c r="R228" s="1">
        <v>0.18</v>
      </c>
      <c r="S228" s="1">
        <v>1415.21</v>
      </c>
      <c r="T228" s="1">
        <v>1392.13</v>
      </c>
      <c r="U228" s="1">
        <v>1394.63</v>
      </c>
    </row>
    <row r="229" spans="1:21">
      <c r="A229" s="1" t="s">
        <v>82</v>
      </c>
      <c r="B229" s="1" t="s">
        <v>66</v>
      </c>
      <c r="C229" s="2">
        <v>41626.637129629627</v>
      </c>
      <c r="D229" s="1" t="s">
        <v>34</v>
      </c>
      <c r="E229" s="1" t="s">
        <v>35</v>
      </c>
      <c r="G229" s="1">
        <v>0</v>
      </c>
      <c r="H229" s="3">
        <v>0</v>
      </c>
      <c r="I229" s="1" t="s">
        <v>25</v>
      </c>
      <c r="J229" s="1">
        <v>155.72</v>
      </c>
      <c r="K229" s="1">
        <v>0</v>
      </c>
      <c r="L229" s="1">
        <v>9.32</v>
      </c>
      <c r="M229" s="1">
        <v>14.51</v>
      </c>
      <c r="N229" s="1">
        <v>9.32</v>
      </c>
      <c r="O229" s="1">
        <v>3</v>
      </c>
      <c r="P229" s="1">
        <v>0.01</v>
      </c>
      <c r="Q229" s="1">
        <v>0</v>
      </c>
      <c r="R229" s="1">
        <v>0</v>
      </c>
      <c r="S229" s="1">
        <v>170.18</v>
      </c>
      <c r="T229" s="1">
        <v>141.16999999999999</v>
      </c>
      <c r="U229" s="1">
        <v>155.82</v>
      </c>
    </row>
    <row r="230" spans="1:21">
      <c r="A230" s="1" t="s">
        <v>82</v>
      </c>
      <c r="B230" s="1" t="s">
        <v>66</v>
      </c>
      <c r="C230" s="2">
        <v>41626.637129629627</v>
      </c>
      <c r="D230" s="1" t="s">
        <v>36</v>
      </c>
      <c r="E230" s="1" t="s">
        <v>37</v>
      </c>
      <c r="G230" s="1">
        <v>0</v>
      </c>
      <c r="H230" s="3">
        <v>0</v>
      </c>
      <c r="I230" s="1" t="s">
        <v>25</v>
      </c>
      <c r="J230" s="1">
        <v>19.295000000000002</v>
      </c>
      <c r="K230" s="1">
        <v>0</v>
      </c>
      <c r="L230" s="1">
        <v>73.688999999999993</v>
      </c>
      <c r="M230" s="1">
        <v>10.208</v>
      </c>
      <c r="N230" s="1">
        <v>52.91</v>
      </c>
      <c r="O230" s="1">
        <v>3</v>
      </c>
      <c r="P230" s="1">
        <v>0</v>
      </c>
      <c r="Q230" s="1">
        <v>0</v>
      </c>
      <c r="R230" s="1">
        <v>0</v>
      </c>
      <c r="S230" s="1">
        <v>19.98</v>
      </c>
      <c r="T230" s="1">
        <v>8.7609999999999992</v>
      </c>
      <c r="U230" s="1">
        <v>29.141999999999999</v>
      </c>
    </row>
    <row r="231" spans="1:21">
      <c r="A231" s="1" t="s">
        <v>82</v>
      </c>
      <c r="B231" s="1" t="s">
        <v>66</v>
      </c>
      <c r="C231" s="2">
        <v>41626.637129629627</v>
      </c>
      <c r="D231" s="1" t="s">
        <v>38</v>
      </c>
      <c r="E231" s="1" t="s">
        <v>39</v>
      </c>
      <c r="G231" s="1">
        <v>0.06</v>
      </c>
      <c r="H231" s="3">
        <v>0.06</v>
      </c>
      <c r="I231" s="1" t="s">
        <v>25</v>
      </c>
      <c r="J231" s="1">
        <v>11692.67</v>
      </c>
      <c r="K231" s="1">
        <v>0</v>
      </c>
      <c r="L231" s="1">
        <v>1</v>
      </c>
      <c r="M231" s="1">
        <v>116.88</v>
      </c>
      <c r="N231" s="1">
        <v>1</v>
      </c>
      <c r="O231" s="1">
        <v>3</v>
      </c>
      <c r="P231" s="1">
        <v>0.06</v>
      </c>
      <c r="Q231" s="1">
        <v>0.06</v>
      </c>
      <c r="R231" s="1">
        <v>0.06</v>
      </c>
      <c r="S231" s="1">
        <v>11568.23</v>
      </c>
      <c r="T231" s="1">
        <v>11800.14</v>
      </c>
      <c r="U231" s="1">
        <v>11709.65</v>
      </c>
    </row>
    <row r="232" spans="1:21">
      <c r="A232" s="1" t="s">
        <v>82</v>
      </c>
      <c r="B232" s="1" t="s">
        <v>66</v>
      </c>
      <c r="C232" s="2">
        <v>41626.637129629627</v>
      </c>
      <c r="D232" s="1" t="s">
        <v>40</v>
      </c>
      <c r="E232" s="1" t="s">
        <v>41</v>
      </c>
      <c r="G232" s="1">
        <v>0.56999999999999995</v>
      </c>
      <c r="H232" s="3">
        <v>0.56999999999999995</v>
      </c>
      <c r="I232" s="1" t="s">
        <v>25</v>
      </c>
      <c r="J232" s="1">
        <v>1172.73</v>
      </c>
      <c r="K232" s="1">
        <v>0.01</v>
      </c>
      <c r="L232" s="1">
        <v>1.37</v>
      </c>
      <c r="M232" s="1">
        <v>16.12</v>
      </c>
      <c r="N232" s="1">
        <v>1.37</v>
      </c>
      <c r="O232" s="1">
        <v>3</v>
      </c>
      <c r="P232" s="1">
        <v>0.56000000000000005</v>
      </c>
      <c r="Q232" s="1">
        <v>0.56999999999999995</v>
      </c>
      <c r="R232" s="1">
        <v>0.56999999999999995</v>
      </c>
      <c r="S232" s="1">
        <v>1156.3399999999999</v>
      </c>
      <c r="T232" s="1">
        <v>1188.57</v>
      </c>
      <c r="U232" s="1">
        <v>1173.3</v>
      </c>
    </row>
    <row r="233" spans="1:21">
      <c r="A233" s="1" t="s">
        <v>82</v>
      </c>
      <c r="B233" s="1" t="s">
        <v>66</v>
      </c>
      <c r="C233" s="2">
        <v>41626.637129629627</v>
      </c>
      <c r="D233" s="1" t="s">
        <v>42</v>
      </c>
      <c r="E233" s="1" t="s">
        <v>43</v>
      </c>
      <c r="G233" s="1">
        <v>0</v>
      </c>
      <c r="H233" s="3">
        <v>0</v>
      </c>
      <c r="I233" s="1" t="s">
        <v>25</v>
      </c>
      <c r="J233" s="1">
        <v>24.875</v>
      </c>
      <c r="K233" s="1">
        <v>0</v>
      </c>
      <c r="L233" s="1">
        <v>20.56</v>
      </c>
      <c r="M233" s="1">
        <v>3.5960000000000001</v>
      </c>
      <c r="N233" s="1">
        <v>14.46</v>
      </c>
      <c r="O233" s="1">
        <v>3</v>
      </c>
      <c r="P233" s="1">
        <v>0</v>
      </c>
      <c r="Q233" s="1">
        <v>0</v>
      </c>
      <c r="R233" s="1">
        <v>0</v>
      </c>
      <c r="S233" s="1">
        <v>21.440999999999999</v>
      </c>
      <c r="T233" s="1">
        <v>28.613</v>
      </c>
      <c r="U233" s="1">
        <v>24.571000000000002</v>
      </c>
    </row>
    <row r="234" spans="1:21">
      <c r="A234" s="1" t="s">
        <v>82</v>
      </c>
      <c r="B234" s="1" t="s">
        <v>66</v>
      </c>
      <c r="C234" s="2">
        <v>41626.637129629627</v>
      </c>
      <c r="D234" s="1" t="s">
        <v>44</v>
      </c>
      <c r="E234" s="1" t="s">
        <v>45</v>
      </c>
      <c r="G234" s="1">
        <v>0.02</v>
      </c>
      <c r="H234" s="3">
        <v>0.02</v>
      </c>
      <c r="I234" s="1" t="s">
        <v>25</v>
      </c>
      <c r="J234" s="1">
        <v>1557.41</v>
      </c>
      <c r="K234" s="1">
        <v>0</v>
      </c>
      <c r="L234" s="1">
        <v>0.47</v>
      </c>
      <c r="M234" s="1">
        <v>7.28</v>
      </c>
      <c r="N234" s="1">
        <v>0.47</v>
      </c>
      <c r="O234" s="1">
        <v>3</v>
      </c>
      <c r="P234" s="1">
        <v>0.02</v>
      </c>
      <c r="Q234" s="1">
        <v>0.02</v>
      </c>
      <c r="R234" s="1">
        <v>0.02</v>
      </c>
      <c r="S234" s="1">
        <v>1558.57</v>
      </c>
      <c r="T234" s="1">
        <v>1549.62</v>
      </c>
      <c r="U234" s="1">
        <v>1564.03</v>
      </c>
    </row>
    <row r="235" spans="1:21">
      <c r="A235" s="1" t="s">
        <v>83</v>
      </c>
      <c r="B235" s="1" t="s">
        <v>66</v>
      </c>
      <c r="C235" s="2">
        <v>41626.639166666668</v>
      </c>
      <c r="D235" s="1" t="s">
        <v>23</v>
      </c>
      <c r="E235" s="1" t="s">
        <v>24</v>
      </c>
      <c r="G235" s="1">
        <v>0.06</v>
      </c>
      <c r="H235" s="3">
        <v>0.06</v>
      </c>
      <c r="I235" s="1" t="s">
        <v>25</v>
      </c>
      <c r="J235" s="1">
        <v>900.71</v>
      </c>
      <c r="K235" s="1">
        <v>0</v>
      </c>
      <c r="L235" s="1">
        <v>5.9</v>
      </c>
      <c r="M235" s="1">
        <v>53.35</v>
      </c>
      <c r="N235" s="1">
        <v>5.92</v>
      </c>
      <c r="O235" s="1">
        <v>3</v>
      </c>
      <c r="P235" s="1">
        <v>0.05</v>
      </c>
      <c r="Q235" s="1">
        <v>0.06</v>
      </c>
      <c r="R235" s="1">
        <v>0.06</v>
      </c>
      <c r="S235" s="1">
        <v>844.29</v>
      </c>
      <c r="T235" s="1">
        <v>907.51</v>
      </c>
      <c r="U235" s="1">
        <v>950.34</v>
      </c>
    </row>
    <row r="236" spans="1:21">
      <c r="A236" s="1" t="s">
        <v>83</v>
      </c>
      <c r="B236" s="1" t="s">
        <v>66</v>
      </c>
      <c r="C236" s="2">
        <v>41626.639166666668</v>
      </c>
      <c r="D236" s="1" t="s">
        <v>28</v>
      </c>
      <c r="E236" s="1" t="s">
        <v>29</v>
      </c>
      <c r="G236" s="1">
        <v>0.03</v>
      </c>
      <c r="H236" s="3">
        <v>0.03</v>
      </c>
      <c r="I236" s="1" t="s">
        <v>25</v>
      </c>
      <c r="J236" s="1">
        <v>9842.1</v>
      </c>
      <c r="K236" s="1">
        <v>0</v>
      </c>
      <c r="L236" s="1">
        <v>1.02</v>
      </c>
      <c r="M236" s="1">
        <v>101.65</v>
      </c>
      <c r="N236" s="1">
        <v>1.03</v>
      </c>
      <c r="O236" s="1">
        <v>3</v>
      </c>
      <c r="P236" s="1">
        <v>0.03</v>
      </c>
      <c r="Q236" s="1">
        <v>0.03</v>
      </c>
      <c r="R236" s="1">
        <v>0.03</v>
      </c>
      <c r="S236" s="1">
        <v>9939.9699999999993</v>
      </c>
      <c r="T236" s="1">
        <v>9849.26</v>
      </c>
      <c r="U236" s="1">
        <v>9737.0499999999993</v>
      </c>
    </row>
    <row r="237" spans="1:21">
      <c r="A237" s="1" t="s">
        <v>83</v>
      </c>
      <c r="B237" s="1" t="s">
        <v>66</v>
      </c>
      <c r="C237" s="2">
        <v>41626.639166666668</v>
      </c>
      <c r="D237" s="1" t="s">
        <v>30</v>
      </c>
      <c r="E237" s="1" t="s">
        <v>31</v>
      </c>
      <c r="G237" s="1">
        <v>0.04</v>
      </c>
      <c r="H237" s="3">
        <v>0.04</v>
      </c>
      <c r="I237" s="1" t="s">
        <v>25</v>
      </c>
      <c r="J237" s="1">
        <v>511.67</v>
      </c>
      <c r="K237" s="1">
        <v>0</v>
      </c>
      <c r="L237" s="1">
        <v>4.51</v>
      </c>
      <c r="M237" s="1">
        <v>23.43</v>
      </c>
      <c r="N237" s="1">
        <v>4.58</v>
      </c>
      <c r="O237" s="1">
        <v>3</v>
      </c>
      <c r="P237" s="1">
        <v>0.04</v>
      </c>
      <c r="Q237" s="1">
        <v>0.04</v>
      </c>
      <c r="R237" s="1">
        <v>0.04</v>
      </c>
      <c r="S237" s="1">
        <v>534.64</v>
      </c>
      <c r="T237" s="1">
        <v>487.81</v>
      </c>
      <c r="U237" s="1">
        <v>512.54999999999995</v>
      </c>
    </row>
    <row r="238" spans="1:21">
      <c r="A238" s="1" t="s">
        <v>83</v>
      </c>
      <c r="B238" s="1" t="s">
        <v>66</v>
      </c>
      <c r="C238" s="2">
        <v>41626.639166666668</v>
      </c>
      <c r="D238" s="1" t="s">
        <v>32</v>
      </c>
      <c r="E238" s="1" t="s">
        <v>33</v>
      </c>
      <c r="G238" s="1">
        <v>0.31</v>
      </c>
      <c r="H238" s="3">
        <v>0.31</v>
      </c>
      <c r="I238" s="1" t="s">
        <v>25</v>
      </c>
      <c r="J238" s="1">
        <v>2473.59</v>
      </c>
      <c r="K238" s="1">
        <v>0</v>
      </c>
      <c r="L238" s="1">
        <v>0.22</v>
      </c>
      <c r="M238" s="1">
        <v>5.34</v>
      </c>
      <c r="N238" s="1">
        <v>0.22</v>
      </c>
      <c r="O238" s="1">
        <v>3</v>
      </c>
      <c r="P238" s="1">
        <v>0.31</v>
      </c>
      <c r="Q238" s="1">
        <v>0.31</v>
      </c>
      <c r="R238" s="1">
        <v>0.31</v>
      </c>
      <c r="S238" s="1">
        <v>2468.83</v>
      </c>
      <c r="T238" s="1">
        <v>2479.36</v>
      </c>
      <c r="U238" s="1">
        <v>2472.58</v>
      </c>
    </row>
    <row r="239" spans="1:21">
      <c r="A239" s="1" t="s">
        <v>83</v>
      </c>
      <c r="B239" s="1" t="s">
        <v>66</v>
      </c>
      <c r="C239" s="2">
        <v>41626.639166666668</v>
      </c>
      <c r="D239" s="1" t="s">
        <v>34</v>
      </c>
      <c r="E239" s="1" t="s">
        <v>35</v>
      </c>
      <c r="G239" s="1">
        <v>0.01</v>
      </c>
      <c r="H239" s="3">
        <v>0.01</v>
      </c>
      <c r="I239" s="1" t="s">
        <v>25</v>
      </c>
      <c r="J239" s="1">
        <v>168.82</v>
      </c>
      <c r="K239" s="1">
        <v>0</v>
      </c>
      <c r="L239" s="1">
        <v>14.23</v>
      </c>
      <c r="M239" s="1">
        <v>24.01</v>
      </c>
      <c r="N239" s="1">
        <v>14.22</v>
      </c>
      <c r="O239" s="1">
        <v>3</v>
      </c>
      <c r="P239" s="1">
        <v>0</v>
      </c>
      <c r="Q239" s="1">
        <v>0.01</v>
      </c>
      <c r="R239" s="1">
        <v>0.01</v>
      </c>
      <c r="S239" s="1">
        <v>141.1</v>
      </c>
      <c r="T239" s="1">
        <v>183.03</v>
      </c>
      <c r="U239" s="1">
        <v>182.34</v>
      </c>
    </row>
    <row r="240" spans="1:21">
      <c r="A240" s="1" t="s">
        <v>83</v>
      </c>
      <c r="B240" s="1" t="s">
        <v>66</v>
      </c>
      <c r="C240" s="2">
        <v>41626.639166666668</v>
      </c>
      <c r="D240" s="1" t="s">
        <v>36</v>
      </c>
      <c r="E240" s="1" t="s">
        <v>37</v>
      </c>
      <c r="G240" s="1">
        <v>2E-3</v>
      </c>
      <c r="H240" s="3">
        <v>2E-3</v>
      </c>
      <c r="I240" s="1" t="s">
        <v>25</v>
      </c>
      <c r="J240" s="1">
        <v>96.143000000000001</v>
      </c>
      <c r="K240" s="1">
        <v>0</v>
      </c>
      <c r="L240" s="1">
        <v>9.5760000000000005</v>
      </c>
      <c r="M240" s="1">
        <v>8.6869999999999994</v>
      </c>
      <c r="N240" s="1">
        <v>9.0399999999999991</v>
      </c>
      <c r="O240" s="1">
        <v>3</v>
      </c>
      <c r="P240" s="1">
        <v>2E-3</v>
      </c>
      <c r="Q240" s="1">
        <v>2E-3</v>
      </c>
      <c r="R240" s="1">
        <v>2E-3</v>
      </c>
      <c r="S240" s="1">
        <v>86.572000000000003</v>
      </c>
      <c r="T240" s="1">
        <v>98.328000000000003</v>
      </c>
      <c r="U240" s="1">
        <v>103.52800000000001</v>
      </c>
    </row>
    <row r="241" spans="1:21">
      <c r="A241" s="1" t="s">
        <v>83</v>
      </c>
      <c r="B241" s="1" t="s">
        <v>66</v>
      </c>
      <c r="C241" s="2">
        <v>41626.639166666668</v>
      </c>
      <c r="D241" s="1" t="s">
        <v>38</v>
      </c>
      <c r="E241" s="1" t="s">
        <v>39</v>
      </c>
      <c r="G241" s="1">
        <v>0.26</v>
      </c>
      <c r="H241" s="3">
        <v>0.26</v>
      </c>
      <c r="I241" s="1" t="s">
        <v>25</v>
      </c>
      <c r="J241" s="1">
        <v>52516.62</v>
      </c>
      <c r="K241" s="1">
        <v>0</v>
      </c>
      <c r="L241" s="1">
        <v>0.6</v>
      </c>
      <c r="M241" s="1">
        <v>314.63</v>
      </c>
      <c r="N241" s="1">
        <v>0.6</v>
      </c>
      <c r="O241" s="1">
        <v>3</v>
      </c>
      <c r="P241" s="1">
        <v>0.27</v>
      </c>
      <c r="Q241" s="1">
        <v>0.26</v>
      </c>
      <c r="R241" s="1">
        <v>0.27</v>
      </c>
      <c r="S241" s="1">
        <v>52702.400000000001</v>
      </c>
      <c r="T241" s="1">
        <v>52153.34</v>
      </c>
      <c r="U241" s="1">
        <v>52694.11</v>
      </c>
    </row>
    <row r="242" spans="1:21">
      <c r="A242" s="1" t="s">
        <v>83</v>
      </c>
      <c r="B242" s="1" t="s">
        <v>66</v>
      </c>
      <c r="C242" s="2">
        <v>41626.639166666668</v>
      </c>
      <c r="D242" s="1" t="s">
        <v>40</v>
      </c>
      <c r="E242" s="1" t="s">
        <v>41</v>
      </c>
      <c r="G242" s="1">
        <v>1.1100000000000001</v>
      </c>
      <c r="H242" s="3">
        <v>1.1100000000000001</v>
      </c>
      <c r="I242" s="1" t="s">
        <v>25</v>
      </c>
      <c r="J242" s="1">
        <v>2313.7600000000002</v>
      </c>
      <c r="K242" s="1">
        <v>0.01</v>
      </c>
      <c r="L242" s="1">
        <v>0.46</v>
      </c>
      <c r="M242" s="1">
        <v>10.75</v>
      </c>
      <c r="N242" s="1">
        <v>0.46</v>
      </c>
      <c r="O242" s="1">
        <v>3</v>
      </c>
      <c r="P242" s="1">
        <v>1.1200000000000001</v>
      </c>
      <c r="Q242" s="1">
        <v>1.1100000000000001</v>
      </c>
      <c r="R242" s="1">
        <v>1.1100000000000001</v>
      </c>
      <c r="S242" s="1">
        <v>2326.09</v>
      </c>
      <c r="T242" s="1">
        <v>2308.7800000000002</v>
      </c>
      <c r="U242" s="1">
        <v>2306.41</v>
      </c>
    </row>
    <row r="243" spans="1:21">
      <c r="A243" s="1" t="s">
        <v>83</v>
      </c>
      <c r="B243" s="1" t="s">
        <v>66</v>
      </c>
      <c r="C243" s="2">
        <v>41626.639166666668</v>
      </c>
      <c r="D243" s="1" t="s">
        <v>42</v>
      </c>
      <c r="E243" s="1" t="s">
        <v>43</v>
      </c>
      <c r="G243" s="1">
        <v>0</v>
      </c>
      <c r="H243" s="3">
        <v>0</v>
      </c>
      <c r="I243" s="1" t="s">
        <v>25</v>
      </c>
      <c r="J243" s="1">
        <v>518.697</v>
      </c>
      <c r="K243" s="1">
        <v>0</v>
      </c>
      <c r="L243" s="1">
        <v>1.1220000000000001</v>
      </c>
      <c r="M243" s="1">
        <v>5.7389999999999999</v>
      </c>
      <c r="N243" s="1">
        <v>1.1100000000000001</v>
      </c>
      <c r="O243" s="1">
        <v>3</v>
      </c>
      <c r="P243" s="1">
        <v>0</v>
      </c>
      <c r="Q243" s="1">
        <v>0</v>
      </c>
      <c r="R243" s="1">
        <v>0</v>
      </c>
      <c r="S243" s="1">
        <v>513.14599999999996</v>
      </c>
      <c r="T243" s="1">
        <v>524.60699999999997</v>
      </c>
      <c r="U243" s="1">
        <v>518.33799999999997</v>
      </c>
    </row>
    <row r="244" spans="1:21">
      <c r="A244" s="1" t="s">
        <v>83</v>
      </c>
      <c r="B244" s="1" t="s">
        <v>66</v>
      </c>
      <c r="C244" s="2">
        <v>41626.639166666668</v>
      </c>
      <c r="D244" s="1" t="s">
        <v>44</v>
      </c>
      <c r="E244" s="1" t="s">
        <v>45</v>
      </c>
      <c r="G244" s="1">
        <v>0.05</v>
      </c>
      <c r="H244" s="3">
        <v>0.05</v>
      </c>
      <c r="I244" s="1" t="s">
        <v>25</v>
      </c>
      <c r="J244" s="1">
        <v>4641.93</v>
      </c>
      <c r="K244" s="1">
        <v>0</v>
      </c>
      <c r="L244" s="1">
        <v>0.74</v>
      </c>
      <c r="M244" s="1">
        <v>34.130000000000003</v>
      </c>
      <c r="N244" s="1">
        <v>0.74</v>
      </c>
      <c r="O244" s="1">
        <v>3</v>
      </c>
      <c r="P244" s="1">
        <v>0.05</v>
      </c>
      <c r="Q244" s="1">
        <v>0.05</v>
      </c>
      <c r="R244" s="1">
        <v>0.05</v>
      </c>
      <c r="S244" s="1">
        <v>4678.95</v>
      </c>
      <c r="T244" s="1">
        <v>4635.1099999999997</v>
      </c>
      <c r="U244" s="1">
        <v>4611.72</v>
      </c>
    </row>
    <row r="245" spans="1:21">
      <c r="A245" s="1" t="s">
        <v>84</v>
      </c>
      <c r="B245" s="1" t="s">
        <v>66</v>
      </c>
      <c r="C245" s="2">
        <v>41626.643263888887</v>
      </c>
      <c r="D245" s="1" t="s">
        <v>23</v>
      </c>
      <c r="E245" s="1" t="s">
        <v>24</v>
      </c>
      <c r="G245" s="1">
        <v>0.02</v>
      </c>
      <c r="H245" s="3">
        <v>0.02</v>
      </c>
      <c r="I245" s="1" t="s">
        <v>25</v>
      </c>
      <c r="J245" s="1">
        <v>400.45</v>
      </c>
      <c r="K245" s="1">
        <v>0</v>
      </c>
      <c r="L245" s="1">
        <v>2.21</v>
      </c>
      <c r="M245" s="1">
        <v>8.91</v>
      </c>
      <c r="N245" s="1">
        <v>2.2200000000000002</v>
      </c>
      <c r="O245" s="1">
        <v>3</v>
      </c>
      <c r="P245" s="1">
        <v>0.02</v>
      </c>
      <c r="Q245" s="1">
        <v>0.03</v>
      </c>
      <c r="R245" s="1">
        <v>0.02</v>
      </c>
      <c r="S245" s="1">
        <v>396.15</v>
      </c>
      <c r="T245" s="1">
        <v>410.69</v>
      </c>
      <c r="U245" s="1">
        <v>394.51</v>
      </c>
    </row>
    <row r="246" spans="1:21">
      <c r="A246" s="1" t="s">
        <v>84</v>
      </c>
      <c r="B246" s="1" t="s">
        <v>66</v>
      </c>
      <c r="C246" s="2">
        <v>41626.643263888887</v>
      </c>
      <c r="D246" s="1" t="s">
        <v>28</v>
      </c>
      <c r="E246" s="1" t="s">
        <v>29</v>
      </c>
      <c r="G246" s="1">
        <v>0.01</v>
      </c>
      <c r="H246" s="3">
        <v>0.01</v>
      </c>
      <c r="I246" s="1" t="s">
        <v>25</v>
      </c>
      <c r="J246" s="1">
        <v>4259.46</v>
      </c>
      <c r="K246" s="1">
        <v>0</v>
      </c>
      <c r="L246" s="1">
        <v>2.0299999999999998</v>
      </c>
      <c r="M246" s="1">
        <v>86.74</v>
      </c>
      <c r="N246" s="1">
        <v>2.04</v>
      </c>
      <c r="O246" s="1">
        <v>3</v>
      </c>
      <c r="P246" s="1">
        <v>0.01</v>
      </c>
      <c r="Q246" s="1">
        <v>0.01</v>
      </c>
      <c r="R246" s="1">
        <v>0.01</v>
      </c>
      <c r="S246" s="1">
        <v>4353.68</v>
      </c>
      <c r="T246" s="1">
        <v>4241.76</v>
      </c>
      <c r="U246" s="1">
        <v>4182.9399999999996</v>
      </c>
    </row>
    <row r="247" spans="1:21">
      <c r="A247" s="1" t="s">
        <v>84</v>
      </c>
      <c r="B247" s="1" t="s">
        <v>66</v>
      </c>
      <c r="C247" s="2">
        <v>41626.643263888887</v>
      </c>
      <c r="D247" s="1" t="s">
        <v>30</v>
      </c>
      <c r="E247" s="1" t="s">
        <v>31</v>
      </c>
      <c r="F247" s="1" t="s">
        <v>67</v>
      </c>
      <c r="G247" s="1">
        <v>-0.01</v>
      </c>
      <c r="H247" s="3">
        <v>-0.01</v>
      </c>
      <c r="I247" s="1" t="s">
        <v>25</v>
      </c>
      <c r="J247" s="1">
        <v>-83.14</v>
      </c>
      <c r="K247" s="1">
        <v>0</v>
      </c>
      <c r="L247" s="1">
        <v>4.51</v>
      </c>
      <c r="M247" s="1">
        <v>3.46</v>
      </c>
      <c r="N247" s="1">
        <v>4.17</v>
      </c>
      <c r="O247" s="1">
        <v>3</v>
      </c>
      <c r="P247" s="1">
        <v>-0.01</v>
      </c>
      <c r="Q247" s="1">
        <v>-0.01</v>
      </c>
      <c r="R247" s="1">
        <v>-0.01</v>
      </c>
      <c r="S247" s="1">
        <v>-79.14</v>
      </c>
      <c r="T247" s="1">
        <v>-85.12</v>
      </c>
      <c r="U247" s="1">
        <v>-85.15</v>
      </c>
    </row>
    <row r="248" spans="1:21">
      <c r="A248" s="1" t="s">
        <v>84</v>
      </c>
      <c r="B248" s="1" t="s">
        <v>66</v>
      </c>
      <c r="C248" s="2">
        <v>41626.643263888887</v>
      </c>
      <c r="D248" s="1" t="s">
        <v>32</v>
      </c>
      <c r="E248" s="1" t="s">
        <v>33</v>
      </c>
      <c r="G248" s="1">
        <v>0.24</v>
      </c>
      <c r="H248" s="3">
        <v>0.24</v>
      </c>
      <c r="I248" s="1" t="s">
        <v>25</v>
      </c>
      <c r="J248" s="1">
        <v>1923.03</v>
      </c>
      <c r="K248" s="1">
        <v>0</v>
      </c>
      <c r="L248" s="1">
        <v>0.79</v>
      </c>
      <c r="M248" s="1">
        <v>15.17</v>
      </c>
      <c r="N248" s="1">
        <v>0.79</v>
      </c>
      <c r="O248" s="1">
        <v>3</v>
      </c>
      <c r="P248" s="1">
        <v>0.24</v>
      </c>
      <c r="Q248" s="1">
        <v>0.25</v>
      </c>
      <c r="R248" s="1">
        <v>0.24</v>
      </c>
      <c r="S248" s="1">
        <v>1919.51</v>
      </c>
      <c r="T248" s="1">
        <v>1939.66</v>
      </c>
      <c r="U248" s="1">
        <v>1909.93</v>
      </c>
    </row>
    <row r="249" spans="1:21">
      <c r="A249" s="1" t="s">
        <v>84</v>
      </c>
      <c r="B249" s="1" t="s">
        <v>66</v>
      </c>
      <c r="C249" s="2">
        <v>41626.643263888887</v>
      </c>
      <c r="D249" s="1" t="s">
        <v>34</v>
      </c>
      <c r="E249" s="1" t="s">
        <v>35</v>
      </c>
      <c r="G249" s="1">
        <v>0</v>
      </c>
      <c r="H249" s="3">
        <v>0</v>
      </c>
      <c r="I249" s="1" t="s">
        <v>25</v>
      </c>
      <c r="J249" s="1">
        <v>139.12</v>
      </c>
      <c r="K249" s="1">
        <v>0</v>
      </c>
      <c r="L249" s="1">
        <v>3.13</v>
      </c>
      <c r="M249" s="1">
        <v>4.3499999999999996</v>
      </c>
      <c r="N249" s="1">
        <v>3.13</v>
      </c>
      <c r="O249" s="1">
        <v>3</v>
      </c>
      <c r="P249" s="1">
        <v>0</v>
      </c>
      <c r="Q249" s="1">
        <v>0</v>
      </c>
      <c r="R249" s="1">
        <v>0</v>
      </c>
      <c r="S249" s="1">
        <v>143.34</v>
      </c>
      <c r="T249" s="1">
        <v>134.65</v>
      </c>
      <c r="U249" s="1">
        <v>139.36000000000001</v>
      </c>
    </row>
    <row r="250" spans="1:21">
      <c r="A250" s="1" t="s">
        <v>84</v>
      </c>
      <c r="B250" s="1" t="s">
        <v>66</v>
      </c>
      <c r="C250" s="2">
        <v>41626.643263888887</v>
      </c>
      <c r="D250" s="1" t="s">
        <v>36</v>
      </c>
      <c r="E250" s="1" t="s">
        <v>37</v>
      </c>
      <c r="G250" s="1">
        <v>1E-3</v>
      </c>
      <c r="H250" s="3">
        <v>1E-3</v>
      </c>
      <c r="I250" s="1" t="s">
        <v>25</v>
      </c>
      <c r="J250" s="1">
        <v>31.221</v>
      </c>
      <c r="K250" s="1">
        <v>0</v>
      </c>
      <c r="L250" s="1">
        <v>18.23</v>
      </c>
      <c r="M250" s="1">
        <v>4.7</v>
      </c>
      <c r="N250" s="1">
        <v>15.05</v>
      </c>
      <c r="O250" s="1">
        <v>3</v>
      </c>
      <c r="P250" s="1">
        <v>0</v>
      </c>
      <c r="Q250" s="1">
        <v>0</v>
      </c>
      <c r="R250" s="1">
        <v>1E-3</v>
      </c>
      <c r="S250" s="1">
        <v>29.992999999999999</v>
      </c>
      <c r="T250" s="1">
        <v>27.257000000000001</v>
      </c>
      <c r="U250" s="1">
        <v>36.412999999999997</v>
      </c>
    </row>
    <row r="251" spans="1:21">
      <c r="A251" s="1" t="s">
        <v>84</v>
      </c>
      <c r="B251" s="1" t="s">
        <v>66</v>
      </c>
      <c r="C251" s="2">
        <v>41626.643263888887</v>
      </c>
      <c r="D251" s="1" t="s">
        <v>38</v>
      </c>
      <c r="E251" s="1" t="s">
        <v>39</v>
      </c>
      <c r="G251" s="1">
        <v>0.35</v>
      </c>
      <c r="H251" s="3">
        <v>0.35</v>
      </c>
      <c r="I251" s="1" t="s">
        <v>25</v>
      </c>
      <c r="J251" s="1">
        <v>70215.55</v>
      </c>
      <c r="K251" s="1">
        <v>0</v>
      </c>
      <c r="L251" s="1">
        <v>0.33</v>
      </c>
      <c r="M251" s="1">
        <v>233.76</v>
      </c>
      <c r="N251" s="1">
        <v>0.33</v>
      </c>
      <c r="O251" s="1">
        <v>3</v>
      </c>
      <c r="P251" s="1">
        <v>0.35</v>
      </c>
      <c r="Q251" s="1">
        <v>0.35</v>
      </c>
      <c r="R251" s="1">
        <v>0.35</v>
      </c>
      <c r="S251" s="1">
        <v>69954.3</v>
      </c>
      <c r="T251" s="1">
        <v>70404.960000000006</v>
      </c>
      <c r="U251" s="1">
        <v>70287.38</v>
      </c>
    </row>
    <row r="252" spans="1:21">
      <c r="A252" s="1" t="s">
        <v>84</v>
      </c>
      <c r="B252" s="1" t="s">
        <v>66</v>
      </c>
      <c r="C252" s="2">
        <v>41626.643263888887</v>
      </c>
      <c r="D252" s="1" t="s">
        <v>40</v>
      </c>
      <c r="E252" s="1" t="s">
        <v>41</v>
      </c>
      <c r="G252" s="1">
        <v>0.44</v>
      </c>
      <c r="H252" s="3">
        <v>0.44</v>
      </c>
      <c r="I252" s="1" t="s">
        <v>25</v>
      </c>
      <c r="J252" s="1">
        <v>918.95</v>
      </c>
      <c r="K252" s="1">
        <v>0</v>
      </c>
      <c r="L252" s="1">
        <v>0.69</v>
      </c>
      <c r="M252" s="1">
        <v>6.31</v>
      </c>
      <c r="N252" s="1">
        <v>0.69</v>
      </c>
      <c r="O252" s="1">
        <v>3</v>
      </c>
      <c r="P252" s="1">
        <v>0.44</v>
      </c>
      <c r="Q252" s="1">
        <v>0.45</v>
      </c>
      <c r="R252" s="1">
        <v>0.44</v>
      </c>
      <c r="S252" s="1">
        <v>919.87</v>
      </c>
      <c r="T252" s="1">
        <v>924.75</v>
      </c>
      <c r="U252" s="1">
        <v>912.23</v>
      </c>
    </row>
    <row r="253" spans="1:21">
      <c r="A253" s="1" t="s">
        <v>84</v>
      </c>
      <c r="B253" s="1" t="s">
        <v>66</v>
      </c>
      <c r="C253" s="2">
        <v>41626.643263888887</v>
      </c>
      <c r="D253" s="1" t="s">
        <v>42</v>
      </c>
      <c r="E253" s="1" t="s">
        <v>43</v>
      </c>
      <c r="G253" s="1">
        <v>0</v>
      </c>
      <c r="H253" s="3">
        <v>0</v>
      </c>
      <c r="I253" s="1" t="s">
        <v>25</v>
      </c>
      <c r="J253" s="1">
        <v>416.87200000000001</v>
      </c>
      <c r="K253" s="1">
        <v>0</v>
      </c>
      <c r="L253" s="1">
        <v>1.403</v>
      </c>
      <c r="M253" s="1">
        <v>5.7450000000000001</v>
      </c>
      <c r="N253" s="1">
        <v>1.38</v>
      </c>
      <c r="O253" s="1">
        <v>3</v>
      </c>
      <c r="P253" s="1">
        <v>0</v>
      </c>
      <c r="Q253" s="1">
        <v>0</v>
      </c>
      <c r="R253" s="1">
        <v>0</v>
      </c>
      <c r="S253" s="1">
        <v>416.28</v>
      </c>
      <c r="T253" s="1">
        <v>422.89</v>
      </c>
      <c r="U253" s="1">
        <v>411.44499999999999</v>
      </c>
    </row>
    <row r="254" spans="1:21">
      <c r="A254" s="1" t="s">
        <v>84</v>
      </c>
      <c r="B254" s="1" t="s">
        <v>66</v>
      </c>
      <c r="C254" s="2">
        <v>41626.643263888887</v>
      </c>
      <c r="D254" s="1" t="s">
        <v>44</v>
      </c>
      <c r="E254" s="1" t="s">
        <v>45</v>
      </c>
      <c r="G254" s="1">
        <v>0.04</v>
      </c>
      <c r="H254" s="3">
        <v>0.04</v>
      </c>
      <c r="I254" s="1" t="s">
        <v>25</v>
      </c>
      <c r="J254" s="1">
        <v>3518.47</v>
      </c>
      <c r="K254" s="1">
        <v>0</v>
      </c>
      <c r="L254" s="1">
        <v>0.7</v>
      </c>
      <c r="M254" s="1">
        <v>24.6</v>
      </c>
      <c r="N254" s="1">
        <v>0.7</v>
      </c>
      <c r="O254" s="1">
        <v>3</v>
      </c>
      <c r="P254" s="1">
        <v>0.04</v>
      </c>
      <c r="Q254" s="1">
        <v>0.04</v>
      </c>
      <c r="R254" s="1">
        <v>0.04</v>
      </c>
      <c r="S254" s="1">
        <v>3542.42</v>
      </c>
      <c r="T254" s="1">
        <v>3519.72</v>
      </c>
      <c r="U254" s="1">
        <v>3493.26</v>
      </c>
    </row>
    <row r="255" spans="1:21">
      <c r="A255" s="1" t="s">
        <v>85</v>
      </c>
      <c r="B255" s="1" t="s">
        <v>66</v>
      </c>
      <c r="C255" s="2">
        <v>41626.641215277778</v>
      </c>
      <c r="D255" s="1" t="s">
        <v>23</v>
      </c>
      <c r="E255" s="1" t="s">
        <v>24</v>
      </c>
      <c r="G255" s="1">
        <v>0.18</v>
      </c>
      <c r="H255" s="3">
        <v>0.18</v>
      </c>
      <c r="I255" s="1" t="s">
        <v>25</v>
      </c>
      <c r="J255" s="1">
        <v>2991.12</v>
      </c>
      <c r="K255" s="1">
        <v>0</v>
      </c>
      <c r="L255" s="1">
        <v>0.35</v>
      </c>
      <c r="M255" s="1">
        <v>10.55</v>
      </c>
      <c r="N255" s="1">
        <v>0.35</v>
      </c>
      <c r="O255" s="1">
        <v>3</v>
      </c>
      <c r="P255" s="1">
        <v>0.18</v>
      </c>
      <c r="Q255" s="1">
        <v>0.18</v>
      </c>
      <c r="R255" s="1">
        <v>0.18</v>
      </c>
      <c r="S255" s="1">
        <v>2999.15</v>
      </c>
      <c r="T255" s="1">
        <v>2995.04</v>
      </c>
      <c r="U255" s="1">
        <v>2979.16</v>
      </c>
    </row>
    <row r="256" spans="1:21">
      <c r="A256" s="1" t="s">
        <v>85</v>
      </c>
      <c r="B256" s="1" t="s">
        <v>66</v>
      </c>
      <c r="C256" s="2">
        <v>41626.641215277778</v>
      </c>
      <c r="D256" s="1" t="s">
        <v>28</v>
      </c>
      <c r="E256" s="1" t="s">
        <v>29</v>
      </c>
      <c r="G256" s="1">
        <v>0.18</v>
      </c>
      <c r="H256" s="3">
        <v>0.18</v>
      </c>
      <c r="I256" s="1" t="s">
        <v>25</v>
      </c>
      <c r="J256" s="1">
        <v>61917.57</v>
      </c>
      <c r="K256" s="1">
        <v>0</v>
      </c>
      <c r="L256" s="1">
        <v>0.56999999999999995</v>
      </c>
      <c r="M256" s="1">
        <v>367.96</v>
      </c>
      <c r="N256" s="1">
        <v>0.59</v>
      </c>
      <c r="O256" s="1">
        <v>3</v>
      </c>
      <c r="P256" s="1">
        <v>0.18</v>
      </c>
      <c r="Q256" s="1">
        <v>0.18</v>
      </c>
      <c r="R256" s="1">
        <v>0.18</v>
      </c>
      <c r="S256" s="1">
        <v>62304.59</v>
      </c>
      <c r="T256" s="1">
        <v>61875.9</v>
      </c>
      <c r="U256" s="1">
        <v>61572.22</v>
      </c>
    </row>
    <row r="257" spans="1:21">
      <c r="A257" s="1" t="s">
        <v>85</v>
      </c>
      <c r="B257" s="1" t="s">
        <v>66</v>
      </c>
      <c r="C257" s="2">
        <v>41626.641215277778</v>
      </c>
      <c r="D257" s="1" t="s">
        <v>30</v>
      </c>
      <c r="E257" s="1" t="s">
        <v>31</v>
      </c>
      <c r="G257" s="1">
        <v>0.13</v>
      </c>
      <c r="H257" s="3">
        <v>0.13</v>
      </c>
      <c r="I257" s="1" t="s">
        <v>25</v>
      </c>
      <c r="J257" s="1">
        <v>1596.22</v>
      </c>
      <c r="K257" s="1">
        <v>0</v>
      </c>
      <c r="L257" s="1">
        <v>0.43</v>
      </c>
      <c r="M257" s="1">
        <v>6.96</v>
      </c>
      <c r="N257" s="1">
        <v>0.44</v>
      </c>
      <c r="O257" s="1">
        <v>3</v>
      </c>
      <c r="P257" s="1">
        <v>0.13</v>
      </c>
      <c r="Q257" s="1">
        <v>0.13</v>
      </c>
      <c r="R257" s="1">
        <v>0.13</v>
      </c>
      <c r="S257" s="1">
        <v>1602.63</v>
      </c>
      <c r="T257" s="1">
        <v>1597.2</v>
      </c>
      <c r="U257" s="1">
        <v>1588.81</v>
      </c>
    </row>
    <row r="258" spans="1:21">
      <c r="A258" s="1" t="s">
        <v>85</v>
      </c>
      <c r="B258" s="1" t="s">
        <v>66</v>
      </c>
      <c r="C258" s="2">
        <v>41626.641215277778</v>
      </c>
      <c r="D258" s="1" t="s">
        <v>32</v>
      </c>
      <c r="E258" s="1" t="s">
        <v>33</v>
      </c>
      <c r="G258" s="1">
        <v>5.45</v>
      </c>
      <c r="H258" s="3">
        <v>5.45</v>
      </c>
      <c r="I258" s="1" t="s">
        <v>25</v>
      </c>
      <c r="J258" s="1">
        <v>44846.65</v>
      </c>
      <c r="K258" s="1">
        <v>0.09</v>
      </c>
      <c r="L258" s="1">
        <v>1.68</v>
      </c>
      <c r="M258" s="1">
        <v>787.57</v>
      </c>
      <c r="N258" s="1">
        <v>1.76</v>
      </c>
      <c r="O258" s="1">
        <v>3</v>
      </c>
      <c r="P258" s="1">
        <v>5.47</v>
      </c>
      <c r="Q258" s="1">
        <v>5.53</v>
      </c>
      <c r="R258" s="1">
        <v>5.35</v>
      </c>
      <c r="S258" s="1">
        <v>45053.08</v>
      </c>
      <c r="T258" s="1">
        <v>45510.45</v>
      </c>
      <c r="U258" s="1">
        <v>43976.43</v>
      </c>
    </row>
    <row r="259" spans="1:21">
      <c r="A259" s="1" t="s">
        <v>85</v>
      </c>
      <c r="B259" s="1" t="s">
        <v>66</v>
      </c>
      <c r="C259" s="2">
        <v>41626.641215277778</v>
      </c>
      <c r="D259" s="1" t="s">
        <v>34</v>
      </c>
      <c r="E259" s="1" t="s">
        <v>35</v>
      </c>
      <c r="G259" s="1">
        <v>0.1</v>
      </c>
      <c r="H259" s="3">
        <v>0.1</v>
      </c>
      <c r="I259" s="1" t="s">
        <v>25</v>
      </c>
      <c r="J259" s="1">
        <v>3260.33</v>
      </c>
      <c r="K259" s="1">
        <v>0</v>
      </c>
      <c r="L259" s="1">
        <v>1.48</v>
      </c>
      <c r="M259" s="1">
        <v>48.51</v>
      </c>
      <c r="N259" s="1">
        <v>1.49</v>
      </c>
      <c r="O259" s="1">
        <v>3</v>
      </c>
      <c r="P259" s="1">
        <v>0.1</v>
      </c>
      <c r="Q259" s="1">
        <v>0.1</v>
      </c>
      <c r="R259" s="1">
        <v>0.1</v>
      </c>
      <c r="S259" s="1">
        <v>3273.66</v>
      </c>
      <c r="T259" s="1">
        <v>3206.55</v>
      </c>
      <c r="U259" s="1">
        <v>3300.79</v>
      </c>
    </row>
    <row r="260" spans="1:21">
      <c r="A260" s="1" t="s">
        <v>85</v>
      </c>
      <c r="B260" s="1" t="s">
        <v>66</v>
      </c>
      <c r="C260" s="2">
        <v>41626.641215277778</v>
      </c>
      <c r="D260" s="1" t="s">
        <v>36</v>
      </c>
      <c r="E260" s="1" t="s">
        <v>37</v>
      </c>
      <c r="G260" s="1">
        <v>0.10299999999999999</v>
      </c>
      <c r="H260" s="3">
        <v>0.10299999999999999</v>
      </c>
      <c r="I260" s="1" t="s">
        <v>25</v>
      </c>
      <c r="J260" s="1">
        <v>5140.9870000000001</v>
      </c>
      <c r="K260" s="1">
        <v>1E-3</v>
      </c>
      <c r="L260" s="1">
        <v>1.175</v>
      </c>
      <c r="M260" s="1">
        <v>61.094000000000001</v>
      </c>
      <c r="N260" s="1">
        <v>1.19</v>
      </c>
      <c r="O260" s="1">
        <v>3</v>
      </c>
      <c r="P260" s="1">
        <v>0.10199999999999999</v>
      </c>
      <c r="Q260" s="1">
        <v>0.10199999999999999</v>
      </c>
      <c r="R260" s="1">
        <v>0.104</v>
      </c>
      <c r="S260" s="1">
        <v>5098.1310000000003</v>
      </c>
      <c r="T260" s="1">
        <v>5113.8850000000002</v>
      </c>
      <c r="U260" s="1">
        <v>5210.9430000000002</v>
      </c>
    </row>
    <row r="261" spans="1:21">
      <c r="A261" s="1" t="s">
        <v>85</v>
      </c>
      <c r="B261" s="1" t="s">
        <v>66</v>
      </c>
      <c r="C261" s="2">
        <v>41626.641215277778</v>
      </c>
      <c r="D261" s="1" t="s">
        <v>38</v>
      </c>
      <c r="E261" s="1" t="s">
        <v>39</v>
      </c>
      <c r="G261" s="1">
        <v>9.39</v>
      </c>
      <c r="H261" s="3">
        <v>9.39</v>
      </c>
      <c r="I261" s="1" t="s">
        <v>25</v>
      </c>
      <c r="J261" s="1">
        <v>1942809.47</v>
      </c>
      <c r="K261" s="1">
        <v>0.05</v>
      </c>
      <c r="L261" s="1">
        <v>0.5</v>
      </c>
      <c r="M261" s="1">
        <v>10169.040000000001</v>
      </c>
      <c r="N261" s="1">
        <v>0.52</v>
      </c>
      <c r="O261" s="1">
        <v>3</v>
      </c>
      <c r="P261" s="1">
        <v>9.3699999999999992</v>
      </c>
      <c r="Q261" s="1">
        <v>9.44</v>
      </c>
      <c r="R261" s="1">
        <v>9.36</v>
      </c>
      <c r="S261" s="1">
        <v>1938322.79</v>
      </c>
      <c r="T261" s="1">
        <v>1954450.23</v>
      </c>
      <c r="U261" s="1">
        <v>1935655.37</v>
      </c>
    </row>
    <row r="262" spans="1:21">
      <c r="A262" s="1" t="s">
        <v>85</v>
      </c>
      <c r="B262" s="1" t="s">
        <v>66</v>
      </c>
      <c r="C262" s="2">
        <v>41626.641215277778</v>
      </c>
      <c r="D262" s="1" t="s">
        <v>40</v>
      </c>
      <c r="E262" s="1" t="s">
        <v>41</v>
      </c>
      <c r="G262" s="1">
        <v>24.98</v>
      </c>
      <c r="H262" s="3">
        <v>24.98</v>
      </c>
      <c r="I262" s="1" t="s">
        <v>25</v>
      </c>
      <c r="J262" s="1">
        <v>58859.49</v>
      </c>
      <c r="K262" s="1">
        <v>0.23</v>
      </c>
      <c r="L262" s="1">
        <v>0.92</v>
      </c>
      <c r="M262" s="1">
        <v>618.80999999999995</v>
      </c>
      <c r="N262" s="1">
        <v>1.05</v>
      </c>
      <c r="O262" s="1">
        <v>3</v>
      </c>
      <c r="P262" s="1">
        <v>25.24</v>
      </c>
      <c r="Q262" s="1">
        <v>24.83</v>
      </c>
      <c r="R262" s="1">
        <v>24.85</v>
      </c>
      <c r="S262" s="1">
        <v>59573.23</v>
      </c>
      <c r="T262" s="1">
        <v>58473.31</v>
      </c>
      <c r="U262" s="1">
        <v>58531.93</v>
      </c>
    </row>
    <row r="263" spans="1:21">
      <c r="A263" s="1" t="s">
        <v>85</v>
      </c>
      <c r="B263" s="1" t="s">
        <v>66</v>
      </c>
      <c r="C263" s="2">
        <v>41626.641215277778</v>
      </c>
      <c r="D263" s="1" t="s">
        <v>42</v>
      </c>
      <c r="E263" s="1" t="s">
        <v>43</v>
      </c>
      <c r="G263" s="1">
        <v>2.3E-2</v>
      </c>
      <c r="H263" s="3">
        <v>2.3E-2</v>
      </c>
      <c r="I263" s="1" t="s">
        <v>25</v>
      </c>
      <c r="J263" s="1">
        <v>30266.585999999999</v>
      </c>
      <c r="K263" s="1">
        <v>0</v>
      </c>
      <c r="L263" s="1">
        <v>0.23499999999999999</v>
      </c>
      <c r="M263" s="1">
        <v>71.352000000000004</v>
      </c>
      <c r="N263" s="1">
        <v>0.24</v>
      </c>
      <c r="O263" s="1">
        <v>3</v>
      </c>
      <c r="P263" s="1">
        <v>2.3E-2</v>
      </c>
      <c r="Q263" s="1">
        <v>2.3E-2</v>
      </c>
      <c r="R263" s="1">
        <v>2.3E-2</v>
      </c>
      <c r="S263" s="1">
        <v>30209.098000000002</v>
      </c>
      <c r="T263" s="1">
        <v>30346.441999999999</v>
      </c>
      <c r="U263" s="1">
        <v>30244.218000000001</v>
      </c>
    </row>
    <row r="264" spans="1:21">
      <c r="A264" s="1" t="s">
        <v>85</v>
      </c>
      <c r="B264" s="1" t="s">
        <v>66</v>
      </c>
      <c r="C264" s="2">
        <v>41626.641215277778</v>
      </c>
      <c r="D264" s="1" t="s">
        <v>44</v>
      </c>
      <c r="E264" s="1" t="s">
        <v>45</v>
      </c>
      <c r="G264" s="1">
        <v>1.1100000000000001</v>
      </c>
      <c r="H264" s="3">
        <v>1.1100000000000001</v>
      </c>
      <c r="I264" s="1" t="s">
        <v>25</v>
      </c>
      <c r="J264" s="1">
        <v>96465.32</v>
      </c>
      <c r="K264" s="1">
        <v>0.01</v>
      </c>
      <c r="L264" s="1">
        <v>0.57999999999999996</v>
      </c>
      <c r="M264" s="1">
        <v>558.52</v>
      </c>
      <c r="N264" s="1">
        <v>0.57999999999999996</v>
      </c>
      <c r="O264" s="1">
        <v>3</v>
      </c>
      <c r="P264" s="1">
        <v>1.1100000000000001</v>
      </c>
      <c r="Q264" s="1">
        <v>1.1200000000000001</v>
      </c>
      <c r="R264" s="1">
        <v>1.1200000000000001</v>
      </c>
      <c r="S264" s="1">
        <v>95845.82</v>
      </c>
      <c r="T264" s="1">
        <v>96619.79</v>
      </c>
      <c r="U264" s="1">
        <v>96930.36</v>
      </c>
    </row>
    <row r="265" spans="1:21">
      <c r="A265" s="1" t="s">
        <v>86</v>
      </c>
      <c r="B265" s="1" t="s">
        <v>66</v>
      </c>
      <c r="C265" s="2">
        <v>41626.645300925928</v>
      </c>
      <c r="D265" s="1" t="s">
        <v>23</v>
      </c>
      <c r="E265" s="1" t="s">
        <v>24</v>
      </c>
      <c r="F265" s="1" t="s">
        <v>67</v>
      </c>
      <c r="G265" s="1">
        <v>-0.01</v>
      </c>
      <c r="H265" s="3">
        <v>-0.01</v>
      </c>
      <c r="I265" s="1" t="s">
        <v>25</v>
      </c>
      <c r="J265" s="1">
        <v>-122.57</v>
      </c>
      <c r="K265" s="1">
        <v>0</v>
      </c>
      <c r="L265" s="1">
        <v>8.35</v>
      </c>
      <c r="M265" s="1">
        <v>10</v>
      </c>
      <c r="N265" s="1">
        <v>8.16</v>
      </c>
      <c r="O265" s="1">
        <v>3</v>
      </c>
      <c r="P265" s="1">
        <v>-0.01</v>
      </c>
      <c r="Q265" s="1">
        <v>-0.01</v>
      </c>
      <c r="R265" s="1">
        <v>-0.01</v>
      </c>
      <c r="S265" s="1">
        <v>-129.43</v>
      </c>
      <c r="T265" s="1">
        <v>-127.18</v>
      </c>
      <c r="U265" s="1">
        <v>-111.09</v>
      </c>
    </row>
    <row r="266" spans="1:21">
      <c r="A266" s="1" t="s">
        <v>86</v>
      </c>
      <c r="B266" s="1" t="s">
        <v>66</v>
      </c>
      <c r="C266" s="2">
        <v>41626.645300925928</v>
      </c>
      <c r="D266" s="1" t="s">
        <v>28</v>
      </c>
      <c r="E266" s="1" t="s">
        <v>29</v>
      </c>
      <c r="G266" s="1">
        <v>0.12</v>
      </c>
      <c r="H266" s="3">
        <v>0.12</v>
      </c>
      <c r="I266" s="1" t="s">
        <v>25</v>
      </c>
      <c r="J266" s="1">
        <v>40893.14</v>
      </c>
      <c r="K266" s="1">
        <v>0</v>
      </c>
      <c r="L266" s="1">
        <v>1.28</v>
      </c>
      <c r="M266" s="1">
        <v>539.6</v>
      </c>
      <c r="N266" s="1">
        <v>1.32</v>
      </c>
      <c r="O266" s="1">
        <v>3</v>
      </c>
      <c r="P266" s="1">
        <v>0.12</v>
      </c>
      <c r="Q266" s="1">
        <v>0.12</v>
      </c>
      <c r="R266" s="1">
        <v>0.12</v>
      </c>
      <c r="S266" s="1">
        <v>41514.61</v>
      </c>
      <c r="T266" s="1">
        <v>40543.760000000002</v>
      </c>
      <c r="U266" s="1">
        <v>40621.050000000003</v>
      </c>
    </row>
    <row r="267" spans="1:21">
      <c r="A267" s="1" t="s">
        <v>86</v>
      </c>
      <c r="B267" s="1" t="s">
        <v>66</v>
      </c>
      <c r="C267" s="2">
        <v>41626.645300925928</v>
      </c>
      <c r="D267" s="1" t="s">
        <v>30</v>
      </c>
      <c r="E267" s="1" t="s">
        <v>31</v>
      </c>
      <c r="G267" s="1">
        <v>0.01</v>
      </c>
      <c r="H267" s="3">
        <v>0.01</v>
      </c>
      <c r="I267" s="1" t="s">
        <v>25</v>
      </c>
      <c r="J267" s="1">
        <v>101.01</v>
      </c>
      <c r="K267" s="1">
        <v>0</v>
      </c>
      <c r="L267" s="1">
        <v>2.06</v>
      </c>
      <c r="M267" s="1">
        <v>2.21</v>
      </c>
      <c r="N267" s="1">
        <v>2.19</v>
      </c>
      <c r="O267" s="1">
        <v>3</v>
      </c>
      <c r="P267" s="1">
        <v>0.01</v>
      </c>
      <c r="Q267" s="1">
        <v>0.01</v>
      </c>
      <c r="R267" s="1">
        <v>0.01</v>
      </c>
      <c r="S267" s="1">
        <v>98.78</v>
      </c>
      <c r="T267" s="1">
        <v>101.05</v>
      </c>
      <c r="U267" s="1">
        <v>103.21</v>
      </c>
    </row>
    <row r="268" spans="1:21">
      <c r="A268" s="1" t="s">
        <v>86</v>
      </c>
      <c r="B268" s="1" t="s">
        <v>66</v>
      </c>
      <c r="C268" s="2">
        <v>41626.645300925928</v>
      </c>
      <c r="D268" s="1" t="s">
        <v>32</v>
      </c>
      <c r="E268" s="1" t="s">
        <v>33</v>
      </c>
      <c r="G268" s="1">
        <v>0.9</v>
      </c>
      <c r="H268" s="3">
        <v>0.9</v>
      </c>
      <c r="I268" s="1" t="s">
        <v>25</v>
      </c>
      <c r="J268" s="1">
        <v>7129.48</v>
      </c>
      <c r="K268" s="1">
        <v>0</v>
      </c>
      <c r="L268" s="1">
        <v>0.4</v>
      </c>
      <c r="M268" s="1">
        <v>28.42</v>
      </c>
      <c r="N268" s="1">
        <v>0.4</v>
      </c>
      <c r="O268" s="1">
        <v>3</v>
      </c>
      <c r="P268" s="1">
        <v>0.9</v>
      </c>
      <c r="Q268" s="1">
        <v>0.89</v>
      </c>
      <c r="R268" s="1">
        <v>0.9</v>
      </c>
      <c r="S268" s="1">
        <v>7140.78</v>
      </c>
      <c r="T268" s="1">
        <v>7097.15</v>
      </c>
      <c r="U268" s="1">
        <v>7150.51</v>
      </c>
    </row>
    <row r="269" spans="1:21">
      <c r="A269" s="1" t="s">
        <v>86</v>
      </c>
      <c r="B269" s="1" t="s">
        <v>66</v>
      </c>
      <c r="C269" s="2">
        <v>41626.645300925928</v>
      </c>
      <c r="D269" s="1" t="s">
        <v>34</v>
      </c>
      <c r="E269" s="1" t="s">
        <v>35</v>
      </c>
      <c r="G269" s="1">
        <v>0</v>
      </c>
      <c r="H269" s="3">
        <v>0</v>
      </c>
      <c r="I269" s="1" t="s">
        <v>25</v>
      </c>
      <c r="J269" s="1">
        <v>146.75</v>
      </c>
      <c r="K269" s="1">
        <v>0</v>
      </c>
      <c r="L269" s="1">
        <v>9.35</v>
      </c>
      <c r="M269" s="1">
        <v>13.71</v>
      </c>
      <c r="N269" s="1">
        <v>9.35</v>
      </c>
      <c r="O269" s="1">
        <v>3</v>
      </c>
      <c r="P269" s="1">
        <v>0</v>
      </c>
      <c r="Q269" s="1">
        <v>0</v>
      </c>
      <c r="R269" s="1">
        <v>0</v>
      </c>
      <c r="S269" s="1">
        <v>139</v>
      </c>
      <c r="T269" s="1">
        <v>138.66</v>
      </c>
      <c r="U269" s="1">
        <v>162.58000000000001</v>
      </c>
    </row>
    <row r="270" spans="1:21">
      <c r="A270" s="1" t="s">
        <v>86</v>
      </c>
      <c r="B270" s="1" t="s">
        <v>66</v>
      </c>
      <c r="C270" s="2">
        <v>41626.645300925928</v>
      </c>
      <c r="D270" s="1" t="s">
        <v>36</v>
      </c>
      <c r="E270" s="1" t="s">
        <v>37</v>
      </c>
      <c r="G270" s="1">
        <v>5.0000000000000001E-3</v>
      </c>
      <c r="H270" s="3">
        <v>5.0000000000000001E-3</v>
      </c>
      <c r="I270" s="1" t="s">
        <v>25</v>
      </c>
      <c r="J270" s="1">
        <v>251.45699999999999</v>
      </c>
      <c r="K270" s="1">
        <v>0</v>
      </c>
      <c r="L270" s="1">
        <v>1.212</v>
      </c>
      <c r="M270" s="1">
        <v>2.9830000000000001</v>
      </c>
      <c r="N270" s="1">
        <v>1.19</v>
      </c>
      <c r="O270" s="1">
        <v>3</v>
      </c>
      <c r="P270" s="1">
        <v>5.0000000000000001E-3</v>
      </c>
      <c r="Q270" s="1">
        <v>5.0000000000000001E-3</v>
      </c>
      <c r="R270" s="1">
        <v>5.0000000000000001E-3</v>
      </c>
      <c r="S270" s="1">
        <v>248.458</v>
      </c>
      <c r="T270" s="1">
        <v>254.42500000000001</v>
      </c>
      <c r="U270" s="1">
        <v>251.49</v>
      </c>
    </row>
    <row r="271" spans="1:21">
      <c r="A271" s="1" t="s">
        <v>86</v>
      </c>
      <c r="B271" s="1" t="s">
        <v>66</v>
      </c>
      <c r="C271" s="2">
        <v>41626.645300925928</v>
      </c>
      <c r="D271" s="1" t="s">
        <v>38</v>
      </c>
      <c r="E271" s="1" t="s">
        <v>39</v>
      </c>
      <c r="F271" s="1" t="s">
        <v>87</v>
      </c>
      <c r="G271" s="1">
        <v>13.88</v>
      </c>
      <c r="H271" s="3">
        <v>13.88</v>
      </c>
      <c r="I271" s="1" t="s">
        <v>25</v>
      </c>
      <c r="J271" s="1">
        <v>2917134.78</v>
      </c>
      <c r="K271" s="1">
        <v>0.05</v>
      </c>
      <c r="L271" s="1">
        <v>0.39</v>
      </c>
      <c r="M271" s="1">
        <v>11897.27</v>
      </c>
      <c r="N271" s="1">
        <v>0.41</v>
      </c>
      <c r="O271" s="1">
        <v>3</v>
      </c>
      <c r="P271" s="1">
        <v>13.94</v>
      </c>
      <c r="Q271" s="1">
        <v>13.83</v>
      </c>
      <c r="R271" s="1">
        <v>13.86</v>
      </c>
      <c r="S271" s="1">
        <v>2930372.58</v>
      </c>
      <c r="T271" s="1">
        <v>2907335.4</v>
      </c>
      <c r="U271" s="1">
        <v>2913696.35</v>
      </c>
    </row>
    <row r="272" spans="1:21">
      <c r="A272" s="1" t="s">
        <v>86</v>
      </c>
      <c r="B272" s="1" t="s">
        <v>66</v>
      </c>
      <c r="C272" s="2">
        <v>41626.645300925928</v>
      </c>
      <c r="D272" s="1" t="s">
        <v>40</v>
      </c>
      <c r="E272" s="1" t="s">
        <v>41</v>
      </c>
      <c r="G272" s="1">
        <v>3.46</v>
      </c>
      <c r="H272" s="3">
        <v>3.46</v>
      </c>
      <c r="I272" s="1" t="s">
        <v>25</v>
      </c>
      <c r="J272" s="1">
        <v>7277.42</v>
      </c>
      <c r="K272" s="1">
        <v>0.02</v>
      </c>
      <c r="L272" s="1">
        <v>0.71</v>
      </c>
      <c r="M272" s="1">
        <v>52.86</v>
      </c>
      <c r="N272" s="1">
        <v>0.73</v>
      </c>
      <c r="O272" s="1">
        <v>3</v>
      </c>
      <c r="P272" s="1">
        <v>3.43</v>
      </c>
      <c r="Q272" s="1">
        <v>3.47</v>
      </c>
      <c r="R272" s="1">
        <v>3.48</v>
      </c>
      <c r="S272" s="1">
        <v>7216.9</v>
      </c>
      <c r="T272" s="1">
        <v>7300.84</v>
      </c>
      <c r="U272" s="1">
        <v>7314.52</v>
      </c>
    </row>
    <row r="273" spans="1:21">
      <c r="A273" s="1" t="s">
        <v>86</v>
      </c>
      <c r="B273" s="1" t="s">
        <v>66</v>
      </c>
      <c r="C273" s="2">
        <v>41626.645300925928</v>
      </c>
      <c r="D273" s="1" t="s">
        <v>42</v>
      </c>
      <c r="E273" s="1" t="s">
        <v>43</v>
      </c>
      <c r="G273" s="1">
        <v>2.4E-2</v>
      </c>
      <c r="H273" s="3">
        <v>2.4E-2</v>
      </c>
      <c r="I273" s="1" t="s">
        <v>25</v>
      </c>
      <c r="J273" s="1">
        <v>31370.455999999998</v>
      </c>
      <c r="K273" s="1">
        <v>0</v>
      </c>
      <c r="L273" s="1">
        <v>0.42699999999999999</v>
      </c>
      <c r="M273" s="1">
        <v>134.46299999999999</v>
      </c>
      <c r="N273" s="1">
        <v>0.43</v>
      </c>
      <c r="O273" s="1">
        <v>3</v>
      </c>
      <c r="P273" s="1">
        <v>2.4E-2</v>
      </c>
      <c r="Q273" s="1">
        <v>2.4E-2</v>
      </c>
      <c r="R273" s="1">
        <v>2.4E-2</v>
      </c>
      <c r="S273" s="1">
        <v>31278.906999999999</v>
      </c>
      <c r="T273" s="1">
        <v>31524.832999999999</v>
      </c>
      <c r="U273" s="1">
        <v>31307.629000000001</v>
      </c>
    </row>
    <row r="274" spans="1:21">
      <c r="A274" s="1" t="s">
        <v>86</v>
      </c>
      <c r="B274" s="1" t="s">
        <v>66</v>
      </c>
      <c r="C274" s="2">
        <v>41626.645300925928</v>
      </c>
      <c r="D274" s="1" t="s">
        <v>44</v>
      </c>
      <c r="E274" s="1" t="s">
        <v>45</v>
      </c>
      <c r="G274" s="1">
        <v>0.17</v>
      </c>
      <c r="H274" s="3">
        <v>0.17</v>
      </c>
      <c r="I274" s="1" t="s">
        <v>25</v>
      </c>
      <c r="J274" s="1">
        <v>14678.6</v>
      </c>
      <c r="K274" s="1">
        <v>0</v>
      </c>
      <c r="L274" s="1">
        <v>0.27</v>
      </c>
      <c r="M274" s="1">
        <v>39.840000000000003</v>
      </c>
      <c r="N274" s="1">
        <v>0.27</v>
      </c>
      <c r="O274" s="1">
        <v>3</v>
      </c>
      <c r="P274" s="1">
        <v>0.17</v>
      </c>
      <c r="Q274" s="1">
        <v>0.17</v>
      </c>
      <c r="R274" s="1">
        <v>0.17</v>
      </c>
      <c r="S274" s="1">
        <v>14723.26</v>
      </c>
      <c r="T274" s="1">
        <v>14646.73</v>
      </c>
      <c r="U274" s="1">
        <v>14665.82</v>
      </c>
    </row>
    <row r="275" spans="1:21">
      <c r="A275" s="1" t="s">
        <v>88</v>
      </c>
      <c r="B275" s="1" t="s">
        <v>66</v>
      </c>
      <c r="C275" s="2">
        <v>41626.647349537037</v>
      </c>
      <c r="D275" s="1" t="s">
        <v>23</v>
      </c>
      <c r="E275" s="1" t="s">
        <v>24</v>
      </c>
      <c r="G275" s="1">
        <v>0.06</v>
      </c>
      <c r="H275" s="3">
        <v>0.06</v>
      </c>
      <c r="I275" s="1" t="s">
        <v>25</v>
      </c>
      <c r="J275" s="1">
        <v>934.53</v>
      </c>
      <c r="K275" s="1">
        <v>0</v>
      </c>
      <c r="L275" s="1">
        <v>3.89</v>
      </c>
      <c r="M275" s="1">
        <v>36.46</v>
      </c>
      <c r="N275" s="1">
        <v>3.9</v>
      </c>
      <c r="O275" s="1">
        <v>3</v>
      </c>
      <c r="P275" s="1">
        <v>0.05</v>
      </c>
      <c r="Q275" s="1">
        <v>0.06</v>
      </c>
      <c r="R275" s="1">
        <v>0.06</v>
      </c>
      <c r="S275" s="1">
        <v>895.94</v>
      </c>
      <c r="T275" s="1">
        <v>939.26</v>
      </c>
      <c r="U275" s="1">
        <v>968.4</v>
      </c>
    </row>
    <row r="276" spans="1:21">
      <c r="A276" s="1" t="s">
        <v>88</v>
      </c>
      <c r="B276" s="1" t="s">
        <v>66</v>
      </c>
      <c r="C276" s="2">
        <v>41626.647349537037</v>
      </c>
      <c r="D276" s="1" t="s">
        <v>28</v>
      </c>
      <c r="E276" s="1" t="s">
        <v>29</v>
      </c>
      <c r="G276" s="1">
        <v>0.03</v>
      </c>
      <c r="H276" s="3">
        <v>0.03</v>
      </c>
      <c r="I276" s="1" t="s">
        <v>25</v>
      </c>
      <c r="J276" s="1">
        <v>10384.799999999999</v>
      </c>
      <c r="K276" s="1">
        <v>0</v>
      </c>
      <c r="L276" s="1">
        <v>2.16</v>
      </c>
      <c r="M276" s="1">
        <v>225.85</v>
      </c>
      <c r="N276" s="1">
        <v>2.17</v>
      </c>
      <c r="O276" s="1">
        <v>3</v>
      </c>
      <c r="P276" s="1">
        <v>0.03</v>
      </c>
      <c r="Q276" s="1">
        <v>0.03</v>
      </c>
      <c r="R276" s="1">
        <v>0.03</v>
      </c>
      <c r="S276" s="1">
        <v>10641.17</v>
      </c>
      <c r="T276" s="1">
        <v>10215.19</v>
      </c>
      <c r="U276" s="1">
        <v>10298.040000000001</v>
      </c>
    </row>
    <row r="277" spans="1:21">
      <c r="A277" s="1" t="s">
        <v>88</v>
      </c>
      <c r="B277" s="1" t="s">
        <v>66</v>
      </c>
      <c r="C277" s="2">
        <v>41626.647349537037</v>
      </c>
      <c r="D277" s="1" t="s">
        <v>30</v>
      </c>
      <c r="E277" s="1" t="s">
        <v>31</v>
      </c>
      <c r="G277" s="1">
        <v>0.1</v>
      </c>
      <c r="H277" s="3">
        <v>0.1</v>
      </c>
      <c r="I277" s="1" t="s">
        <v>25</v>
      </c>
      <c r="J277" s="1">
        <v>1215.79</v>
      </c>
      <c r="K277" s="1">
        <v>0</v>
      </c>
      <c r="L277" s="1">
        <v>1.41</v>
      </c>
      <c r="M277" s="1">
        <v>17.41</v>
      </c>
      <c r="N277" s="1">
        <v>1.43</v>
      </c>
      <c r="O277" s="1">
        <v>3</v>
      </c>
      <c r="P277" s="1">
        <v>0.1</v>
      </c>
      <c r="Q277" s="1">
        <v>0.1</v>
      </c>
      <c r="R277" s="1">
        <v>0.1</v>
      </c>
      <c r="S277" s="1">
        <v>1197.77</v>
      </c>
      <c r="T277" s="1">
        <v>1217.0999999999999</v>
      </c>
      <c r="U277" s="1">
        <v>1232.52</v>
      </c>
    </row>
    <row r="278" spans="1:21">
      <c r="A278" s="1" t="s">
        <v>88</v>
      </c>
      <c r="B278" s="1" t="s">
        <v>66</v>
      </c>
      <c r="C278" s="2">
        <v>41626.647349537037</v>
      </c>
      <c r="D278" s="1" t="s">
        <v>32</v>
      </c>
      <c r="E278" s="1" t="s">
        <v>33</v>
      </c>
      <c r="G278" s="1">
        <v>0.1</v>
      </c>
      <c r="H278" s="3">
        <v>0.1</v>
      </c>
      <c r="I278" s="1" t="s">
        <v>25</v>
      </c>
      <c r="J278" s="1">
        <v>802.31</v>
      </c>
      <c r="K278" s="1">
        <v>0</v>
      </c>
      <c r="L278" s="1">
        <v>1.78</v>
      </c>
      <c r="M278" s="1">
        <v>14.29</v>
      </c>
      <c r="N278" s="1">
        <v>1.78</v>
      </c>
      <c r="O278" s="1">
        <v>3</v>
      </c>
      <c r="P278" s="1">
        <v>0.1</v>
      </c>
      <c r="Q278" s="1">
        <v>0.1</v>
      </c>
      <c r="R278" s="1">
        <v>0.1</v>
      </c>
      <c r="S278" s="1">
        <v>813.89</v>
      </c>
      <c r="T278" s="1">
        <v>806.69</v>
      </c>
      <c r="U278" s="1">
        <v>786.34</v>
      </c>
    </row>
    <row r="279" spans="1:21">
      <c r="A279" s="1" t="s">
        <v>88</v>
      </c>
      <c r="B279" s="1" t="s">
        <v>66</v>
      </c>
      <c r="C279" s="2">
        <v>41626.647349537037</v>
      </c>
      <c r="D279" s="1" t="s">
        <v>34</v>
      </c>
      <c r="E279" s="1" t="s">
        <v>35</v>
      </c>
      <c r="G279" s="1">
        <v>0</v>
      </c>
      <c r="H279" s="3">
        <v>0</v>
      </c>
      <c r="I279" s="1" t="s">
        <v>25</v>
      </c>
      <c r="J279" s="1">
        <v>150.61000000000001</v>
      </c>
      <c r="K279" s="1">
        <v>0</v>
      </c>
      <c r="L279" s="1">
        <v>7.01</v>
      </c>
      <c r="M279" s="1">
        <v>10.55</v>
      </c>
      <c r="N279" s="1">
        <v>7</v>
      </c>
      <c r="O279" s="1">
        <v>3</v>
      </c>
      <c r="P279" s="1">
        <v>0</v>
      </c>
      <c r="Q279" s="1">
        <v>0</v>
      </c>
      <c r="R279" s="1">
        <v>0</v>
      </c>
      <c r="S279" s="1">
        <v>162.78</v>
      </c>
      <c r="T279" s="1">
        <v>143.99</v>
      </c>
      <c r="U279" s="1">
        <v>145.08000000000001</v>
      </c>
    </row>
    <row r="280" spans="1:21">
      <c r="A280" s="1" t="s">
        <v>88</v>
      </c>
      <c r="B280" s="1" t="s">
        <v>66</v>
      </c>
      <c r="C280" s="2">
        <v>41626.647349537037</v>
      </c>
      <c r="D280" s="1" t="s">
        <v>36</v>
      </c>
      <c r="E280" s="1" t="s">
        <v>37</v>
      </c>
      <c r="G280" s="1">
        <v>4.0000000000000001E-3</v>
      </c>
      <c r="H280" s="3">
        <v>4.0000000000000001E-3</v>
      </c>
      <c r="I280" s="1" t="s">
        <v>25</v>
      </c>
      <c r="J280" s="1">
        <v>210.43299999999999</v>
      </c>
      <c r="K280" s="1">
        <v>0</v>
      </c>
      <c r="L280" s="1">
        <v>2.0619999999999998</v>
      </c>
      <c r="M280" s="1">
        <v>4.2290000000000001</v>
      </c>
      <c r="N280" s="1">
        <v>2.0099999999999998</v>
      </c>
      <c r="O280" s="1">
        <v>3</v>
      </c>
      <c r="P280" s="1">
        <v>4.0000000000000001E-3</v>
      </c>
      <c r="Q280" s="1">
        <v>4.0000000000000001E-3</v>
      </c>
      <c r="R280" s="1">
        <v>4.0000000000000001E-3</v>
      </c>
      <c r="S280" s="1">
        <v>205.584</v>
      </c>
      <c r="T280" s="1">
        <v>213.35499999999999</v>
      </c>
      <c r="U280" s="1">
        <v>212.36099999999999</v>
      </c>
    </row>
    <row r="281" spans="1:21">
      <c r="A281" s="1" t="s">
        <v>88</v>
      </c>
      <c r="B281" s="1" t="s">
        <v>66</v>
      </c>
      <c r="C281" s="2">
        <v>41626.647349537037</v>
      </c>
      <c r="D281" s="1" t="s">
        <v>38</v>
      </c>
      <c r="E281" s="1" t="s">
        <v>39</v>
      </c>
      <c r="G281" s="1">
        <v>5.27</v>
      </c>
      <c r="H281" s="3">
        <v>5.27</v>
      </c>
      <c r="I281" s="1" t="s">
        <v>25</v>
      </c>
      <c r="J281" s="1">
        <v>1070350.27</v>
      </c>
      <c r="K281" s="1">
        <v>0.02</v>
      </c>
      <c r="L281" s="1">
        <v>0.43</v>
      </c>
      <c r="M281" s="1">
        <v>4670.66</v>
      </c>
      <c r="N281" s="1">
        <v>0.44</v>
      </c>
      <c r="O281" s="1">
        <v>3</v>
      </c>
      <c r="P281" s="1">
        <v>5.28</v>
      </c>
      <c r="Q281" s="1">
        <v>5.25</v>
      </c>
      <c r="R281" s="1">
        <v>5.29</v>
      </c>
      <c r="S281" s="1">
        <v>1071782.1000000001</v>
      </c>
      <c r="T281" s="1">
        <v>1065131.3</v>
      </c>
      <c r="U281" s="1">
        <v>1074137.3999999999</v>
      </c>
    </row>
    <row r="282" spans="1:21">
      <c r="A282" s="1" t="s">
        <v>88</v>
      </c>
      <c r="B282" s="1" t="s">
        <v>66</v>
      </c>
      <c r="C282" s="2">
        <v>41626.647349537037</v>
      </c>
      <c r="D282" s="1" t="s">
        <v>40</v>
      </c>
      <c r="E282" s="1" t="s">
        <v>41</v>
      </c>
      <c r="G282" s="1">
        <v>1.82</v>
      </c>
      <c r="H282" s="3">
        <v>1.82</v>
      </c>
      <c r="I282" s="1" t="s">
        <v>25</v>
      </c>
      <c r="J282" s="1">
        <v>3805.66</v>
      </c>
      <c r="K282" s="1">
        <v>0.02</v>
      </c>
      <c r="L282" s="1">
        <v>1.1100000000000001</v>
      </c>
      <c r="M282" s="1">
        <v>42.71</v>
      </c>
      <c r="N282" s="1">
        <v>1.1200000000000001</v>
      </c>
      <c r="O282" s="1">
        <v>3</v>
      </c>
      <c r="P282" s="1">
        <v>1.84</v>
      </c>
      <c r="Q282" s="1">
        <v>1.8</v>
      </c>
      <c r="R282" s="1">
        <v>1.82</v>
      </c>
      <c r="S282" s="1">
        <v>3848.61</v>
      </c>
      <c r="T282" s="1">
        <v>3763.19</v>
      </c>
      <c r="U282" s="1">
        <v>3805.16</v>
      </c>
    </row>
    <row r="283" spans="1:21">
      <c r="A283" s="1" t="s">
        <v>88</v>
      </c>
      <c r="B283" s="1" t="s">
        <v>66</v>
      </c>
      <c r="C283" s="2">
        <v>41626.647349537037</v>
      </c>
      <c r="D283" s="1" t="s">
        <v>42</v>
      </c>
      <c r="E283" s="1" t="s">
        <v>43</v>
      </c>
      <c r="G283" s="1">
        <v>5.0000000000000001E-3</v>
      </c>
      <c r="H283" s="3">
        <v>5.0000000000000001E-3</v>
      </c>
      <c r="I283" s="1" t="s">
        <v>25</v>
      </c>
      <c r="J283" s="1">
        <v>6494.4350000000004</v>
      </c>
      <c r="K283" s="1">
        <v>0</v>
      </c>
      <c r="L283" s="1">
        <v>0.59599999999999997</v>
      </c>
      <c r="M283" s="1">
        <v>38.685000000000002</v>
      </c>
      <c r="N283" s="1">
        <v>0.6</v>
      </c>
      <c r="O283" s="1">
        <v>3</v>
      </c>
      <c r="P283" s="1">
        <v>5.0000000000000001E-3</v>
      </c>
      <c r="Q283" s="1">
        <v>5.0000000000000001E-3</v>
      </c>
      <c r="R283" s="1">
        <v>5.0000000000000001E-3</v>
      </c>
      <c r="S283" s="1">
        <v>6533.1639999999998</v>
      </c>
      <c r="T283" s="1">
        <v>6494.3440000000001</v>
      </c>
      <c r="U283" s="1">
        <v>6455.7960000000003</v>
      </c>
    </row>
    <row r="284" spans="1:21">
      <c r="A284" s="1" t="s">
        <v>88</v>
      </c>
      <c r="B284" s="1" t="s">
        <v>66</v>
      </c>
      <c r="C284" s="2">
        <v>41626.647349537037</v>
      </c>
      <c r="D284" s="1" t="s">
        <v>44</v>
      </c>
      <c r="E284" s="1" t="s">
        <v>45</v>
      </c>
      <c r="G284" s="1">
        <v>0.21</v>
      </c>
      <c r="H284" s="3">
        <v>0.21</v>
      </c>
      <c r="I284" s="1" t="s">
        <v>25</v>
      </c>
      <c r="J284" s="1">
        <v>17906.310000000001</v>
      </c>
      <c r="K284" s="1">
        <v>0</v>
      </c>
      <c r="L284" s="1">
        <v>0.08</v>
      </c>
      <c r="M284" s="1">
        <v>14.72</v>
      </c>
      <c r="N284" s="1">
        <v>0.08</v>
      </c>
      <c r="O284" s="1">
        <v>3</v>
      </c>
      <c r="P284" s="1">
        <v>0.21</v>
      </c>
      <c r="Q284" s="1">
        <v>0.21</v>
      </c>
      <c r="R284" s="1">
        <v>0.21</v>
      </c>
      <c r="S284" s="1">
        <v>17923.240000000002</v>
      </c>
      <c r="T284" s="1">
        <v>17899.150000000001</v>
      </c>
      <c r="U284" s="1">
        <v>17896.53</v>
      </c>
    </row>
    <row r="285" spans="1:21">
      <c r="A285" s="1" t="s">
        <v>89</v>
      </c>
      <c r="B285" s="1" t="s">
        <v>66</v>
      </c>
      <c r="C285" s="2">
        <v>41626.649398148147</v>
      </c>
      <c r="D285" s="1" t="s">
        <v>23</v>
      </c>
      <c r="E285" s="1" t="s">
        <v>24</v>
      </c>
      <c r="G285" s="1">
        <v>0.04</v>
      </c>
      <c r="H285" s="3">
        <v>0.04</v>
      </c>
      <c r="I285" s="1" t="s">
        <v>25</v>
      </c>
      <c r="J285" s="1">
        <v>718.83</v>
      </c>
      <c r="K285" s="1">
        <v>0</v>
      </c>
      <c r="L285" s="1">
        <v>3.03</v>
      </c>
      <c r="M285" s="1">
        <v>21.87</v>
      </c>
      <c r="N285" s="1">
        <v>3.04</v>
      </c>
      <c r="O285" s="1">
        <v>3</v>
      </c>
      <c r="P285" s="1">
        <v>0.04</v>
      </c>
      <c r="Q285" s="1">
        <v>0.04</v>
      </c>
      <c r="R285" s="1">
        <v>0.04</v>
      </c>
      <c r="S285" s="1">
        <v>729.96</v>
      </c>
      <c r="T285" s="1">
        <v>693.63</v>
      </c>
      <c r="U285" s="1">
        <v>732.9</v>
      </c>
    </row>
    <row r="286" spans="1:21">
      <c r="A286" s="1" t="s">
        <v>89</v>
      </c>
      <c r="B286" s="1" t="s">
        <v>66</v>
      </c>
      <c r="C286" s="2">
        <v>41626.649398148147</v>
      </c>
      <c r="D286" s="1" t="s">
        <v>28</v>
      </c>
      <c r="E286" s="1" t="s">
        <v>29</v>
      </c>
      <c r="G286" s="1">
        <v>0.01</v>
      </c>
      <c r="H286" s="3">
        <v>0.01</v>
      </c>
      <c r="I286" s="1" t="s">
        <v>25</v>
      </c>
      <c r="J286" s="1">
        <v>2189.56</v>
      </c>
      <c r="K286" s="1">
        <v>0</v>
      </c>
      <c r="L286" s="1">
        <v>2.93</v>
      </c>
      <c r="M286" s="1">
        <v>64.17</v>
      </c>
      <c r="N286" s="1">
        <v>2.93</v>
      </c>
      <c r="O286" s="1">
        <v>3</v>
      </c>
      <c r="P286" s="1">
        <v>0.01</v>
      </c>
      <c r="Q286" s="1">
        <v>0.01</v>
      </c>
      <c r="R286" s="1">
        <v>0.01</v>
      </c>
      <c r="S286" s="1">
        <v>2260.92</v>
      </c>
      <c r="T286" s="1">
        <v>2171.14</v>
      </c>
      <c r="U286" s="1">
        <v>2136.61</v>
      </c>
    </row>
    <row r="287" spans="1:21">
      <c r="A287" s="1" t="s">
        <v>89</v>
      </c>
      <c r="B287" s="1" t="s">
        <v>66</v>
      </c>
      <c r="C287" s="2">
        <v>41626.649398148147</v>
      </c>
      <c r="D287" s="1" t="s">
        <v>30</v>
      </c>
      <c r="E287" s="1" t="s">
        <v>31</v>
      </c>
      <c r="F287" s="1" t="s">
        <v>67</v>
      </c>
      <c r="G287" s="1">
        <v>-0.01</v>
      </c>
      <c r="H287" s="3">
        <v>-0.01</v>
      </c>
      <c r="I287" s="1" t="s">
        <v>25</v>
      </c>
      <c r="J287" s="1">
        <v>-136.11000000000001</v>
      </c>
      <c r="K287" s="1">
        <v>0</v>
      </c>
      <c r="L287" s="1">
        <v>8.52</v>
      </c>
      <c r="M287" s="1">
        <v>11.05</v>
      </c>
      <c r="N287" s="1">
        <v>8.1199999999999992</v>
      </c>
      <c r="O287" s="1">
        <v>3</v>
      </c>
      <c r="P287" s="1">
        <v>-0.01</v>
      </c>
      <c r="Q287" s="1">
        <v>-0.01</v>
      </c>
      <c r="R287" s="1">
        <v>-0.01</v>
      </c>
      <c r="S287" s="1">
        <v>-144.03</v>
      </c>
      <c r="T287" s="1">
        <v>-123.48</v>
      </c>
      <c r="U287" s="1">
        <v>-140.81</v>
      </c>
    </row>
    <row r="288" spans="1:21">
      <c r="A288" s="1" t="s">
        <v>89</v>
      </c>
      <c r="B288" s="1" t="s">
        <v>66</v>
      </c>
      <c r="C288" s="2">
        <v>41626.649398148147</v>
      </c>
      <c r="D288" s="1" t="s">
        <v>32</v>
      </c>
      <c r="E288" s="1" t="s">
        <v>33</v>
      </c>
      <c r="G288" s="1">
        <v>0.01</v>
      </c>
      <c r="H288" s="3">
        <v>0.01</v>
      </c>
      <c r="I288" s="1" t="s">
        <v>25</v>
      </c>
      <c r="J288" s="1">
        <v>56.88</v>
      </c>
      <c r="K288" s="1">
        <v>0</v>
      </c>
      <c r="L288" s="1">
        <v>21.85</v>
      </c>
      <c r="M288" s="1">
        <v>12.4</v>
      </c>
      <c r="N288" s="1">
        <v>21.81</v>
      </c>
      <c r="O288" s="1">
        <v>3</v>
      </c>
      <c r="P288" s="1">
        <v>0.01</v>
      </c>
      <c r="Q288" s="1">
        <v>0.01</v>
      </c>
      <c r="R288" s="1">
        <v>0.01</v>
      </c>
      <c r="S288" s="1">
        <v>44.62</v>
      </c>
      <c r="T288" s="1">
        <v>69.42</v>
      </c>
      <c r="U288" s="1">
        <v>56.61</v>
      </c>
    </row>
    <row r="289" spans="1:21">
      <c r="A289" s="1" t="s">
        <v>89</v>
      </c>
      <c r="B289" s="1" t="s">
        <v>66</v>
      </c>
      <c r="C289" s="2">
        <v>41626.649398148147</v>
      </c>
      <c r="D289" s="1" t="s">
        <v>34</v>
      </c>
      <c r="E289" s="1" t="s">
        <v>35</v>
      </c>
      <c r="G289" s="1">
        <v>0</v>
      </c>
      <c r="H289" s="3">
        <v>0</v>
      </c>
      <c r="I289" s="1" t="s">
        <v>25</v>
      </c>
      <c r="J289" s="1">
        <v>91.44</v>
      </c>
      <c r="K289" s="1">
        <v>0</v>
      </c>
      <c r="L289" s="1">
        <v>8.23</v>
      </c>
      <c r="M289" s="1">
        <v>7.51</v>
      </c>
      <c r="N289" s="1">
        <v>8.2100000000000009</v>
      </c>
      <c r="O289" s="1">
        <v>3</v>
      </c>
      <c r="P289" s="1">
        <v>0</v>
      </c>
      <c r="Q289" s="1">
        <v>0</v>
      </c>
      <c r="R289" s="1">
        <v>0</v>
      </c>
      <c r="S289" s="1">
        <v>84.04</v>
      </c>
      <c r="T289" s="1">
        <v>91.23</v>
      </c>
      <c r="U289" s="1">
        <v>99.06</v>
      </c>
    </row>
    <row r="290" spans="1:21">
      <c r="A290" s="1" t="s">
        <v>89</v>
      </c>
      <c r="B290" s="1" t="s">
        <v>66</v>
      </c>
      <c r="C290" s="2">
        <v>41626.649398148147</v>
      </c>
      <c r="D290" s="1" t="s">
        <v>36</v>
      </c>
      <c r="E290" s="1" t="s">
        <v>37</v>
      </c>
      <c r="G290" s="1">
        <v>0</v>
      </c>
      <c r="H290" s="3">
        <v>0</v>
      </c>
      <c r="I290" s="1" t="s">
        <v>25</v>
      </c>
      <c r="J290" s="1">
        <v>16.795000000000002</v>
      </c>
      <c r="K290" s="1">
        <v>0</v>
      </c>
      <c r="L290" s="1">
        <v>44.204999999999998</v>
      </c>
      <c r="M290" s="1">
        <v>5.0190000000000001</v>
      </c>
      <c r="N290" s="1">
        <v>29.88</v>
      </c>
      <c r="O290" s="1">
        <v>3</v>
      </c>
      <c r="P290" s="1">
        <v>0</v>
      </c>
      <c r="Q290" s="1">
        <v>0</v>
      </c>
      <c r="R290" s="1">
        <v>0</v>
      </c>
      <c r="S290" s="1">
        <v>14.493</v>
      </c>
      <c r="T290" s="1">
        <v>13.34</v>
      </c>
      <c r="U290" s="1">
        <v>22.552</v>
      </c>
    </row>
    <row r="291" spans="1:21">
      <c r="A291" s="1" t="s">
        <v>89</v>
      </c>
      <c r="B291" s="1" t="s">
        <v>66</v>
      </c>
      <c r="C291" s="2">
        <v>41626.649398148147</v>
      </c>
      <c r="D291" s="1" t="s">
        <v>38</v>
      </c>
      <c r="E291" s="1" t="s">
        <v>39</v>
      </c>
      <c r="G291" s="1">
        <v>3.29</v>
      </c>
      <c r="H291" s="3">
        <v>3.29</v>
      </c>
      <c r="I291" s="1" t="s">
        <v>25</v>
      </c>
      <c r="J291" s="1">
        <v>660958.99</v>
      </c>
      <c r="K291" s="1">
        <v>0</v>
      </c>
      <c r="L291" s="1">
        <v>0.14000000000000001</v>
      </c>
      <c r="M291" s="1">
        <v>955.74</v>
      </c>
      <c r="N291" s="1">
        <v>0.14000000000000001</v>
      </c>
      <c r="O291" s="1">
        <v>3</v>
      </c>
      <c r="P291" s="1">
        <v>3.29</v>
      </c>
      <c r="Q291" s="1">
        <v>3.28</v>
      </c>
      <c r="R291" s="1">
        <v>3.28</v>
      </c>
      <c r="S291" s="1">
        <v>662030.35</v>
      </c>
      <c r="T291" s="1">
        <v>660652.59</v>
      </c>
      <c r="U291" s="1">
        <v>660194.02</v>
      </c>
    </row>
    <row r="292" spans="1:21">
      <c r="A292" s="1" t="s">
        <v>89</v>
      </c>
      <c r="B292" s="1" t="s">
        <v>66</v>
      </c>
      <c r="C292" s="2">
        <v>41626.649398148147</v>
      </c>
      <c r="D292" s="1" t="s">
        <v>40</v>
      </c>
      <c r="E292" s="1" t="s">
        <v>41</v>
      </c>
      <c r="G292" s="1">
        <v>7.0000000000000007E-2</v>
      </c>
      <c r="H292" s="3">
        <v>7.0000000000000007E-2</v>
      </c>
      <c r="I292" s="1" t="s">
        <v>25</v>
      </c>
      <c r="J292" s="1">
        <v>151.41</v>
      </c>
      <c r="K292" s="1">
        <v>0</v>
      </c>
      <c r="L292" s="1">
        <v>4.32</v>
      </c>
      <c r="M292" s="1">
        <v>6.55</v>
      </c>
      <c r="N292" s="1">
        <v>4.32</v>
      </c>
      <c r="O292" s="1">
        <v>3</v>
      </c>
      <c r="P292" s="1">
        <v>7.0000000000000007E-2</v>
      </c>
      <c r="Q292" s="1">
        <v>7.0000000000000007E-2</v>
      </c>
      <c r="R292" s="1">
        <v>0.08</v>
      </c>
      <c r="S292" s="1">
        <v>153.65</v>
      </c>
      <c r="T292" s="1">
        <v>144.03</v>
      </c>
      <c r="U292" s="1">
        <v>156.53</v>
      </c>
    </row>
    <row r="293" spans="1:21">
      <c r="A293" s="1" t="s">
        <v>89</v>
      </c>
      <c r="B293" s="1" t="s">
        <v>66</v>
      </c>
      <c r="C293" s="2">
        <v>41626.649398148147</v>
      </c>
      <c r="D293" s="1" t="s">
        <v>42</v>
      </c>
      <c r="E293" s="1" t="s">
        <v>43</v>
      </c>
      <c r="G293" s="1">
        <v>2E-3</v>
      </c>
      <c r="H293" s="3">
        <v>2E-3</v>
      </c>
      <c r="I293" s="1" t="s">
        <v>25</v>
      </c>
      <c r="J293" s="1">
        <v>3066.335</v>
      </c>
      <c r="K293" s="1">
        <v>0</v>
      </c>
      <c r="L293" s="1">
        <v>0.76700000000000002</v>
      </c>
      <c r="M293" s="1">
        <v>23.47</v>
      </c>
      <c r="N293" s="1">
        <v>0.77</v>
      </c>
      <c r="O293" s="1">
        <v>3</v>
      </c>
      <c r="P293" s="1">
        <v>2E-3</v>
      </c>
      <c r="Q293" s="1">
        <v>2E-3</v>
      </c>
      <c r="R293" s="1">
        <v>2E-3</v>
      </c>
      <c r="S293" s="1">
        <v>3041.498</v>
      </c>
      <c r="T293" s="1">
        <v>3088.145</v>
      </c>
      <c r="U293" s="1">
        <v>3069.3609999999999</v>
      </c>
    </row>
    <row r="294" spans="1:21">
      <c r="A294" s="1" t="s">
        <v>89</v>
      </c>
      <c r="B294" s="1" t="s">
        <v>66</v>
      </c>
      <c r="C294" s="2">
        <v>41626.649398148147</v>
      </c>
      <c r="D294" s="1" t="s">
        <v>44</v>
      </c>
      <c r="E294" s="1" t="s">
        <v>45</v>
      </c>
      <c r="G294" s="1">
        <v>0.11</v>
      </c>
      <c r="H294" s="3">
        <v>0.11</v>
      </c>
      <c r="I294" s="1" t="s">
        <v>25</v>
      </c>
      <c r="J294" s="1">
        <v>9433.19</v>
      </c>
      <c r="K294" s="1">
        <v>0</v>
      </c>
      <c r="L294" s="1">
        <v>0.37</v>
      </c>
      <c r="M294" s="1">
        <v>35.229999999999997</v>
      </c>
      <c r="N294" s="1">
        <v>0.37</v>
      </c>
      <c r="O294" s="1">
        <v>3</v>
      </c>
      <c r="P294" s="1">
        <v>0.11</v>
      </c>
      <c r="Q294" s="1">
        <v>0.11</v>
      </c>
      <c r="R294" s="1">
        <v>0.11</v>
      </c>
      <c r="S294" s="1">
        <v>9471.33</v>
      </c>
      <c r="T294" s="1">
        <v>9401.8799999999992</v>
      </c>
      <c r="U294" s="1">
        <v>9426.35</v>
      </c>
    </row>
    <row r="295" spans="1:21">
      <c r="A295" s="1" t="s">
        <v>90</v>
      </c>
      <c r="B295" s="1" t="s">
        <v>66</v>
      </c>
      <c r="C295" s="2">
        <v>41626.651446759257</v>
      </c>
      <c r="D295" s="1" t="s">
        <v>23</v>
      </c>
      <c r="E295" s="1" t="s">
        <v>24</v>
      </c>
      <c r="G295" s="1">
        <v>0.59</v>
      </c>
      <c r="H295" s="3">
        <v>0.59</v>
      </c>
      <c r="I295" s="1" t="s">
        <v>25</v>
      </c>
      <c r="J295" s="1">
        <v>9696.3799999999992</v>
      </c>
      <c r="K295" s="1">
        <v>0</v>
      </c>
      <c r="L295" s="1">
        <v>0.6</v>
      </c>
      <c r="M295" s="1">
        <v>58.4</v>
      </c>
      <c r="N295" s="1">
        <v>0.6</v>
      </c>
      <c r="O295" s="1">
        <v>3</v>
      </c>
      <c r="P295" s="1">
        <v>0.6</v>
      </c>
      <c r="Q295" s="1">
        <v>0.59</v>
      </c>
      <c r="R295" s="1">
        <v>0.59</v>
      </c>
      <c r="S295" s="1">
        <v>9755.11</v>
      </c>
      <c r="T295" s="1">
        <v>9638.2999999999993</v>
      </c>
      <c r="U295" s="1">
        <v>9695.73</v>
      </c>
    </row>
    <row r="296" spans="1:21">
      <c r="A296" s="1" t="s">
        <v>90</v>
      </c>
      <c r="B296" s="1" t="s">
        <v>66</v>
      </c>
      <c r="C296" s="2">
        <v>41626.651446759257</v>
      </c>
      <c r="D296" s="1" t="s">
        <v>28</v>
      </c>
      <c r="E296" s="1" t="s">
        <v>29</v>
      </c>
      <c r="G296" s="1">
        <v>0.03</v>
      </c>
      <c r="H296" s="3">
        <v>0.03</v>
      </c>
      <c r="I296" s="1" t="s">
        <v>25</v>
      </c>
      <c r="J296" s="1">
        <v>9881.66</v>
      </c>
      <c r="K296" s="1">
        <v>0</v>
      </c>
      <c r="L296" s="1">
        <v>1.1200000000000001</v>
      </c>
      <c r="M296" s="1">
        <v>111.67</v>
      </c>
      <c r="N296" s="1">
        <v>1.1299999999999999</v>
      </c>
      <c r="O296" s="1">
        <v>3</v>
      </c>
      <c r="P296" s="1">
        <v>0.03</v>
      </c>
      <c r="Q296" s="1">
        <v>0.03</v>
      </c>
      <c r="R296" s="1">
        <v>0.03</v>
      </c>
      <c r="S296" s="1">
        <v>10006.61</v>
      </c>
      <c r="T296" s="1">
        <v>9846.76</v>
      </c>
      <c r="U296" s="1">
        <v>9791.61</v>
      </c>
    </row>
    <row r="297" spans="1:21">
      <c r="A297" s="1" t="s">
        <v>90</v>
      </c>
      <c r="B297" s="1" t="s">
        <v>66</v>
      </c>
      <c r="C297" s="2">
        <v>41626.651446759257</v>
      </c>
      <c r="D297" s="1" t="s">
        <v>30</v>
      </c>
      <c r="E297" s="1" t="s">
        <v>31</v>
      </c>
      <c r="F297" s="1" t="s">
        <v>67</v>
      </c>
      <c r="G297" s="1">
        <v>-0.01</v>
      </c>
      <c r="H297" s="3">
        <v>-0.01</v>
      </c>
      <c r="I297" s="1" t="s">
        <v>25</v>
      </c>
      <c r="J297" s="1">
        <v>-110.29</v>
      </c>
      <c r="K297" s="1">
        <v>0</v>
      </c>
      <c r="L297" s="1">
        <v>26.68</v>
      </c>
      <c r="M297" s="1">
        <v>27.72</v>
      </c>
      <c r="N297" s="1">
        <v>25.14</v>
      </c>
      <c r="O297" s="1">
        <v>3</v>
      </c>
      <c r="P297" s="1">
        <v>-0.01</v>
      </c>
      <c r="Q297" s="1">
        <v>-0.01</v>
      </c>
      <c r="R297" s="1">
        <v>-0.01</v>
      </c>
      <c r="S297" s="1">
        <v>-140.81</v>
      </c>
      <c r="T297" s="1">
        <v>-103.38</v>
      </c>
      <c r="U297" s="1">
        <v>-86.67</v>
      </c>
    </row>
    <row r="298" spans="1:21">
      <c r="A298" s="1" t="s">
        <v>90</v>
      </c>
      <c r="B298" s="1" t="s">
        <v>66</v>
      </c>
      <c r="C298" s="2">
        <v>41626.651446759257</v>
      </c>
      <c r="D298" s="1" t="s">
        <v>32</v>
      </c>
      <c r="E298" s="1" t="s">
        <v>33</v>
      </c>
      <c r="G298" s="1">
        <v>2.59</v>
      </c>
      <c r="H298" s="3">
        <v>2.59</v>
      </c>
      <c r="I298" s="1" t="s">
        <v>25</v>
      </c>
      <c r="J298" s="1">
        <v>20792.189999999999</v>
      </c>
      <c r="K298" s="1">
        <v>0.01</v>
      </c>
      <c r="L298" s="1">
        <v>0.56999999999999995</v>
      </c>
      <c r="M298" s="1">
        <v>120.45</v>
      </c>
      <c r="N298" s="1">
        <v>0.57999999999999996</v>
      </c>
      <c r="O298" s="1">
        <v>3</v>
      </c>
      <c r="P298" s="1">
        <v>2.6</v>
      </c>
      <c r="Q298" s="1">
        <v>2.57</v>
      </c>
      <c r="R298" s="1">
        <v>2.58</v>
      </c>
      <c r="S298" s="1">
        <v>20922.330000000002</v>
      </c>
      <c r="T298" s="1">
        <v>20684.63</v>
      </c>
      <c r="U298" s="1">
        <v>20769.61</v>
      </c>
    </row>
    <row r="299" spans="1:21">
      <c r="A299" s="1" t="s">
        <v>90</v>
      </c>
      <c r="B299" s="1" t="s">
        <v>66</v>
      </c>
      <c r="C299" s="2">
        <v>41626.651446759257</v>
      </c>
      <c r="D299" s="1" t="s">
        <v>34</v>
      </c>
      <c r="E299" s="1" t="s">
        <v>35</v>
      </c>
      <c r="G299" s="1">
        <v>0.02</v>
      </c>
      <c r="H299" s="3">
        <v>0.02</v>
      </c>
      <c r="I299" s="1" t="s">
        <v>25</v>
      </c>
      <c r="J299" s="1">
        <v>781.78</v>
      </c>
      <c r="K299" s="1">
        <v>0</v>
      </c>
      <c r="L299" s="1">
        <v>7</v>
      </c>
      <c r="M299" s="1">
        <v>54.81</v>
      </c>
      <c r="N299" s="1">
        <v>7.01</v>
      </c>
      <c r="O299" s="1">
        <v>3</v>
      </c>
      <c r="P299" s="1">
        <v>0.02</v>
      </c>
      <c r="Q299" s="1">
        <v>0.02</v>
      </c>
      <c r="R299" s="1">
        <v>0.02</v>
      </c>
      <c r="S299" s="1">
        <v>817.37</v>
      </c>
      <c r="T299" s="1">
        <v>809.3</v>
      </c>
      <c r="U299" s="1">
        <v>718.66</v>
      </c>
    </row>
    <row r="300" spans="1:21">
      <c r="A300" s="1" t="s">
        <v>90</v>
      </c>
      <c r="B300" s="1" t="s">
        <v>66</v>
      </c>
      <c r="C300" s="2">
        <v>41626.651446759257</v>
      </c>
      <c r="D300" s="1" t="s">
        <v>36</v>
      </c>
      <c r="E300" s="1" t="s">
        <v>37</v>
      </c>
      <c r="G300" s="1">
        <v>0.13300000000000001</v>
      </c>
      <c r="H300" s="3">
        <v>0.13300000000000001</v>
      </c>
      <c r="I300" s="1" t="s">
        <v>25</v>
      </c>
      <c r="J300" s="1">
        <v>6683.5190000000002</v>
      </c>
      <c r="K300" s="1">
        <v>1E-3</v>
      </c>
      <c r="L300" s="1">
        <v>1.014</v>
      </c>
      <c r="M300" s="1">
        <v>68.804000000000002</v>
      </c>
      <c r="N300" s="1">
        <v>1.03</v>
      </c>
      <c r="O300" s="1">
        <v>3</v>
      </c>
      <c r="P300" s="1">
        <v>0.13400000000000001</v>
      </c>
      <c r="Q300" s="1">
        <v>0.13500000000000001</v>
      </c>
      <c r="R300" s="1">
        <v>0.13200000000000001</v>
      </c>
      <c r="S300" s="1">
        <v>6692.6390000000001</v>
      </c>
      <c r="T300" s="1">
        <v>6747.308</v>
      </c>
      <c r="U300" s="1">
        <v>6610.6090000000004</v>
      </c>
    </row>
    <row r="301" spans="1:21">
      <c r="A301" s="1" t="s">
        <v>90</v>
      </c>
      <c r="B301" s="1" t="s">
        <v>66</v>
      </c>
      <c r="C301" s="2">
        <v>41626.651446759257</v>
      </c>
      <c r="D301" s="1" t="s">
        <v>38</v>
      </c>
      <c r="E301" s="1" t="s">
        <v>39</v>
      </c>
      <c r="G301" s="1">
        <v>1.26</v>
      </c>
      <c r="H301" s="3">
        <v>1.26</v>
      </c>
      <c r="I301" s="1" t="s">
        <v>25</v>
      </c>
      <c r="J301" s="1">
        <v>250484.52</v>
      </c>
      <c r="K301" s="1">
        <v>0</v>
      </c>
      <c r="L301" s="1">
        <v>0.32</v>
      </c>
      <c r="M301" s="1">
        <v>806.08</v>
      </c>
      <c r="N301" s="1">
        <v>0.32</v>
      </c>
      <c r="O301" s="1">
        <v>3</v>
      </c>
      <c r="P301" s="1">
        <v>1.25</v>
      </c>
      <c r="Q301" s="1">
        <v>1.26</v>
      </c>
      <c r="R301" s="1">
        <v>1.25</v>
      </c>
      <c r="S301" s="1">
        <v>249914.75</v>
      </c>
      <c r="T301" s="1">
        <v>251406.81</v>
      </c>
      <c r="U301" s="1">
        <v>250132.01</v>
      </c>
    </row>
    <row r="302" spans="1:21">
      <c r="A302" s="1" t="s">
        <v>90</v>
      </c>
      <c r="B302" s="1" t="s">
        <v>66</v>
      </c>
      <c r="C302" s="2">
        <v>41626.651446759257</v>
      </c>
      <c r="D302" s="1" t="s">
        <v>40</v>
      </c>
      <c r="E302" s="1" t="s">
        <v>41</v>
      </c>
      <c r="G302" s="1">
        <v>10.65</v>
      </c>
      <c r="H302" s="3">
        <v>10.65</v>
      </c>
      <c r="I302" s="1" t="s">
        <v>25</v>
      </c>
      <c r="J302" s="1">
        <v>23241.99</v>
      </c>
      <c r="K302" s="1">
        <v>0.02</v>
      </c>
      <c r="L302" s="1">
        <v>0.21</v>
      </c>
      <c r="M302" s="1">
        <v>51.97</v>
      </c>
      <c r="N302" s="1">
        <v>0.22</v>
      </c>
      <c r="O302" s="1">
        <v>3</v>
      </c>
      <c r="P302" s="1">
        <v>10.67</v>
      </c>
      <c r="Q302" s="1">
        <v>10.63</v>
      </c>
      <c r="R302" s="1">
        <v>10.67</v>
      </c>
      <c r="S302" s="1">
        <v>23274.43</v>
      </c>
      <c r="T302" s="1">
        <v>23182.04</v>
      </c>
      <c r="U302" s="1">
        <v>23269.49</v>
      </c>
    </row>
    <row r="303" spans="1:21">
      <c r="A303" s="1" t="s">
        <v>90</v>
      </c>
      <c r="B303" s="1" t="s">
        <v>66</v>
      </c>
      <c r="C303" s="2">
        <v>41626.651446759257</v>
      </c>
      <c r="D303" s="1" t="s">
        <v>42</v>
      </c>
      <c r="E303" s="1" t="s">
        <v>43</v>
      </c>
      <c r="G303" s="1">
        <v>1E-3</v>
      </c>
      <c r="H303" s="3">
        <v>1E-3</v>
      </c>
      <c r="I303" s="1" t="s">
        <v>25</v>
      </c>
      <c r="J303" s="1">
        <v>1431.71</v>
      </c>
      <c r="K303" s="1">
        <v>0</v>
      </c>
      <c r="L303" s="1">
        <v>0.83299999999999996</v>
      </c>
      <c r="M303" s="1">
        <v>11.869</v>
      </c>
      <c r="N303" s="1">
        <v>0.83</v>
      </c>
      <c r="O303" s="1">
        <v>3</v>
      </c>
      <c r="P303" s="1">
        <v>1E-3</v>
      </c>
      <c r="Q303" s="1">
        <v>1E-3</v>
      </c>
      <c r="R303" s="1">
        <v>1E-3</v>
      </c>
      <c r="S303" s="1">
        <v>1424.9480000000001</v>
      </c>
      <c r="T303" s="1">
        <v>1424.768</v>
      </c>
      <c r="U303" s="1">
        <v>1445.415</v>
      </c>
    </row>
    <row r="304" spans="1:21">
      <c r="A304" s="1" t="s">
        <v>90</v>
      </c>
      <c r="B304" s="1" t="s">
        <v>66</v>
      </c>
      <c r="C304" s="2">
        <v>41626.651446759257</v>
      </c>
      <c r="D304" s="1" t="s">
        <v>44</v>
      </c>
      <c r="E304" s="1" t="s">
        <v>45</v>
      </c>
      <c r="G304" s="1">
        <v>0.31</v>
      </c>
      <c r="H304" s="3">
        <v>0.31</v>
      </c>
      <c r="I304" s="1" t="s">
        <v>25</v>
      </c>
      <c r="J304" s="1">
        <v>26748.5</v>
      </c>
      <c r="K304" s="1">
        <v>0</v>
      </c>
      <c r="L304" s="1">
        <v>0.35</v>
      </c>
      <c r="M304" s="1">
        <v>93.52</v>
      </c>
      <c r="N304" s="1">
        <v>0.35</v>
      </c>
      <c r="O304" s="1">
        <v>3</v>
      </c>
      <c r="P304" s="1">
        <v>0.31</v>
      </c>
      <c r="Q304" s="1">
        <v>0.31</v>
      </c>
      <c r="R304" s="1">
        <v>0.31</v>
      </c>
      <c r="S304" s="1">
        <v>26640.799999999999</v>
      </c>
      <c r="T304" s="1">
        <v>26809.13</v>
      </c>
      <c r="U304" s="1">
        <v>26795.58</v>
      </c>
    </row>
    <row r="305" spans="1:21">
      <c r="A305" s="1" t="s">
        <v>91</v>
      </c>
      <c r="B305" s="1" t="s">
        <v>66</v>
      </c>
      <c r="C305" s="2">
        <v>41626.655370370368</v>
      </c>
      <c r="D305" s="1" t="s">
        <v>23</v>
      </c>
      <c r="E305" s="1" t="s">
        <v>24</v>
      </c>
      <c r="G305" s="1">
        <v>0.74</v>
      </c>
      <c r="H305" s="3">
        <v>0.74</v>
      </c>
      <c r="I305" s="1" t="s">
        <v>25</v>
      </c>
      <c r="J305" s="1">
        <v>12090.05</v>
      </c>
      <c r="K305" s="1">
        <v>0</v>
      </c>
      <c r="L305" s="1">
        <v>0.27</v>
      </c>
      <c r="M305" s="1">
        <v>32.21</v>
      </c>
      <c r="N305" s="1">
        <v>0.27</v>
      </c>
      <c r="O305" s="1">
        <v>3</v>
      </c>
      <c r="P305" s="1">
        <v>0.74</v>
      </c>
      <c r="Q305" s="1">
        <v>0.74</v>
      </c>
      <c r="R305" s="1">
        <v>0.74</v>
      </c>
      <c r="S305" s="1">
        <v>12117.45</v>
      </c>
      <c r="T305" s="1">
        <v>12054.58</v>
      </c>
      <c r="U305" s="1">
        <v>12098.13</v>
      </c>
    </row>
    <row r="306" spans="1:21">
      <c r="A306" s="1" t="s">
        <v>91</v>
      </c>
      <c r="B306" s="1" t="s">
        <v>66</v>
      </c>
      <c r="C306" s="2">
        <v>41626.655370370368</v>
      </c>
      <c r="D306" s="1" t="s">
        <v>28</v>
      </c>
      <c r="E306" s="1" t="s">
        <v>29</v>
      </c>
      <c r="G306" s="1">
        <v>0.33</v>
      </c>
      <c r="H306" s="3">
        <v>0.33</v>
      </c>
      <c r="I306" s="1" t="s">
        <v>25</v>
      </c>
      <c r="J306" s="1">
        <v>119204.71</v>
      </c>
      <c r="K306" s="1">
        <v>0</v>
      </c>
      <c r="L306" s="1">
        <v>1.4</v>
      </c>
      <c r="M306" s="1">
        <v>1823.23</v>
      </c>
      <c r="N306" s="1">
        <v>1.53</v>
      </c>
      <c r="O306" s="1">
        <v>3</v>
      </c>
      <c r="P306" s="1">
        <v>0.34</v>
      </c>
      <c r="Q306" s="1">
        <v>0.33</v>
      </c>
      <c r="R306" s="1">
        <v>0.33</v>
      </c>
      <c r="S306" s="1">
        <v>121180.4</v>
      </c>
      <c r="T306" s="1">
        <v>117587.05</v>
      </c>
      <c r="U306" s="1">
        <v>118846.69</v>
      </c>
    </row>
    <row r="307" spans="1:21">
      <c r="A307" s="1" t="s">
        <v>91</v>
      </c>
      <c r="B307" s="1" t="s">
        <v>66</v>
      </c>
      <c r="C307" s="2">
        <v>41626.655370370368</v>
      </c>
      <c r="D307" s="1" t="s">
        <v>30</v>
      </c>
      <c r="E307" s="1" t="s">
        <v>31</v>
      </c>
      <c r="G307" s="1">
        <v>0.48</v>
      </c>
      <c r="H307" s="3">
        <v>0.48</v>
      </c>
      <c r="I307" s="1" t="s">
        <v>25</v>
      </c>
      <c r="J307" s="1">
        <v>6141.73</v>
      </c>
      <c r="K307" s="1">
        <v>0</v>
      </c>
      <c r="L307" s="1">
        <v>0.27</v>
      </c>
      <c r="M307" s="1">
        <v>17.02</v>
      </c>
      <c r="N307" s="1">
        <v>0.28000000000000003</v>
      </c>
      <c r="O307" s="1">
        <v>3</v>
      </c>
      <c r="P307" s="1">
        <v>0.47</v>
      </c>
      <c r="Q307" s="1">
        <v>0.48</v>
      </c>
      <c r="R307" s="1">
        <v>0.47</v>
      </c>
      <c r="S307" s="1">
        <v>6131.54</v>
      </c>
      <c r="T307" s="1">
        <v>6161.37</v>
      </c>
      <c r="U307" s="1">
        <v>6132.28</v>
      </c>
    </row>
    <row r="308" spans="1:21">
      <c r="A308" s="1" t="s">
        <v>91</v>
      </c>
      <c r="B308" s="1" t="s">
        <v>66</v>
      </c>
      <c r="C308" s="2">
        <v>41626.655370370368</v>
      </c>
      <c r="D308" s="1" t="s">
        <v>32</v>
      </c>
      <c r="E308" s="1" t="s">
        <v>33</v>
      </c>
      <c r="G308" s="1">
        <v>3.5</v>
      </c>
      <c r="H308" s="3">
        <v>3.5</v>
      </c>
      <c r="I308" s="1" t="s">
        <v>25</v>
      </c>
      <c r="J308" s="1">
        <v>28382.41</v>
      </c>
      <c r="K308" s="1">
        <v>0.05</v>
      </c>
      <c r="L308" s="1">
        <v>1.43</v>
      </c>
      <c r="M308" s="1">
        <v>418.1</v>
      </c>
      <c r="N308" s="1">
        <v>1.47</v>
      </c>
      <c r="O308" s="1">
        <v>3</v>
      </c>
      <c r="P308" s="1">
        <v>3.55</v>
      </c>
      <c r="Q308" s="1">
        <v>3.5</v>
      </c>
      <c r="R308" s="1">
        <v>3.45</v>
      </c>
      <c r="S308" s="1">
        <v>28808.37</v>
      </c>
      <c r="T308" s="1">
        <v>28366.21</v>
      </c>
      <c r="U308" s="1">
        <v>27972.65</v>
      </c>
    </row>
    <row r="309" spans="1:21">
      <c r="A309" s="1" t="s">
        <v>91</v>
      </c>
      <c r="B309" s="1" t="s">
        <v>66</v>
      </c>
      <c r="C309" s="2">
        <v>41626.655370370368</v>
      </c>
      <c r="D309" s="1" t="s">
        <v>34</v>
      </c>
      <c r="E309" s="1" t="s">
        <v>35</v>
      </c>
      <c r="G309" s="1">
        <v>0.02</v>
      </c>
      <c r="H309" s="3">
        <v>0.02</v>
      </c>
      <c r="I309" s="1" t="s">
        <v>25</v>
      </c>
      <c r="J309" s="1">
        <v>812.04</v>
      </c>
      <c r="K309" s="1">
        <v>0</v>
      </c>
      <c r="L309" s="1">
        <v>5.76</v>
      </c>
      <c r="M309" s="1">
        <v>46.85</v>
      </c>
      <c r="N309" s="1">
        <v>5.77</v>
      </c>
      <c r="O309" s="1">
        <v>3</v>
      </c>
      <c r="P309" s="1">
        <v>0.02</v>
      </c>
      <c r="Q309" s="1">
        <v>0.02</v>
      </c>
      <c r="R309" s="1">
        <v>0.03</v>
      </c>
      <c r="S309" s="1">
        <v>792.77</v>
      </c>
      <c r="T309" s="1">
        <v>777.91</v>
      </c>
      <c r="U309" s="1">
        <v>865.45</v>
      </c>
    </row>
    <row r="310" spans="1:21">
      <c r="A310" s="1" t="s">
        <v>91</v>
      </c>
      <c r="B310" s="1" t="s">
        <v>66</v>
      </c>
      <c r="C310" s="2">
        <v>41626.655370370368</v>
      </c>
      <c r="D310" s="1" t="s">
        <v>36</v>
      </c>
      <c r="E310" s="1" t="s">
        <v>37</v>
      </c>
      <c r="G310" s="1">
        <v>0.02</v>
      </c>
      <c r="H310" s="3">
        <v>0.02</v>
      </c>
      <c r="I310" s="1" t="s">
        <v>25</v>
      </c>
      <c r="J310" s="1">
        <v>977.41899999999998</v>
      </c>
      <c r="K310" s="1">
        <v>0</v>
      </c>
      <c r="L310" s="1">
        <v>1.159</v>
      </c>
      <c r="M310" s="1">
        <v>11.291</v>
      </c>
      <c r="N310" s="1">
        <v>1.1599999999999999</v>
      </c>
      <c r="O310" s="1">
        <v>3</v>
      </c>
      <c r="P310" s="1">
        <v>1.9E-2</v>
      </c>
      <c r="Q310" s="1">
        <v>0.02</v>
      </c>
      <c r="R310" s="1">
        <v>0.02</v>
      </c>
      <c r="S310" s="1">
        <v>967.33799999999997</v>
      </c>
      <c r="T310" s="1">
        <v>989.62</v>
      </c>
      <c r="U310" s="1">
        <v>975.298</v>
      </c>
    </row>
    <row r="311" spans="1:21">
      <c r="A311" s="1" t="s">
        <v>91</v>
      </c>
      <c r="B311" s="1" t="s">
        <v>66</v>
      </c>
      <c r="C311" s="2">
        <v>41626.655370370368</v>
      </c>
      <c r="D311" s="1" t="s">
        <v>38</v>
      </c>
      <c r="E311" s="1" t="s">
        <v>39</v>
      </c>
      <c r="G311" s="1">
        <v>2.75</v>
      </c>
      <c r="H311" s="3">
        <v>2.75</v>
      </c>
      <c r="I311" s="1" t="s">
        <v>25</v>
      </c>
      <c r="J311" s="1">
        <v>550893.57999999996</v>
      </c>
      <c r="K311" s="1">
        <v>0.02</v>
      </c>
      <c r="L311" s="1">
        <v>0.56999999999999995</v>
      </c>
      <c r="M311" s="1">
        <v>3194.05</v>
      </c>
      <c r="N311" s="1">
        <v>0.57999999999999996</v>
      </c>
      <c r="O311" s="1">
        <v>3</v>
      </c>
      <c r="P311" s="1">
        <v>2.73</v>
      </c>
      <c r="Q311" s="1">
        <v>2.76</v>
      </c>
      <c r="R311" s="1">
        <v>2.74</v>
      </c>
      <c r="S311" s="1">
        <v>547941.56000000006</v>
      </c>
      <c r="T311" s="1">
        <v>554284.31000000006</v>
      </c>
      <c r="U311" s="1">
        <v>550454.88</v>
      </c>
    </row>
    <row r="312" spans="1:21">
      <c r="A312" s="1" t="s">
        <v>91</v>
      </c>
      <c r="B312" s="1" t="s">
        <v>66</v>
      </c>
      <c r="C312" s="2">
        <v>41626.655370370368</v>
      </c>
      <c r="D312" s="1" t="s">
        <v>40</v>
      </c>
      <c r="E312" s="1" t="s">
        <v>41</v>
      </c>
      <c r="G312" s="1">
        <v>11.96</v>
      </c>
      <c r="H312" s="3">
        <v>11.96</v>
      </c>
      <c r="I312" s="1" t="s">
        <v>25</v>
      </c>
      <c r="J312" s="1">
        <v>26269.919999999998</v>
      </c>
      <c r="K312" s="1">
        <v>7.0000000000000007E-2</v>
      </c>
      <c r="L312" s="1">
        <v>0.56000000000000005</v>
      </c>
      <c r="M312" s="1">
        <v>155.1</v>
      </c>
      <c r="N312" s="1">
        <v>0.59</v>
      </c>
      <c r="O312" s="1">
        <v>3</v>
      </c>
      <c r="P312" s="1">
        <v>11.91</v>
      </c>
      <c r="Q312" s="1">
        <v>12.04</v>
      </c>
      <c r="R312" s="1">
        <v>11.93</v>
      </c>
      <c r="S312" s="1">
        <v>26162.02</v>
      </c>
      <c r="T312" s="1">
        <v>26447.66</v>
      </c>
      <c r="U312" s="1">
        <v>26200.080000000002</v>
      </c>
    </row>
    <row r="313" spans="1:21">
      <c r="A313" s="1" t="s">
        <v>91</v>
      </c>
      <c r="B313" s="1" t="s">
        <v>66</v>
      </c>
      <c r="C313" s="2">
        <v>41626.655370370368</v>
      </c>
      <c r="D313" s="1" t="s">
        <v>42</v>
      </c>
      <c r="E313" s="1" t="s">
        <v>43</v>
      </c>
      <c r="G313" s="1">
        <v>5.0000000000000001E-3</v>
      </c>
      <c r="H313" s="3">
        <v>5.0000000000000001E-3</v>
      </c>
      <c r="I313" s="1" t="s">
        <v>25</v>
      </c>
      <c r="J313" s="1">
        <v>6126.8509999999997</v>
      </c>
      <c r="K313" s="1">
        <v>0</v>
      </c>
      <c r="L313" s="1">
        <v>0.68200000000000005</v>
      </c>
      <c r="M313" s="1">
        <v>41.798000000000002</v>
      </c>
      <c r="N313" s="1">
        <v>0.68</v>
      </c>
      <c r="O313" s="1">
        <v>3</v>
      </c>
      <c r="P313" s="1">
        <v>5.0000000000000001E-3</v>
      </c>
      <c r="Q313" s="1">
        <v>5.0000000000000001E-3</v>
      </c>
      <c r="R313" s="1">
        <v>5.0000000000000001E-3</v>
      </c>
      <c r="S313" s="1">
        <v>6169.7629999999999</v>
      </c>
      <c r="T313" s="1">
        <v>6124.5259999999998</v>
      </c>
      <c r="U313" s="1">
        <v>6086.2640000000001</v>
      </c>
    </row>
    <row r="314" spans="1:21">
      <c r="A314" s="1" t="s">
        <v>91</v>
      </c>
      <c r="B314" s="1" t="s">
        <v>66</v>
      </c>
      <c r="C314" s="2">
        <v>41626.655370370368</v>
      </c>
      <c r="D314" s="1" t="s">
        <v>44</v>
      </c>
      <c r="E314" s="1" t="s">
        <v>45</v>
      </c>
      <c r="G314" s="1">
        <v>0.53</v>
      </c>
      <c r="H314" s="3">
        <v>0.53</v>
      </c>
      <c r="I314" s="1" t="s">
        <v>25</v>
      </c>
      <c r="J314" s="1">
        <v>46244.75</v>
      </c>
      <c r="K314" s="1">
        <v>0</v>
      </c>
      <c r="L314" s="1">
        <v>0.93</v>
      </c>
      <c r="M314" s="1">
        <v>429.22</v>
      </c>
      <c r="N314" s="1">
        <v>0.93</v>
      </c>
      <c r="O314" s="1">
        <v>3</v>
      </c>
      <c r="P314" s="1">
        <v>0.53</v>
      </c>
      <c r="Q314" s="1">
        <v>0.53</v>
      </c>
      <c r="R314" s="1">
        <v>0.54</v>
      </c>
      <c r="S314" s="1">
        <v>46396.15</v>
      </c>
      <c r="T314" s="1">
        <v>45760.35</v>
      </c>
      <c r="U314" s="1">
        <v>46577.75</v>
      </c>
    </row>
    <row r="315" spans="1:21">
      <c r="A315" s="1" t="s">
        <v>92</v>
      </c>
      <c r="B315" s="1" t="s">
        <v>66</v>
      </c>
      <c r="C315" s="2">
        <v>41626.653495370374</v>
      </c>
      <c r="D315" s="1" t="s">
        <v>23</v>
      </c>
      <c r="E315" s="1" t="s">
        <v>24</v>
      </c>
      <c r="G315" s="1">
        <v>0.57999999999999996</v>
      </c>
      <c r="H315" s="3">
        <v>0.57999999999999996</v>
      </c>
      <c r="I315" s="1" t="s">
        <v>25</v>
      </c>
      <c r="J315" s="1">
        <v>9569.75</v>
      </c>
      <c r="K315" s="1">
        <v>0</v>
      </c>
      <c r="L315" s="1">
        <v>0.52</v>
      </c>
      <c r="M315" s="1">
        <v>49.28</v>
      </c>
      <c r="N315" s="1">
        <v>0.52</v>
      </c>
      <c r="O315" s="1">
        <v>3</v>
      </c>
      <c r="P315" s="1">
        <v>0.57999999999999996</v>
      </c>
      <c r="Q315" s="1">
        <v>0.59</v>
      </c>
      <c r="R315" s="1">
        <v>0.57999999999999996</v>
      </c>
      <c r="S315" s="1">
        <v>9520.32</v>
      </c>
      <c r="T315" s="1">
        <v>9618.8799999999992</v>
      </c>
      <c r="U315" s="1">
        <v>9570.0300000000007</v>
      </c>
    </row>
    <row r="316" spans="1:21">
      <c r="A316" s="1" t="s">
        <v>92</v>
      </c>
      <c r="B316" s="1" t="s">
        <v>66</v>
      </c>
      <c r="C316" s="2">
        <v>41626.653495370374</v>
      </c>
      <c r="D316" s="1" t="s">
        <v>28</v>
      </c>
      <c r="E316" s="1" t="s">
        <v>29</v>
      </c>
      <c r="G316" s="1">
        <v>0.15</v>
      </c>
      <c r="H316" s="3">
        <v>0.15</v>
      </c>
      <c r="I316" s="1" t="s">
        <v>25</v>
      </c>
      <c r="J316" s="1">
        <v>51249.18</v>
      </c>
      <c r="K316" s="1">
        <v>0</v>
      </c>
      <c r="L316" s="1">
        <v>1.62</v>
      </c>
      <c r="M316" s="1">
        <v>862.55</v>
      </c>
      <c r="N316" s="1">
        <v>1.68</v>
      </c>
      <c r="O316" s="1">
        <v>3</v>
      </c>
      <c r="P316" s="1">
        <v>0.15</v>
      </c>
      <c r="Q316" s="1">
        <v>0.15</v>
      </c>
      <c r="R316" s="1">
        <v>0.15</v>
      </c>
      <c r="S316" s="1">
        <v>51499.06</v>
      </c>
      <c r="T316" s="1">
        <v>51959.199999999997</v>
      </c>
      <c r="U316" s="1">
        <v>50289.279999999999</v>
      </c>
    </row>
    <row r="317" spans="1:21">
      <c r="A317" s="1" t="s">
        <v>92</v>
      </c>
      <c r="B317" s="1" t="s">
        <v>66</v>
      </c>
      <c r="C317" s="2">
        <v>41626.653495370374</v>
      </c>
      <c r="D317" s="1" t="s">
        <v>30</v>
      </c>
      <c r="E317" s="1" t="s">
        <v>31</v>
      </c>
      <c r="G317" s="1">
        <v>0.03</v>
      </c>
      <c r="H317" s="3">
        <v>0.03</v>
      </c>
      <c r="I317" s="1" t="s">
        <v>25</v>
      </c>
      <c r="J317" s="1">
        <v>403.32</v>
      </c>
      <c r="K317" s="1">
        <v>0</v>
      </c>
      <c r="L317" s="1">
        <v>1.76</v>
      </c>
      <c r="M317" s="1">
        <v>7.24</v>
      </c>
      <c r="N317" s="1">
        <v>1.8</v>
      </c>
      <c r="O317" s="1">
        <v>3</v>
      </c>
      <c r="P317" s="1">
        <v>0.03</v>
      </c>
      <c r="Q317" s="1">
        <v>0.03</v>
      </c>
      <c r="R317" s="1">
        <v>0.03</v>
      </c>
      <c r="S317" s="1">
        <v>406.87</v>
      </c>
      <c r="T317" s="1">
        <v>408.1</v>
      </c>
      <c r="U317" s="1">
        <v>394.99</v>
      </c>
    </row>
    <row r="318" spans="1:21">
      <c r="A318" s="1" t="s">
        <v>92</v>
      </c>
      <c r="B318" s="1" t="s">
        <v>66</v>
      </c>
      <c r="C318" s="2">
        <v>41626.653495370374</v>
      </c>
      <c r="D318" s="1" t="s">
        <v>32</v>
      </c>
      <c r="E318" s="1" t="s">
        <v>33</v>
      </c>
      <c r="G318" s="1">
        <v>2.6</v>
      </c>
      <c r="H318" s="3">
        <v>2.6</v>
      </c>
      <c r="I318" s="1" t="s">
        <v>25</v>
      </c>
      <c r="J318" s="1">
        <v>20883.02</v>
      </c>
      <c r="K318" s="1">
        <v>0.01</v>
      </c>
      <c r="L318" s="1">
        <v>0.31</v>
      </c>
      <c r="M318" s="1">
        <v>64.989999999999995</v>
      </c>
      <c r="N318" s="1">
        <v>0.31</v>
      </c>
      <c r="O318" s="1">
        <v>3</v>
      </c>
      <c r="P318" s="1">
        <v>2.59</v>
      </c>
      <c r="Q318" s="1">
        <v>2.6</v>
      </c>
      <c r="R318" s="1">
        <v>2.6</v>
      </c>
      <c r="S318" s="1">
        <v>20819.759999999998</v>
      </c>
      <c r="T318" s="1">
        <v>20879.68</v>
      </c>
      <c r="U318" s="1">
        <v>20949.62</v>
      </c>
    </row>
    <row r="319" spans="1:21">
      <c r="A319" s="1" t="s">
        <v>92</v>
      </c>
      <c r="B319" s="1" t="s">
        <v>66</v>
      </c>
      <c r="C319" s="2">
        <v>41626.653495370374</v>
      </c>
      <c r="D319" s="1" t="s">
        <v>34</v>
      </c>
      <c r="E319" s="1" t="s">
        <v>35</v>
      </c>
      <c r="G319" s="1">
        <v>0.02</v>
      </c>
      <c r="H319" s="3">
        <v>0.02</v>
      </c>
      <c r="I319" s="1" t="s">
        <v>25</v>
      </c>
      <c r="J319" s="1">
        <v>749.27</v>
      </c>
      <c r="K319" s="1">
        <v>0</v>
      </c>
      <c r="L319" s="1">
        <v>6.46</v>
      </c>
      <c r="M319" s="1">
        <v>48.44</v>
      </c>
      <c r="N319" s="1">
        <v>6.46</v>
      </c>
      <c r="O319" s="1">
        <v>3</v>
      </c>
      <c r="P319" s="1">
        <v>0.02</v>
      </c>
      <c r="Q319" s="1">
        <v>0.02</v>
      </c>
      <c r="R319" s="1">
        <v>0.02</v>
      </c>
      <c r="S319" s="1">
        <v>708.5</v>
      </c>
      <c r="T319" s="1">
        <v>802.82</v>
      </c>
      <c r="U319" s="1">
        <v>736.49</v>
      </c>
    </row>
    <row r="320" spans="1:21">
      <c r="A320" s="1" t="s">
        <v>92</v>
      </c>
      <c r="B320" s="1" t="s">
        <v>66</v>
      </c>
      <c r="C320" s="2">
        <v>41626.653495370374</v>
      </c>
      <c r="D320" s="1" t="s">
        <v>36</v>
      </c>
      <c r="E320" s="1" t="s">
        <v>37</v>
      </c>
      <c r="G320" s="1">
        <v>0.01</v>
      </c>
      <c r="H320" s="3">
        <v>0.01</v>
      </c>
      <c r="I320" s="1" t="s">
        <v>25</v>
      </c>
      <c r="J320" s="1">
        <v>495.71</v>
      </c>
      <c r="K320" s="1">
        <v>0</v>
      </c>
      <c r="L320" s="1">
        <v>1.1539999999999999</v>
      </c>
      <c r="M320" s="1">
        <v>5.6669999999999998</v>
      </c>
      <c r="N320" s="1">
        <v>1.1399999999999999</v>
      </c>
      <c r="O320" s="1">
        <v>3</v>
      </c>
      <c r="P320" s="1">
        <v>0.01</v>
      </c>
      <c r="Q320" s="1">
        <v>0.01</v>
      </c>
      <c r="R320" s="1">
        <v>0.01</v>
      </c>
      <c r="S320" s="1">
        <v>501.60399999999998</v>
      </c>
      <c r="T320" s="1">
        <v>495.22500000000002</v>
      </c>
      <c r="U320" s="1">
        <v>490.30200000000002</v>
      </c>
    </row>
    <row r="321" spans="1:21">
      <c r="A321" s="1" t="s">
        <v>92</v>
      </c>
      <c r="B321" s="1" t="s">
        <v>66</v>
      </c>
      <c r="C321" s="2">
        <v>41626.653495370374</v>
      </c>
      <c r="D321" s="1" t="s">
        <v>38</v>
      </c>
      <c r="E321" s="1" t="s">
        <v>39</v>
      </c>
      <c r="G321" s="1">
        <v>1.51</v>
      </c>
      <c r="H321" s="3">
        <v>1.51</v>
      </c>
      <c r="I321" s="1" t="s">
        <v>25</v>
      </c>
      <c r="J321" s="1">
        <v>301902.07</v>
      </c>
      <c r="K321" s="1">
        <v>0.01</v>
      </c>
      <c r="L321" s="1">
        <v>0.82</v>
      </c>
      <c r="M321" s="1">
        <v>2478.7800000000002</v>
      </c>
      <c r="N321" s="1">
        <v>0.82</v>
      </c>
      <c r="O321" s="1">
        <v>3</v>
      </c>
      <c r="P321" s="1">
        <v>1.51</v>
      </c>
      <c r="Q321" s="1">
        <v>1.5</v>
      </c>
      <c r="R321" s="1">
        <v>1.52</v>
      </c>
      <c r="S321" s="1">
        <v>302323.05</v>
      </c>
      <c r="T321" s="1">
        <v>299239.76</v>
      </c>
      <c r="U321" s="1">
        <v>304143.40999999997</v>
      </c>
    </row>
    <row r="322" spans="1:21">
      <c r="A322" s="1" t="s">
        <v>92</v>
      </c>
      <c r="B322" s="1" t="s">
        <v>66</v>
      </c>
      <c r="C322" s="2">
        <v>41626.653495370374</v>
      </c>
      <c r="D322" s="1" t="s">
        <v>40</v>
      </c>
      <c r="E322" s="1" t="s">
        <v>41</v>
      </c>
      <c r="G322" s="1">
        <v>7.51</v>
      </c>
      <c r="H322" s="3">
        <v>7.51</v>
      </c>
      <c r="I322" s="1" t="s">
        <v>25</v>
      </c>
      <c r="J322" s="1">
        <v>16126.15</v>
      </c>
      <c r="K322" s="1">
        <v>0.03</v>
      </c>
      <c r="L322" s="1">
        <v>0.43</v>
      </c>
      <c r="M322" s="1">
        <v>72.260000000000005</v>
      </c>
      <c r="N322" s="1">
        <v>0.45</v>
      </c>
      <c r="O322" s="1">
        <v>3</v>
      </c>
      <c r="P322" s="1">
        <v>7.5</v>
      </c>
      <c r="Q322" s="1">
        <v>7.55</v>
      </c>
      <c r="R322" s="1">
        <v>7.48</v>
      </c>
      <c r="S322" s="1">
        <v>16107.48</v>
      </c>
      <c r="T322" s="1">
        <v>16205.91</v>
      </c>
      <c r="U322" s="1">
        <v>16065.06</v>
      </c>
    </row>
    <row r="323" spans="1:21">
      <c r="A323" s="1" t="s">
        <v>92</v>
      </c>
      <c r="B323" s="1" t="s">
        <v>66</v>
      </c>
      <c r="C323" s="2">
        <v>41626.653495370374</v>
      </c>
      <c r="D323" s="1" t="s">
        <v>42</v>
      </c>
      <c r="E323" s="1" t="s">
        <v>43</v>
      </c>
      <c r="G323" s="1">
        <v>3.0000000000000001E-3</v>
      </c>
      <c r="H323" s="3">
        <v>3.0000000000000001E-3</v>
      </c>
      <c r="I323" s="1" t="s">
        <v>25</v>
      </c>
      <c r="J323" s="1">
        <v>3874.3739999999998</v>
      </c>
      <c r="K323" s="1">
        <v>0</v>
      </c>
      <c r="L323" s="1">
        <v>1.153</v>
      </c>
      <c r="M323" s="1">
        <v>44.598999999999997</v>
      </c>
      <c r="N323" s="1">
        <v>1.1499999999999999</v>
      </c>
      <c r="O323" s="1">
        <v>3</v>
      </c>
      <c r="P323" s="1">
        <v>3.0000000000000001E-3</v>
      </c>
      <c r="Q323" s="1">
        <v>3.0000000000000001E-3</v>
      </c>
      <c r="R323" s="1">
        <v>3.0000000000000001E-3</v>
      </c>
      <c r="S323" s="1">
        <v>3925.5259999999998</v>
      </c>
      <c r="T323" s="1">
        <v>3843.634</v>
      </c>
      <c r="U323" s="1">
        <v>3853.962</v>
      </c>
    </row>
    <row r="324" spans="1:21">
      <c r="A324" s="1" t="s">
        <v>92</v>
      </c>
      <c r="B324" s="1" t="s">
        <v>66</v>
      </c>
      <c r="C324" s="2">
        <v>41626.653495370374</v>
      </c>
      <c r="D324" s="1" t="s">
        <v>44</v>
      </c>
      <c r="E324" s="1" t="s">
        <v>45</v>
      </c>
      <c r="G324" s="1">
        <v>0.3</v>
      </c>
      <c r="H324" s="3">
        <v>0.3</v>
      </c>
      <c r="I324" s="1" t="s">
        <v>25</v>
      </c>
      <c r="J324" s="1">
        <v>26542.52</v>
      </c>
      <c r="K324" s="1">
        <v>0</v>
      </c>
      <c r="L324" s="1">
        <v>0.56000000000000005</v>
      </c>
      <c r="M324" s="1">
        <v>148.02000000000001</v>
      </c>
      <c r="N324" s="1">
        <v>0.56000000000000005</v>
      </c>
      <c r="O324" s="1">
        <v>3</v>
      </c>
      <c r="P324" s="1">
        <v>0.3</v>
      </c>
      <c r="Q324" s="1">
        <v>0.31</v>
      </c>
      <c r="R324" s="1">
        <v>0.3</v>
      </c>
      <c r="S324" s="1">
        <v>26490.11</v>
      </c>
      <c r="T324" s="1">
        <v>26709.62</v>
      </c>
      <c r="U324" s="1">
        <v>26427.83</v>
      </c>
    </row>
    <row r="325" spans="1:21">
      <c r="A325" s="1" t="s">
        <v>93</v>
      </c>
      <c r="B325" s="1" t="s">
        <v>66</v>
      </c>
      <c r="C325" s="2">
        <v>41626.657418981478</v>
      </c>
      <c r="D325" s="1" t="s">
        <v>23</v>
      </c>
      <c r="E325" s="1" t="s">
        <v>24</v>
      </c>
      <c r="G325" s="1">
        <v>0.26</v>
      </c>
      <c r="H325" s="3">
        <v>0.26</v>
      </c>
      <c r="I325" s="1" t="s">
        <v>25</v>
      </c>
      <c r="J325" s="1">
        <v>4181.01</v>
      </c>
      <c r="K325" s="1">
        <v>0</v>
      </c>
      <c r="L325" s="1">
        <v>0.77</v>
      </c>
      <c r="M325" s="1">
        <v>32.22</v>
      </c>
      <c r="N325" s="1">
        <v>0.77</v>
      </c>
      <c r="O325" s="1">
        <v>3</v>
      </c>
      <c r="P325" s="1">
        <v>0.25</v>
      </c>
      <c r="Q325" s="1">
        <v>0.26</v>
      </c>
      <c r="R325" s="1">
        <v>0.25</v>
      </c>
      <c r="S325" s="1">
        <v>4160.08</v>
      </c>
      <c r="T325" s="1">
        <v>4218.12</v>
      </c>
      <c r="U325" s="1">
        <v>4164.8500000000004</v>
      </c>
    </row>
    <row r="326" spans="1:21">
      <c r="A326" s="1" t="s">
        <v>93</v>
      </c>
      <c r="B326" s="1" t="s">
        <v>66</v>
      </c>
      <c r="C326" s="2">
        <v>41626.657418981478</v>
      </c>
      <c r="D326" s="1" t="s">
        <v>28</v>
      </c>
      <c r="E326" s="1" t="s">
        <v>29</v>
      </c>
      <c r="G326" s="1">
        <v>0.17</v>
      </c>
      <c r="H326" s="3">
        <v>0.17</v>
      </c>
      <c r="I326" s="1" t="s">
        <v>25</v>
      </c>
      <c r="J326" s="1">
        <v>56436.89</v>
      </c>
      <c r="K326" s="1">
        <v>0</v>
      </c>
      <c r="L326" s="1">
        <v>1.74</v>
      </c>
      <c r="M326" s="1">
        <v>1027.07</v>
      </c>
      <c r="N326" s="1">
        <v>1.82</v>
      </c>
      <c r="O326" s="1">
        <v>3</v>
      </c>
      <c r="P326" s="1">
        <v>0.17</v>
      </c>
      <c r="Q326" s="1">
        <v>0.16</v>
      </c>
      <c r="R326" s="1">
        <v>0.17</v>
      </c>
      <c r="S326" s="1">
        <v>57496.6</v>
      </c>
      <c r="T326" s="1">
        <v>55445.9</v>
      </c>
      <c r="U326" s="1">
        <v>56368.18</v>
      </c>
    </row>
    <row r="327" spans="1:21">
      <c r="A327" s="1" t="s">
        <v>93</v>
      </c>
      <c r="B327" s="1" t="s">
        <v>66</v>
      </c>
      <c r="C327" s="2">
        <v>41626.657418981478</v>
      </c>
      <c r="D327" s="1" t="s">
        <v>30</v>
      </c>
      <c r="E327" s="1" t="s">
        <v>31</v>
      </c>
      <c r="G327" s="1">
        <v>0</v>
      </c>
      <c r="H327" s="3">
        <v>0</v>
      </c>
      <c r="I327" s="1" t="s">
        <v>25</v>
      </c>
      <c r="J327" s="1">
        <v>-45.49</v>
      </c>
      <c r="K327" s="1">
        <v>0</v>
      </c>
      <c r="L327" s="1">
        <v>14.27</v>
      </c>
      <c r="M327" s="1">
        <v>5.58</v>
      </c>
      <c r="N327" s="1">
        <v>12.27</v>
      </c>
      <c r="O327" s="1">
        <v>3</v>
      </c>
      <c r="P327" s="1">
        <v>0</v>
      </c>
      <c r="Q327" s="1">
        <v>0</v>
      </c>
      <c r="R327" s="1">
        <v>0</v>
      </c>
      <c r="S327" s="1">
        <v>-39.229999999999997</v>
      </c>
      <c r="T327" s="1">
        <v>-47.29</v>
      </c>
      <c r="U327" s="1">
        <v>-49.95</v>
      </c>
    </row>
    <row r="328" spans="1:21">
      <c r="A328" s="1" t="s">
        <v>93</v>
      </c>
      <c r="B328" s="1" t="s">
        <v>66</v>
      </c>
      <c r="C328" s="2">
        <v>41626.657418981478</v>
      </c>
      <c r="D328" s="1" t="s">
        <v>32</v>
      </c>
      <c r="E328" s="1" t="s">
        <v>33</v>
      </c>
      <c r="G328" s="1">
        <v>2.1800000000000002</v>
      </c>
      <c r="H328" s="3">
        <v>2.1800000000000002</v>
      </c>
      <c r="I328" s="1" t="s">
        <v>25</v>
      </c>
      <c r="J328" s="1">
        <v>17441.84</v>
      </c>
      <c r="K328" s="1">
        <v>0.02</v>
      </c>
      <c r="L328" s="1">
        <v>0.9</v>
      </c>
      <c r="M328" s="1">
        <v>159.72</v>
      </c>
      <c r="N328" s="1">
        <v>0.92</v>
      </c>
      <c r="O328" s="1">
        <v>3</v>
      </c>
      <c r="P328" s="1">
        <v>2.1800000000000002</v>
      </c>
      <c r="Q328" s="1">
        <v>2.19</v>
      </c>
      <c r="R328" s="1">
        <v>2.15</v>
      </c>
      <c r="S328" s="1">
        <v>17495.97</v>
      </c>
      <c r="T328" s="1">
        <v>17567.45</v>
      </c>
      <c r="U328" s="1">
        <v>17262.09</v>
      </c>
    </row>
    <row r="329" spans="1:21">
      <c r="A329" s="1" t="s">
        <v>93</v>
      </c>
      <c r="B329" s="1" t="s">
        <v>66</v>
      </c>
      <c r="C329" s="2">
        <v>41626.657418981478</v>
      </c>
      <c r="D329" s="1" t="s">
        <v>34</v>
      </c>
      <c r="E329" s="1" t="s">
        <v>35</v>
      </c>
      <c r="G329" s="1">
        <v>0.02</v>
      </c>
      <c r="H329" s="3">
        <v>0.02</v>
      </c>
      <c r="I329" s="1" t="s">
        <v>25</v>
      </c>
      <c r="J329" s="1">
        <v>794.91</v>
      </c>
      <c r="K329" s="1">
        <v>0</v>
      </c>
      <c r="L329" s="1">
        <v>1</v>
      </c>
      <c r="M329" s="1">
        <v>7.93</v>
      </c>
      <c r="N329" s="1">
        <v>1</v>
      </c>
      <c r="O329" s="1">
        <v>3</v>
      </c>
      <c r="P329" s="1">
        <v>0.02</v>
      </c>
      <c r="Q329" s="1">
        <v>0.02</v>
      </c>
      <c r="R329" s="1">
        <v>0.02</v>
      </c>
      <c r="S329" s="1">
        <v>786.02</v>
      </c>
      <c r="T329" s="1">
        <v>801.26</v>
      </c>
      <c r="U329" s="1">
        <v>797.44</v>
      </c>
    </row>
    <row r="330" spans="1:21">
      <c r="A330" s="1" t="s">
        <v>93</v>
      </c>
      <c r="B330" s="1" t="s">
        <v>66</v>
      </c>
      <c r="C330" s="2">
        <v>41626.657418981478</v>
      </c>
      <c r="D330" s="1" t="s">
        <v>36</v>
      </c>
      <c r="E330" s="1" t="s">
        <v>37</v>
      </c>
      <c r="G330" s="1">
        <v>1E-3</v>
      </c>
      <c r="H330" s="3">
        <v>1E-3</v>
      </c>
      <c r="I330" s="1" t="s">
        <v>25</v>
      </c>
      <c r="J330" s="1">
        <v>77.341999999999999</v>
      </c>
      <c r="K330" s="1">
        <v>0</v>
      </c>
      <c r="L330" s="1">
        <v>11.179</v>
      </c>
      <c r="M330" s="1">
        <v>8.0399999999999991</v>
      </c>
      <c r="N330" s="1">
        <v>10.39</v>
      </c>
      <c r="O330" s="1">
        <v>3</v>
      </c>
      <c r="P330" s="1">
        <v>1E-3</v>
      </c>
      <c r="Q330" s="1">
        <v>1E-3</v>
      </c>
      <c r="R330" s="1">
        <v>2E-3</v>
      </c>
      <c r="S330" s="1">
        <v>75.799000000000007</v>
      </c>
      <c r="T330" s="1">
        <v>70.186000000000007</v>
      </c>
      <c r="U330" s="1">
        <v>86.042000000000002</v>
      </c>
    </row>
    <row r="331" spans="1:21">
      <c r="A331" s="1" t="s">
        <v>93</v>
      </c>
      <c r="B331" s="1" t="s">
        <v>66</v>
      </c>
      <c r="C331" s="2">
        <v>41626.657418981478</v>
      </c>
      <c r="D331" s="1" t="s">
        <v>38</v>
      </c>
      <c r="E331" s="1" t="s">
        <v>39</v>
      </c>
      <c r="G331" s="1">
        <v>2.42</v>
      </c>
      <c r="H331" s="3">
        <v>2.42</v>
      </c>
      <c r="I331" s="1" t="s">
        <v>25</v>
      </c>
      <c r="J331" s="1">
        <v>484434.64</v>
      </c>
      <c r="K331" s="1">
        <v>0.02</v>
      </c>
      <c r="L331" s="1">
        <v>0.7</v>
      </c>
      <c r="M331" s="1">
        <v>3407.34</v>
      </c>
      <c r="N331" s="1">
        <v>0.7</v>
      </c>
      <c r="O331" s="1">
        <v>3</v>
      </c>
      <c r="P331" s="1">
        <v>2.4</v>
      </c>
      <c r="Q331" s="1">
        <v>2.4300000000000002</v>
      </c>
      <c r="R331" s="1">
        <v>2.4300000000000002</v>
      </c>
      <c r="S331" s="1">
        <v>480517.88</v>
      </c>
      <c r="T331" s="1">
        <v>486070.27</v>
      </c>
      <c r="U331" s="1">
        <v>486715.77</v>
      </c>
    </row>
    <row r="332" spans="1:21">
      <c r="A332" s="1" t="s">
        <v>93</v>
      </c>
      <c r="B332" s="1" t="s">
        <v>66</v>
      </c>
      <c r="C332" s="2">
        <v>41626.657418981478</v>
      </c>
      <c r="D332" s="1" t="s">
        <v>40</v>
      </c>
      <c r="E332" s="1" t="s">
        <v>41</v>
      </c>
      <c r="G332" s="1">
        <v>4.38</v>
      </c>
      <c r="H332" s="3">
        <v>4.38</v>
      </c>
      <c r="I332" s="1" t="s">
        <v>25</v>
      </c>
      <c r="J332" s="1">
        <v>9257.16</v>
      </c>
      <c r="K332" s="1">
        <v>0.04</v>
      </c>
      <c r="L332" s="1">
        <v>0.9</v>
      </c>
      <c r="M332" s="1">
        <v>85.05</v>
      </c>
      <c r="N332" s="1">
        <v>0.92</v>
      </c>
      <c r="O332" s="1">
        <v>3</v>
      </c>
      <c r="P332" s="1">
        <v>4.41</v>
      </c>
      <c r="Q332" s="1">
        <v>4.34</v>
      </c>
      <c r="R332" s="1">
        <v>4.4000000000000004</v>
      </c>
      <c r="S332" s="1">
        <v>9315.82</v>
      </c>
      <c r="T332" s="1">
        <v>9159.6200000000008</v>
      </c>
      <c r="U332" s="1">
        <v>9296.0400000000009</v>
      </c>
    </row>
    <row r="333" spans="1:21">
      <c r="A333" s="1" t="s">
        <v>93</v>
      </c>
      <c r="B333" s="1" t="s">
        <v>66</v>
      </c>
      <c r="C333" s="2">
        <v>41626.657418981478</v>
      </c>
      <c r="D333" s="1" t="s">
        <v>42</v>
      </c>
      <c r="E333" s="1" t="s">
        <v>43</v>
      </c>
      <c r="G333" s="1">
        <v>3.0000000000000001E-3</v>
      </c>
      <c r="H333" s="3">
        <v>3.0000000000000001E-3</v>
      </c>
      <c r="I333" s="1" t="s">
        <v>25</v>
      </c>
      <c r="J333" s="1">
        <v>3535.1350000000002</v>
      </c>
      <c r="K333" s="1">
        <v>0</v>
      </c>
      <c r="L333" s="1">
        <v>1.0900000000000001</v>
      </c>
      <c r="M333" s="1">
        <v>38.47</v>
      </c>
      <c r="N333" s="1">
        <v>1.0900000000000001</v>
      </c>
      <c r="O333" s="1">
        <v>3</v>
      </c>
      <c r="P333" s="1">
        <v>3.0000000000000001E-3</v>
      </c>
      <c r="Q333" s="1">
        <v>3.0000000000000001E-3</v>
      </c>
      <c r="R333" s="1">
        <v>3.0000000000000001E-3</v>
      </c>
      <c r="S333" s="1">
        <v>3506.95</v>
      </c>
      <c r="T333" s="1">
        <v>3519.4929999999999</v>
      </c>
      <c r="U333" s="1">
        <v>3578.962</v>
      </c>
    </row>
    <row r="334" spans="1:21">
      <c r="A334" s="1" t="s">
        <v>93</v>
      </c>
      <c r="B334" s="1" t="s">
        <v>66</v>
      </c>
      <c r="C334" s="2">
        <v>41626.657418981478</v>
      </c>
      <c r="D334" s="1" t="s">
        <v>44</v>
      </c>
      <c r="E334" s="1" t="s">
        <v>45</v>
      </c>
      <c r="G334" s="1">
        <v>0.33</v>
      </c>
      <c r="H334" s="3">
        <v>0.33</v>
      </c>
      <c r="I334" s="1" t="s">
        <v>25</v>
      </c>
      <c r="J334" s="1">
        <v>28386.61</v>
      </c>
      <c r="K334" s="1">
        <v>0</v>
      </c>
      <c r="L334" s="1">
        <v>0.32</v>
      </c>
      <c r="M334" s="1">
        <v>91.2</v>
      </c>
      <c r="N334" s="1">
        <v>0.32</v>
      </c>
      <c r="O334" s="1">
        <v>3</v>
      </c>
      <c r="P334" s="1">
        <v>0.33</v>
      </c>
      <c r="Q334" s="1">
        <v>0.32</v>
      </c>
      <c r="R334" s="1">
        <v>0.33</v>
      </c>
      <c r="S334" s="1">
        <v>28435.72</v>
      </c>
      <c r="T334" s="1">
        <v>28281.38</v>
      </c>
      <c r="U334" s="1">
        <v>28442.73</v>
      </c>
    </row>
    <row r="335" spans="1:21">
      <c r="A335" s="1" t="s">
        <v>94</v>
      </c>
      <c r="B335" s="1" t="s">
        <v>66</v>
      </c>
      <c r="C335" s="2">
        <v>41626.659456018519</v>
      </c>
      <c r="D335" s="1" t="s">
        <v>23</v>
      </c>
      <c r="E335" s="1" t="s">
        <v>24</v>
      </c>
      <c r="G335" s="1">
        <v>0.44</v>
      </c>
      <c r="H335" s="3">
        <v>0.44</v>
      </c>
      <c r="I335" s="1" t="s">
        <v>25</v>
      </c>
      <c r="J335" s="1">
        <v>7244.09</v>
      </c>
      <c r="K335" s="1">
        <v>0</v>
      </c>
      <c r="L335" s="1">
        <v>0.27</v>
      </c>
      <c r="M335" s="1">
        <v>19.87</v>
      </c>
      <c r="N335" s="1">
        <v>0.27</v>
      </c>
      <c r="O335" s="1">
        <v>3</v>
      </c>
      <c r="P335" s="1">
        <v>0.44</v>
      </c>
      <c r="Q335" s="1">
        <v>0.44</v>
      </c>
      <c r="R335" s="1">
        <v>0.44</v>
      </c>
      <c r="S335" s="1">
        <v>7222.14</v>
      </c>
      <c r="T335" s="1">
        <v>7260.84</v>
      </c>
      <c r="U335" s="1">
        <v>7249.3</v>
      </c>
    </row>
    <row r="336" spans="1:21">
      <c r="A336" s="1" t="s">
        <v>94</v>
      </c>
      <c r="B336" s="1" t="s">
        <v>66</v>
      </c>
      <c r="C336" s="2">
        <v>41626.659456018519</v>
      </c>
      <c r="D336" s="1" t="s">
        <v>28</v>
      </c>
      <c r="E336" s="1" t="s">
        <v>29</v>
      </c>
      <c r="G336" s="1">
        <v>0.13</v>
      </c>
      <c r="H336" s="3">
        <v>0.13</v>
      </c>
      <c r="I336" s="1" t="s">
        <v>25</v>
      </c>
      <c r="J336" s="1">
        <v>44123.83</v>
      </c>
      <c r="K336" s="1">
        <v>0</v>
      </c>
      <c r="L336" s="1">
        <v>2.0499999999999998</v>
      </c>
      <c r="M336" s="1">
        <v>934.57</v>
      </c>
      <c r="N336" s="1">
        <v>2.12</v>
      </c>
      <c r="O336" s="1">
        <v>3</v>
      </c>
      <c r="P336" s="1">
        <v>0.13</v>
      </c>
      <c r="Q336" s="1">
        <v>0.13</v>
      </c>
      <c r="R336" s="1">
        <v>0.13</v>
      </c>
      <c r="S336" s="1">
        <v>45201.65</v>
      </c>
      <c r="T336" s="1">
        <v>43631.35</v>
      </c>
      <c r="U336" s="1">
        <v>43538.5</v>
      </c>
    </row>
    <row r="337" spans="1:21">
      <c r="A337" s="1" t="s">
        <v>94</v>
      </c>
      <c r="B337" s="1" t="s">
        <v>66</v>
      </c>
      <c r="C337" s="2">
        <v>41626.659456018519</v>
      </c>
      <c r="D337" s="1" t="s">
        <v>30</v>
      </c>
      <c r="E337" s="1" t="s">
        <v>31</v>
      </c>
      <c r="G337" s="1">
        <v>0.01</v>
      </c>
      <c r="H337" s="3">
        <v>0.01</v>
      </c>
      <c r="I337" s="1" t="s">
        <v>25</v>
      </c>
      <c r="J337" s="1">
        <v>69.150000000000006</v>
      </c>
      <c r="K337" s="1">
        <v>0</v>
      </c>
      <c r="L337" s="1">
        <v>10.54</v>
      </c>
      <c r="M337" s="1">
        <v>7.97</v>
      </c>
      <c r="N337" s="1">
        <v>11.52</v>
      </c>
      <c r="O337" s="1">
        <v>3</v>
      </c>
      <c r="P337" s="1">
        <v>0.01</v>
      </c>
      <c r="Q337" s="1">
        <v>0.01</v>
      </c>
      <c r="R337" s="1">
        <v>0.01</v>
      </c>
      <c r="S337" s="1">
        <v>60.2</v>
      </c>
      <c r="T337" s="1">
        <v>75.459999999999994</v>
      </c>
      <c r="U337" s="1">
        <v>71.8</v>
      </c>
    </row>
    <row r="338" spans="1:21">
      <c r="A338" s="1" t="s">
        <v>94</v>
      </c>
      <c r="B338" s="1" t="s">
        <v>66</v>
      </c>
      <c r="C338" s="2">
        <v>41626.659456018519</v>
      </c>
      <c r="D338" s="1" t="s">
        <v>32</v>
      </c>
      <c r="E338" s="1" t="s">
        <v>33</v>
      </c>
      <c r="G338" s="1">
        <v>2.93</v>
      </c>
      <c r="H338" s="3">
        <v>2.93</v>
      </c>
      <c r="I338" s="1" t="s">
        <v>25</v>
      </c>
      <c r="J338" s="1">
        <v>23638</v>
      </c>
      <c r="K338" s="1">
        <v>0.02</v>
      </c>
      <c r="L338" s="1">
        <v>0.76</v>
      </c>
      <c r="M338" s="1">
        <v>183.66</v>
      </c>
      <c r="N338" s="1">
        <v>0.78</v>
      </c>
      <c r="O338" s="1">
        <v>3</v>
      </c>
      <c r="P338" s="1">
        <v>2.94</v>
      </c>
      <c r="Q338" s="1">
        <v>2.95</v>
      </c>
      <c r="R338" s="1">
        <v>2.91</v>
      </c>
      <c r="S338" s="1">
        <v>23726.57</v>
      </c>
      <c r="T338" s="1">
        <v>23760.58</v>
      </c>
      <c r="U338" s="1">
        <v>23426.84</v>
      </c>
    </row>
    <row r="339" spans="1:21">
      <c r="A339" s="1" t="s">
        <v>94</v>
      </c>
      <c r="B339" s="1" t="s">
        <v>66</v>
      </c>
      <c r="C339" s="2">
        <v>41626.659456018519</v>
      </c>
      <c r="D339" s="1" t="s">
        <v>34</v>
      </c>
      <c r="E339" s="1" t="s">
        <v>35</v>
      </c>
      <c r="G339" s="1">
        <v>0.01</v>
      </c>
      <c r="H339" s="3">
        <v>0.01</v>
      </c>
      <c r="I339" s="1" t="s">
        <v>25</v>
      </c>
      <c r="J339" s="1">
        <v>218.55</v>
      </c>
      <c r="K339" s="1">
        <v>0</v>
      </c>
      <c r="L339" s="1">
        <v>23.26</v>
      </c>
      <c r="M339" s="1">
        <v>50.83</v>
      </c>
      <c r="N339" s="1">
        <v>23.26</v>
      </c>
      <c r="O339" s="1">
        <v>3</v>
      </c>
      <c r="P339" s="1">
        <v>0.01</v>
      </c>
      <c r="Q339" s="1">
        <v>0.01</v>
      </c>
      <c r="R339" s="1">
        <v>0.01</v>
      </c>
      <c r="S339" s="1">
        <v>210.77</v>
      </c>
      <c r="T339" s="1">
        <v>172.07</v>
      </c>
      <c r="U339" s="1">
        <v>272.82</v>
      </c>
    </row>
    <row r="340" spans="1:21">
      <c r="A340" s="1" t="s">
        <v>94</v>
      </c>
      <c r="B340" s="1" t="s">
        <v>66</v>
      </c>
      <c r="C340" s="2">
        <v>41626.659456018519</v>
      </c>
      <c r="D340" s="1" t="s">
        <v>36</v>
      </c>
      <c r="E340" s="1" t="s">
        <v>37</v>
      </c>
      <c r="G340" s="1">
        <v>6.0000000000000001E-3</v>
      </c>
      <c r="H340" s="3">
        <v>6.0000000000000001E-3</v>
      </c>
      <c r="I340" s="1" t="s">
        <v>25</v>
      </c>
      <c r="J340" s="1">
        <v>316.91399999999999</v>
      </c>
      <c r="K340" s="1">
        <v>0</v>
      </c>
      <c r="L340" s="1">
        <v>2.87</v>
      </c>
      <c r="M340" s="1">
        <v>8.9450000000000003</v>
      </c>
      <c r="N340" s="1">
        <v>2.82</v>
      </c>
      <c r="O340" s="1">
        <v>3</v>
      </c>
      <c r="P340" s="1">
        <v>6.0000000000000001E-3</v>
      </c>
      <c r="Q340" s="1">
        <v>6.0000000000000001E-3</v>
      </c>
      <c r="R340" s="1">
        <v>6.0000000000000001E-3</v>
      </c>
      <c r="S340" s="1">
        <v>325.09399999999999</v>
      </c>
      <c r="T340" s="1">
        <v>307.36099999999999</v>
      </c>
      <c r="U340" s="1">
        <v>318.28699999999998</v>
      </c>
    </row>
    <row r="341" spans="1:21">
      <c r="A341" s="1" t="s">
        <v>94</v>
      </c>
      <c r="B341" s="1" t="s">
        <v>66</v>
      </c>
      <c r="C341" s="2">
        <v>41626.659456018519</v>
      </c>
      <c r="D341" s="1" t="s">
        <v>38</v>
      </c>
      <c r="E341" s="1" t="s">
        <v>39</v>
      </c>
      <c r="G341" s="1">
        <v>3.97</v>
      </c>
      <c r="H341" s="3">
        <v>3.97</v>
      </c>
      <c r="I341" s="1" t="s">
        <v>25</v>
      </c>
      <c r="J341" s="1">
        <v>801781.96</v>
      </c>
      <c r="K341" s="1">
        <v>7.0000000000000007E-2</v>
      </c>
      <c r="L341" s="1">
        <v>1.88</v>
      </c>
      <c r="M341" s="1">
        <v>15326.03</v>
      </c>
      <c r="N341" s="1">
        <v>1.91</v>
      </c>
      <c r="O341" s="1">
        <v>3</v>
      </c>
      <c r="P341" s="1">
        <v>3.9</v>
      </c>
      <c r="Q341" s="1">
        <v>4.04</v>
      </c>
      <c r="R341" s="1">
        <v>3.98</v>
      </c>
      <c r="S341" s="1">
        <v>785845.1</v>
      </c>
      <c r="T341" s="1">
        <v>816413.68</v>
      </c>
      <c r="U341" s="1">
        <v>803087.11</v>
      </c>
    </row>
    <row r="342" spans="1:21">
      <c r="A342" s="1" t="s">
        <v>94</v>
      </c>
      <c r="B342" s="1" t="s">
        <v>66</v>
      </c>
      <c r="C342" s="2">
        <v>41626.659456018519</v>
      </c>
      <c r="D342" s="1" t="s">
        <v>40</v>
      </c>
      <c r="E342" s="1" t="s">
        <v>41</v>
      </c>
      <c r="G342" s="1">
        <v>4.83</v>
      </c>
      <c r="H342" s="3">
        <v>4.83</v>
      </c>
      <c r="I342" s="1" t="s">
        <v>25</v>
      </c>
      <c r="J342" s="1">
        <v>10239.09</v>
      </c>
      <c r="K342" s="1">
        <v>0.04</v>
      </c>
      <c r="L342" s="1">
        <v>0.79</v>
      </c>
      <c r="M342" s="1">
        <v>83.1</v>
      </c>
      <c r="N342" s="1">
        <v>0.81</v>
      </c>
      <c r="O342" s="1">
        <v>3</v>
      </c>
      <c r="P342" s="1">
        <v>4.79</v>
      </c>
      <c r="Q342" s="1">
        <v>4.8600000000000003</v>
      </c>
      <c r="R342" s="1">
        <v>4.8499999999999996</v>
      </c>
      <c r="S342" s="1">
        <v>10143.94</v>
      </c>
      <c r="T342" s="1">
        <v>10297.370000000001</v>
      </c>
      <c r="U342" s="1">
        <v>10275.969999999999</v>
      </c>
    </row>
    <row r="343" spans="1:21">
      <c r="A343" s="1" t="s">
        <v>94</v>
      </c>
      <c r="B343" s="1" t="s">
        <v>66</v>
      </c>
      <c r="C343" s="2">
        <v>41626.659456018519</v>
      </c>
      <c r="D343" s="1" t="s">
        <v>42</v>
      </c>
      <c r="E343" s="1" t="s">
        <v>43</v>
      </c>
      <c r="G343" s="1">
        <v>4.0000000000000001E-3</v>
      </c>
      <c r="H343" s="3">
        <v>4.0000000000000001E-3</v>
      </c>
      <c r="I343" s="1" t="s">
        <v>25</v>
      </c>
      <c r="J343" s="1">
        <v>5109.3329999999996</v>
      </c>
      <c r="K343" s="1">
        <v>0</v>
      </c>
      <c r="L343" s="1">
        <v>0.33400000000000002</v>
      </c>
      <c r="M343" s="1">
        <v>17.042000000000002</v>
      </c>
      <c r="N343" s="1">
        <v>0.33</v>
      </c>
      <c r="O343" s="1">
        <v>3</v>
      </c>
      <c r="P343" s="1">
        <v>4.0000000000000001E-3</v>
      </c>
      <c r="Q343" s="1">
        <v>4.0000000000000001E-3</v>
      </c>
      <c r="R343" s="1">
        <v>4.0000000000000001E-3</v>
      </c>
      <c r="S343" s="1">
        <v>5128.8959999999997</v>
      </c>
      <c r="T343" s="1">
        <v>5097.7139999999999</v>
      </c>
      <c r="U343" s="1">
        <v>5101.3879999999999</v>
      </c>
    </row>
    <row r="344" spans="1:21">
      <c r="A344" s="1" t="s">
        <v>94</v>
      </c>
      <c r="B344" s="1" t="s">
        <v>66</v>
      </c>
      <c r="C344" s="2">
        <v>41626.659456018519</v>
      </c>
      <c r="D344" s="1" t="s">
        <v>44</v>
      </c>
      <c r="E344" s="1" t="s">
        <v>45</v>
      </c>
      <c r="G344" s="1">
        <v>0.39</v>
      </c>
      <c r="H344" s="3">
        <v>0.39</v>
      </c>
      <c r="I344" s="1" t="s">
        <v>25</v>
      </c>
      <c r="J344" s="1">
        <v>34041.51</v>
      </c>
      <c r="K344" s="1">
        <v>0</v>
      </c>
      <c r="L344" s="1">
        <v>0.87</v>
      </c>
      <c r="M344" s="1">
        <v>293.73</v>
      </c>
      <c r="N344" s="1">
        <v>0.86</v>
      </c>
      <c r="O344" s="1">
        <v>3</v>
      </c>
      <c r="P344" s="1">
        <v>0.39</v>
      </c>
      <c r="Q344" s="1">
        <v>0.39</v>
      </c>
      <c r="R344" s="1">
        <v>0.39</v>
      </c>
      <c r="S344" s="1">
        <v>34378.870000000003</v>
      </c>
      <c r="T344" s="1">
        <v>33842.57</v>
      </c>
      <c r="U344" s="1">
        <v>33903.08</v>
      </c>
    </row>
    <row r="345" spans="1:21">
      <c r="A345" s="1" t="s">
        <v>95</v>
      </c>
      <c r="B345" s="1" t="s">
        <v>66</v>
      </c>
      <c r="C345" s="2">
        <v>41626.661493055559</v>
      </c>
      <c r="D345" s="1" t="s">
        <v>23</v>
      </c>
      <c r="E345" s="1" t="s">
        <v>24</v>
      </c>
      <c r="G345" s="1">
        <v>0.6</v>
      </c>
      <c r="H345" s="3">
        <v>0.6</v>
      </c>
      <c r="I345" s="1" t="s">
        <v>25</v>
      </c>
      <c r="J345" s="1">
        <v>9768.8700000000008</v>
      </c>
      <c r="K345" s="1">
        <v>0</v>
      </c>
      <c r="L345" s="1">
        <v>0.53</v>
      </c>
      <c r="M345" s="1">
        <v>52</v>
      </c>
      <c r="N345" s="1">
        <v>0.53</v>
      </c>
      <c r="O345" s="1">
        <v>3</v>
      </c>
      <c r="P345" s="1">
        <v>0.6</v>
      </c>
      <c r="Q345" s="1">
        <v>0.59</v>
      </c>
      <c r="R345" s="1">
        <v>0.6</v>
      </c>
      <c r="S345" s="1">
        <v>9789.43</v>
      </c>
      <c r="T345" s="1">
        <v>9709.73</v>
      </c>
      <c r="U345" s="1">
        <v>9807.43</v>
      </c>
    </row>
    <row r="346" spans="1:21">
      <c r="A346" s="1" t="s">
        <v>95</v>
      </c>
      <c r="B346" s="1" t="s">
        <v>66</v>
      </c>
      <c r="C346" s="2">
        <v>41626.661493055559</v>
      </c>
      <c r="D346" s="1" t="s">
        <v>28</v>
      </c>
      <c r="E346" s="1" t="s">
        <v>29</v>
      </c>
      <c r="F346" s="1" t="s">
        <v>87</v>
      </c>
      <c r="G346" s="1">
        <v>0.66</v>
      </c>
      <c r="H346" s="3">
        <v>0.66</v>
      </c>
      <c r="I346" s="1" t="s">
        <v>25</v>
      </c>
      <c r="J346" s="1">
        <v>257895.08</v>
      </c>
      <c r="K346" s="1">
        <v>0</v>
      </c>
      <c r="L346" s="1">
        <v>0.32</v>
      </c>
      <c r="M346" s="1">
        <v>922.11</v>
      </c>
      <c r="N346" s="1">
        <v>0.36</v>
      </c>
      <c r="O346" s="1">
        <v>3</v>
      </c>
      <c r="P346" s="1">
        <v>0.66</v>
      </c>
      <c r="Q346" s="1">
        <v>0.66</v>
      </c>
      <c r="R346" s="1">
        <v>0.66</v>
      </c>
      <c r="S346" s="1">
        <v>258485.24</v>
      </c>
      <c r="T346" s="1">
        <v>258367.51</v>
      </c>
      <c r="U346" s="1">
        <v>256832.5</v>
      </c>
    </row>
    <row r="347" spans="1:21">
      <c r="A347" s="1" t="s">
        <v>95</v>
      </c>
      <c r="B347" s="1" t="s">
        <v>66</v>
      </c>
      <c r="C347" s="2">
        <v>41626.661493055559</v>
      </c>
      <c r="D347" s="1" t="s">
        <v>30</v>
      </c>
      <c r="E347" s="1" t="s">
        <v>31</v>
      </c>
      <c r="G347" s="1">
        <v>0</v>
      </c>
      <c r="H347" s="3">
        <v>0</v>
      </c>
      <c r="I347" s="1" t="s">
        <v>25</v>
      </c>
      <c r="J347" s="1">
        <v>55.18</v>
      </c>
      <c r="K347" s="1">
        <v>0</v>
      </c>
      <c r="L347" s="1">
        <v>25.69</v>
      </c>
      <c r="M347" s="1">
        <v>15.82</v>
      </c>
      <c r="N347" s="1">
        <v>28.66</v>
      </c>
      <c r="O347" s="1">
        <v>3</v>
      </c>
      <c r="P347" s="1">
        <v>0.01</v>
      </c>
      <c r="Q347" s="1">
        <v>0</v>
      </c>
      <c r="R347" s="1">
        <v>0.01</v>
      </c>
      <c r="S347" s="1">
        <v>57.23</v>
      </c>
      <c r="T347" s="1">
        <v>38.43</v>
      </c>
      <c r="U347" s="1">
        <v>69.86</v>
      </c>
    </row>
    <row r="348" spans="1:21">
      <c r="A348" s="1" t="s">
        <v>95</v>
      </c>
      <c r="B348" s="1" t="s">
        <v>66</v>
      </c>
      <c r="C348" s="2">
        <v>41626.661493055559</v>
      </c>
      <c r="D348" s="1" t="s">
        <v>32</v>
      </c>
      <c r="E348" s="1" t="s">
        <v>33</v>
      </c>
      <c r="G348" s="1">
        <v>5.09</v>
      </c>
      <c r="H348" s="3">
        <v>5.09</v>
      </c>
      <c r="I348" s="1" t="s">
        <v>25</v>
      </c>
      <c r="J348" s="1">
        <v>41717.300000000003</v>
      </c>
      <c r="K348" s="1">
        <v>0</v>
      </c>
      <c r="L348" s="1">
        <v>0.04</v>
      </c>
      <c r="M348" s="1">
        <v>19.16</v>
      </c>
      <c r="N348" s="1">
        <v>0.05</v>
      </c>
      <c r="O348" s="1">
        <v>3</v>
      </c>
      <c r="P348" s="1">
        <v>5.09</v>
      </c>
      <c r="Q348" s="1">
        <v>5.09</v>
      </c>
      <c r="R348" s="1">
        <v>5.08</v>
      </c>
      <c r="S348" s="1">
        <v>41735.54</v>
      </c>
      <c r="T348" s="1">
        <v>41719.01</v>
      </c>
      <c r="U348" s="1">
        <v>41697.339999999997</v>
      </c>
    </row>
    <row r="349" spans="1:21">
      <c r="A349" s="1" t="s">
        <v>95</v>
      </c>
      <c r="B349" s="1" t="s">
        <v>66</v>
      </c>
      <c r="C349" s="2">
        <v>41626.661493055559</v>
      </c>
      <c r="D349" s="1" t="s">
        <v>34</v>
      </c>
      <c r="E349" s="1" t="s">
        <v>35</v>
      </c>
      <c r="G349" s="1">
        <v>0.03</v>
      </c>
      <c r="H349" s="3">
        <v>0.03</v>
      </c>
      <c r="I349" s="1" t="s">
        <v>25</v>
      </c>
      <c r="J349" s="1">
        <v>1073.8</v>
      </c>
      <c r="K349" s="1">
        <v>0</v>
      </c>
      <c r="L349" s="1">
        <v>6.61</v>
      </c>
      <c r="M349" s="1">
        <v>71.13</v>
      </c>
      <c r="N349" s="1">
        <v>6.62</v>
      </c>
      <c r="O349" s="1">
        <v>3</v>
      </c>
      <c r="P349" s="1">
        <v>0.03</v>
      </c>
      <c r="Q349" s="1">
        <v>0.03</v>
      </c>
      <c r="R349" s="1">
        <v>0.03</v>
      </c>
      <c r="S349" s="1">
        <v>1155.25</v>
      </c>
      <c r="T349" s="1">
        <v>1023.94</v>
      </c>
      <c r="U349" s="1">
        <v>1042.21</v>
      </c>
    </row>
    <row r="350" spans="1:21">
      <c r="A350" s="1" t="s">
        <v>95</v>
      </c>
      <c r="B350" s="1" t="s">
        <v>66</v>
      </c>
      <c r="C350" s="2">
        <v>41626.661493055559</v>
      </c>
      <c r="D350" s="1" t="s">
        <v>36</v>
      </c>
      <c r="E350" s="1" t="s">
        <v>37</v>
      </c>
      <c r="G350" s="1">
        <v>2.1999999999999999E-2</v>
      </c>
      <c r="H350" s="3">
        <v>2.1999999999999999E-2</v>
      </c>
      <c r="I350" s="1" t="s">
        <v>25</v>
      </c>
      <c r="J350" s="1">
        <v>1075.508</v>
      </c>
      <c r="K350" s="1">
        <v>0</v>
      </c>
      <c r="L350" s="1">
        <v>0.76100000000000001</v>
      </c>
      <c r="M350" s="1">
        <v>8.1620000000000008</v>
      </c>
      <c r="N350" s="1">
        <v>0.76</v>
      </c>
      <c r="O350" s="1">
        <v>3</v>
      </c>
      <c r="P350" s="1">
        <v>2.1999999999999999E-2</v>
      </c>
      <c r="Q350" s="1">
        <v>2.1999999999999999E-2</v>
      </c>
      <c r="R350" s="1">
        <v>2.1999999999999999E-2</v>
      </c>
      <c r="S350" s="1">
        <v>1084.7650000000001</v>
      </c>
      <c r="T350" s="1">
        <v>1072.4110000000001</v>
      </c>
      <c r="U350" s="1">
        <v>1069.3489999999999</v>
      </c>
    </row>
    <row r="351" spans="1:21">
      <c r="A351" s="1" t="s">
        <v>95</v>
      </c>
      <c r="B351" s="1" t="s">
        <v>66</v>
      </c>
      <c r="C351" s="2">
        <v>41626.661493055559</v>
      </c>
      <c r="D351" s="1" t="s">
        <v>38</v>
      </c>
      <c r="E351" s="1" t="s">
        <v>39</v>
      </c>
      <c r="F351" s="1" t="s">
        <v>96</v>
      </c>
      <c r="G351" s="1" t="s">
        <v>97</v>
      </c>
      <c r="H351" s="3" t="s">
        <v>97</v>
      </c>
      <c r="I351" s="1" t="s">
        <v>25</v>
      </c>
      <c r="J351" s="1" t="s">
        <v>97</v>
      </c>
      <c r="K351" s="1" t="s">
        <v>26</v>
      </c>
      <c r="L351" s="1" t="s">
        <v>26</v>
      </c>
      <c r="M351" s="1" t="s">
        <v>26</v>
      </c>
      <c r="N351" s="1" t="s">
        <v>98</v>
      </c>
      <c r="O351" s="1">
        <v>3</v>
      </c>
      <c r="P351" s="1" t="s">
        <v>97</v>
      </c>
      <c r="Q351" s="1" t="s">
        <v>97</v>
      </c>
      <c r="R351" s="1" t="s">
        <v>97</v>
      </c>
      <c r="S351" s="1" t="s">
        <v>97</v>
      </c>
      <c r="T351" s="1" t="s">
        <v>97</v>
      </c>
      <c r="U351" s="1" t="s">
        <v>97</v>
      </c>
    </row>
    <row r="352" spans="1:21">
      <c r="A352" s="1" t="s">
        <v>95</v>
      </c>
      <c r="B352" s="1" t="s">
        <v>66</v>
      </c>
      <c r="C352" s="2">
        <v>41626.661493055559</v>
      </c>
      <c r="D352" s="1" t="s">
        <v>40</v>
      </c>
      <c r="E352" s="1" t="s">
        <v>41</v>
      </c>
      <c r="G352" s="1">
        <v>6.59</v>
      </c>
      <c r="H352" s="3">
        <v>6.59</v>
      </c>
      <c r="I352" s="1" t="s">
        <v>25</v>
      </c>
      <c r="J352" s="1">
        <v>14082.96</v>
      </c>
      <c r="K352" s="1">
        <v>0.08</v>
      </c>
      <c r="L352" s="1">
        <v>1.1399999999999999</v>
      </c>
      <c r="M352" s="1">
        <v>165.81</v>
      </c>
      <c r="N352" s="1">
        <v>1.18</v>
      </c>
      <c r="O352" s="1">
        <v>3</v>
      </c>
      <c r="P352" s="1">
        <v>6.67</v>
      </c>
      <c r="Q352" s="1">
        <v>6.52</v>
      </c>
      <c r="R352" s="1">
        <v>6.58</v>
      </c>
      <c r="S352" s="1">
        <v>14258.35</v>
      </c>
      <c r="T352" s="1">
        <v>13928.76</v>
      </c>
      <c r="U352" s="1">
        <v>14061.78</v>
      </c>
    </row>
    <row r="353" spans="1:21">
      <c r="A353" s="1" t="s">
        <v>95</v>
      </c>
      <c r="B353" s="1" t="s">
        <v>66</v>
      </c>
      <c r="C353" s="2">
        <v>41626.661493055559</v>
      </c>
      <c r="D353" s="1" t="s">
        <v>42</v>
      </c>
      <c r="E353" s="1" t="s">
        <v>43</v>
      </c>
      <c r="G353" s="1">
        <v>0.14399999999999999</v>
      </c>
      <c r="H353" s="3">
        <v>0.14399999999999999</v>
      </c>
      <c r="I353" s="1" t="s">
        <v>25</v>
      </c>
      <c r="J353" s="1">
        <v>191750.32800000001</v>
      </c>
      <c r="K353" s="1">
        <v>0</v>
      </c>
      <c r="L353" s="1">
        <v>0.311</v>
      </c>
      <c r="M353" s="1">
        <v>612.34299999999996</v>
      </c>
      <c r="N353" s="1">
        <v>0.32</v>
      </c>
      <c r="O353" s="1">
        <v>3</v>
      </c>
      <c r="P353" s="1">
        <v>0.14299999999999999</v>
      </c>
      <c r="Q353" s="1">
        <v>0.14399999999999999</v>
      </c>
      <c r="R353" s="1">
        <v>0.14299999999999999</v>
      </c>
      <c r="S353" s="1">
        <v>191446.90599999999</v>
      </c>
      <c r="T353" s="1">
        <v>192455.13500000001</v>
      </c>
      <c r="U353" s="1">
        <v>191348.943</v>
      </c>
    </row>
    <row r="354" spans="1:21">
      <c r="A354" s="1" t="s">
        <v>95</v>
      </c>
      <c r="B354" s="1" t="s">
        <v>66</v>
      </c>
      <c r="C354" s="2">
        <v>41626.661493055559</v>
      </c>
      <c r="D354" s="1" t="s">
        <v>44</v>
      </c>
      <c r="E354" s="1" t="s">
        <v>45</v>
      </c>
      <c r="G354" s="1">
        <v>2.17</v>
      </c>
      <c r="H354" s="3">
        <v>2.17</v>
      </c>
      <c r="I354" s="1" t="s">
        <v>25</v>
      </c>
      <c r="J354" s="1">
        <v>186751.33</v>
      </c>
      <c r="K354" s="1">
        <v>0.01</v>
      </c>
      <c r="L354" s="1">
        <v>0.55000000000000004</v>
      </c>
      <c r="M354" s="1">
        <v>1012.81</v>
      </c>
      <c r="N354" s="1">
        <v>0.54</v>
      </c>
      <c r="O354" s="1">
        <v>3</v>
      </c>
      <c r="P354" s="1">
        <v>2.1800000000000002</v>
      </c>
      <c r="Q354" s="1">
        <v>2.16</v>
      </c>
      <c r="R354" s="1">
        <v>2.1800000000000002</v>
      </c>
      <c r="S354" s="1">
        <v>187548.27</v>
      </c>
      <c r="T354" s="1">
        <v>185611.61</v>
      </c>
      <c r="U354" s="1">
        <v>187094.1</v>
      </c>
    </row>
    <row r="355" spans="1:21">
      <c r="A355" s="1" t="s">
        <v>99</v>
      </c>
      <c r="B355" s="1" t="s">
        <v>66</v>
      </c>
      <c r="C355" s="2">
        <v>41626.663541666669</v>
      </c>
      <c r="D355" s="1" t="s">
        <v>23</v>
      </c>
      <c r="E355" s="1" t="s">
        <v>24</v>
      </c>
      <c r="G355" s="1">
        <v>0.71</v>
      </c>
      <c r="H355" s="3">
        <v>0.71</v>
      </c>
      <c r="I355" s="1" t="s">
        <v>25</v>
      </c>
      <c r="J355" s="1">
        <v>11555.91</v>
      </c>
      <c r="K355" s="1">
        <v>0</v>
      </c>
      <c r="L355" s="1">
        <v>0.06</v>
      </c>
      <c r="M355" s="1">
        <v>6.55</v>
      </c>
      <c r="N355" s="1">
        <v>0.06</v>
      </c>
      <c r="O355" s="1">
        <v>3</v>
      </c>
      <c r="P355" s="1">
        <v>0.71</v>
      </c>
      <c r="Q355" s="1">
        <v>0.71</v>
      </c>
      <c r="R355" s="1">
        <v>0.71</v>
      </c>
      <c r="S355" s="1">
        <v>11562.04</v>
      </c>
      <c r="T355" s="1">
        <v>11556.67</v>
      </c>
      <c r="U355" s="1">
        <v>11549.01</v>
      </c>
    </row>
    <row r="356" spans="1:21">
      <c r="A356" s="1" t="s">
        <v>99</v>
      </c>
      <c r="B356" s="1" t="s">
        <v>66</v>
      </c>
      <c r="C356" s="2">
        <v>41626.663541666669</v>
      </c>
      <c r="D356" s="1" t="s">
        <v>28</v>
      </c>
      <c r="E356" s="1" t="s">
        <v>29</v>
      </c>
      <c r="G356" s="1">
        <v>0.44</v>
      </c>
      <c r="H356" s="3">
        <v>0.44</v>
      </c>
      <c r="I356" s="1" t="s">
        <v>25</v>
      </c>
      <c r="J356" s="1">
        <v>162081.87</v>
      </c>
      <c r="K356" s="1">
        <v>0</v>
      </c>
      <c r="L356" s="1">
        <v>0.5</v>
      </c>
      <c r="M356" s="1">
        <v>906.97</v>
      </c>
      <c r="N356" s="1">
        <v>0.56000000000000005</v>
      </c>
      <c r="O356" s="1">
        <v>3</v>
      </c>
      <c r="P356" s="1">
        <v>0.44</v>
      </c>
      <c r="Q356" s="1">
        <v>0.44</v>
      </c>
      <c r="R356" s="1">
        <v>0.44</v>
      </c>
      <c r="S356" s="1">
        <v>163035.35</v>
      </c>
      <c r="T356" s="1">
        <v>161980.29</v>
      </c>
      <c r="U356" s="1">
        <v>161229.96</v>
      </c>
    </row>
    <row r="357" spans="1:21">
      <c r="A357" s="1" t="s">
        <v>99</v>
      </c>
      <c r="B357" s="1" t="s">
        <v>66</v>
      </c>
      <c r="C357" s="2">
        <v>41626.663541666669</v>
      </c>
      <c r="D357" s="1" t="s">
        <v>30</v>
      </c>
      <c r="E357" s="1" t="s">
        <v>31</v>
      </c>
      <c r="G357" s="1">
        <v>0</v>
      </c>
      <c r="H357" s="3">
        <v>0</v>
      </c>
      <c r="I357" s="1" t="s">
        <v>25</v>
      </c>
      <c r="J357" s="1">
        <v>-28.76</v>
      </c>
      <c r="K357" s="1">
        <v>0</v>
      </c>
      <c r="L357" s="1">
        <v>60.42</v>
      </c>
      <c r="M357" s="1">
        <v>13.53</v>
      </c>
      <c r="N357" s="1">
        <v>47.04</v>
      </c>
      <c r="O357" s="1">
        <v>3</v>
      </c>
      <c r="P357" s="1">
        <v>0</v>
      </c>
      <c r="Q357" s="1">
        <v>0</v>
      </c>
      <c r="R357" s="1">
        <v>0</v>
      </c>
      <c r="S357" s="1">
        <v>-39.76</v>
      </c>
      <c r="T357" s="1">
        <v>-13.65</v>
      </c>
      <c r="U357" s="1">
        <v>-32.86</v>
      </c>
    </row>
    <row r="358" spans="1:21">
      <c r="A358" s="1" t="s">
        <v>99</v>
      </c>
      <c r="B358" s="1" t="s">
        <v>66</v>
      </c>
      <c r="C358" s="2">
        <v>41626.663541666669</v>
      </c>
      <c r="D358" s="1" t="s">
        <v>32</v>
      </c>
      <c r="E358" s="1" t="s">
        <v>33</v>
      </c>
      <c r="G358" s="1">
        <v>1.58</v>
      </c>
      <c r="H358" s="3">
        <v>1.58</v>
      </c>
      <c r="I358" s="1" t="s">
        <v>25</v>
      </c>
      <c r="J358" s="1">
        <v>12634.53</v>
      </c>
      <c r="K358" s="1">
        <v>0.01</v>
      </c>
      <c r="L358" s="1">
        <v>0.55000000000000004</v>
      </c>
      <c r="M358" s="1">
        <v>70.37</v>
      </c>
      <c r="N358" s="1">
        <v>0.56000000000000005</v>
      </c>
      <c r="O358" s="1">
        <v>3</v>
      </c>
      <c r="P358" s="1">
        <v>1.58</v>
      </c>
      <c r="Q358" s="1">
        <v>1.59</v>
      </c>
      <c r="R358" s="1">
        <v>1.57</v>
      </c>
      <c r="S358" s="1">
        <v>12639.73</v>
      </c>
      <c r="T358" s="1">
        <v>12702.14</v>
      </c>
      <c r="U358" s="1">
        <v>12561.7</v>
      </c>
    </row>
    <row r="359" spans="1:21">
      <c r="A359" s="1" t="s">
        <v>99</v>
      </c>
      <c r="B359" s="1" t="s">
        <v>66</v>
      </c>
      <c r="C359" s="2">
        <v>41626.663541666669</v>
      </c>
      <c r="D359" s="1" t="s">
        <v>34</v>
      </c>
      <c r="E359" s="1" t="s">
        <v>35</v>
      </c>
      <c r="G359" s="1">
        <v>0.02</v>
      </c>
      <c r="H359" s="3">
        <v>0.02</v>
      </c>
      <c r="I359" s="1" t="s">
        <v>25</v>
      </c>
      <c r="J359" s="1">
        <v>797.95</v>
      </c>
      <c r="K359" s="1">
        <v>0</v>
      </c>
      <c r="L359" s="1">
        <v>5.59</v>
      </c>
      <c r="M359" s="1">
        <v>44.63</v>
      </c>
      <c r="N359" s="1">
        <v>5.59</v>
      </c>
      <c r="O359" s="1">
        <v>3</v>
      </c>
      <c r="P359" s="1">
        <v>0.02</v>
      </c>
      <c r="Q359" s="1">
        <v>0.03</v>
      </c>
      <c r="R359" s="1">
        <v>0.02</v>
      </c>
      <c r="S359" s="1">
        <v>749.12</v>
      </c>
      <c r="T359" s="1">
        <v>836.62</v>
      </c>
      <c r="U359" s="1">
        <v>808.12</v>
      </c>
    </row>
    <row r="360" spans="1:21">
      <c r="A360" s="1" t="s">
        <v>99</v>
      </c>
      <c r="B360" s="1" t="s">
        <v>66</v>
      </c>
      <c r="C360" s="2">
        <v>41626.663541666669</v>
      </c>
      <c r="D360" s="1" t="s">
        <v>36</v>
      </c>
      <c r="E360" s="1" t="s">
        <v>37</v>
      </c>
      <c r="G360" s="1">
        <v>4.5999999999999999E-2</v>
      </c>
      <c r="H360" s="3">
        <v>4.5999999999999999E-2</v>
      </c>
      <c r="I360" s="1" t="s">
        <v>25</v>
      </c>
      <c r="J360" s="1">
        <v>2300.3240000000001</v>
      </c>
      <c r="K360" s="1">
        <v>0</v>
      </c>
      <c r="L360" s="1">
        <v>0.502</v>
      </c>
      <c r="M360" s="1">
        <v>11.582000000000001</v>
      </c>
      <c r="N360" s="1">
        <v>0.5</v>
      </c>
      <c r="O360" s="1">
        <v>3</v>
      </c>
      <c r="P360" s="1">
        <v>4.5999999999999999E-2</v>
      </c>
      <c r="Q360" s="1">
        <v>4.7E-2</v>
      </c>
      <c r="R360" s="1">
        <v>4.5999999999999999E-2</v>
      </c>
      <c r="S360" s="1">
        <v>2287.9110000000001</v>
      </c>
      <c r="T360" s="1">
        <v>2310.84</v>
      </c>
      <c r="U360" s="1">
        <v>2302.221</v>
      </c>
    </row>
    <row r="361" spans="1:21">
      <c r="A361" s="1" t="s">
        <v>99</v>
      </c>
      <c r="B361" s="1" t="s">
        <v>66</v>
      </c>
      <c r="C361" s="2">
        <v>41626.663541666669</v>
      </c>
      <c r="D361" s="1" t="s">
        <v>38</v>
      </c>
      <c r="E361" s="1" t="s">
        <v>39</v>
      </c>
      <c r="F361" s="1" t="s">
        <v>100</v>
      </c>
      <c r="G361" s="1" t="s">
        <v>97</v>
      </c>
      <c r="H361" s="3" t="s">
        <v>97</v>
      </c>
      <c r="I361" s="1" t="s">
        <v>25</v>
      </c>
      <c r="J361" s="1" t="s">
        <v>97</v>
      </c>
      <c r="K361" s="1" t="s">
        <v>26</v>
      </c>
      <c r="L361" s="1" t="s">
        <v>26</v>
      </c>
      <c r="M361" s="1" t="s">
        <v>26</v>
      </c>
      <c r="N361" s="1" t="s">
        <v>98</v>
      </c>
      <c r="O361" s="1">
        <v>3</v>
      </c>
      <c r="P361" s="1" t="s">
        <v>97</v>
      </c>
      <c r="Q361" s="1" t="s">
        <v>97</v>
      </c>
      <c r="R361" s="1" t="s">
        <v>97</v>
      </c>
      <c r="S361" s="1" t="s">
        <v>97</v>
      </c>
      <c r="T361" s="1" t="s">
        <v>97</v>
      </c>
      <c r="U361" s="1" t="s">
        <v>97</v>
      </c>
    </row>
    <row r="362" spans="1:21">
      <c r="A362" s="1" t="s">
        <v>99</v>
      </c>
      <c r="B362" s="1" t="s">
        <v>66</v>
      </c>
      <c r="C362" s="2">
        <v>41626.663541666669</v>
      </c>
      <c r="D362" s="1" t="s">
        <v>40</v>
      </c>
      <c r="E362" s="1" t="s">
        <v>41</v>
      </c>
      <c r="G362" s="1">
        <v>24.66</v>
      </c>
      <c r="H362" s="3">
        <v>24.66</v>
      </c>
      <c r="I362" s="1" t="s">
        <v>25</v>
      </c>
      <c r="J362" s="1">
        <v>58011.48</v>
      </c>
      <c r="K362" s="1">
        <v>0.04</v>
      </c>
      <c r="L362" s="1">
        <v>0.15</v>
      </c>
      <c r="M362" s="1">
        <v>98.86</v>
      </c>
      <c r="N362" s="1">
        <v>0.17</v>
      </c>
      <c r="O362" s="1">
        <v>3</v>
      </c>
      <c r="P362" s="1">
        <v>24.69</v>
      </c>
      <c r="Q362" s="1">
        <v>24.62</v>
      </c>
      <c r="R362" s="1">
        <v>24.67</v>
      </c>
      <c r="S362" s="1">
        <v>58085.91</v>
      </c>
      <c r="T362" s="1">
        <v>57899.32</v>
      </c>
      <c r="U362" s="1">
        <v>58049.22</v>
      </c>
    </row>
    <row r="363" spans="1:21">
      <c r="A363" s="1" t="s">
        <v>99</v>
      </c>
      <c r="B363" s="1" t="s">
        <v>66</v>
      </c>
      <c r="C363" s="2">
        <v>41626.663541666669</v>
      </c>
      <c r="D363" s="1" t="s">
        <v>42</v>
      </c>
      <c r="E363" s="1" t="s">
        <v>43</v>
      </c>
      <c r="G363" s="1">
        <v>6.8000000000000005E-2</v>
      </c>
      <c r="H363" s="3">
        <v>6.8000000000000005E-2</v>
      </c>
      <c r="I363" s="1" t="s">
        <v>25</v>
      </c>
      <c r="J363" s="1">
        <v>89819.955000000002</v>
      </c>
      <c r="K363" s="1">
        <v>0</v>
      </c>
      <c r="L363" s="1">
        <v>0.53400000000000003</v>
      </c>
      <c r="M363" s="1">
        <v>485.36700000000002</v>
      </c>
      <c r="N363" s="1">
        <v>0.54</v>
      </c>
      <c r="O363" s="1">
        <v>3</v>
      </c>
      <c r="P363" s="1">
        <v>6.8000000000000005E-2</v>
      </c>
      <c r="Q363" s="1">
        <v>6.8000000000000005E-2</v>
      </c>
      <c r="R363" s="1">
        <v>6.8000000000000005E-2</v>
      </c>
      <c r="S363" s="1">
        <v>90114.275999999998</v>
      </c>
      <c r="T363" s="1">
        <v>89259.741999999998</v>
      </c>
      <c r="U363" s="1">
        <v>90085.846999999994</v>
      </c>
    </row>
    <row r="364" spans="1:21">
      <c r="A364" s="1" t="s">
        <v>99</v>
      </c>
      <c r="B364" s="1" t="s">
        <v>66</v>
      </c>
      <c r="C364" s="2">
        <v>41626.663541666669</v>
      </c>
      <c r="D364" s="1" t="s">
        <v>44</v>
      </c>
      <c r="E364" s="1" t="s">
        <v>45</v>
      </c>
      <c r="G364" s="1">
        <v>2.5099999999999998</v>
      </c>
      <c r="H364" s="3">
        <v>2.5099999999999998</v>
      </c>
      <c r="I364" s="1" t="s">
        <v>25</v>
      </c>
      <c r="J364" s="1">
        <v>215157</v>
      </c>
      <c r="K364" s="1">
        <v>0.01</v>
      </c>
      <c r="L364" s="1">
        <v>0.52</v>
      </c>
      <c r="M364" s="1">
        <v>1103.2</v>
      </c>
      <c r="N364" s="1">
        <v>0.51</v>
      </c>
      <c r="O364" s="1">
        <v>3</v>
      </c>
      <c r="P364" s="1">
        <v>2.52</v>
      </c>
      <c r="Q364" s="1">
        <v>2.5099999999999998</v>
      </c>
      <c r="R364" s="1">
        <v>2.5</v>
      </c>
      <c r="S364" s="1">
        <v>216176.09</v>
      </c>
      <c r="T364" s="1">
        <v>215309.37</v>
      </c>
      <c r="U364" s="1">
        <v>213985.53</v>
      </c>
    </row>
    <row r="365" spans="1:21">
      <c r="A365" s="1" t="s">
        <v>101</v>
      </c>
      <c r="B365" s="1" t="s">
        <v>66</v>
      </c>
      <c r="C365" s="2">
        <v>41626.665578703702</v>
      </c>
      <c r="D365" s="1" t="s">
        <v>23</v>
      </c>
      <c r="E365" s="1" t="s">
        <v>24</v>
      </c>
      <c r="G365" s="1">
        <v>0.68</v>
      </c>
      <c r="H365" s="3">
        <v>0.68</v>
      </c>
      <c r="I365" s="1" t="s">
        <v>25</v>
      </c>
      <c r="J365" s="1">
        <v>11187.1</v>
      </c>
      <c r="K365" s="1">
        <v>0</v>
      </c>
      <c r="L365" s="1">
        <v>0.25</v>
      </c>
      <c r="M365" s="1">
        <v>28.05</v>
      </c>
      <c r="N365" s="1">
        <v>0.25</v>
      </c>
      <c r="O365" s="1">
        <v>3</v>
      </c>
      <c r="P365" s="1">
        <v>0.68</v>
      </c>
      <c r="Q365" s="1">
        <v>0.68</v>
      </c>
      <c r="R365" s="1">
        <v>0.69</v>
      </c>
      <c r="S365" s="1">
        <v>11165.61</v>
      </c>
      <c r="T365" s="1">
        <v>11176.86</v>
      </c>
      <c r="U365" s="1">
        <v>11218.84</v>
      </c>
    </row>
    <row r="366" spans="1:21">
      <c r="A366" s="1" t="s">
        <v>101</v>
      </c>
      <c r="B366" s="1" t="s">
        <v>66</v>
      </c>
      <c r="C366" s="2">
        <v>41626.665578703702</v>
      </c>
      <c r="D366" s="1" t="s">
        <v>28</v>
      </c>
      <c r="E366" s="1" t="s">
        <v>29</v>
      </c>
      <c r="G366" s="1">
        <v>0.11</v>
      </c>
      <c r="H366" s="3">
        <v>0.11</v>
      </c>
      <c r="I366" s="1" t="s">
        <v>25</v>
      </c>
      <c r="J366" s="1">
        <v>35776.19</v>
      </c>
      <c r="K366" s="1">
        <v>0</v>
      </c>
      <c r="L366" s="1">
        <v>0.82</v>
      </c>
      <c r="M366" s="1">
        <v>301.02999999999997</v>
      </c>
      <c r="N366" s="1">
        <v>0.84</v>
      </c>
      <c r="O366" s="1">
        <v>3</v>
      </c>
      <c r="P366" s="1">
        <v>0.11</v>
      </c>
      <c r="Q366" s="1">
        <v>0.11</v>
      </c>
      <c r="R366" s="1">
        <v>0.11</v>
      </c>
      <c r="S366" s="1">
        <v>36091.410000000003</v>
      </c>
      <c r="T366" s="1">
        <v>35745.46</v>
      </c>
      <c r="U366" s="1">
        <v>35491.71</v>
      </c>
    </row>
    <row r="367" spans="1:21">
      <c r="A367" s="1" t="s">
        <v>101</v>
      </c>
      <c r="B367" s="1" t="s">
        <v>66</v>
      </c>
      <c r="C367" s="2">
        <v>41626.665578703702</v>
      </c>
      <c r="D367" s="1" t="s">
        <v>30</v>
      </c>
      <c r="E367" s="1" t="s">
        <v>31</v>
      </c>
      <c r="F367" s="1" t="s">
        <v>67</v>
      </c>
      <c r="G367" s="1">
        <v>0</v>
      </c>
      <c r="H367" s="3">
        <v>0</v>
      </c>
      <c r="I367" s="1" t="s">
        <v>25</v>
      </c>
      <c r="J367" s="1">
        <v>-57.23</v>
      </c>
      <c r="K367" s="1">
        <v>0</v>
      </c>
      <c r="L367" s="1">
        <v>45.68</v>
      </c>
      <c r="M367" s="1">
        <v>23.23</v>
      </c>
      <c r="N367" s="1">
        <v>40.590000000000003</v>
      </c>
      <c r="O367" s="1">
        <v>3</v>
      </c>
      <c r="P367" s="1">
        <v>0</v>
      </c>
      <c r="Q367" s="1">
        <v>0</v>
      </c>
      <c r="R367" s="1">
        <v>-0.01</v>
      </c>
      <c r="S367" s="1">
        <v>-31.68</v>
      </c>
      <c r="T367" s="1">
        <v>-62.92</v>
      </c>
      <c r="U367" s="1">
        <v>-77.09</v>
      </c>
    </row>
    <row r="368" spans="1:21">
      <c r="A368" s="1" t="s">
        <v>101</v>
      </c>
      <c r="B368" s="1" t="s">
        <v>66</v>
      </c>
      <c r="C368" s="2">
        <v>41626.665578703702</v>
      </c>
      <c r="D368" s="1" t="s">
        <v>32</v>
      </c>
      <c r="E368" s="1" t="s">
        <v>33</v>
      </c>
      <c r="G368" s="1">
        <v>0.59</v>
      </c>
      <c r="H368" s="3">
        <v>0.59</v>
      </c>
      <c r="I368" s="1" t="s">
        <v>25</v>
      </c>
      <c r="J368" s="1">
        <v>4706.0200000000004</v>
      </c>
      <c r="K368" s="1">
        <v>0</v>
      </c>
      <c r="L368" s="1">
        <v>0.24</v>
      </c>
      <c r="M368" s="1">
        <v>11.22</v>
      </c>
      <c r="N368" s="1">
        <v>0.24</v>
      </c>
      <c r="O368" s="1">
        <v>3</v>
      </c>
      <c r="P368" s="1">
        <v>0.59</v>
      </c>
      <c r="Q368" s="1">
        <v>0.59</v>
      </c>
      <c r="R368" s="1">
        <v>0.6</v>
      </c>
      <c r="S368" s="1">
        <v>4704.05</v>
      </c>
      <c r="T368" s="1">
        <v>4695.91</v>
      </c>
      <c r="U368" s="1">
        <v>4718.09</v>
      </c>
    </row>
    <row r="369" spans="1:21">
      <c r="A369" s="1" t="s">
        <v>101</v>
      </c>
      <c r="B369" s="1" t="s">
        <v>66</v>
      </c>
      <c r="C369" s="2">
        <v>41626.665578703702</v>
      </c>
      <c r="D369" s="1" t="s">
        <v>34</v>
      </c>
      <c r="E369" s="1" t="s">
        <v>35</v>
      </c>
      <c r="G369" s="1">
        <v>0.03</v>
      </c>
      <c r="H369" s="3">
        <v>0.03</v>
      </c>
      <c r="I369" s="1" t="s">
        <v>25</v>
      </c>
      <c r="J369" s="1">
        <v>939.31</v>
      </c>
      <c r="K369" s="1">
        <v>0</v>
      </c>
      <c r="L369" s="1">
        <v>0.97</v>
      </c>
      <c r="M369" s="1">
        <v>9.08</v>
      </c>
      <c r="N369" s="1">
        <v>0.97</v>
      </c>
      <c r="O369" s="1">
        <v>3</v>
      </c>
      <c r="P369" s="1">
        <v>0.03</v>
      </c>
      <c r="Q369" s="1">
        <v>0.03</v>
      </c>
      <c r="R369" s="1">
        <v>0.03</v>
      </c>
      <c r="S369" s="1">
        <v>928.94</v>
      </c>
      <c r="T369" s="1">
        <v>943.12</v>
      </c>
      <c r="U369" s="1">
        <v>945.87</v>
      </c>
    </row>
    <row r="370" spans="1:21">
      <c r="A370" s="1" t="s">
        <v>101</v>
      </c>
      <c r="B370" s="1" t="s">
        <v>66</v>
      </c>
      <c r="C370" s="2">
        <v>41626.665578703702</v>
      </c>
      <c r="D370" s="1" t="s">
        <v>36</v>
      </c>
      <c r="E370" s="1" t="s">
        <v>37</v>
      </c>
      <c r="G370" s="1">
        <v>2E-3</v>
      </c>
      <c r="H370" s="3">
        <v>2E-3</v>
      </c>
      <c r="I370" s="1" t="s">
        <v>25</v>
      </c>
      <c r="J370" s="1">
        <v>115.95099999999999</v>
      </c>
      <c r="K370" s="1">
        <v>0</v>
      </c>
      <c r="L370" s="1">
        <v>10.329000000000001</v>
      </c>
      <c r="M370" s="1">
        <v>11.417</v>
      </c>
      <c r="N370" s="1">
        <v>9.85</v>
      </c>
      <c r="O370" s="1">
        <v>3</v>
      </c>
      <c r="P370" s="1">
        <v>2E-3</v>
      </c>
      <c r="Q370" s="1">
        <v>2E-3</v>
      </c>
      <c r="R370" s="1">
        <v>2E-3</v>
      </c>
      <c r="S370" s="1">
        <v>104.785</v>
      </c>
      <c r="T370" s="1">
        <v>127.604</v>
      </c>
      <c r="U370" s="1">
        <v>115.46299999999999</v>
      </c>
    </row>
    <row r="371" spans="1:21">
      <c r="A371" s="1" t="s">
        <v>101</v>
      </c>
      <c r="B371" s="1" t="s">
        <v>66</v>
      </c>
      <c r="C371" s="2">
        <v>41626.665578703702</v>
      </c>
      <c r="D371" s="1" t="s">
        <v>38</v>
      </c>
      <c r="E371" s="1" t="s">
        <v>39</v>
      </c>
      <c r="F371" s="1" t="s">
        <v>100</v>
      </c>
      <c r="G371" s="1" t="s">
        <v>97</v>
      </c>
      <c r="H371" s="3" t="s">
        <v>97</v>
      </c>
      <c r="I371" s="1" t="s">
        <v>25</v>
      </c>
      <c r="J371" s="1" t="s">
        <v>97</v>
      </c>
      <c r="K371" s="1" t="s">
        <v>26</v>
      </c>
      <c r="L371" s="1" t="s">
        <v>26</v>
      </c>
      <c r="M371" s="1" t="s">
        <v>26</v>
      </c>
      <c r="N371" s="1" t="s">
        <v>98</v>
      </c>
      <c r="O371" s="1">
        <v>3</v>
      </c>
      <c r="P371" s="1" t="s">
        <v>97</v>
      </c>
      <c r="Q371" s="1" t="s">
        <v>97</v>
      </c>
      <c r="R371" s="1" t="s">
        <v>97</v>
      </c>
      <c r="S371" s="1" t="s">
        <v>97</v>
      </c>
      <c r="T371" s="1" t="s">
        <v>97</v>
      </c>
      <c r="U371" s="1" t="s">
        <v>97</v>
      </c>
    </row>
    <row r="372" spans="1:21">
      <c r="A372" s="1" t="s">
        <v>101</v>
      </c>
      <c r="B372" s="1" t="s">
        <v>66</v>
      </c>
      <c r="C372" s="2">
        <v>41626.665578703702</v>
      </c>
      <c r="D372" s="1" t="s">
        <v>40</v>
      </c>
      <c r="E372" s="1" t="s">
        <v>41</v>
      </c>
      <c r="G372" s="1">
        <v>0.62</v>
      </c>
      <c r="H372" s="3">
        <v>0.62</v>
      </c>
      <c r="I372" s="1" t="s">
        <v>25</v>
      </c>
      <c r="J372" s="1">
        <v>1288.95</v>
      </c>
      <c r="K372" s="1">
        <v>0.01</v>
      </c>
      <c r="L372" s="1">
        <v>0.98</v>
      </c>
      <c r="M372" s="1">
        <v>12.69</v>
      </c>
      <c r="N372" s="1">
        <v>0.98</v>
      </c>
      <c r="O372" s="1">
        <v>3</v>
      </c>
      <c r="P372" s="1">
        <v>0.62</v>
      </c>
      <c r="Q372" s="1">
        <v>0.63</v>
      </c>
      <c r="R372" s="1">
        <v>0.62</v>
      </c>
      <c r="S372" s="1">
        <v>1278.23</v>
      </c>
      <c r="T372" s="1">
        <v>1302.97</v>
      </c>
      <c r="U372" s="1">
        <v>1285.6500000000001</v>
      </c>
    </row>
    <row r="373" spans="1:21">
      <c r="A373" s="1" t="s">
        <v>101</v>
      </c>
      <c r="B373" s="1" t="s">
        <v>66</v>
      </c>
      <c r="C373" s="2">
        <v>41626.665578703702</v>
      </c>
      <c r="D373" s="1" t="s">
        <v>42</v>
      </c>
      <c r="E373" s="1" t="s">
        <v>43</v>
      </c>
      <c r="G373" s="1">
        <v>3.1E-2</v>
      </c>
      <c r="H373" s="3">
        <v>3.1E-2</v>
      </c>
      <c r="I373" s="1" t="s">
        <v>25</v>
      </c>
      <c r="J373" s="1">
        <v>41029.913999999997</v>
      </c>
      <c r="K373" s="1">
        <v>0</v>
      </c>
      <c r="L373" s="1">
        <v>0.66100000000000003</v>
      </c>
      <c r="M373" s="1">
        <v>272.87900000000002</v>
      </c>
      <c r="N373" s="1">
        <v>0.67</v>
      </c>
      <c r="O373" s="1">
        <v>3</v>
      </c>
      <c r="P373" s="1">
        <v>3.1E-2</v>
      </c>
      <c r="Q373" s="1">
        <v>3.1E-2</v>
      </c>
      <c r="R373" s="1">
        <v>3.2000000000000001E-2</v>
      </c>
      <c r="S373" s="1">
        <v>41013.180999999997</v>
      </c>
      <c r="T373" s="1">
        <v>40765.786999999997</v>
      </c>
      <c r="U373" s="1">
        <v>41310.775000000001</v>
      </c>
    </row>
    <row r="374" spans="1:21">
      <c r="A374" s="1" t="s">
        <v>101</v>
      </c>
      <c r="B374" s="1" t="s">
        <v>66</v>
      </c>
      <c r="C374" s="2">
        <v>41626.665578703702</v>
      </c>
      <c r="D374" s="1" t="s">
        <v>44</v>
      </c>
      <c r="E374" s="1" t="s">
        <v>45</v>
      </c>
      <c r="G374" s="1">
        <v>1.27</v>
      </c>
      <c r="H374" s="3">
        <v>1.27</v>
      </c>
      <c r="I374" s="1" t="s">
        <v>25</v>
      </c>
      <c r="J374" s="1">
        <v>110113.91</v>
      </c>
      <c r="K374" s="1">
        <v>0.01</v>
      </c>
      <c r="L374" s="1">
        <v>0.62</v>
      </c>
      <c r="M374" s="1">
        <v>672.86</v>
      </c>
      <c r="N374" s="1">
        <v>0.61</v>
      </c>
      <c r="O374" s="1">
        <v>3</v>
      </c>
      <c r="P374" s="1">
        <v>1.28</v>
      </c>
      <c r="Q374" s="1">
        <v>1.27</v>
      </c>
      <c r="R374" s="1">
        <v>1.27</v>
      </c>
      <c r="S374" s="1">
        <v>110890.05</v>
      </c>
      <c r="T374" s="1">
        <v>109756.42</v>
      </c>
      <c r="U374" s="1">
        <v>109695.25</v>
      </c>
    </row>
    <row r="375" spans="1:21">
      <c r="A375" s="1" t="s">
        <v>102</v>
      </c>
      <c r="B375" s="1" t="s">
        <v>66</v>
      </c>
      <c r="C375" s="2">
        <v>41626.667615740742</v>
      </c>
      <c r="D375" s="1" t="s">
        <v>23</v>
      </c>
      <c r="E375" s="1" t="s">
        <v>24</v>
      </c>
      <c r="G375" s="1">
        <v>0.37</v>
      </c>
      <c r="H375" s="3">
        <v>0.37</v>
      </c>
      <c r="I375" s="1" t="s">
        <v>25</v>
      </c>
      <c r="J375" s="1">
        <v>6020.83</v>
      </c>
      <c r="K375" s="1">
        <v>0</v>
      </c>
      <c r="L375" s="1">
        <v>0.47</v>
      </c>
      <c r="M375" s="1">
        <v>28.35</v>
      </c>
      <c r="N375" s="1">
        <v>0.47</v>
      </c>
      <c r="O375" s="1">
        <v>3</v>
      </c>
      <c r="P375" s="1">
        <v>0.37</v>
      </c>
      <c r="Q375" s="1">
        <v>0.37</v>
      </c>
      <c r="R375" s="1">
        <v>0.37</v>
      </c>
      <c r="S375" s="1">
        <v>5996.6</v>
      </c>
      <c r="T375" s="1">
        <v>6013.88</v>
      </c>
      <c r="U375" s="1">
        <v>6052.01</v>
      </c>
    </row>
    <row r="376" spans="1:21">
      <c r="A376" s="1" t="s">
        <v>102</v>
      </c>
      <c r="B376" s="1" t="s">
        <v>66</v>
      </c>
      <c r="C376" s="2">
        <v>41626.667615740742</v>
      </c>
      <c r="D376" s="1" t="s">
        <v>28</v>
      </c>
      <c r="E376" s="1" t="s">
        <v>29</v>
      </c>
      <c r="G376" s="1">
        <v>7.0000000000000007E-2</v>
      </c>
      <c r="H376" s="3">
        <v>7.0000000000000007E-2</v>
      </c>
      <c r="I376" s="1" t="s">
        <v>25</v>
      </c>
      <c r="J376" s="1">
        <v>21681.88</v>
      </c>
      <c r="K376" s="1">
        <v>0</v>
      </c>
      <c r="L376" s="1">
        <v>1.43</v>
      </c>
      <c r="M376" s="1">
        <v>314.44</v>
      </c>
      <c r="N376" s="1">
        <v>1.45</v>
      </c>
      <c r="O376" s="1">
        <v>3</v>
      </c>
      <c r="P376" s="1">
        <v>7.0000000000000007E-2</v>
      </c>
      <c r="Q376" s="1">
        <v>0.06</v>
      </c>
      <c r="R376" s="1">
        <v>0.06</v>
      </c>
      <c r="S376" s="1">
        <v>22041.42</v>
      </c>
      <c r="T376" s="1">
        <v>21545.91</v>
      </c>
      <c r="U376" s="1">
        <v>21458.3</v>
      </c>
    </row>
    <row r="377" spans="1:21">
      <c r="A377" s="1" t="s">
        <v>102</v>
      </c>
      <c r="B377" s="1" t="s">
        <v>66</v>
      </c>
      <c r="C377" s="2">
        <v>41626.667615740742</v>
      </c>
      <c r="D377" s="1" t="s">
        <v>30</v>
      </c>
      <c r="E377" s="1" t="s">
        <v>31</v>
      </c>
      <c r="F377" s="1" t="s">
        <v>67</v>
      </c>
      <c r="G377" s="1">
        <v>-0.01</v>
      </c>
      <c r="H377" s="3">
        <v>-0.01</v>
      </c>
      <c r="I377" s="1" t="s">
        <v>25</v>
      </c>
      <c r="J377" s="1">
        <v>-75.900000000000006</v>
      </c>
      <c r="K377" s="1">
        <v>0</v>
      </c>
      <c r="L377" s="1">
        <v>24.28</v>
      </c>
      <c r="M377" s="1">
        <v>16.88</v>
      </c>
      <c r="N377" s="1">
        <v>22.24</v>
      </c>
      <c r="O377" s="1">
        <v>3</v>
      </c>
      <c r="P377" s="1">
        <v>0</v>
      </c>
      <c r="Q377" s="1">
        <v>-0.01</v>
      </c>
      <c r="R377" s="1">
        <v>-0.01</v>
      </c>
      <c r="S377" s="1">
        <v>-56.55</v>
      </c>
      <c r="T377" s="1">
        <v>-83.53</v>
      </c>
      <c r="U377" s="1">
        <v>-87.62</v>
      </c>
    </row>
    <row r="378" spans="1:21">
      <c r="A378" s="1" t="s">
        <v>102</v>
      </c>
      <c r="B378" s="1" t="s">
        <v>66</v>
      </c>
      <c r="C378" s="2">
        <v>41626.667615740742</v>
      </c>
      <c r="D378" s="1" t="s">
        <v>32</v>
      </c>
      <c r="E378" s="1" t="s">
        <v>33</v>
      </c>
      <c r="G378" s="1">
        <v>7.26</v>
      </c>
      <c r="H378" s="3">
        <v>7.26</v>
      </c>
      <c r="I378" s="1" t="s">
        <v>25</v>
      </c>
      <c r="J378" s="1">
        <v>60609.4</v>
      </c>
      <c r="K378" s="1">
        <v>0.01</v>
      </c>
      <c r="L378" s="1">
        <v>0.11</v>
      </c>
      <c r="M378" s="1">
        <v>69.739999999999995</v>
      </c>
      <c r="N378" s="1">
        <v>0.12</v>
      </c>
      <c r="O378" s="1">
        <v>3</v>
      </c>
      <c r="P378" s="1">
        <v>7.25</v>
      </c>
      <c r="Q378" s="1">
        <v>7.27</v>
      </c>
      <c r="R378" s="1">
        <v>7.26</v>
      </c>
      <c r="S378" s="1">
        <v>60551.67</v>
      </c>
      <c r="T378" s="1">
        <v>60686.9</v>
      </c>
      <c r="U378" s="1">
        <v>60589.63</v>
      </c>
    </row>
    <row r="379" spans="1:21">
      <c r="A379" s="1" t="s">
        <v>102</v>
      </c>
      <c r="B379" s="1" t="s">
        <v>66</v>
      </c>
      <c r="C379" s="2">
        <v>41626.667615740742</v>
      </c>
      <c r="D379" s="1" t="s">
        <v>34</v>
      </c>
      <c r="E379" s="1" t="s">
        <v>35</v>
      </c>
      <c r="G379" s="1">
        <v>0.02</v>
      </c>
      <c r="H379" s="3">
        <v>0.02</v>
      </c>
      <c r="I379" s="1" t="s">
        <v>25</v>
      </c>
      <c r="J379" s="1">
        <v>806.14</v>
      </c>
      <c r="K379" s="1">
        <v>0</v>
      </c>
      <c r="L379" s="1">
        <v>1.29</v>
      </c>
      <c r="M379" s="1">
        <v>10.4</v>
      </c>
      <c r="N379" s="1">
        <v>1.29</v>
      </c>
      <c r="O379" s="1">
        <v>3</v>
      </c>
      <c r="P379" s="1">
        <v>0.02</v>
      </c>
      <c r="Q379" s="1">
        <v>0.02</v>
      </c>
      <c r="R379" s="1">
        <v>0.02</v>
      </c>
      <c r="S379" s="1">
        <v>794.64</v>
      </c>
      <c r="T379" s="1">
        <v>814.89</v>
      </c>
      <c r="U379" s="1">
        <v>808.88</v>
      </c>
    </row>
    <row r="380" spans="1:21">
      <c r="A380" s="1" t="s">
        <v>102</v>
      </c>
      <c r="B380" s="1" t="s">
        <v>66</v>
      </c>
      <c r="C380" s="2">
        <v>41626.667615740742</v>
      </c>
      <c r="D380" s="1" t="s">
        <v>36</v>
      </c>
      <c r="E380" s="1" t="s">
        <v>37</v>
      </c>
      <c r="G380" s="1">
        <v>3.0000000000000001E-3</v>
      </c>
      <c r="H380" s="3">
        <v>3.0000000000000001E-3</v>
      </c>
      <c r="I380" s="1" t="s">
        <v>25</v>
      </c>
      <c r="J380" s="1">
        <v>156.346</v>
      </c>
      <c r="K380" s="1">
        <v>0</v>
      </c>
      <c r="L380" s="1">
        <v>1.0529999999999999</v>
      </c>
      <c r="M380" s="1">
        <v>1.59</v>
      </c>
      <c r="N380" s="1">
        <v>1.02</v>
      </c>
      <c r="O380" s="1">
        <v>3</v>
      </c>
      <c r="P380" s="1">
        <v>3.0000000000000001E-3</v>
      </c>
      <c r="Q380" s="1">
        <v>3.0000000000000001E-3</v>
      </c>
      <c r="R380" s="1">
        <v>3.0000000000000001E-3</v>
      </c>
      <c r="S380" s="1">
        <v>154.69900000000001</v>
      </c>
      <c r="T380" s="1">
        <v>157.87200000000001</v>
      </c>
      <c r="U380" s="1">
        <v>156.46700000000001</v>
      </c>
    </row>
    <row r="381" spans="1:21">
      <c r="A381" s="1" t="s">
        <v>102</v>
      </c>
      <c r="B381" s="1" t="s">
        <v>66</v>
      </c>
      <c r="C381" s="2">
        <v>41626.667615740742</v>
      </c>
      <c r="D381" s="1" t="s">
        <v>38</v>
      </c>
      <c r="E381" s="1" t="s">
        <v>39</v>
      </c>
      <c r="F381" s="1" t="s">
        <v>100</v>
      </c>
      <c r="G381" s="1" t="s">
        <v>97</v>
      </c>
      <c r="H381" s="3" t="s">
        <v>97</v>
      </c>
      <c r="I381" s="1" t="s">
        <v>25</v>
      </c>
      <c r="J381" s="1" t="s">
        <v>97</v>
      </c>
      <c r="K381" s="1" t="s">
        <v>26</v>
      </c>
      <c r="L381" s="1" t="s">
        <v>26</v>
      </c>
      <c r="M381" s="1" t="s">
        <v>26</v>
      </c>
      <c r="N381" s="1" t="s">
        <v>98</v>
      </c>
      <c r="O381" s="1">
        <v>3</v>
      </c>
      <c r="P381" s="1" t="s">
        <v>97</v>
      </c>
      <c r="Q381" s="1" t="s">
        <v>97</v>
      </c>
      <c r="R381" s="1" t="s">
        <v>97</v>
      </c>
      <c r="S381" s="1" t="s">
        <v>97</v>
      </c>
      <c r="T381" s="1" t="s">
        <v>97</v>
      </c>
      <c r="U381" s="1" t="s">
        <v>97</v>
      </c>
    </row>
    <row r="382" spans="1:21">
      <c r="A382" s="1" t="s">
        <v>102</v>
      </c>
      <c r="B382" s="1" t="s">
        <v>66</v>
      </c>
      <c r="C382" s="2">
        <v>41626.667615740742</v>
      </c>
      <c r="D382" s="1" t="s">
        <v>40</v>
      </c>
      <c r="E382" s="1" t="s">
        <v>41</v>
      </c>
      <c r="G382" s="1">
        <v>4.7699999999999996</v>
      </c>
      <c r="H382" s="3">
        <v>4.7699999999999996</v>
      </c>
      <c r="I382" s="1" t="s">
        <v>25</v>
      </c>
      <c r="J382" s="1">
        <v>10092.35</v>
      </c>
      <c r="K382" s="1">
        <v>0.03</v>
      </c>
      <c r="L382" s="1">
        <v>0.63</v>
      </c>
      <c r="M382" s="1">
        <v>65.400000000000006</v>
      </c>
      <c r="N382" s="1">
        <v>0.65</v>
      </c>
      <c r="O382" s="1">
        <v>3</v>
      </c>
      <c r="P382" s="1">
        <v>4.74</v>
      </c>
      <c r="Q382" s="1">
        <v>4.76</v>
      </c>
      <c r="R382" s="1">
        <v>4.8</v>
      </c>
      <c r="S382" s="1">
        <v>10041.780000000001</v>
      </c>
      <c r="T382" s="1">
        <v>10069.06</v>
      </c>
      <c r="U382" s="1">
        <v>10166.209999999999</v>
      </c>
    </row>
    <row r="383" spans="1:21">
      <c r="A383" s="1" t="s">
        <v>102</v>
      </c>
      <c r="B383" s="1" t="s">
        <v>66</v>
      </c>
      <c r="C383" s="2">
        <v>41626.667615740742</v>
      </c>
      <c r="D383" s="1" t="s">
        <v>42</v>
      </c>
      <c r="E383" s="1" t="s">
        <v>43</v>
      </c>
      <c r="G383" s="1">
        <v>2.4E-2</v>
      </c>
      <c r="H383" s="3">
        <v>2.4E-2</v>
      </c>
      <c r="I383" s="1" t="s">
        <v>25</v>
      </c>
      <c r="J383" s="1">
        <v>31944.243999999999</v>
      </c>
      <c r="K383" s="1">
        <v>0</v>
      </c>
      <c r="L383" s="1">
        <v>0.16500000000000001</v>
      </c>
      <c r="M383" s="1">
        <v>53.076000000000001</v>
      </c>
      <c r="N383" s="1">
        <v>0.17</v>
      </c>
      <c r="O383" s="1">
        <v>3</v>
      </c>
      <c r="P383" s="1">
        <v>2.4E-2</v>
      </c>
      <c r="Q383" s="1">
        <v>2.4E-2</v>
      </c>
      <c r="R383" s="1">
        <v>2.4E-2</v>
      </c>
      <c r="S383" s="1">
        <v>32002.35</v>
      </c>
      <c r="T383" s="1">
        <v>31898.314999999999</v>
      </c>
      <c r="U383" s="1">
        <v>31932.066999999999</v>
      </c>
    </row>
    <row r="384" spans="1:21">
      <c r="A384" s="1" t="s">
        <v>102</v>
      </c>
      <c r="B384" s="1" t="s">
        <v>66</v>
      </c>
      <c r="C384" s="2">
        <v>41626.667615740742</v>
      </c>
      <c r="D384" s="1" t="s">
        <v>44</v>
      </c>
      <c r="E384" s="1" t="s">
        <v>45</v>
      </c>
      <c r="G384" s="1">
        <v>1.53</v>
      </c>
      <c r="H384" s="3">
        <v>1.53</v>
      </c>
      <c r="I384" s="1" t="s">
        <v>25</v>
      </c>
      <c r="J384" s="1">
        <v>132297.48000000001</v>
      </c>
      <c r="K384" s="1">
        <v>0</v>
      </c>
      <c r="L384" s="1">
        <v>0.28999999999999998</v>
      </c>
      <c r="M384" s="1">
        <v>375.89</v>
      </c>
      <c r="N384" s="1">
        <v>0.28000000000000003</v>
      </c>
      <c r="O384" s="1">
        <v>3</v>
      </c>
      <c r="P384" s="1">
        <v>1.53</v>
      </c>
      <c r="Q384" s="1">
        <v>1.54</v>
      </c>
      <c r="R384" s="1">
        <v>1.53</v>
      </c>
      <c r="S384" s="1">
        <v>132188.39000000001</v>
      </c>
      <c r="T384" s="1">
        <v>132715.84</v>
      </c>
      <c r="U384" s="1">
        <v>131988.20000000001</v>
      </c>
    </row>
    <row r="385" spans="1:21">
      <c r="A385" s="1" t="s">
        <v>103</v>
      </c>
      <c r="B385" s="1" t="s">
        <v>66</v>
      </c>
      <c r="C385" s="2">
        <v>41626.669664351852</v>
      </c>
      <c r="D385" s="1" t="s">
        <v>23</v>
      </c>
      <c r="E385" s="1" t="s">
        <v>24</v>
      </c>
      <c r="F385" s="1" t="s">
        <v>67</v>
      </c>
      <c r="G385" s="1">
        <v>-0.02</v>
      </c>
      <c r="H385" s="3">
        <v>-0.02</v>
      </c>
      <c r="I385" s="1" t="s">
        <v>25</v>
      </c>
      <c r="J385" s="1">
        <v>-340.1</v>
      </c>
      <c r="K385" s="1">
        <v>0</v>
      </c>
      <c r="L385" s="1">
        <v>5.48</v>
      </c>
      <c r="M385" s="1">
        <v>18.47</v>
      </c>
      <c r="N385" s="1">
        <v>5.43</v>
      </c>
      <c r="O385" s="1">
        <v>3</v>
      </c>
      <c r="P385" s="1">
        <v>-0.02</v>
      </c>
      <c r="Q385" s="1">
        <v>-0.02</v>
      </c>
      <c r="R385" s="1">
        <v>-0.02</v>
      </c>
      <c r="S385" s="1">
        <v>-360.82</v>
      </c>
      <c r="T385" s="1">
        <v>-334.1</v>
      </c>
      <c r="U385" s="1">
        <v>-325.38</v>
      </c>
    </row>
    <row r="386" spans="1:21">
      <c r="A386" s="1" t="s">
        <v>103</v>
      </c>
      <c r="B386" s="1" t="s">
        <v>66</v>
      </c>
      <c r="C386" s="2">
        <v>41626.669664351852</v>
      </c>
      <c r="D386" s="1" t="s">
        <v>28</v>
      </c>
      <c r="E386" s="1" t="s">
        <v>29</v>
      </c>
      <c r="G386" s="1">
        <v>0</v>
      </c>
      <c r="H386" s="3">
        <v>0</v>
      </c>
      <c r="I386" s="1" t="s">
        <v>25</v>
      </c>
      <c r="J386" s="1">
        <v>-10.57</v>
      </c>
      <c r="K386" s="1">
        <v>0</v>
      </c>
      <c r="L386" s="1">
        <v>38.840000000000003</v>
      </c>
      <c r="M386" s="1">
        <v>4.4400000000000004</v>
      </c>
      <c r="N386" s="1">
        <v>41.97</v>
      </c>
      <c r="O386" s="1">
        <v>3</v>
      </c>
      <c r="P386" s="1">
        <v>0</v>
      </c>
      <c r="Q386" s="1">
        <v>0</v>
      </c>
      <c r="R386" s="1">
        <v>0</v>
      </c>
      <c r="S386" s="1">
        <v>-15.61</v>
      </c>
      <c r="T386" s="1">
        <v>-8.85</v>
      </c>
      <c r="U386" s="1">
        <v>-7.26</v>
      </c>
    </row>
    <row r="387" spans="1:21">
      <c r="A387" s="1" t="s">
        <v>103</v>
      </c>
      <c r="B387" s="1" t="s">
        <v>66</v>
      </c>
      <c r="C387" s="2">
        <v>41626.669664351852</v>
      </c>
      <c r="D387" s="1" t="s">
        <v>30</v>
      </c>
      <c r="E387" s="1" t="s">
        <v>31</v>
      </c>
      <c r="F387" s="1" t="s">
        <v>67</v>
      </c>
      <c r="G387" s="1">
        <v>-0.01</v>
      </c>
      <c r="H387" s="3">
        <v>-0.01</v>
      </c>
      <c r="I387" s="1" t="s">
        <v>25</v>
      </c>
      <c r="J387" s="1">
        <v>-139.44</v>
      </c>
      <c r="K387" s="1">
        <v>0</v>
      </c>
      <c r="L387" s="1">
        <v>6.23</v>
      </c>
      <c r="M387" s="1">
        <v>8.3000000000000007</v>
      </c>
      <c r="N387" s="1">
        <v>5.95</v>
      </c>
      <c r="O387" s="1">
        <v>3</v>
      </c>
      <c r="P387" s="1">
        <v>-0.01</v>
      </c>
      <c r="Q387" s="1">
        <v>-0.01</v>
      </c>
      <c r="R387" s="1">
        <v>-0.01</v>
      </c>
      <c r="S387" s="1">
        <v>-147.24</v>
      </c>
      <c r="T387" s="1">
        <v>-140.35</v>
      </c>
      <c r="U387" s="1">
        <v>-130.72</v>
      </c>
    </row>
    <row r="388" spans="1:21">
      <c r="A388" s="1" t="s">
        <v>103</v>
      </c>
      <c r="B388" s="1" t="s">
        <v>66</v>
      </c>
      <c r="C388" s="2">
        <v>41626.669664351852</v>
      </c>
      <c r="D388" s="1" t="s">
        <v>32</v>
      </c>
      <c r="E388" s="1" t="s">
        <v>33</v>
      </c>
      <c r="F388" s="1" t="s">
        <v>67</v>
      </c>
      <c r="G388" s="1">
        <v>-0.06</v>
      </c>
      <c r="H388" s="3">
        <v>-0.06</v>
      </c>
      <c r="I388" s="1" t="s">
        <v>25</v>
      </c>
      <c r="J388" s="1">
        <v>-462.61</v>
      </c>
      <c r="K388" s="1">
        <v>0</v>
      </c>
      <c r="L388" s="1">
        <v>2.39</v>
      </c>
      <c r="M388" s="1">
        <v>11.04</v>
      </c>
      <c r="N388" s="1">
        <v>2.39</v>
      </c>
      <c r="O388" s="1">
        <v>3</v>
      </c>
      <c r="P388" s="1">
        <v>-0.06</v>
      </c>
      <c r="Q388" s="1">
        <v>-0.06</v>
      </c>
      <c r="R388" s="1">
        <v>-0.06</v>
      </c>
      <c r="S388" s="1">
        <v>-452.4</v>
      </c>
      <c r="T388" s="1">
        <v>-461.09</v>
      </c>
      <c r="U388" s="1">
        <v>-474.34</v>
      </c>
    </row>
    <row r="389" spans="1:21">
      <c r="A389" s="1" t="s">
        <v>103</v>
      </c>
      <c r="B389" s="1" t="s">
        <v>66</v>
      </c>
      <c r="C389" s="2">
        <v>41626.669664351852</v>
      </c>
      <c r="D389" s="1" t="s">
        <v>34</v>
      </c>
      <c r="E389" s="1" t="s">
        <v>35</v>
      </c>
      <c r="G389" s="1">
        <v>0</v>
      </c>
      <c r="H389" s="3">
        <v>0</v>
      </c>
      <c r="I389" s="1" t="s">
        <v>25</v>
      </c>
      <c r="J389" s="1">
        <v>132.71</v>
      </c>
      <c r="K389" s="1">
        <v>0</v>
      </c>
      <c r="L389" s="1">
        <v>0.52</v>
      </c>
      <c r="M389" s="1">
        <v>0.68</v>
      </c>
      <c r="N389" s="1">
        <v>0.52</v>
      </c>
      <c r="O389" s="1">
        <v>3</v>
      </c>
      <c r="P389" s="1">
        <v>0</v>
      </c>
      <c r="Q389" s="1">
        <v>0</v>
      </c>
      <c r="R389" s="1">
        <v>0</v>
      </c>
      <c r="S389" s="1">
        <v>133.41999999999999</v>
      </c>
      <c r="T389" s="1">
        <v>132.65</v>
      </c>
      <c r="U389" s="1">
        <v>132.05000000000001</v>
      </c>
    </row>
    <row r="390" spans="1:21">
      <c r="A390" s="1" t="s">
        <v>103</v>
      </c>
      <c r="B390" s="1" t="s">
        <v>66</v>
      </c>
      <c r="C390" s="2">
        <v>41626.669664351852</v>
      </c>
      <c r="D390" s="1" t="s">
        <v>36</v>
      </c>
      <c r="E390" s="1" t="s">
        <v>37</v>
      </c>
      <c r="G390" s="1">
        <v>0</v>
      </c>
      <c r="H390" s="3">
        <v>0</v>
      </c>
      <c r="I390" s="1" t="s">
        <v>25</v>
      </c>
      <c r="J390" s="1">
        <v>13.708</v>
      </c>
      <c r="K390" s="1">
        <v>0</v>
      </c>
      <c r="L390" s="1">
        <v>37.350999999999999</v>
      </c>
      <c r="M390" s="1">
        <v>3.0880000000000001</v>
      </c>
      <c r="N390" s="1">
        <v>22.52</v>
      </c>
      <c r="O390" s="1">
        <v>3</v>
      </c>
      <c r="P390" s="1">
        <v>0</v>
      </c>
      <c r="Q390" s="1">
        <v>0</v>
      </c>
      <c r="R390" s="1">
        <v>0</v>
      </c>
      <c r="S390" s="1">
        <v>12.113</v>
      </c>
      <c r="T390" s="1">
        <v>17.266999999999999</v>
      </c>
      <c r="U390" s="1">
        <v>11.744</v>
      </c>
    </row>
    <row r="391" spans="1:21">
      <c r="A391" s="1" t="s">
        <v>103</v>
      </c>
      <c r="B391" s="1" t="s">
        <v>66</v>
      </c>
      <c r="C391" s="2">
        <v>41626.669664351852</v>
      </c>
      <c r="D391" s="1" t="s">
        <v>38</v>
      </c>
      <c r="E391" s="1" t="s">
        <v>39</v>
      </c>
      <c r="G391" s="1">
        <v>0.04</v>
      </c>
      <c r="H391" s="3">
        <v>0.04</v>
      </c>
      <c r="I391" s="1" t="s">
        <v>25</v>
      </c>
      <c r="J391" s="1">
        <v>7218.67</v>
      </c>
      <c r="K391" s="1">
        <v>0</v>
      </c>
      <c r="L391" s="1">
        <v>0.82</v>
      </c>
      <c r="M391" s="1">
        <v>59.19</v>
      </c>
      <c r="N391" s="1">
        <v>0.82</v>
      </c>
      <c r="O391" s="1">
        <v>3</v>
      </c>
      <c r="P391" s="1">
        <v>0.04</v>
      </c>
      <c r="Q391" s="1">
        <v>0.04</v>
      </c>
      <c r="R391" s="1">
        <v>0.04</v>
      </c>
      <c r="S391" s="1">
        <v>7269.8</v>
      </c>
      <c r="T391" s="1">
        <v>7232.39</v>
      </c>
      <c r="U391" s="1">
        <v>7153.82</v>
      </c>
    </row>
    <row r="392" spans="1:21">
      <c r="A392" s="1" t="s">
        <v>103</v>
      </c>
      <c r="B392" s="1" t="s">
        <v>66</v>
      </c>
      <c r="C392" s="2">
        <v>41626.669664351852</v>
      </c>
      <c r="D392" s="1" t="s">
        <v>40</v>
      </c>
      <c r="E392" s="1" t="s">
        <v>41</v>
      </c>
      <c r="G392" s="1">
        <v>0.04</v>
      </c>
      <c r="H392" s="3">
        <v>0.04</v>
      </c>
      <c r="I392" s="1" t="s">
        <v>25</v>
      </c>
      <c r="J392" s="1">
        <v>78.959999999999994</v>
      </c>
      <c r="K392" s="1">
        <v>0</v>
      </c>
      <c r="L392" s="1">
        <v>5.45</v>
      </c>
      <c r="M392" s="1">
        <v>4.32</v>
      </c>
      <c r="N392" s="1">
        <v>5.47</v>
      </c>
      <c r="O392" s="1">
        <v>3</v>
      </c>
      <c r="P392" s="1">
        <v>0.04</v>
      </c>
      <c r="Q392" s="1">
        <v>0.04</v>
      </c>
      <c r="R392" s="1">
        <v>0.04</v>
      </c>
      <c r="S392" s="1">
        <v>82.32</v>
      </c>
      <c r="T392" s="1">
        <v>80.47</v>
      </c>
      <c r="U392" s="1">
        <v>74.09</v>
      </c>
    </row>
    <row r="393" spans="1:21">
      <c r="A393" s="1" t="s">
        <v>103</v>
      </c>
      <c r="B393" s="1" t="s">
        <v>66</v>
      </c>
      <c r="C393" s="2">
        <v>41626.669664351852</v>
      </c>
      <c r="D393" s="1" t="s">
        <v>42</v>
      </c>
      <c r="E393" s="1" t="s">
        <v>43</v>
      </c>
      <c r="G393" s="1">
        <v>0</v>
      </c>
      <c r="H393" s="3">
        <v>0</v>
      </c>
      <c r="I393" s="1" t="s">
        <v>25</v>
      </c>
      <c r="J393" s="1">
        <v>-35.615000000000002</v>
      </c>
      <c r="K393" s="1">
        <v>0</v>
      </c>
      <c r="L393" s="1">
        <v>25.015999999999998</v>
      </c>
      <c r="M393" s="1">
        <v>10.757</v>
      </c>
      <c r="N393" s="1">
        <v>30.2</v>
      </c>
      <c r="O393" s="1">
        <v>3</v>
      </c>
      <c r="P393" s="1">
        <v>0</v>
      </c>
      <c r="Q393" s="1">
        <v>0</v>
      </c>
      <c r="R393" s="1">
        <v>0</v>
      </c>
      <c r="S393" s="1">
        <v>-45.625</v>
      </c>
      <c r="T393" s="1">
        <v>-36.979999999999997</v>
      </c>
      <c r="U393" s="1">
        <v>-24.241</v>
      </c>
    </row>
    <row r="394" spans="1:21">
      <c r="A394" s="1" t="s">
        <v>103</v>
      </c>
      <c r="B394" s="1" t="s">
        <v>66</v>
      </c>
      <c r="C394" s="2">
        <v>41626.669664351852</v>
      </c>
      <c r="D394" s="1" t="s">
        <v>44</v>
      </c>
      <c r="E394" s="1" t="s">
        <v>45</v>
      </c>
      <c r="G394" s="1">
        <v>0.01</v>
      </c>
      <c r="H394" s="3">
        <v>0.01</v>
      </c>
      <c r="I394" s="1" t="s">
        <v>25</v>
      </c>
      <c r="J394" s="1">
        <v>900.03</v>
      </c>
      <c r="K394" s="1">
        <v>0</v>
      </c>
      <c r="L394" s="1">
        <v>1.56</v>
      </c>
      <c r="M394" s="1">
        <v>14.06</v>
      </c>
      <c r="N394" s="1">
        <v>1.56</v>
      </c>
      <c r="O394" s="1">
        <v>3</v>
      </c>
      <c r="P394" s="1">
        <v>0.01</v>
      </c>
      <c r="Q394" s="1">
        <v>0.01</v>
      </c>
      <c r="R394" s="1">
        <v>0.01</v>
      </c>
      <c r="S394" s="1">
        <v>913.29</v>
      </c>
      <c r="T394" s="1">
        <v>885.3</v>
      </c>
      <c r="U394" s="1">
        <v>901.51</v>
      </c>
    </row>
    <row r="395" spans="1:21">
      <c r="A395" s="1" t="s">
        <v>104</v>
      </c>
      <c r="B395" s="1" t="s">
        <v>66</v>
      </c>
      <c r="C395" s="2">
        <v>41626.671701388892</v>
      </c>
      <c r="D395" s="1" t="s">
        <v>23</v>
      </c>
      <c r="E395" s="1" t="s">
        <v>24</v>
      </c>
      <c r="G395" s="1">
        <v>0.46</v>
      </c>
      <c r="H395" s="3">
        <v>0.46</v>
      </c>
      <c r="I395" s="1" t="s">
        <v>25</v>
      </c>
      <c r="J395" s="1">
        <v>7532.48</v>
      </c>
      <c r="K395" s="1">
        <v>0</v>
      </c>
      <c r="L395" s="1">
        <v>0.44</v>
      </c>
      <c r="M395" s="1">
        <v>33.31</v>
      </c>
      <c r="N395" s="1">
        <v>0.44</v>
      </c>
      <c r="O395" s="1">
        <v>3</v>
      </c>
      <c r="P395" s="1">
        <v>0.46</v>
      </c>
      <c r="Q395" s="1">
        <v>0.46</v>
      </c>
      <c r="R395" s="1">
        <v>0.46</v>
      </c>
      <c r="S395" s="1">
        <v>7501.11</v>
      </c>
      <c r="T395" s="1">
        <v>7567.45</v>
      </c>
      <c r="U395" s="1">
        <v>7528.88</v>
      </c>
    </row>
    <row r="396" spans="1:21">
      <c r="A396" s="1" t="s">
        <v>104</v>
      </c>
      <c r="B396" s="1" t="s">
        <v>66</v>
      </c>
      <c r="C396" s="2">
        <v>41626.671701388892</v>
      </c>
      <c r="D396" s="1" t="s">
        <v>28</v>
      </c>
      <c r="E396" s="1" t="s">
        <v>29</v>
      </c>
      <c r="G396" s="1">
        <v>0.09</v>
      </c>
      <c r="H396" s="3">
        <v>0.09</v>
      </c>
      <c r="I396" s="1" t="s">
        <v>25</v>
      </c>
      <c r="J396" s="1">
        <v>28764.43</v>
      </c>
      <c r="K396" s="1">
        <v>0</v>
      </c>
      <c r="L396" s="1">
        <v>1.77</v>
      </c>
      <c r="M396" s="1">
        <v>520.14</v>
      </c>
      <c r="N396" s="1">
        <v>1.81</v>
      </c>
      <c r="O396" s="1">
        <v>3</v>
      </c>
      <c r="P396" s="1">
        <v>0.09</v>
      </c>
      <c r="Q396" s="1">
        <v>0.09</v>
      </c>
      <c r="R396" s="1">
        <v>0.08</v>
      </c>
      <c r="S396" s="1">
        <v>29013.98</v>
      </c>
      <c r="T396" s="1">
        <v>29112.78</v>
      </c>
      <c r="U396" s="1">
        <v>28166.54</v>
      </c>
    </row>
    <row r="397" spans="1:21">
      <c r="A397" s="1" t="s">
        <v>104</v>
      </c>
      <c r="B397" s="1" t="s">
        <v>66</v>
      </c>
      <c r="C397" s="2">
        <v>41626.671701388892</v>
      </c>
      <c r="D397" s="1" t="s">
        <v>30</v>
      </c>
      <c r="E397" s="1" t="s">
        <v>31</v>
      </c>
      <c r="F397" s="1" t="s">
        <v>67</v>
      </c>
      <c r="G397" s="1">
        <v>-0.01</v>
      </c>
      <c r="H397" s="3">
        <v>-0.01</v>
      </c>
      <c r="I397" s="1" t="s">
        <v>25</v>
      </c>
      <c r="J397" s="1">
        <v>-77.930000000000007</v>
      </c>
      <c r="K397" s="1">
        <v>0</v>
      </c>
      <c r="L397" s="1">
        <v>5.09</v>
      </c>
      <c r="M397" s="1">
        <v>3.64</v>
      </c>
      <c r="N397" s="1">
        <v>4.67</v>
      </c>
      <c r="O397" s="1">
        <v>3</v>
      </c>
      <c r="P397" s="1">
        <v>-0.01</v>
      </c>
      <c r="Q397" s="1">
        <v>-0.01</v>
      </c>
      <c r="R397" s="1">
        <v>-0.01</v>
      </c>
      <c r="S397" s="1">
        <v>-74.94</v>
      </c>
      <c r="T397" s="1">
        <v>-76.849999999999994</v>
      </c>
      <c r="U397" s="1">
        <v>-81.98</v>
      </c>
    </row>
    <row r="398" spans="1:21">
      <c r="A398" s="1" t="s">
        <v>104</v>
      </c>
      <c r="B398" s="1" t="s">
        <v>66</v>
      </c>
      <c r="C398" s="2">
        <v>41626.671701388892</v>
      </c>
      <c r="D398" s="1" t="s">
        <v>32</v>
      </c>
      <c r="E398" s="1" t="s">
        <v>33</v>
      </c>
      <c r="G398" s="1">
        <v>5.93</v>
      </c>
      <c r="H398" s="3">
        <v>5.93</v>
      </c>
      <c r="I398" s="1" t="s">
        <v>25</v>
      </c>
      <c r="J398" s="1">
        <v>49005.07</v>
      </c>
      <c r="K398" s="1">
        <v>0.02</v>
      </c>
      <c r="L398" s="1">
        <v>0.31</v>
      </c>
      <c r="M398" s="1">
        <v>161.04</v>
      </c>
      <c r="N398" s="1">
        <v>0.33</v>
      </c>
      <c r="O398" s="1">
        <v>3</v>
      </c>
      <c r="P398" s="1">
        <v>5.94</v>
      </c>
      <c r="Q398" s="1">
        <v>5.91</v>
      </c>
      <c r="R398" s="1">
        <v>5.94</v>
      </c>
      <c r="S398" s="1">
        <v>49085.94</v>
      </c>
      <c r="T398" s="1">
        <v>48819.62</v>
      </c>
      <c r="U398" s="1">
        <v>49109.66</v>
      </c>
    </row>
    <row r="399" spans="1:21">
      <c r="A399" s="1" t="s">
        <v>104</v>
      </c>
      <c r="B399" s="1" t="s">
        <v>66</v>
      </c>
      <c r="C399" s="2">
        <v>41626.671701388892</v>
      </c>
      <c r="D399" s="1" t="s">
        <v>34</v>
      </c>
      <c r="E399" s="1" t="s">
        <v>35</v>
      </c>
      <c r="G399" s="1">
        <v>0.02</v>
      </c>
      <c r="H399" s="3">
        <v>0.02</v>
      </c>
      <c r="I399" s="1" t="s">
        <v>25</v>
      </c>
      <c r="J399" s="1">
        <v>728.23</v>
      </c>
      <c r="K399" s="1">
        <v>0</v>
      </c>
      <c r="L399" s="1">
        <v>2.68</v>
      </c>
      <c r="M399" s="1">
        <v>19.5</v>
      </c>
      <c r="N399" s="1">
        <v>2.68</v>
      </c>
      <c r="O399" s="1">
        <v>3</v>
      </c>
      <c r="P399" s="1">
        <v>0.02</v>
      </c>
      <c r="Q399" s="1">
        <v>0.02</v>
      </c>
      <c r="R399" s="1">
        <v>0.02</v>
      </c>
      <c r="S399" s="1">
        <v>707.59</v>
      </c>
      <c r="T399" s="1">
        <v>730.75</v>
      </c>
      <c r="U399" s="1">
        <v>746.36</v>
      </c>
    </row>
    <row r="400" spans="1:21">
      <c r="A400" s="1" t="s">
        <v>104</v>
      </c>
      <c r="B400" s="1" t="s">
        <v>66</v>
      </c>
      <c r="C400" s="2">
        <v>41626.671701388892</v>
      </c>
      <c r="D400" s="1" t="s">
        <v>36</v>
      </c>
      <c r="E400" s="1" t="s">
        <v>37</v>
      </c>
      <c r="G400" s="1">
        <v>3.0000000000000001E-3</v>
      </c>
      <c r="H400" s="3">
        <v>3.0000000000000001E-3</v>
      </c>
      <c r="I400" s="1" t="s">
        <v>25</v>
      </c>
      <c r="J400" s="1">
        <v>166.3</v>
      </c>
      <c r="K400" s="1">
        <v>0</v>
      </c>
      <c r="L400" s="1">
        <v>3.2639999999999998</v>
      </c>
      <c r="M400" s="1">
        <v>5.2530000000000001</v>
      </c>
      <c r="N400" s="1">
        <v>3.16</v>
      </c>
      <c r="O400" s="1">
        <v>3</v>
      </c>
      <c r="P400" s="1">
        <v>3.0000000000000001E-3</v>
      </c>
      <c r="Q400" s="1">
        <v>3.0000000000000001E-3</v>
      </c>
      <c r="R400" s="1">
        <v>3.0000000000000001E-3</v>
      </c>
      <c r="S400" s="1">
        <v>171.82499999999999</v>
      </c>
      <c r="T400" s="1">
        <v>161.37100000000001</v>
      </c>
      <c r="U400" s="1">
        <v>165.70500000000001</v>
      </c>
    </row>
    <row r="401" spans="1:21">
      <c r="A401" s="1" t="s">
        <v>104</v>
      </c>
      <c r="B401" s="1" t="s">
        <v>66</v>
      </c>
      <c r="C401" s="2">
        <v>41626.671701388892</v>
      </c>
      <c r="D401" s="1" t="s">
        <v>38</v>
      </c>
      <c r="E401" s="1" t="s">
        <v>39</v>
      </c>
      <c r="G401" s="1">
        <v>2.2000000000000002</v>
      </c>
      <c r="H401" s="3">
        <v>2.2000000000000002</v>
      </c>
      <c r="I401" s="1" t="s">
        <v>25</v>
      </c>
      <c r="J401" s="1">
        <v>441426.05</v>
      </c>
      <c r="K401" s="1">
        <v>0.01</v>
      </c>
      <c r="L401" s="1">
        <v>0.4</v>
      </c>
      <c r="M401" s="1">
        <v>1762.26</v>
      </c>
      <c r="N401" s="1">
        <v>0.4</v>
      </c>
      <c r="O401" s="1">
        <v>3</v>
      </c>
      <c r="P401" s="1">
        <v>2.21</v>
      </c>
      <c r="Q401" s="1">
        <v>2.21</v>
      </c>
      <c r="R401" s="1">
        <v>2.2000000000000002</v>
      </c>
      <c r="S401" s="1">
        <v>441572.21</v>
      </c>
      <c r="T401" s="1">
        <v>443110.68</v>
      </c>
      <c r="U401" s="1">
        <v>439595.26</v>
      </c>
    </row>
    <row r="402" spans="1:21">
      <c r="A402" s="1" t="s">
        <v>104</v>
      </c>
      <c r="B402" s="1" t="s">
        <v>66</v>
      </c>
      <c r="C402" s="2">
        <v>41626.671701388892</v>
      </c>
      <c r="D402" s="1" t="s">
        <v>40</v>
      </c>
      <c r="E402" s="1" t="s">
        <v>41</v>
      </c>
      <c r="G402" s="1">
        <v>13.36</v>
      </c>
      <c r="H402" s="3">
        <v>13.36</v>
      </c>
      <c r="I402" s="1" t="s">
        <v>25</v>
      </c>
      <c r="J402" s="1">
        <v>29553.03</v>
      </c>
      <c r="K402" s="1">
        <v>0.06</v>
      </c>
      <c r="L402" s="1">
        <v>0.44</v>
      </c>
      <c r="M402" s="1">
        <v>139.21</v>
      </c>
      <c r="N402" s="1">
        <v>0.47</v>
      </c>
      <c r="O402" s="1">
        <v>3</v>
      </c>
      <c r="P402" s="1">
        <v>13.4</v>
      </c>
      <c r="Q402" s="1">
        <v>13.38</v>
      </c>
      <c r="R402" s="1">
        <v>13.29</v>
      </c>
      <c r="S402" s="1">
        <v>29656.58</v>
      </c>
      <c r="T402" s="1">
        <v>29607.73</v>
      </c>
      <c r="U402" s="1">
        <v>29394.78</v>
      </c>
    </row>
    <row r="403" spans="1:21">
      <c r="A403" s="1" t="s">
        <v>104</v>
      </c>
      <c r="B403" s="1" t="s">
        <v>66</v>
      </c>
      <c r="C403" s="2">
        <v>41626.671701388892</v>
      </c>
      <c r="D403" s="1" t="s">
        <v>42</v>
      </c>
      <c r="E403" s="1" t="s">
        <v>43</v>
      </c>
      <c r="G403" s="1">
        <v>2E-3</v>
      </c>
      <c r="H403" s="3">
        <v>2E-3</v>
      </c>
      <c r="I403" s="1" t="s">
        <v>25</v>
      </c>
      <c r="J403" s="1">
        <v>2912.1950000000002</v>
      </c>
      <c r="K403" s="1">
        <v>0</v>
      </c>
      <c r="L403" s="1">
        <v>1.1830000000000001</v>
      </c>
      <c r="M403" s="1">
        <v>34.369999999999997</v>
      </c>
      <c r="N403" s="1">
        <v>1.18</v>
      </c>
      <c r="O403" s="1">
        <v>3</v>
      </c>
      <c r="P403" s="1">
        <v>2E-3</v>
      </c>
      <c r="Q403" s="1">
        <v>2E-3</v>
      </c>
      <c r="R403" s="1">
        <v>2E-3</v>
      </c>
      <c r="S403" s="1">
        <v>2944.473</v>
      </c>
      <c r="T403" s="1">
        <v>2916.0529999999999</v>
      </c>
      <c r="U403" s="1">
        <v>2876.0590000000002</v>
      </c>
    </row>
    <row r="404" spans="1:21">
      <c r="A404" s="1" t="s">
        <v>104</v>
      </c>
      <c r="B404" s="1" t="s">
        <v>66</v>
      </c>
      <c r="C404" s="2">
        <v>41626.671701388892</v>
      </c>
      <c r="D404" s="1" t="s">
        <v>44</v>
      </c>
      <c r="E404" s="1" t="s">
        <v>45</v>
      </c>
      <c r="G404" s="1">
        <v>0.52</v>
      </c>
      <c r="H404" s="3">
        <v>0.52</v>
      </c>
      <c r="I404" s="1" t="s">
        <v>25</v>
      </c>
      <c r="J404" s="1">
        <v>45477.88</v>
      </c>
      <c r="K404" s="1">
        <v>0</v>
      </c>
      <c r="L404" s="1">
        <v>0.46</v>
      </c>
      <c r="M404" s="1">
        <v>208.03</v>
      </c>
      <c r="N404" s="1">
        <v>0.46</v>
      </c>
      <c r="O404" s="1">
        <v>3</v>
      </c>
      <c r="P404" s="1">
        <v>0.52</v>
      </c>
      <c r="Q404" s="1">
        <v>0.52</v>
      </c>
      <c r="R404" s="1">
        <v>0.53</v>
      </c>
      <c r="S404" s="1">
        <v>45455.3</v>
      </c>
      <c r="T404" s="1">
        <v>45282.06</v>
      </c>
      <c r="U404" s="1">
        <v>45696.28</v>
      </c>
    </row>
    <row r="405" spans="1:21">
      <c r="A405" s="1" t="s">
        <v>105</v>
      </c>
      <c r="B405" s="1" t="s">
        <v>66</v>
      </c>
      <c r="C405" s="2">
        <v>41626.673750000002</v>
      </c>
      <c r="D405" s="1" t="s">
        <v>23</v>
      </c>
      <c r="E405" s="1" t="s">
        <v>24</v>
      </c>
      <c r="G405" s="1">
        <v>0.39</v>
      </c>
      <c r="H405" s="3">
        <v>0.39</v>
      </c>
      <c r="I405" s="1" t="s">
        <v>25</v>
      </c>
      <c r="J405" s="1">
        <v>6336.51</v>
      </c>
      <c r="K405" s="1">
        <v>0</v>
      </c>
      <c r="L405" s="1">
        <v>0.36</v>
      </c>
      <c r="M405" s="1">
        <v>22.71</v>
      </c>
      <c r="N405" s="1">
        <v>0.36</v>
      </c>
      <c r="O405" s="1">
        <v>3</v>
      </c>
      <c r="P405" s="1">
        <v>0.39</v>
      </c>
      <c r="Q405" s="1">
        <v>0.39</v>
      </c>
      <c r="R405" s="1">
        <v>0.39</v>
      </c>
      <c r="S405" s="1">
        <v>6327.75</v>
      </c>
      <c r="T405" s="1">
        <v>6362.3</v>
      </c>
      <c r="U405" s="1">
        <v>6319.48</v>
      </c>
    </row>
    <row r="406" spans="1:21">
      <c r="A406" s="1" t="s">
        <v>105</v>
      </c>
      <c r="B406" s="1" t="s">
        <v>66</v>
      </c>
      <c r="C406" s="2">
        <v>41626.673750000002</v>
      </c>
      <c r="D406" s="1" t="s">
        <v>28</v>
      </c>
      <c r="E406" s="1" t="s">
        <v>29</v>
      </c>
      <c r="G406" s="1">
        <v>0.28000000000000003</v>
      </c>
      <c r="H406" s="3">
        <v>0.28000000000000003</v>
      </c>
      <c r="I406" s="1" t="s">
        <v>25</v>
      </c>
      <c r="J406" s="1">
        <v>99671.02</v>
      </c>
      <c r="K406" s="1">
        <v>0</v>
      </c>
      <c r="L406" s="1">
        <v>0.63</v>
      </c>
      <c r="M406" s="1">
        <v>673.39</v>
      </c>
      <c r="N406" s="1">
        <v>0.68</v>
      </c>
      <c r="O406" s="1">
        <v>3</v>
      </c>
      <c r="P406" s="1">
        <v>0.28000000000000003</v>
      </c>
      <c r="Q406" s="1">
        <v>0.28000000000000003</v>
      </c>
      <c r="R406" s="1">
        <v>0.28000000000000003</v>
      </c>
      <c r="S406" s="1">
        <v>100320.37</v>
      </c>
      <c r="T406" s="1">
        <v>98975.93</v>
      </c>
      <c r="U406" s="1">
        <v>99716.75</v>
      </c>
    </row>
    <row r="407" spans="1:21">
      <c r="A407" s="1" t="s">
        <v>105</v>
      </c>
      <c r="B407" s="1" t="s">
        <v>66</v>
      </c>
      <c r="C407" s="2">
        <v>41626.673750000002</v>
      </c>
      <c r="D407" s="1" t="s">
        <v>30</v>
      </c>
      <c r="E407" s="1" t="s">
        <v>31</v>
      </c>
      <c r="F407" s="1" t="s">
        <v>67</v>
      </c>
      <c r="G407" s="1">
        <v>-0.01</v>
      </c>
      <c r="H407" s="3">
        <v>-0.01</v>
      </c>
      <c r="I407" s="1" t="s">
        <v>25</v>
      </c>
      <c r="J407" s="1">
        <v>-77.569999999999993</v>
      </c>
      <c r="K407" s="1">
        <v>0</v>
      </c>
      <c r="L407" s="1">
        <v>14.58</v>
      </c>
      <c r="M407" s="1">
        <v>10.38</v>
      </c>
      <c r="N407" s="1">
        <v>13.39</v>
      </c>
      <c r="O407" s="1">
        <v>3</v>
      </c>
      <c r="P407" s="1">
        <v>-0.01</v>
      </c>
      <c r="Q407" s="1">
        <v>-0.01</v>
      </c>
      <c r="R407" s="1">
        <v>0</v>
      </c>
      <c r="S407" s="1">
        <v>-82.99</v>
      </c>
      <c r="T407" s="1">
        <v>-84.12</v>
      </c>
      <c r="U407" s="1">
        <v>-65.599999999999994</v>
      </c>
    </row>
    <row r="408" spans="1:21">
      <c r="A408" s="1" t="s">
        <v>105</v>
      </c>
      <c r="B408" s="1" t="s">
        <v>66</v>
      </c>
      <c r="C408" s="2">
        <v>41626.673750000002</v>
      </c>
      <c r="D408" s="1" t="s">
        <v>32</v>
      </c>
      <c r="E408" s="1" t="s">
        <v>33</v>
      </c>
      <c r="F408" s="1" t="s">
        <v>87</v>
      </c>
      <c r="G408" s="1">
        <v>37.42</v>
      </c>
      <c r="H408" s="3">
        <v>37.42</v>
      </c>
      <c r="I408" s="1" t="s">
        <v>25</v>
      </c>
      <c r="J408" s="1">
        <v>339164.45</v>
      </c>
      <c r="K408" s="1">
        <v>0.24</v>
      </c>
      <c r="L408" s="1">
        <v>0.63</v>
      </c>
      <c r="M408" s="1">
        <v>2187.36</v>
      </c>
      <c r="N408" s="1">
        <v>0.64</v>
      </c>
      <c r="O408" s="1">
        <v>3</v>
      </c>
      <c r="P408" s="1">
        <v>37.270000000000003</v>
      </c>
      <c r="Q408" s="1">
        <v>37.31</v>
      </c>
      <c r="R408" s="1">
        <v>37.69</v>
      </c>
      <c r="S408" s="1">
        <v>337730.45</v>
      </c>
      <c r="T408" s="1">
        <v>338080.82</v>
      </c>
      <c r="U408" s="1">
        <v>341682.09</v>
      </c>
    </row>
    <row r="409" spans="1:21">
      <c r="A409" s="1" t="s">
        <v>105</v>
      </c>
      <c r="B409" s="1" t="s">
        <v>66</v>
      </c>
      <c r="C409" s="2">
        <v>41626.673750000002</v>
      </c>
      <c r="D409" s="1" t="s">
        <v>34</v>
      </c>
      <c r="E409" s="1" t="s">
        <v>35</v>
      </c>
      <c r="G409" s="1">
        <v>0.02</v>
      </c>
      <c r="H409" s="3">
        <v>0.02</v>
      </c>
      <c r="I409" s="1" t="s">
        <v>25</v>
      </c>
      <c r="J409" s="1">
        <v>587.41999999999996</v>
      </c>
      <c r="K409" s="1">
        <v>0</v>
      </c>
      <c r="L409" s="1">
        <v>10.49</v>
      </c>
      <c r="M409" s="1">
        <v>61.69</v>
      </c>
      <c r="N409" s="1">
        <v>10.5</v>
      </c>
      <c r="O409" s="1">
        <v>3</v>
      </c>
      <c r="P409" s="1">
        <v>0.02</v>
      </c>
      <c r="Q409" s="1">
        <v>0.02</v>
      </c>
      <c r="R409" s="1">
        <v>0.02</v>
      </c>
      <c r="S409" s="1">
        <v>519.4</v>
      </c>
      <c r="T409" s="1">
        <v>639.76</v>
      </c>
      <c r="U409" s="1">
        <v>603.09</v>
      </c>
    </row>
    <row r="410" spans="1:21">
      <c r="A410" s="1" t="s">
        <v>105</v>
      </c>
      <c r="B410" s="1" t="s">
        <v>66</v>
      </c>
      <c r="C410" s="2">
        <v>41626.673750000002</v>
      </c>
      <c r="D410" s="1" t="s">
        <v>36</v>
      </c>
      <c r="E410" s="1" t="s">
        <v>37</v>
      </c>
      <c r="G410" s="1">
        <v>3.3000000000000002E-2</v>
      </c>
      <c r="H410" s="3">
        <v>3.3000000000000002E-2</v>
      </c>
      <c r="I410" s="1" t="s">
        <v>25</v>
      </c>
      <c r="J410" s="1">
        <v>1638.8430000000001</v>
      </c>
      <c r="K410" s="1">
        <v>0</v>
      </c>
      <c r="L410" s="1">
        <v>0.92600000000000005</v>
      </c>
      <c r="M410" s="1">
        <v>15.191000000000001</v>
      </c>
      <c r="N410" s="1">
        <v>0.93</v>
      </c>
      <c r="O410" s="1">
        <v>3</v>
      </c>
      <c r="P410" s="1">
        <v>3.3000000000000002E-2</v>
      </c>
      <c r="Q410" s="1">
        <v>3.3000000000000002E-2</v>
      </c>
      <c r="R410" s="1">
        <v>3.3000000000000002E-2</v>
      </c>
      <c r="S410" s="1">
        <v>1650.0029999999999</v>
      </c>
      <c r="T410" s="1">
        <v>1644.9829999999999</v>
      </c>
      <c r="U410" s="1">
        <v>1621.5429999999999</v>
      </c>
    </row>
    <row r="411" spans="1:21">
      <c r="A411" s="1" t="s">
        <v>105</v>
      </c>
      <c r="B411" s="1" t="s">
        <v>66</v>
      </c>
      <c r="C411" s="2">
        <v>41626.673750000002</v>
      </c>
      <c r="D411" s="1" t="s">
        <v>38</v>
      </c>
      <c r="E411" s="1" t="s">
        <v>39</v>
      </c>
      <c r="G411" s="1">
        <v>4.47</v>
      </c>
      <c r="H411" s="3">
        <v>4.47</v>
      </c>
      <c r="I411" s="1" t="s">
        <v>25</v>
      </c>
      <c r="J411" s="1">
        <v>904848.82</v>
      </c>
      <c r="K411" s="1">
        <v>0.03</v>
      </c>
      <c r="L411" s="1">
        <v>0.77</v>
      </c>
      <c r="M411" s="1">
        <v>7067.67</v>
      </c>
      <c r="N411" s="1">
        <v>0.78</v>
      </c>
      <c r="O411" s="1">
        <v>3</v>
      </c>
      <c r="P411" s="1">
        <v>4.43</v>
      </c>
      <c r="Q411" s="1">
        <v>4.5</v>
      </c>
      <c r="R411" s="1">
        <v>4.49</v>
      </c>
      <c r="S411" s="1">
        <v>896869.77</v>
      </c>
      <c r="T411" s="1">
        <v>910322.64</v>
      </c>
      <c r="U411" s="1">
        <v>907354.05</v>
      </c>
    </row>
    <row r="412" spans="1:21">
      <c r="A412" s="1" t="s">
        <v>105</v>
      </c>
      <c r="B412" s="1" t="s">
        <v>66</v>
      </c>
      <c r="C412" s="2">
        <v>41626.673750000002</v>
      </c>
      <c r="D412" s="1" t="s">
        <v>40</v>
      </c>
      <c r="E412" s="1" t="s">
        <v>41</v>
      </c>
      <c r="G412" s="1">
        <v>25.6</v>
      </c>
      <c r="H412" s="3">
        <v>25.6</v>
      </c>
      <c r="I412" s="1" t="s">
        <v>25</v>
      </c>
      <c r="J412" s="1">
        <v>60551.83</v>
      </c>
      <c r="K412" s="1">
        <v>0.28000000000000003</v>
      </c>
      <c r="L412" s="1">
        <v>1.1100000000000001</v>
      </c>
      <c r="M412" s="1">
        <v>768.1</v>
      </c>
      <c r="N412" s="1">
        <v>1.27</v>
      </c>
      <c r="O412" s="1">
        <v>3</v>
      </c>
      <c r="P412" s="1">
        <v>25.88</v>
      </c>
      <c r="Q412" s="1">
        <v>25.32</v>
      </c>
      <c r="R412" s="1">
        <v>25.61</v>
      </c>
      <c r="S412" s="1">
        <v>61313.62</v>
      </c>
      <c r="T412" s="1">
        <v>59777.58</v>
      </c>
      <c r="U412" s="1">
        <v>60564.29</v>
      </c>
    </row>
    <row r="413" spans="1:21">
      <c r="A413" s="1" t="s">
        <v>105</v>
      </c>
      <c r="B413" s="1" t="s">
        <v>66</v>
      </c>
      <c r="C413" s="2">
        <v>41626.673750000002</v>
      </c>
      <c r="D413" s="1" t="s">
        <v>42</v>
      </c>
      <c r="E413" s="1" t="s">
        <v>43</v>
      </c>
      <c r="G413" s="1">
        <v>6.0000000000000001E-3</v>
      </c>
      <c r="H413" s="3">
        <v>6.0000000000000001E-3</v>
      </c>
      <c r="I413" s="1" t="s">
        <v>25</v>
      </c>
      <c r="J413" s="1">
        <v>8253.9719999999998</v>
      </c>
      <c r="K413" s="1">
        <v>0</v>
      </c>
      <c r="L413" s="1">
        <v>0.46200000000000002</v>
      </c>
      <c r="M413" s="1">
        <v>38.179000000000002</v>
      </c>
      <c r="N413" s="1">
        <v>0.46</v>
      </c>
      <c r="O413" s="1">
        <v>3</v>
      </c>
      <c r="P413" s="1">
        <v>6.0000000000000001E-3</v>
      </c>
      <c r="Q413" s="1">
        <v>6.0000000000000001E-3</v>
      </c>
      <c r="R413" s="1">
        <v>6.0000000000000001E-3</v>
      </c>
      <c r="S413" s="1">
        <v>8216.9210000000003</v>
      </c>
      <c r="T413" s="1">
        <v>8293.1859999999997</v>
      </c>
      <c r="U413" s="1">
        <v>8251.8089999999993</v>
      </c>
    </row>
    <row r="414" spans="1:21">
      <c r="A414" s="1" t="s">
        <v>105</v>
      </c>
      <c r="B414" s="1" t="s">
        <v>66</v>
      </c>
      <c r="C414" s="2">
        <v>41626.673750000002</v>
      </c>
      <c r="D414" s="1" t="s">
        <v>44</v>
      </c>
      <c r="E414" s="1" t="s">
        <v>45</v>
      </c>
      <c r="G414" s="1">
        <v>2.92</v>
      </c>
      <c r="H414" s="3">
        <v>2.92</v>
      </c>
      <c r="I414" s="1" t="s">
        <v>25</v>
      </c>
      <c r="J414" s="1">
        <v>249544.56</v>
      </c>
      <c r="K414" s="1">
        <v>0.02</v>
      </c>
      <c r="L414" s="1">
        <v>0.64</v>
      </c>
      <c r="M414" s="1">
        <v>1572.21</v>
      </c>
      <c r="N414" s="1">
        <v>0.63</v>
      </c>
      <c r="O414" s="1">
        <v>3</v>
      </c>
      <c r="P414" s="1">
        <v>2.92</v>
      </c>
      <c r="Q414" s="1">
        <v>2.9</v>
      </c>
      <c r="R414" s="1">
        <v>2.94</v>
      </c>
      <c r="S414" s="1">
        <v>249212.65</v>
      </c>
      <c r="T414" s="1">
        <v>248164.81</v>
      </c>
      <c r="U414" s="1">
        <v>251256.23</v>
      </c>
    </row>
    <row r="415" spans="1:21">
      <c r="A415" s="1" t="s">
        <v>106</v>
      </c>
      <c r="B415" s="1" t="s">
        <v>66</v>
      </c>
      <c r="C415" s="2">
        <v>41626.675798611112</v>
      </c>
      <c r="D415" s="1" t="s">
        <v>23</v>
      </c>
      <c r="E415" s="1" t="s">
        <v>24</v>
      </c>
      <c r="G415" s="1">
        <v>0.35</v>
      </c>
      <c r="H415" s="3">
        <v>0.35</v>
      </c>
      <c r="I415" s="1" t="s">
        <v>25</v>
      </c>
      <c r="J415" s="1">
        <v>5780.68</v>
      </c>
      <c r="K415" s="1">
        <v>0</v>
      </c>
      <c r="L415" s="1">
        <v>0.99</v>
      </c>
      <c r="M415" s="1">
        <v>57.5</v>
      </c>
      <c r="N415" s="1">
        <v>0.99</v>
      </c>
      <c r="O415" s="1">
        <v>3</v>
      </c>
      <c r="P415" s="1">
        <v>0.35</v>
      </c>
      <c r="Q415" s="1">
        <v>0.36</v>
      </c>
      <c r="R415" s="1">
        <v>0.35</v>
      </c>
      <c r="S415" s="1">
        <v>5714.53</v>
      </c>
      <c r="T415" s="1">
        <v>5818.72</v>
      </c>
      <c r="U415" s="1">
        <v>5808.78</v>
      </c>
    </row>
    <row r="416" spans="1:21">
      <c r="A416" s="1" t="s">
        <v>106</v>
      </c>
      <c r="B416" s="1" t="s">
        <v>66</v>
      </c>
      <c r="C416" s="2">
        <v>41626.675798611112</v>
      </c>
      <c r="D416" s="1" t="s">
        <v>28</v>
      </c>
      <c r="E416" s="1" t="s">
        <v>29</v>
      </c>
      <c r="G416" s="1">
        <v>0.22</v>
      </c>
      <c r="H416" s="3">
        <v>0.22</v>
      </c>
      <c r="I416" s="1" t="s">
        <v>25</v>
      </c>
      <c r="J416" s="1">
        <v>75716.97</v>
      </c>
      <c r="K416" s="1">
        <v>0</v>
      </c>
      <c r="L416" s="1">
        <v>0.48</v>
      </c>
      <c r="M416" s="1">
        <v>381.84</v>
      </c>
      <c r="N416" s="1">
        <v>0.5</v>
      </c>
      <c r="O416" s="1">
        <v>3</v>
      </c>
      <c r="P416" s="1">
        <v>0.22</v>
      </c>
      <c r="Q416" s="1">
        <v>0.22</v>
      </c>
      <c r="R416" s="1">
        <v>0.22</v>
      </c>
      <c r="S416" s="1">
        <v>75871.039999999994</v>
      </c>
      <c r="T416" s="1">
        <v>75997.7</v>
      </c>
      <c r="U416" s="1">
        <v>75282.17</v>
      </c>
    </row>
    <row r="417" spans="1:21">
      <c r="A417" s="1" t="s">
        <v>106</v>
      </c>
      <c r="B417" s="1" t="s">
        <v>66</v>
      </c>
      <c r="C417" s="2">
        <v>41626.675798611112</v>
      </c>
      <c r="D417" s="1" t="s">
        <v>30</v>
      </c>
      <c r="E417" s="1" t="s">
        <v>31</v>
      </c>
      <c r="G417" s="1">
        <v>0.09</v>
      </c>
      <c r="H417" s="3">
        <v>0.09</v>
      </c>
      <c r="I417" s="1" t="s">
        <v>25</v>
      </c>
      <c r="J417" s="1">
        <v>1080.6600000000001</v>
      </c>
      <c r="K417" s="1">
        <v>0</v>
      </c>
      <c r="L417" s="1">
        <v>4.55</v>
      </c>
      <c r="M417" s="1">
        <v>49.79</v>
      </c>
      <c r="N417" s="1">
        <v>4.6100000000000003</v>
      </c>
      <c r="O417" s="1">
        <v>3</v>
      </c>
      <c r="P417" s="1">
        <v>0.09</v>
      </c>
      <c r="Q417" s="1">
        <v>0.09</v>
      </c>
      <c r="R417" s="1">
        <v>0.08</v>
      </c>
      <c r="S417" s="1">
        <v>1104.21</v>
      </c>
      <c r="T417" s="1">
        <v>1114.3</v>
      </c>
      <c r="U417" s="1">
        <v>1023.46</v>
      </c>
    </row>
    <row r="418" spans="1:21">
      <c r="A418" s="1" t="s">
        <v>106</v>
      </c>
      <c r="B418" s="1" t="s">
        <v>66</v>
      </c>
      <c r="C418" s="2">
        <v>41626.675798611112</v>
      </c>
      <c r="D418" s="1" t="s">
        <v>32</v>
      </c>
      <c r="E418" s="1" t="s">
        <v>33</v>
      </c>
      <c r="F418" s="1" t="s">
        <v>87</v>
      </c>
      <c r="G418" s="1">
        <v>15.72</v>
      </c>
      <c r="H418" s="3">
        <v>15.72</v>
      </c>
      <c r="I418" s="1" t="s">
        <v>25</v>
      </c>
      <c r="J418" s="1">
        <v>138376.92000000001</v>
      </c>
      <c r="K418" s="1">
        <v>7.0000000000000007E-2</v>
      </c>
      <c r="L418" s="1">
        <v>0.42</v>
      </c>
      <c r="M418" s="1">
        <v>605.79</v>
      </c>
      <c r="N418" s="1">
        <v>0.44</v>
      </c>
      <c r="O418" s="1">
        <v>3</v>
      </c>
      <c r="P418" s="1">
        <v>15.75</v>
      </c>
      <c r="Q418" s="1">
        <v>15.77</v>
      </c>
      <c r="R418" s="1">
        <v>15.65</v>
      </c>
      <c r="S418" s="1">
        <v>138653.85999999999</v>
      </c>
      <c r="T418" s="1">
        <v>138794.73000000001</v>
      </c>
      <c r="U418" s="1">
        <v>137682.16</v>
      </c>
    </row>
    <row r="419" spans="1:21">
      <c r="A419" s="1" t="s">
        <v>106</v>
      </c>
      <c r="B419" s="1" t="s">
        <v>66</v>
      </c>
      <c r="C419" s="2">
        <v>41626.675798611112</v>
      </c>
      <c r="D419" s="1" t="s">
        <v>34</v>
      </c>
      <c r="E419" s="1" t="s">
        <v>35</v>
      </c>
      <c r="G419" s="1">
        <v>0.02</v>
      </c>
      <c r="H419" s="3">
        <v>0.02</v>
      </c>
      <c r="I419" s="1" t="s">
        <v>25</v>
      </c>
      <c r="J419" s="1">
        <v>589.76</v>
      </c>
      <c r="K419" s="1">
        <v>0</v>
      </c>
      <c r="L419" s="1">
        <v>7.04</v>
      </c>
      <c r="M419" s="1">
        <v>41.54</v>
      </c>
      <c r="N419" s="1">
        <v>7.04</v>
      </c>
      <c r="O419" s="1">
        <v>3</v>
      </c>
      <c r="P419" s="1">
        <v>0.02</v>
      </c>
      <c r="Q419" s="1">
        <v>0.02</v>
      </c>
      <c r="R419" s="1">
        <v>0.02</v>
      </c>
      <c r="S419" s="1">
        <v>622.15</v>
      </c>
      <c r="T419" s="1">
        <v>542.91999999999996</v>
      </c>
      <c r="U419" s="1">
        <v>604.21</v>
      </c>
    </row>
    <row r="420" spans="1:21">
      <c r="A420" s="1" t="s">
        <v>106</v>
      </c>
      <c r="B420" s="1" t="s">
        <v>66</v>
      </c>
      <c r="C420" s="2">
        <v>41626.675798611112</v>
      </c>
      <c r="D420" s="1" t="s">
        <v>36</v>
      </c>
      <c r="E420" s="1" t="s">
        <v>37</v>
      </c>
      <c r="G420" s="1">
        <v>0.02</v>
      </c>
      <c r="H420" s="3">
        <v>0.02</v>
      </c>
      <c r="I420" s="1" t="s">
        <v>25</v>
      </c>
      <c r="J420" s="1">
        <v>988.20699999999999</v>
      </c>
      <c r="K420" s="1">
        <v>0</v>
      </c>
      <c r="L420" s="1">
        <v>1.4810000000000001</v>
      </c>
      <c r="M420" s="1">
        <v>14.589</v>
      </c>
      <c r="N420" s="1">
        <v>1.48</v>
      </c>
      <c r="O420" s="1">
        <v>3</v>
      </c>
      <c r="P420" s="1">
        <v>0.02</v>
      </c>
      <c r="Q420" s="1">
        <v>0.02</v>
      </c>
      <c r="R420" s="1">
        <v>0.02</v>
      </c>
      <c r="S420" s="1">
        <v>982.26700000000005</v>
      </c>
      <c r="T420" s="1">
        <v>1004.83</v>
      </c>
      <c r="U420" s="1">
        <v>977.52499999999998</v>
      </c>
    </row>
    <row r="421" spans="1:21">
      <c r="A421" s="1" t="s">
        <v>106</v>
      </c>
      <c r="B421" s="1" t="s">
        <v>66</v>
      </c>
      <c r="C421" s="2">
        <v>41626.675798611112</v>
      </c>
      <c r="D421" s="1" t="s">
        <v>38</v>
      </c>
      <c r="E421" s="1" t="s">
        <v>39</v>
      </c>
      <c r="G421" s="1">
        <v>7.63</v>
      </c>
      <c r="H421" s="3">
        <v>7.63</v>
      </c>
      <c r="I421" s="1" t="s">
        <v>25</v>
      </c>
      <c r="J421" s="1">
        <v>1564902.04</v>
      </c>
      <c r="K421" s="1">
        <v>0.02</v>
      </c>
      <c r="L421" s="1">
        <v>0.27</v>
      </c>
      <c r="M421" s="1">
        <v>4356.05</v>
      </c>
      <c r="N421" s="1">
        <v>0.28000000000000003</v>
      </c>
      <c r="O421" s="1">
        <v>3</v>
      </c>
      <c r="P421" s="1">
        <v>7.63</v>
      </c>
      <c r="Q421" s="1">
        <v>7.64</v>
      </c>
      <c r="R421" s="1">
        <v>7.6</v>
      </c>
      <c r="S421" s="1">
        <v>1566759.55</v>
      </c>
      <c r="T421" s="1">
        <v>1568021.43</v>
      </c>
      <c r="U421" s="1">
        <v>1559925.15</v>
      </c>
    </row>
    <row r="422" spans="1:21">
      <c r="A422" s="1" t="s">
        <v>106</v>
      </c>
      <c r="B422" s="1" t="s">
        <v>66</v>
      </c>
      <c r="C422" s="2">
        <v>41626.675798611112</v>
      </c>
      <c r="D422" s="1" t="s">
        <v>40</v>
      </c>
      <c r="E422" s="1" t="s">
        <v>41</v>
      </c>
      <c r="G422" s="1">
        <v>27.94</v>
      </c>
      <c r="H422" s="3">
        <v>27.94</v>
      </c>
      <c r="I422" s="1" t="s">
        <v>25</v>
      </c>
      <c r="J422" s="1">
        <v>66955.210000000006</v>
      </c>
      <c r="K422" s="1">
        <v>7.0000000000000007E-2</v>
      </c>
      <c r="L422" s="1">
        <v>0.25</v>
      </c>
      <c r="M422" s="1">
        <v>195.66</v>
      </c>
      <c r="N422" s="1">
        <v>0.28999999999999998</v>
      </c>
      <c r="O422" s="1">
        <v>3</v>
      </c>
      <c r="P422" s="1">
        <v>27.86</v>
      </c>
      <c r="Q422" s="1">
        <v>27.99</v>
      </c>
      <c r="R422" s="1">
        <v>27.98</v>
      </c>
      <c r="S422" s="1">
        <v>66729.789999999994</v>
      </c>
      <c r="T422" s="1">
        <v>67080.990000000005</v>
      </c>
      <c r="U422" s="1">
        <v>67054.850000000006</v>
      </c>
    </row>
    <row r="423" spans="1:21">
      <c r="A423" s="1" t="s">
        <v>106</v>
      </c>
      <c r="B423" s="1" t="s">
        <v>66</v>
      </c>
      <c r="C423" s="2">
        <v>41626.675798611112</v>
      </c>
      <c r="D423" s="1" t="s">
        <v>42</v>
      </c>
      <c r="E423" s="1" t="s">
        <v>43</v>
      </c>
      <c r="G423" s="1">
        <v>0.01</v>
      </c>
      <c r="H423" s="3">
        <v>0.01</v>
      </c>
      <c r="I423" s="1" t="s">
        <v>25</v>
      </c>
      <c r="J423" s="1">
        <v>13303.436</v>
      </c>
      <c r="K423" s="1">
        <v>0</v>
      </c>
      <c r="L423" s="1">
        <v>0.77600000000000002</v>
      </c>
      <c r="M423" s="1">
        <v>103.375</v>
      </c>
      <c r="N423" s="1">
        <v>0.78</v>
      </c>
      <c r="O423" s="1">
        <v>3</v>
      </c>
      <c r="P423" s="1">
        <v>0.01</v>
      </c>
      <c r="Q423" s="1">
        <v>0.01</v>
      </c>
      <c r="R423" s="1">
        <v>0.01</v>
      </c>
      <c r="S423" s="1">
        <v>13371.294</v>
      </c>
      <c r="T423" s="1">
        <v>13354.553</v>
      </c>
      <c r="U423" s="1">
        <v>13184.46</v>
      </c>
    </row>
    <row r="424" spans="1:21">
      <c r="A424" s="1" t="s">
        <v>106</v>
      </c>
      <c r="B424" s="1" t="s">
        <v>66</v>
      </c>
      <c r="C424" s="2">
        <v>41626.675798611112</v>
      </c>
      <c r="D424" s="1" t="s">
        <v>44</v>
      </c>
      <c r="E424" s="1" t="s">
        <v>45</v>
      </c>
      <c r="G424" s="1">
        <v>1.02</v>
      </c>
      <c r="H424" s="3">
        <v>1.02</v>
      </c>
      <c r="I424" s="1" t="s">
        <v>25</v>
      </c>
      <c r="J424" s="1">
        <v>88063.92</v>
      </c>
      <c r="K424" s="1">
        <v>0.01</v>
      </c>
      <c r="L424" s="1">
        <v>0.72</v>
      </c>
      <c r="M424" s="1">
        <v>630.36</v>
      </c>
      <c r="N424" s="1">
        <v>0.72</v>
      </c>
      <c r="O424" s="1">
        <v>3</v>
      </c>
      <c r="P424" s="1">
        <v>1.02</v>
      </c>
      <c r="Q424" s="1">
        <v>1.01</v>
      </c>
      <c r="R424" s="1">
        <v>1.02</v>
      </c>
      <c r="S424" s="1">
        <v>88323.67</v>
      </c>
      <c r="T424" s="1">
        <v>87345.19</v>
      </c>
      <c r="U424" s="1">
        <v>88522.91</v>
      </c>
    </row>
    <row r="425" spans="1:21">
      <c r="A425" s="1" t="s">
        <v>107</v>
      </c>
      <c r="B425" s="1" t="s">
        <v>66</v>
      </c>
      <c r="C425" s="2">
        <v>41626.677847222221</v>
      </c>
      <c r="D425" s="1" t="s">
        <v>23</v>
      </c>
      <c r="E425" s="1" t="s">
        <v>24</v>
      </c>
      <c r="G425" s="1">
        <v>0.59</v>
      </c>
      <c r="H425" s="3">
        <v>0.59</v>
      </c>
      <c r="I425" s="1" t="s">
        <v>25</v>
      </c>
      <c r="J425" s="1">
        <v>9734.5400000000009</v>
      </c>
      <c r="K425" s="1">
        <v>0</v>
      </c>
      <c r="L425" s="1">
        <v>0.28000000000000003</v>
      </c>
      <c r="M425" s="1">
        <v>27.65</v>
      </c>
      <c r="N425" s="1">
        <v>0.28000000000000003</v>
      </c>
      <c r="O425" s="1">
        <v>3</v>
      </c>
      <c r="P425" s="1">
        <v>0.6</v>
      </c>
      <c r="Q425" s="1">
        <v>0.59</v>
      </c>
      <c r="R425" s="1">
        <v>0.6</v>
      </c>
      <c r="S425" s="1">
        <v>9749.23</v>
      </c>
      <c r="T425" s="1">
        <v>9702.64</v>
      </c>
      <c r="U425" s="1">
        <v>9751.75</v>
      </c>
    </row>
    <row r="426" spans="1:21">
      <c r="A426" s="1" t="s">
        <v>107</v>
      </c>
      <c r="B426" s="1" t="s">
        <v>66</v>
      </c>
      <c r="C426" s="2">
        <v>41626.677847222221</v>
      </c>
      <c r="D426" s="1" t="s">
        <v>28</v>
      </c>
      <c r="E426" s="1" t="s">
        <v>29</v>
      </c>
      <c r="G426" s="1">
        <v>0.36</v>
      </c>
      <c r="H426" s="3">
        <v>0.36</v>
      </c>
      <c r="I426" s="1" t="s">
        <v>25</v>
      </c>
      <c r="J426" s="1">
        <v>129952.06</v>
      </c>
      <c r="K426" s="1">
        <v>0.01</v>
      </c>
      <c r="L426" s="1">
        <v>1.72</v>
      </c>
      <c r="M426" s="1">
        <v>2470.33</v>
      </c>
      <c r="N426" s="1">
        <v>1.9</v>
      </c>
      <c r="O426" s="1">
        <v>3</v>
      </c>
      <c r="P426" s="1">
        <v>0.37</v>
      </c>
      <c r="Q426" s="1">
        <v>0.36</v>
      </c>
      <c r="R426" s="1">
        <v>0.35</v>
      </c>
      <c r="S426" s="1">
        <v>132472.74</v>
      </c>
      <c r="T426" s="1">
        <v>129848.07</v>
      </c>
      <c r="U426" s="1">
        <v>127535.36</v>
      </c>
    </row>
    <row r="427" spans="1:21">
      <c r="A427" s="1" t="s">
        <v>107</v>
      </c>
      <c r="B427" s="1" t="s">
        <v>66</v>
      </c>
      <c r="C427" s="2">
        <v>41626.677847222221</v>
      </c>
      <c r="D427" s="1" t="s">
        <v>30</v>
      </c>
      <c r="E427" s="1" t="s">
        <v>31</v>
      </c>
      <c r="G427" s="1">
        <v>0.02</v>
      </c>
      <c r="H427" s="3">
        <v>0.02</v>
      </c>
      <c r="I427" s="1" t="s">
        <v>25</v>
      </c>
      <c r="J427" s="1">
        <v>238.27</v>
      </c>
      <c r="K427" s="1">
        <v>0</v>
      </c>
      <c r="L427" s="1">
        <v>11.08</v>
      </c>
      <c r="M427" s="1">
        <v>27.15</v>
      </c>
      <c r="N427" s="1">
        <v>11.4</v>
      </c>
      <c r="O427" s="1">
        <v>3</v>
      </c>
      <c r="P427" s="1">
        <v>0.02</v>
      </c>
      <c r="Q427" s="1">
        <v>0.02</v>
      </c>
      <c r="R427" s="1">
        <v>0.02</v>
      </c>
      <c r="S427" s="1">
        <v>254.89</v>
      </c>
      <c r="T427" s="1">
        <v>252.98</v>
      </c>
      <c r="U427" s="1">
        <v>206.94</v>
      </c>
    </row>
    <row r="428" spans="1:21">
      <c r="A428" s="1" t="s">
        <v>107</v>
      </c>
      <c r="B428" s="1" t="s">
        <v>66</v>
      </c>
      <c r="C428" s="2">
        <v>41626.677847222221</v>
      </c>
      <c r="D428" s="1" t="s">
        <v>32</v>
      </c>
      <c r="E428" s="1" t="s">
        <v>33</v>
      </c>
      <c r="G428" s="1">
        <v>8.61</v>
      </c>
      <c r="H428" s="3">
        <v>8.61</v>
      </c>
      <c r="I428" s="1" t="s">
        <v>25</v>
      </c>
      <c r="J428" s="1">
        <v>72666.27</v>
      </c>
      <c r="K428" s="1">
        <v>0.05</v>
      </c>
      <c r="L428" s="1">
        <v>0.59</v>
      </c>
      <c r="M428" s="1">
        <v>455.59</v>
      </c>
      <c r="N428" s="1">
        <v>0.63</v>
      </c>
      <c r="O428" s="1">
        <v>3</v>
      </c>
      <c r="P428" s="1">
        <v>8.64</v>
      </c>
      <c r="Q428" s="1">
        <v>8.5500000000000007</v>
      </c>
      <c r="R428" s="1">
        <v>8.64</v>
      </c>
      <c r="S428" s="1">
        <v>72935.740000000005</v>
      </c>
      <c r="T428" s="1">
        <v>72140.25</v>
      </c>
      <c r="U428" s="1">
        <v>72922.81</v>
      </c>
    </row>
    <row r="429" spans="1:21">
      <c r="A429" s="1" t="s">
        <v>107</v>
      </c>
      <c r="B429" s="1" t="s">
        <v>66</v>
      </c>
      <c r="C429" s="2">
        <v>41626.677847222221</v>
      </c>
      <c r="D429" s="1" t="s">
        <v>34</v>
      </c>
      <c r="E429" s="1" t="s">
        <v>35</v>
      </c>
      <c r="G429" s="1">
        <v>0.02</v>
      </c>
      <c r="H429" s="3">
        <v>0.02</v>
      </c>
      <c r="I429" s="1" t="s">
        <v>25</v>
      </c>
      <c r="J429" s="1">
        <v>739.12</v>
      </c>
      <c r="K429" s="1">
        <v>0</v>
      </c>
      <c r="L429" s="1">
        <v>2.46</v>
      </c>
      <c r="M429" s="1">
        <v>18.23</v>
      </c>
      <c r="N429" s="1">
        <v>2.4700000000000002</v>
      </c>
      <c r="O429" s="1">
        <v>3</v>
      </c>
      <c r="P429" s="1">
        <v>0.02</v>
      </c>
      <c r="Q429" s="1">
        <v>0.02</v>
      </c>
      <c r="R429" s="1">
        <v>0.02</v>
      </c>
      <c r="S429" s="1">
        <v>738.1</v>
      </c>
      <c r="T429" s="1">
        <v>721.42</v>
      </c>
      <c r="U429" s="1">
        <v>757.83</v>
      </c>
    </row>
    <row r="430" spans="1:21">
      <c r="A430" s="1" t="s">
        <v>107</v>
      </c>
      <c r="B430" s="1" t="s">
        <v>66</v>
      </c>
      <c r="C430" s="2">
        <v>41626.677847222221</v>
      </c>
      <c r="D430" s="1" t="s">
        <v>36</v>
      </c>
      <c r="E430" s="1" t="s">
        <v>37</v>
      </c>
      <c r="G430" s="1">
        <v>0.01</v>
      </c>
      <c r="H430" s="3">
        <v>0.01</v>
      </c>
      <c r="I430" s="1" t="s">
        <v>25</v>
      </c>
      <c r="J430" s="1">
        <v>492.11799999999999</v>
      </c>
      <c r="K430" s="1">
        <v>0</v>
      </c>
      <c r="L430" s="1">
        <v>2.7010000000000001</v>
      </c>
      <c r="M430" s="1">
        <v>13.161</v>
      </c>
      <c r="N430" s="1">
        <v>2.67</v>
      </c>
      <c r="O430" s="1">
        <v>3</v>
      </c>
      <c r="P430" s="1">
        <v>0.01</v>
      </c>
      <c r="Q430" s="1">
        <v>0.01</v>
      </c>
      <c r="R430" s="1">
        <v>0.01</v>
      </c>
      <c r="S430" s="1">
        <v>477.07900000000001</v>
      </c>
      <c r="T430" s="1">
        <v>497.74700000000001</v>
      </c>
      <c r="U430" s="1">
        <v>501.52699999999999</v>
      </c>
    </row>
    <row r="431" spans="1:21">
      <c r="A431" s="1" t="s">
        <v>107</v>
      </c>
      <c r="B431" s="1" t="s">
        <v>66</v>
      </c>
      <c r="C431" s="2">
        <v>41626.677847222221</v>
      </c>
      <c r="D431" s="1" t="s">
        <v>38</v>
      </c>
      <c r="E431" s="1" t="s">
        <v>39</v>
      </c>
      <c r="G431" s="1">
        <v>3.42</v>
      </c>
      <c r="H431" s="3">
        <v>3.42</v>
      </c>
      <c r="I431" s="1" t="s">
        <v>25</v>
      </c>
      <c r="J431" s="1">
        <v>688632.59</v>
      </c>
      <c r="K431" s="1">
        <v>0.03</v>
      </c>
      <c r="L431" s="1">
        <v>0.75</v>
      </c>
      <c r="M431" s="1">
        <v>5274.78</v>
      </c>
      <c r="N431" s="1">
        <v>0.77</v>
      </c>
      <c r="O431" s="1">
        <v>3</v>
      </c>
      <c r="P431" s="1">
        <v>3.4</v>
      </c>
      <c r="Q431" s="1">
        <v>3.45</v>
      </c>
      <c r="R431" s="1">
        <v>3.41</v>
      </c>
      <c r="S431" s="1">
        <v>685259.61</v>
      </c>
      <c r="T431" s="1">
        <v>694711.18</v>
      </c>
      <c r="U431" s="1">
        <v>685926.97</v>
      </c>
    </row>
    <row r="432" spans="1:21">
      <c r="A432" s="1" t="s">
        <v>107</v>
      </c>
      <c r="B432" s="1" t="s">
        <v>66</v>
      </c>
      <c r="C432" s="2">
        <v>41626.677847222221</v>
      </c>
      <c r="D432" s="1" t="s">
        <v>40</v>
      </c>
      <c r="E432" s="1" t="s">
        <v>41</v>
      </c>
      <c r="G432" s="1">
        <v>10.5</v>
      </c>
      <c r="H432" s="3">
        <v>10.5</v>
      </c>
      <c r="I432" s="1" t="s">
        <v>25</v>
      </c>
      <c r="J432" s="1">
        <v>22886.3</v>
      </c>
      <c r="K432" s="1">
        <v>0.06</v>
      </c>
      <c r="L432" s="1">
        <v>0.53</v>
      </c>
      <c r="M432" s="1">
        <v>126.98</v>
      </c>
      <c r="N432" s="1">
        <v>0.55000000000000004</v>
      </c>
      <c r="O432" s="1">
        <v>3</v>
      </c>
      <c r="P432" s="1">
        <v>10.52</v>
      </c>
      <c r="Q432" s="1">
        <v>10.44</v>
      </c>
      <c r="R432" s="1">
        <v>10.54</v>
      </c>
      <c r="S432" s="1">
        <v>22941.78</v>
      </c>
      <c r="T432" s="1">
        <v>22741.02</v>
      </c>
      <c r="U432" s="1">
        <v>22976.1</v>
      </c>
    </row>
    <row r="433" spans="1:21">
      <c r="A433" s="1" t="s">
        <v>107</v>
      </c>
      <c r="B433" s="1" t="s">
        <v>66</v>
      </c>
      <c r="C433" s="2">
        <v>41626.677847222221</v>
      </c>
      <c r="D433" s="1" t="s">
        <v>42</v>
      </c>
      <c r="E433" s="1" t="s">
        <v>43</v>
      </c>
      <c r="G433" s="1">
        <v>3.0000000000000001E-3</v>
      </c>
      <c r="H433" s="3">
        <v>3.0000000000000001E-3</v>
      </c>
      <c r="I433" s="1" t="s">
        <v>25</v>
      </c>
      <c r="J433" s="1">
        <v>4391.1570000000002</v>
      </c>
      <c r="K433" s="1">
        <v>0</v>
      </c>
      <c r="L433" s="1">
        <v>0.54700000000000004</v>
      </c>
      <c r="M433" s="1">
        <v>23.986000000000001</v>
      </c>
      <c r="N433" s="1">
        <v>0.55000000000000004</v>
      </c>
      <c r="O433" s="1">
        <v>3</v>
      </c>
      <c r="P433" s="1">
        <v>3.0000000000000001E-3</v>
      </c>
      <c r="Q433" s="1">
        <v>3.0000000000000001E-3</v>
      </c>
      <c r="R433" s="1">
        <v>3.0000000000000001E-3</v>
      </c>
      <c r="S433" s="1">
        <v>4418.8270000000002</v>
      </c>
      <c r="T433" s="1">
        <v>4376.2690000000002</v>
      </c>
      <c r="U433" s="1">
        <v>4378.3739999999998</v>
      </c>
    </row>
    <row r="434" spans="1:21">
      <c r="A434" s="1" t="s">
        <v>107</v>
      </c>
      <c r="B434" s="1" t="s">
        <v>66</v>
      </c>
      <c r="C434" s="2">
        <v>41626.677847222221</v>
      </c>
      <c r="D434" s="1" t="s">
        <v>44</v>
      </c>
      <c r="E434" s="1" t="s">
        <v>45</v>
      </c>
      <c r="G434" s="1">
        <v>0.61</v>
      </c>
      <c r="H434" s="3">
        <v>0.61</v>
      </c>
      <c r="I434" s="1" t="s">
        <v>25</v>
      </c>
      <c r="J434" s="1">
        <v>52922.720000000001</v>
      </c>
      <c r="K434" s="1">
        <v>0</v>
      </c>
      <c r="L434" s="1">
        <v>0.79</v>
      </c>
      <c r="M434" s="1">
        <v>416.29</v>
      </c>
      <c r="N434" s="1">
        <v>0.79</v>
      </c>
      <c r="O434" s="1">
        <v>3</v>
      </c>
      <c r="P434" s="1">
        <v>0.6</v>
      </c>
      <c r="Q434" s="1">
        <v>0.61</v>
      </c>
      <c r="R434" s="1">
        <v>0.61</v>
      </c>
      <c r="S434" s="1">
        <v>52494.78</v>
      </c>
      <c r="T434" s="1">
        <v>52947.07</v>
      </c>
      <c r="U434" s="1">
        <v>53326.29</v>
      </c>
    </row>
    <row r="435" spans="1:21">
      <c r="A435" s="1" t="s">
        <v>108</v>
      </c>
      <c r="B435" s="1" t="s">
        <v>66</v>
      </c>
      <c r="C435" s="2">
        <v>41626.679895833331</v>
      </c>
      <c r="D435" s="1" t="s">
        <v>23</v>
      </c>
      <c r="E435" s="1" t="s">
        <v>24</v>
      </c>
      <c r="G435" s="1">
        <v>0.42</v>
      </c>
      <c r="H435" s="3">
        <v>0.42</v>
      </c>
      <c r="I435" s="1" t="s">
        <v>25</v>
      </c>
      <c r="J435" s="1">
        <v>6823.95</v>
      </c>
      <c r="K435" s="1">
        <v>0</v>
      </c>
      <c r="L435" s="1">
        <v>1.0900000000000001</v>
      </c>
      <c r="M435" s="1">
        <v>74.510000000000005</v>
      </c>
      <c r="N435" s="1">
        <v>1.0900000000000001</v>
      </c>
      <c r="O435" s="1">
        <v>3</v>
      </c>
      <c r="P435" s="1">
        <v>0.41</v>
      </c>
      <c r="Q435" s="1">
        <v>0.42</v>
      </c>
      <c r="R435" s="1">
        <v>0.42</v>
      </c>
      <c r="S435" s="1">
        <v>6765.65</v>
      </c>
      <c r="T435" s="1">
        <v>6907.89</v>
      </c>
      <c r="U435" s="1">
        <v>6798.32</v>
      </c>
    </row>
    <row r="436" spans="1:21">
      <c r="A436" s="1" t="s">
        <v>108</v>
      </c>
      <c r="B436" s="1" t="s">
        <v>66</v>
      </c>
      <c r="C436" s="2">
        <v>41626.679895833331</v>
      </c>
      <c r="D436" s="1" t="s">
        <v>28</v>
      </c>
      <c r="E436" s="1" t="s">
        <v>29</v>
      </c>
      <c r="G436" s="1">
        <v>0.01</v>
      </c>
      <c r="H436" s="3">
        <v>0.01</v>
      </c>
      <c r="I436" s="1" t="s">
        <v>25</v>
      </c>
      <c r="J436" s="1">
        <v>1698.38</v>
      </c>
      <c r="K436" s="1">
        <v>0</v>
      </c>
      <c r="L436" s="1">
        <v>1.62</v>
      </c>
      <c r="M436" s="1">
        <v>27.52</v>
      </c>
      <c r="N436" s="1">
        <v>1.62</v>
      </c>
      <c r="O436" s="1">
        <v>3</v>
      </c>
      <c r="P436" s="1">
        <v>0.01</v>
      </c>
      <c r="Q436" s="1">
        <v>0.01</v>
      </c>
      <c r="R436" s="1">
        <v>0.01</v>
      </c>
      <c r="S436" s="1">
        <v>1728.28</v>
      </c>
      <c r="T436" s="1">
        <v>1692.74</v>
      </c>
      <c r="U436" s="1">
        <v>1674.11</v>
      </c>
    </row>
    <row r="437" spans="1:21">
      <c r="A437" s="1" t="s">
        <v>108</v>
      </c>
      <c r="B437" s="1" t="s">
        <v>66</v>
      </c>
      <c r="C437" s="2">
        <v>41626.679895833331</v>
      </c>
      <c r="D437" s="1" t="s">
        <v>30</v>
      </c>
      <c r="E437" s="1" t="s">
        <v>31</v>
      </c>
      <c r="F437" s="1" t="s">
        <v>67</v>
      </c>
      <c r="G437" s="1">
        <v>-0.01</v>
      </c>
      <c r="H437" s="3">
        <v>-0.01</v>
      </c>
      <c r="I437" s="1" t="s">
        <v>25</v>
      </c>
      <c r="J437" s="1">
        <v>-92.07</v>
      </c>
      <c r="K437" s="1">
        <v>0</v>
      </c>
      <c r="L437" s="1">
        <v>18.29</v>
      </c>
      <c r="M437" s="1">
        <v>15.67</v>
      </c>
      <c r="N437" s="1">
        <v>17.02</v>
      </c>
      <c r="O437" s="1">
        <v>3</v>
      </c>
      <c r="P437" s="1">
        <v>-0.01</v>
      </c>
      <c r="Q437" s="1">
        <v>-0.01</v>
      </c>
      <c r="R437" s="1">
        <v>-0.01</v>
      </c>
      <c r="S437" s="1">
        <v>-78.34</v>
      </c>
      <c r="T437" s="1">
        <v>-88.72</v>
      </c>
      <c r="U437" s="1">
        <v>-109.14</v>
      </c>
    </row>
    <row r="438" spans="1:21">
      <c r="A438" s="1" t="s">
        <v>108</v>
      </c>
      <c r="B438" s="1" t="s">
        <v>66</v>
      </c>
      <c r="C438" s="2">
        <v>41626.679895833331</v>
      </c>
      <c r="D438" s="1" t="s">
        <v>32</v>
      </c>
      <c r="E438" s="1" t="s">
        <v>33</v>
      </c>
      <c r="G438" s="1">
        <v>2.2799999999999998</v>
      </c>
      <c r="H438" s="3">
        <v>2.2799999999999998</v>
      </c>
      <c r="I438" s="1" t="s">
        <v>25</v>
      </c>
      <c r="J438" s="1">
        <v>18287.849999999999</v>
      </c>
      <c r="K438" s="1">
        <v>0.02</v>
      </c>
      <c r="L438" s="1">
        <v>0.88</v>
      </c>
      <c r="M438" s="1">
        <v>164.43</v>
      </c>
      <c r="N438" s="1">
        <v>0.9</v>
      </c>
      <c r="O438" s="1">
        <v>3</v>
      </c>
      <c r="P438" s="1">
        <v>2.27</v>
      </c>
      <c r="Q438" s="1">
        <v>2.27</v>
      </c>
      <c r="R438" s="1">
        <v>2.2999999999999998</v>
      </c>
      <c r="S438" s="1">
        <v>18208.490000000002</v>
      </c>
      <c r="T438" s="1">
        <v>18178.150000000001</v>
      </c>
      <c r="U438" s="1">
        <v>18476.91</v>
      </c>
    </row>
    <row r="439" spans="1:21">
      <c r="A439" s="1" t="s">
        <v>108</v>
      </c>
      <c r="B439" s="1" t="s">
        <v>66</v>
      </c>
      <c r="C439" s="2">
        <v>41626.679895833331</v>
      </c>
      <c r="D439" s="1" t="s">
        <v>34</v>
      </c>
      <c r="E439" s="1" t="s">
        <v>35</v>
      </c>
      <c r="G439" s="1">
        <v>0.01</v>
      </c>
      <c r="H439" s="3">
        <v>0.01</v>
      </c>
      <c r="I439" s="1" t="s">
        <v>25</v>
      </c>
      <c r="J439" s="1">
        <v>244.72</v>
      </c>
      <c r="K439" s="1">
        <v>0</v>
      </c>
      <c r="L439" s="1">
        <v>28.88</v>
      </c>
      <c r="M439" s="1">
        <v>70.67</v>
      </c>
      <c r="N439" s="1">
        <v>28.88</v>
      </c>
      <c r="O439" s="1">
        <v>3</v>
      </c>
      <c r="P439" s="1">
        <v>0.01</v>
      </c>
      <c r="Q439" s="1">
        <v>0.01</v>
      </c>
      <c r="R439" s="1">
        <v>0.01</v>
      </c>
      <c r="S439" s="1">
        <v>324</v>
      </c>
      <c r="T439" s="1">
        <v>221.81</v>
      </c>
      <c r="U439" s="1">
        <v>188.36</v>
      </c>
    </row>
    <row r="440" spans="1:21">
      <c r="A440" s="1" t="s">
        <v>108</v>
      </c>
      <c r="B440" s="1" t="s">
        <v>66</v>
      </c>
      <c r="C440" s="2">
        <v>41626.679895833331</v>
      </c>
      <c r="D440" s="1" t="s">
        <v>36</v>
      </c>
      <c r="E440" s="1" t="s">
        <v>37</v>
      </c>
      <c r="G440" s="1">
        <v>0</v>
      </c>
      <c r="H440" s="3">
        <v>0</v>
      </c>
      <c r="I440" s="1" t="s">
        <v>25</v>
      </c>
      <c r="J440" s="1">
        <v>0.88</v>
      </c>
      <c r="K440" s="1">
        <v>0</v>
      </c>
      <c r="L440" s="1">
        <v>80.430000000000007</v>
      </c>
      <c r="M440" s="1">
        <v>3.669</v>
      </c>
      <c r="N440" s="1" t="s">
        <v>27</v>
      </c>
      <c r="O440" s="1">
        <v>3</v>
      </c>
      <c r="P440" s="1">
        <v>0</v>
      </c>
      <c r="Q440" s="1">
        <v>0</v>
      </c>
      <c r="R440" s="1">
        <v>0</v>
      </c>
      <c r="S440" s="1">
        <v>-2.169</v>
      </c>
      <c r="T440" s="1">
        <v>-0.14299999999999999</v>
      </c>
      <c r="U440" s="1">
        <v>4.952</v>
      </c>
    </row>
    <row r="441" spans="1:21">
      <c r="A441" s="1" t="s">
        <v>108</v>
      </c>
      <c r="B441" s="1" t="s">
        <v>66</v>
      </c>
      <c r="C441" s="2">
        <v>41626.679895833331</v>
      </c>
      <c r="D441" s="1" t="s">
        <v>38</v>
      </c>
      <c r="E441" s="1" t="s">
        <v>39</v>
      </c>
      <c r="G441" s="1">
        <v>0.14000000000000001</v>
      </c>
      <c r="H441" s="3">
        <v>0.14000000000000001</v>
      </c>
      <c r="I441" s="1" t="s">
        <v>25</v>
      </c>
      <c r="J441" s="1">
        <v>26766.94</v>
      </c>
      <c r="K441" s="1">
        <v>0</v>
      </c>
      <c r="L441" s="1">
        <v>0.87</v>
      </c>
      <c r="M441" s="1">
        <v>233</v>
      </c>
      <c r="N441" s="1">
        <v>0.87</v>
      </c>
      <c r="O441" s="1">
        <v>3</v>
      </c>
      <c r="P441" s="1">
        <v>0.14000000000000001</v>
      </c>
      <c r="Q441" s="1">
        <v>0.13</v>
      </c>
      <c r="R441" s="1">
        <v>0.13</v>
      </c>
      <c r="S441" s="1">
        <v>27019.21</v>
      </c>
      <c r="T441" s="1">
        <v>26559.81</v>
      </c>
      <c r="U441" s="1">
        <v>26721.79</v>
      </c>
    </row>
    <row r="442" spans="1:21">
      <c r="A442" s="1" t="s">
        <v>108</v>
      </c>
      <c r="B442" s="1" t="s">
        <v>66</v>
      </c>
      <c r="C442" s="2">
        <v>41626.679895833331</v>
      </c>
      <c r="D442" s="1" t="s">
        <v>40</v>
      </c>
      <c r="E442" s="1" t="s">
        <v>41</v>
      </c>
      <c r="G442" s="1">
        <v>5.6</v>
      </c>
      <c r="H442" s="3">
        <v>5.6</v>
      </c>
      <c r="I442" s="1" t="s">
        <v>25</v>
      </c>
      <c r="J442" s="1">
        <v>11912.46</v>
      </c>
      <c r="K442" s="1">
        <v>0.05</v>
      </c>
      <c r="L442" s="1">
        <v>0.87</v>
      </c>
      <c r="M442" s="1">
        <v>106.82</v>
      </c>
      <c r="N442" s="1">
        <v>0.9</v>
      </c>
      <c r="O442" s="1">
        <v>3</v>
      </c>
      <c r="P442" s="1">
        <v>5.59</v>
      </c>
      <c r="Q442" s="1">
        <v>5.66</v>
      </c>
      <c r="R442" s="1">
        <v>5.56</v>
      </c>
      <c r="S442" s="1">
        <v>11881.18</v>
      </c>
      <c r="T442" s="1">
        <v>12031.43</v>
      </c>
      <c r="U442" s="1">
        <v>11824.78</v>
      </c>
    </row>
    <row r="443" spans="1:21">
      <c r="A443" s="1" t="s">
        <v>108</v>
      </c>
      <c r="B443" s="1" t="s">
        <v>66</v>
      </c>
      <c r="C443" s="2">
        <v>41626.679895833331</v>
      </c>
      <c r="D443" s="1" t="s">
        <v>42</v>
      </c>
      <c r="E443" s="1" t="s">
        <v>43</v>
      </c>
      <c r="G443" s="1">
        <v>0</v>
      </c>
      <c r="H443" s="3">
        <v>0</v>
      </c>
      <c r="I443" s="1" t="s">
        <v>25</v>
      </c>
      <c r="J443" s="1">
        <v>168.631</v>
      </c>
      <c r="K443" s="1">
        <v>0</v>
      </c>
      <c r="L443" s="1">
        <v>3.4630000000000001</v>
      </c>
      <c r="M443" s="1">
        <v>5.585</v>
      </c>
      <c r="N443" s="1">
        <v>3.31</v>
      </c>
      <c r="O443" s="1">
        <v>3</v>
      </c>
      <c r="P443" s="1">
        <v>0</v>
      </c>
      <c r="Q443" s="1">
        <v>0</v>
      </c>
      <c r="R443" s="1">
        <v>0</v>
      </c>
      <c r="S443" s="1">
        <v>162.84899999999999</v>
      </c>
      <c r="T443" s="1">
        <v>169.04900000000001</v>
      </c>
      <c r="U443" s="1">
        <v>173.995</v>
      </c>
    </row>
    <row r="444" spans="1:21">
      <c r="A444" s="1" t="s">
        <v>108</v>
      </c>
      <c r="B444" s="1" t="s">
        <v>66</v>
      </c>
      <c r="C444" s="2">
        <v>41626.679895833331</v>
      </c>
      <c r="D444" s="1" t="s">
        <v>44</v>
      </c>
      <c r="E444" s="1" t="s">
        <v>45</v>
      </c>
      <c r="G444" s="1">
        <v>0.06</v>
      </c>
      <c r="H444" s="3">
        <v>0.06</v>
      </c>
      <c r="I444" s="1" t="s">
        <v>25</v>
      </c>
      <c r="J444" s="1">
        <v>5471.96</v>
      </c>
      <c r="K444" s="1">
        <v>0</v>
      </c>
      <c r="L444" s="1">
        <v>0.43</v>
      </c>
      <c r="M444" s="1">
        <v>23.34</v>
      </c>
      <c r="N444" s="1">
        <v>0.43</v>
      </c>
      <c r="O444" s="1">
        <v>3</v>
      </c>
      <c r="P444" s="1">
        <v>0.06</v>
      </c>
      <c r="Q444" s="1">
        <v>0.06</v>
      </c>
      <c r="R444" s="1">
        <v>0.06</v>
      </c>
      <c r="S444" s="1">
        <v>5468.57</v>
      </c>
      <c r="T444" s="1">
        <v>5496.81</v>
      </c>
      <c r="U444" s="1">
        <v>5450.51</v>
      </c>
    </row>
    <row r="445" spans="1:21">
      <c r="A445" s="1" t="s">
        <v>109</v>
      </c>
      <c r="B445" s="1" t="s">
        <v>66</v>
      </c>
      <c r="C445" s="2">
        <v>41626.681944444441</v>
      </c>
      <c r="D445" s="1" t="s">
        <v>23</v>
      </c>
      <c r="E445" s="1" t="s">
        <v>24</v>
      </c>
      <c r="G445" s="1">
        <v>0.44</v>
      </c>
      <c r="H445" s="3">
        <v>0.44</v>
      </c>
      <c r="I445" s="1" t="s">
        <v>25</v>
      </c>
      <c r="J445" s="1">
        <v>7270.73</v>
      </c>
      <c r="K445" s="1">
        <v>0</v>
      </c>
      <c r="L445" s="1">
        <v>0.54</v>
      </c>
      <c r="M445" s="1">
        <v>39.39</v>
      </c>
      <c r="N445" s="1">
        <v>0.54</v>
      </c>
      <c r="O445" s="1">
        <v>3</v>
      </c>
      <c r="P445" s="1">
        <v>0.44</v>
      </c>
      <c r="Q445" s="1">
        <v>0.45</v>
      </c>
      <c r="R445" s="1">
        <v>0.45</v>
      </c>
      <c r="S445" s="1">
        <v>7225.35</v>
      </c>
      <c r="T445" s="1">
        <v>7290.76</v>
      </c>
      <c r="U445" s="1">
        <v>7296.09</v>
      </c>
    </row>
    <row r="446" spans="1:21">
      <c r="A446" s="1" t="s">
        <v>109</v>
      </c>
      <c r="B446" s="1" t="s">
        <v>66</v>
      </c>
      <c r="C446" s="2">
        <v>41626.681944444441</v>
      </c>
      <c r="D446" s="1" t="s">
        <v>28</v>
      </c>
      <c r="E446" s="1" t="s">
        <v>29</v>
      </c>
      <c r="G446" s="1">
        <v>0.02</v>
      </c>
      <c r="H446" s="3">
        <v>0.02</v>
      </c>
      <c r="I446" s="1" t="s">
        <v>25</v>
      </c>
      <c r="J446" s="1">
        <v>5842.92</v>
      </c>
      <c r="K446" s="1">
        <v>0</v>
      </c>
      <c r="L446" s="1">
        <v>1.71</v>
      </c>
      <c r="M446" s="1">
        <v>100.16</v>
      </c>
      <c r="N446" s="1">
        <v>1.71</v>
      </c>
      <c r="O446" s="1">
        <v>3</v>
      </c>
      <c r="P446" s="1">
        <v>0.02</v>
      </c>
      <c r="Q446" s="1">
        <v>0.02</v>
      </c>
      <c r="R446" s="1">
        <v>0.02</v>
      </c>
      <c r="S446" s="1">
        <v>5955.76</v>
      </c>
      <c r="T446" s="1">
        <v>5808.47</v>
      </c>
      <c r="U446" s="1">
        <v>5764.54</v>
      </c>
    </row>
    <row r="447" spans="1:21">
      <c r="A447" s="1" t="s">
        <v>109</v>
      </c>
      <c r="B447" s="1" t="s">
        <v>66</v>
      </c>
      <c r="C447" s="2">
        <v>41626.681944444441</v>
      </c>
      <c r="D447" s="1" t="s">
        <v>30</v>
      </c>
      <c r="E447" s="1" t="s">
        <v>31</v>
      </c>
      <c r="F447" s="1" t="s">
        <v>67</v>
      </c>
      <c r="G447" s="1">
        <v>-0.01</v>
      </c>
      <c r="H447" s="3">
        <v>-0.01</v>
      </c>
      <c r="I447" s="1" t="s">
        <v>25</v>
      </c>
      <c r="J447" s="1">
        <v>-74.540000000000006</v>
      </c>
      <c r="K447" s="1">
        <v>0</v>
      </c>
      <c r="L447" s="1">
        <v>21.01</v>
      </c>
      <c r="M447" s="1">
        <v>14.32</v>
      </c>
      <c r="N447" s="1">
        <v>19.22</v>
      </c>
      <c r="O447" s="1">
        <v>3</v>
      </c>
      <c r="P447" s="1">
        <v>-0.01</v>
      </c>
      <c r="Q447" s="1">
        <v>-0.01</v>
      </c>
      <c r="R447" s="1">
        <v>0</v>
      </c>
      <c r="S447" s="1">
        <v>-76.849999999999994</v>
      </c>
      <c r="T447" s="1">
        <v>-87.57</v>
      </c>
      <c r="U447" s="1">
        <v>-59.2</v>
      </c>
    </row>
    <row r="448" spans="1:21">
      <c r="A448" s="1" t="s">
        <v>109</v>
      </c>
      <c r="B448" s="1" t="s">
        <v>66</v>
      </c>
      <c r="C448" s="2">
        <v>41626.681944444441</v>
      </c>
      <c r="D448" s="1" t="s">
        <v>32</v>
      </c>
      <c r="E448" s="1" t="s">
        <v>33</v>
      </c>
      <c r="G448" s="1">
        <v>2.08</v>
      </c>
      <c r="H448" s="3">
        <v>2.08</v>
      </c>
      <c r="I448" s="1" t="s">
        <v>25</v>
      </c>
      <c r="J448" s="1">
        <v>16669.21</v>
      </c>
      <c r="K448" s="1">
        <v>0.01</v>
      </c>
      <c r="L448" s="1">
        <v>0.62</v>
      </c>
      <c r="M448" s="1">
        <v>105.21</v>
      </c>
      <c r="N448" s="1">
        <v>0.63</v>
      </c>
      <c r="O448" s="1">
        <v>3</v>
      </c>
      <c r="P448" s="1">
        <v>2.09</v>
      </c>
      <c r="Q448" s="1">
        <v>2.0699999999999998</v>
      </c>
      <c r="R448" s="1">
        <v>2.08</v>
      </c>
      <c r="S448" s="1">
        <v>16763.14</v>
      </c>
      <c r="T448" s="1">
        <v>16555.52</v>
      </c>
      <c r="U448" s="1">
        <v>16688.98</v>
      </c>
    </row>
    <row r="449" spans="1:21">
      <c r="A449" s="1" t="s">
        <v>109</v>
      </c>
      <c r="B449" s="1" t="s">
        <v>66</v>
      </c>
      <c r="C449" s="2">
        <v>41626.681944444441</v>
      </c>
      <c r="D449" s="1" t="s">
        <v>34</v>
      </c>
      <c r="E449" s="1" t="s">
        <v>35</v>
      </c>
      <c r="G449" s="1">
        <v>0.03</v>
      </c>
      <c r="H449" s="3">
        <v>0.03</v>
      </c>
      <c r="I449" s="1" t="s">
        <v>25</v>
      </c>
      <c r="J449" s="1">
        <v>865.63</v>
      </c>
      <c r="K449" s="1">
        <v>0</v>
      </c>
      <c r="L449" s="1">
        <v>5.38</v>
      </c>
      <c r="M449" s="1">
        <v>46.68</v>
      </c>
      <c r="N449" s="1">
        <v>5.39</v>
      </c>
      <c r="O449" s="1">
        <v>3</v>
      </c>
      <c r="P449" s="1">
        <v>0.02</v>
      </c>
      <c r="Q449" s="1">
        <v>0.03</v>
      </c>
      <c r="R449" s="1">
        <v>0.03</v>
      </c>
      <c r="S449" s="1">
        <v>822.5</v>
      </c>
      <c r="T449" s="1">
        <v>859.19</v>
      </c>
      <c r="U449" s="1">
        <v>915.19</v>
      </c>
    </row>
    <row r="450" spans="1:21">
      <c r="A450" s="1" t="s">
        <v>109</v>
      </c>
      <c r="B450" s="1" t="s">
        <v>66</v>
      </c>
      <c r="C450" s="2">
        <v>41626.681944444441</v>
      </c>
      <c r="D450" s="1" t="s">
        <v>36</v>
      </c>
      <c r="E450" s="1" t="s">
        <v>37</v>
      </c>
      <c r="G450" s="1">
        <v>2E-3</v>
      </c>
      <c r="H450" s="3">
        <v>2E-3</v>
      </c>
      <c r="I450" s="1" t="s">
        <v>25</v>
      </c>
      <c r="J450" s="1">
        <v>87.581000000000003</v>
      </c>
      <c r="K450" s="1">
        <v>0</v>
      </c>
      <c r="L450" s="1">
        <v>0.38400000000000001</v>
      </c>
      <c r="M450" s="1">
        <v>0.315</v>
      </c>
      <c r="N450" s="1">
        <v>0.36</v>
      </c>
      <c r="O450" s="1">
        <v>3</v>
      </c>
      <c r="P450" s="1">
        <v>2E-3</v>
      </c>
      <c r="Q450" s="1">
        <v>2E-3</v>
      </c>
      <c r="R450" s="1">
        <v>2E-3</v>
      </c>
      <c r="S450" s="1">
        <v>87.841999999999999</v>
      </c>
      <c r="T450" s="1">
        <v>87.230999999999995</v>
      </c>
      <c r="U450" s="1">
        <v>87.668999999999997</v>
      </c>
    </row>
    <row r="451" spans="1:21">
      <c r="A451" s="1" t="s">
        <v>109</v>
      </c>
      <c r="B451" s="1" t="s">
        <v>66</v>
      </c>
      <c r="C451" s="2">
        <v>41626.681944444441</v>
      </c>
      <c r="D451" s="1" t="s">
        <v>38</v>
      </c>
      <c r="E451" s="1" t="s">
        <v>39</v>
      </c>
      <c r="G451" s="1">
        <v>0.62</v>
      </c>
      <c r="H451" s="3">
        <v>0.62</v>
      </c>
      <c r="I451" s="1" t="s">
        <v>25</v>
      </c>
      <c r="J451" s="1">
        <v>123482.2</v>
      </c>
      <c r="K451" s="1">
        <v>0</v>
      </c>
      <c r="L451" s="1">
        <v>0.44</v>
      </c>
      <c r="M451" s="1">
        <v>549.4</v>
      </c>
      <c r="N451" s="1">
        <v>0.44</v>
      </c>
      <c r="O451" s="1">
        <v>3</v>
      </c>
      <c r="P451" s="1">
        <v>0.62</v>
      </c>
      <c r="Q451" s="1">
        <v>0.62</v>
      </c>
      <c r="R451" s="1">
        <v>0.62</v>
      </c>
      <c r="S451" s="1">
        <v>123288.91</v>
      </c>
      <c r="T451" s="1">
        <v>124102.12</v>
      </c>
      <c r="U451" s="1">
        <v>123055.57</v>
      </c>
    </row>
    <row r="452" spans="1:21">
      <c r="A452" s="1" t="s">
        <v>109</v>
      </c>
      <c r="B452" s="1" t="s">
        <v>66</v>
      </c>
      <c r="C452" s="2">
        <v>41626.681944444441</v>
      </c>
      <c r="D452" s="1" t="s">
        <v>40</v>
      </c>
      <c r="E452" s="1" t="s">
        <v>41</v>
      </c>
      <c r="G452" s="1">
        <v>5.64</v>
      </c>
      <c r="H452" s="3">
        <v>5.64</v>
      </c>
      <c r="I452" s="1" t="s">
        <v>25</v>
      </c>
      <c r="J452" s="1">
        <v>11992.58</v>
      </c>
      <c r="K452" s="1">
        <v>0.01</v>
      </c>
      <c r="L452" s="1">
        <v>0.21</v>
      </c>
      <c r="M452" s="1">
        <v>25.96</v>
      </c>
      <c r="N452" s="1">
        <v>0.22</v>
      </c>
      <c r="O452" s="1">
        <v>3</v>
      </c>
      <c r="P452" s="1">
        <v>5.63</v>
      </c>
      <c r="Q452" s="1">
        <v>5.65</v>
      </c>
      <c r="R452" s="1">
        <v>5.64</v>
      </c>
      <c r="S452" s="1">
        <v>11963</v>
      </c>
      <c r="T452" s="1">
        <v>12011.59</v>
      </c>
      <c r="U452" s="1">
        <v>12003.14</v>
      </c>
    </row>
    <row r="453" spans="1:21">
      <c r="A453" s="1" t="s">
        <v>109</v>
      </c>
      <c r="B453" s="1" t="s">
        <v>66</v>
      </c>
      <c r="C453" s="2">
        <v>41626.681944444441</v>
      </c>
      <c r="D453" s="1" t="s">
        <v>42</v>
      </c>
      <c r="E453" s="1" t="s">
        <v>43</v>
      </c>
      <c r="G453" s="1">
        <v>1E-3</v>
      </c>
      <c r="H453" s="3">
        <v>1E-3</v>
      </c>
      <c r="I453" s="1" t="s">
        <v>25</v>
      </c>
      <c r="J453" s="1">
        <v>865.41200000000003</v>
      </c>
      <c r="K453" s="1">
        <v>0</v>
      </c>
      <c r="L453" s="1">
        <v>0.94399999999999995</v>
      </c>
      <c r="M453" s="1">
        <v>8.0990000000000002</v>
      </c>
      <c r="N453" s="1">
        <v>0.94</v>
      </c>
      <c r="O453" s="1">
        <v>3</v>
      </c>
      <c r="P453" s="1">
        <v>1E-3</v>
      </c>
      <c r="Q453" s="1">
        <v>1E-3</v>
      </c>
      <c r="R453" s="1">
        <v>1E-3</v>
      </c>
      <c r="S453" s="1">
        <v>856.15599999999995</v>
      </c>
      <c r="T453" s="1">
        <v>868.88800000000003</v>
      </c>
      <c r="U453" s="1">
        <v>871.19299999999998</v>
      </c>
    </row>
    <row r="454" spans="1:21">
      <c r="A454" s="1" t="s">
        <v>109</v>
      </c>
      <c r="B454" s="1" t="s">
        <v>66</v>
      </c>
      <c r="C454" s="2">
        <v>41626.681944444441</v>
      </c>
      <c r="D454" s="1" t="s">
        <v>44</v>
      </c>
      <c r="E454" s="1" t="s">
        <v>45</v>
      </c>
      <c r="G454" s="1">
        <v>0.17</v>
      </c>
      <c r="H454" s="3">
        <v>0.17</v>
      </c>
      <c r="I454" s="1" t="s">
        <v>25</v>
      </c>
      <c r="J454" s="1">
        <v>14740.27</v>
      </c>
      <c r="K454" s="1">
        <v>0</v>
      </c>
      <c r="L454" s="1">
        <v>0.51</v>
      </c>
      <c r="M454" s="1">
        <v>74.53</v>
      </c>
      <c r="N454" s="1">
        <v>0.51</v>
      </c>
      <c r="O454" s="1">
        <v>3</v>
      </c>
      <c r="P454" s="1">
        <v>0.17</v>
      </c>
      <c r="Q454" s="1">
        <v>0.17</v>
      </c>
      <c r="R454" s="1">
        <v>0.17</v>
      </c>
      <c r="S454" s="1">
        <v>14817.36</v>
      </c>
      <c r="T454" s="1">
        <v>14734.84</v>
      </c>
      <c r="U454" s="1">
        <v>14668.6</v>
      </c>
    </row>
    <row r="455" spans="1:21">
      <c r="A455" s="1" t="s">
        <v>110</v>
      </c>
      <c r="B455" s="1" t="s">
        <v>66</v>
      </c>
      <c r="C455" s="2">
        <v>41626.683981481481</v>
      </c>
      <c r="D455" s="1" t="s">
        <v>23</v>
      </c>
      <c r="E455" s="1" t="s">
        <v>24</v>
      </c>
      <c r="G455" s="1">
        <v>0.71</v>
      </c>
      <c r="H455" s="3">
        <v>0.71</v>
      </c>
      <c r="I455" s="1" t="s">
        <v>25</v>
      </c>
      <c r="J455" s="1">
        <v>11636.62</v>
      </c>
      <c r="K455" s="1">
        <v>0.01</v>
      </c>
      <c r="L455" s="1">
        <v>0.72</v>
      </c>
      <c r="M455" s="1">
        <v>83.46</v>
      </c>
      <c r="N455" s="1">
        <v>0.72</v>
      </c>
      <c r="O455" s="1">
        <v>3</v>
      </c>
      <c r="P455" s="1">
        <v>0.71</v>
      </c>
      <c r="Q455" s="1">
        <v>0.71</v>
      </c>
      <c r="R455" s="1">
        <v>0.71</v>
      </c>
      <c r="S455" s="1">
        <v>11540.88</v>
      </c>
      <c r="T455" s="1">
        <v>11693.99</v>
      </c>
      <c r="U455" s="1">
        <v>11675</v>
      </c>
    </row>
    <row r="456" spans="1:21">
      <c r="A456" s="1" t="s">
        <v>110</v>
      </c>
      <c r="B456" s="1" t="s">
        <v>66</v>
      </c>
      <c r="C456" s="2">
        <v>41626.683981481481</v>
      </c>
      <c r="D456" s="1" t="s">
        <v>28</v>
      </c>
      <c r="E456" s="1" t="s">
        <v>29</v>
      </c>
      <c r="G456" s="1">
        <v>0.32</v>
      </c>
      <c r="H456" s="3">
        <v>0.32</v>
      </c>
      <c r="I456" s="1" t="s">
        <v>25</v>
      </c>
      <c r="J456" s="1">
        <v>114919.93</v>
      </c>
      <c r="K456" s="1">
        <v>0</v>
      </c>
      <c r="L456" s="1">
        <v>1.31</v>
      </c>
      <c r="M456" s="1">
        <v>1641.83</v>
      </c>
      <c r="N456" s="1">
        <v>1.43</v>
      </c>
      <c r="O456" s="1">
        <v>3</v>
      </c>
      <c r="P456" s="1">
        <v>0.33</v>
      </c>
      <c r="Q456" s="1">
        <v>0.32</v>
      </c>
      <c r="R456" s="1">
        <v>0.32</v>
      </c>
      <c r="S456" s="1">
        <v>116753.8</v>
      </c>
      <c r="T456" s="1">
        <v>114419.27</v>
      </c>
      <c r="U456" s="1">
        <v>113586.71</v>
      </c>
    </row>
    <row r="457" spans="1:21">
      <c r="A457" s="1" t="s">
        <v>110</v>
      </c>
      <c r="B457" s="1" t="s">
        <v>66</v>
      </c>
      <c r="C457" s="2">
        <v>41626.683981481481</v>
      </c>
      <c r="D457" s="1" t="s">
        <v>30</v>
      </c>
      <c r="E457" s="1" t="s">
        <v>31</v>
      </c>
      <c r="G457" s="1">
        <v>0.44</v>
      </c>
      <c r="H457" s="3">
        <v>0.44</v>
      </c>
      <c r="I457" s="1" t="s">
        <v>25</v>
      </c>
      <c r="J457" s="1">
        <v>5713.38</v>
      </c>
      <c r="K457" s="1">
        <v>0.01</v>
      </c>
      <c r="L457" s="1">
        <v>2.88</v>
      </c>
      <c r="M457" s="1">
        <v>170.83</v>
      </c>
      <c r="N457" s="1">
        <v>2.99</v>
      </c>
      <c r="O457" s="1">
        <v>3</v>
      </c>
      <c r="P457" s="1">
        <v>0.45</v>
      </c>
      <c r="Q457" s="1">
        <v>0.45</v>
      </c>
      <c r="R457" s="1">
        <v>0.43</v>
      </c>
      <c r="S457" s="1">
        <v>5846.92</v>
      </c>
      <c r="T457" s="1">
        <v>5772.34</v>
      </c>
      <c r="U457" s="1">
        <v>5520.88</v>
      </c>
    </row>
    <row r="458" spans="1:21">
      <c r="A458" s="1" t="s">
        <v>110</v>
      </c>
      <c r="B458" s="1" t="s">
        <v>66</v>
      </c>
      <c r="C458" s="2">
        <v>41626.683981481481</v>
      </c>
      <c r="D458" s="1" t="s">
        <v>32</v>
      </c>
      <c r="E458" s="1" t="s">
        <v>33</v>
      </c>
      <c r="G458" s="1">
        <v>3.4</v>
      </c>
      <c r="H458" s="3">
        <v>3.4</v>
      </c>
      <c r="I458" s="1" t="s">
        <v>25</v>
      </c>
      <c r="J458" s="1">
        <v>27534.92</v>
      </c>
      <c r="K458" s="1">
        <v>0.01</v>
      </c>
      <c r="L458" s="1">
        <v>0.23</v>
      </c>
      <c r="M458" s="1">
        <v>65.63</v>
      </c>
      <c r="N458" s="1">
        <v>0.24</v>
      </c>
      <c r="O458" s="1">
        <v>3</v>
      </c>
      <c r="P458" s="1">
        <v>3.39</v>
      </c>
      <c r="Q458" s="1">
        <v>3.41</v>
      </c>
      <c r="R458" s="1">
        <v>3.4</v>
      </c>
      <c r="S458" s="1">
        <v>27475</v>
      </c>
      <c r="T458" s="1">
        <v>27605.05</v>
      </c>
      <c r="U458" s="1">
        <v>27524.71</v>
      </c>
    </row>
    <row r="459" spans="1:21">
      <c r="A459" s="1" t="s">
        <v>110</v>
      </c>
      <c r="B459" s="1" t="s">
        <v>66</v>
      </c>
      <c r="C459" s="2">
        <v>41626.683981481481</v>
      </c>
      <c r="D459" s="1" t="s">
        <v>34</v>
      </c>
      <c r="E459" s="1" t="s">
        <v>35</v>
      </c>
      <c r="G459" s="1">
        <v>0.02</v>
      </c>
      <c r="H459" s="3">
        <v>0.02</v>
      </c>
      <c r="I459" s="1" t="s">
        <v>25</v>
      </c>
      <c r="J459" s="1">
        <v>770.92</v>
      </c>
      <c r="K459" s="1">
        <v>0</v>
      </c>
      <c r="L459" s="1">
        <v>6.66</v>
      </c>
      <c r="M459" s="1">
        <v>51.43</v>
      </c>
      <c r="N459" s="1">
        <v>6.67</v>
      </c>
      <c r="O459" s="1">
        <v>3</v>
      </c>
      <c r="P459" s="1">
        <v>0.02</v>
      </c>
      <c r="Q459" s="1">
        <v>0.02</v>
      </c>
      <c r="R459" s="1">
        <v>0.02</v>
      </c>
      <c r="S459" s="1">
        <v>763.33</v>
      </c>
      <c r="T459" s="1">
        <v>825.73</v>
      </c>
      <c r="U459" s="1">
        <v>723.71</v>
      </c>
    </row>
    <row r="460" spans="1:21">
      <c r="A460" s="1" t="s">
        <v>110</v>
      </c>
      <c r="B460" s="1" t="s">
        <v>66</v>
      </c>
      <c r="C460" s="2">
        <v>41626.683981481481</v>
      </c>
      <c r="D460" s="1" t="s">
        <v>36</v>
      </c>
      <c r="E460" s="1" t="s">
        <v>37</v>
      </c>
      <c r="G460" s="1">
        <v>1.9E-2</v>
      </c>
      <c r="H460" s="3">
        <v>1.9E-2</v>
      </c>
      <c r="I460" s="1" t="s">
        <v>25</v>
      </c>
      <c r="J460" s="1">
        <v>936.452</v>
      </c>
      <c r="K460" s="1">
        <v>0</v>
      </c>
      <c r="L460" s="1">
        <v>1.9330000000000001</v>
      </c>
      <c r="M460" s="1">
        <v>18.041</v>
      </c>
      <c r="N460" s="1">
        <v>1.93</v>
      </c>
      <c r="O460" s="1">
        <v>3</v>
      </c>
      <c r="P460" s="1">
        <v>1.7999999999999999E-2</v>
      </c>
      <c r="Q460" s="1">
        <v>1.9E-2</v>
      </c>
      <c r="R460" s="1">
        <v>1.9E-2</v>
      </c>
      <c r="S460" s="1">
        <v>918.78099999999995</v>
      </c>
      <c r="T460" s="1">
        <v>954.84100000000001</v>
      </c>
      <c r="U460" s="1">
        <v>935.73400000000004</v>
      </c>
    </row>
    <row r="461" spans="1:21">
      <c r="A461" s="1" t="s">
        <v>110</v>
      </c>
      <c r="B461" s="1" t="s">
        <v>66</v>
      </c>
      <c r="C461" s="2">
        <v>41626.683981481481</v>
      </c>
      <c r="D461" s="1" t="s">
        <v>38</v>
      </c>
      <c r="E461" s="1" t="s">
        <v>39</v>
      </c>
      <c r="G461" s="1">
        <v>2.66</v>
      </c>
      <c r="H461" s="3">
        <v>2.66</v>
      </c>
      <c r="I461" s="1" t="s">
        <v>25</v>
      </c>
      <c r="J461" s="1">
        <v>534411.68000000005</v>
      </c>
      <c r="K461" s="1">
        <v>0.01</v>
      </c>
      <c r="L461" s="1">
        <v>0.39</v>
      </c>
      <c r="M461" s="1">
        <v>2124.37</v>
      </c>
      <c r="N461" s="1">
        <v>0.4</v>
      </c>
      <c r="O461" s="1">
        <v>3</v>
      </c>
      <c r="P461" s="1">
        <v>2.68</v>
      </c>
      <c r="Q461" s="1">
        <v>2.66</v>
      </c>
      <c r="R461" s="1">
        <v>2.66</v>
      </c>
      <c r="S461" s="1">
        <v>536822.44999999995</v>
      </c>
      <c r="T461" s="1">
        <v>533598.85</v>
      </c>
      <c r="U461" s="1">
        <v>532813.74</v>
      </c>
    </row>
    <row r="462" spans="1:21">
      <c r="A462" s="1" t="s">
        <v>110</v>
      </c>
      <c r="B462" s="1" t="s">
        <v>66</v>
      </c>
      <c r="C462" s="2">
        <v>41626.683981481481</v>
      </c>
      <c r="D462" s="1" t="s">
        <v>40</v>
      </c>
      <c r="E462" s="1" t="s">
        <v>41</v>
      </c>
      <c r="G462" s="1">
        <v>11.5</v>
      </c>
      <c r="H462" s="3">
        <v>11.5</v>
      </c>
      <c r="I462" s="1" t="s">
        <v>25</v>
      </c>
      <c r="J462" s="1">
        <v>25190.83</v>
      </c>
      <c r="K462" s="1">
        <v>0.06</v>
      </c>
      <c r="L462" s="1">
        <v>0.51</v>
      </c>
      <c r="M462" s="1">
        <v>135.13</v>
      </c>
      <c r="N462" s="1">
        <v>0.54</v>
      </c>
      <c r="O462" s="1">
        <v>3</v>
      </c>
      <c r="P462" s="1">
        <v>11.46</v>
      </c>
      <c r="Q462" s="1">
        <v>11.46</v>
      </c>
      <c r="R462" s="1">
        <v>11.56</v>
      </c>
      <c r="S462" s="1">
        <v>25112.83</v>
      </c>
      <c r="T462" s="1">
        <v>25112.799999999999</v>
      </c>
      <c r="U462" s="1">
        <v>25346.86</v>
      </c>
    </row>
    <row r="463" spans="1:21">
      <c r="A463" s="1" t="s">
        <v>110</v>
      </c>
      <c r="B463" s="1" t="s">
        <v>66</v>
      </c>
      <c r="C463" s="2">
        <v>41626.683981481481</v>
      </c>
      <c r="D463" s="1" t="s">
        <v>42</v>
      </c>
      <c r="E463" s="1" t="s">
        <v>43</v>
      </c>
      <c r="G463" s="1">
        <v>5.0000000000000001E-3</v>
      </c>
      <c r="H463" s="3">
        <v>5.0000000000000001E-3</v>
      </c>
      <c r="I463" s="1" t="s">
        <v>25</v>
      </c>
      <c r="J463" s="1">
        <v>5916.01</v>
      </c>
      <c r="K463" s="1">
        <v>0</v>
      </c>
      <c r="L463" s="1">
        <v>0.40200000000000002</v>
      </c>
      <c r="M463" s="1">
        <v>23.774999999999999</v>
      </c>
      <c r="N463" s="1">
        <v>0.4</v>
      </c>
      <c r="O463" s="1">
        <v>3</v>
      </c>
      <c r="P463" s="1">
        <v>5.0000000000000001E-3</v>
      </c>
      <c r="Q463" s="1">
        <v>5.0000000000000001E-3</v>
      </c>
      <c r="R463" s="1">
        <v>5.0000000000000001E-3</v>
      </c>
      <c r="S463" s="1">
        <v>5940.875</v>
      </c>
      <c r="T463" s="1">
        <v>5913.6540000000005</v>
      </c>
      <c r="U463" s="1">
        <v>5893.5</v>
      </c>
    </row>
    <row r="464" spans="1:21">
      <c r="A464" s="1" t="s">
        <v>110</v>
      </c>
      <c r="B464" s="1" t="s">
        <v>66</v>
      </c>
      <c r="C464" s="2">
        <v>41626.683981481481</v>
      </c>
      <c r="D464" s="1" t="s">
        <v>44</v>
      </c>
      <c r="E464" s="1" t="s">
        <v>45</v>
      </c>
      <c r="G464" s="1">
        <v>0.52</v>
      </c>
      <c r="H464" s="3">
        <v>0.52</v>
      </c>
      <c r="I464" s="1" t="s">
        <v>25</v>
      </c>
      <c r="J464" s="1">
        <v>45124.61</v>
      </c>
      <c r="K464" s="1">
        <v>0</v>
      </c>
      <c r="L464" s="1">
        <v>0.43</v>
      </c>
      <c r="M464" s="1">
        <v>192.53</v>
      </c>
      <c r="N464" s="1">
        <v>0.43</v>
      </c>
      <c r="O464" s="1">
        <v>3</v>
      </c>
      <c r="P464" s="1">
        <v>0.52</v>
      </c>
      <c r="Q464" s="1">
        <v>0.52</v>
      </c>
      <c r="R464" s="1">
        <v>0.52</v>
      </c>
      <c r="S464" s="1">
        <v>45176.18</v>
      </c>
      <c r="T464" s="1">
        <v>45286.1</v>
      </c>
      <c r="U464" s="1">
        <v>44911.55</v>
      </c>
    </row>
    <row r="465" spans="1:21">
      <c r="A465" s="1" t="s">
        <v>111</v>
      </c>
      <c r="B465" s="1" t="s">
        <v>66</v>
      </c>
      <c r="C465" s="2">
        <v>41626.686030092591</v>
      </c>
      <c r="D465" s="1" t="s">
        <v>23</v>
      </c>
      <c r="E465" s="1" t="s">
        <v>24</v>
      </c>
      <c r="G465" s="1">
        <v>0.46</v>
      </c>
      <c r="H465" s="3">
        <v>0.46</v>
      </c>
      <c r="I465" s="1" t="s">
        <v>25</v>
      </c>
      <c r="J465" s="1">
        <v>7488.93</v>
      </c>
      <c r="K465" s="1">
        <v>0</v>
      </c>
      <c r="L465" s="1">
        <v>0.23</v>
      </c>
      <c r="M465" s="1">
        <v>17.46</v>
      </c>
      <c r="N465" s="1">
        <v>0.23</v>
      </c>
      <c r="O465" s="1">
        <v>3</v>
      </c>
      <c r="P465" s="1">
        <v>0.46</v>
      </c>
      <c r="Q465" s="1">
        <v>0.46</v>
      </c>
      <c r="R465" s="1">
        <v>0.46</v>
      </c>
      <c r="S465" s="1">
        <v>7473.74</v>
      </c>
      <c r="T465" s="1">
        <v>7485.04</v>
      </c>
      <c r="U465" s="1">
        <v>7508</v>
      </c>
    </row>
    <row r="466" spans="1:21">
      <c r="A466" s="1" t="s">
        <v>111</v>
      </c>
      <c r="B466" s="1" t="s">
        <v>66</v>
      </c>
      <c r="C466" s="2">
        <v>41626.686030092591</v>
      </c>
      <c r="D466" s="1" t="s">
        <v>28</v>
      </c>
      <c r="E466" s="1" t="s">
        <v>29</v>
      </c>
      <c r="G466" s="1">
        <v>0.14000000000000001</v>
      </c>
      <c r="H466" s="3">
        <v>0.14000000000000001</v>
      </c>
      <c r="I466" s="1" t="s">
        <v>25</v>
      </c>
      <c r="J466" s="1">
        <v>48203.15</v>
      </c>
      <c r="K466" s="1">
        <v>0</v>
      </c>
      <c r="L466" s="1">
        <v>0.86</v>
      </c>
      <c r="M466" s="1">
        <v>432.3</v>
      </c>
      <c r="N466" s="1">
        <v>0.9</v>
      </c>
      <c r="O466" s="1">
        <v>3</v>
      </c>
      <c r="P466" s="1">
        <v>0.14000000000000001</v>
      </c>
      <c r="Q466" s="1">
        <v>0.14000000000000001</v>
      </c>
      <c r="R466" s="1">
        <v>0.14000000000000001</v>
      </c>
      <c r="S466" s="1">
        <v>48562.23</v>
      </c>
      <c r="T466" s="1">
        <v>47723.32</v>
      </c>
      <c r="U466" s="1">
        <v>48323.89</v>
      </c>
    </row>
    <row r="467" spans="1:21">
      <c r="A467" s="1" t="s">
        <v>111</v>
      </c>
      <c r="B467" s="1" t="s">
        <v>66</v>
      </c>
      <c r="C467" s="2">
        <v>41626.686030092591</v>
      </c>
      <c r="D467" s="1" t="s">
        <v>30</v>
      </c>
      <c r="E467" s="1" t="s">
        <v>31</v>
      </c>
      <c r="G467" s="1">
        <v>0.02</v>
      </c>
      <c r="H467" s="3">
        <v>0.02</v>
      </c>
      <c r="I467" s="1" t="s">
        <v>25</v>
      </c>
      <c r="J467" s="1">
        <v>269.31</v>
      </c>
      <c r="K467" s="1">
        <v>0</v>
      </c>
      <c r="L467" s="1">
        <v>10.39</v>
      </c>
      <c r="M467" s="1">
        <v>28.69</v>
      </c>
      <c r="N467" s="1">
        <v>10.65</v>
      </c>
      <c r="O467" s="1">
        <v>3</v>
      </c>
      <c r="P467" s="1">
        <v>0.02</v>
      </c>
      <c r="Q467" s="1">
        <v>0.02</v>
      </c>
      <c r="R467" s="1">
        <v>0.02</v>
      </c>
      <c r="S467" s="1">
        <v>301.88</v>
      </c>
      <c r="T467" s="1">
        <v>247.77</v>
      </c>
      <c r="U467" s="1">
        <v>258.29000000000002</v>
      </c>
    </row>
    <row r="468" spans="1:21">
      <c r="A468" s="1" t="s">
        <v>111</v>
      </c>
      <c r="B468" s="1" t="s">
        <v>66</v>
      </c>
      <c r="C468" s="2">
        <v>41626.686030092591</v>
      </c>
      <c r="D468" s="1" t="s">
        <v>32</v>
      </c>
      <c r="E468" s="1" t="s">
        <v>33</v>
      </c>
      <c r="G468" s="1">
        <v>2.73</v>
      </c>
      <c r="H468" s="3">
        <v>2.73</v>
      </c>
      <c r="I468" s="1" t="s">
        <v>25</v>
      </c>
      <c r="J468" s="1">
        <v>21957.74</v>
      </c>
      <c r="K468" s="1">
        <v>0.02</v>
      </c>
      <c r="L468" s="1">
        <v>0.7</v>
      </c>
      <c r="M468" s="1">
        <v>157.69</v>
      </c>
      <c r="N468" s="1">
        <v>0.72</v>
      </c>
      <c r="O468" s="1">
        <v>3</v>
      </c>
      <c r="P468" s="1">
        <v>2.71</v>
      </c>
      <c r="Q468" s="1">
        <v>2.73</v>
      </c>
      <c r="R468" s="1">
        <v>2.74</v>
      </c>
      <c r="S468" s="1">
        <v>21789.73</v>
      </c>
      <c r="T468" s="1">
        <v>21980.959999999999</v>
      </c>
      <c r="U468" s="1">
        <v>22102.54</v>
      </c>
    </row>
    <row r="469" spans="1:21">
      <c r="A469" s="1" t="s">
        <v>111</v>
      </c>
      <c r="B469" s="1" t="s">
        <v>66</v>
      </c>
      <c r="C469" s="2">
        <v>41626.686030092591</v>
      </c>
      <c r="D469" s="1" t="s">
        <v>34</v>
      </c>
      <c r="E469" s="1" t="s">
        <v>35</v>
      </c>
      <c r="G469" s="1">
        <v>0.02</v>
      </c>
      <c r="H469" s="3">
        <v>0.02</v>
      </c>
      <c r="I469" s="1" t="s">
        <v>25</v>
      </c>
      <c r="J469" s="1">
        <v>799.41</v>
      </c>
      <c r="K469" s="1">
        <v>0</v>
      </c>
      <c r="L469" s="1">
        <v>0.35</v>
      </c>
      <c r="M469" s="1">
        <v>2.79</v>
      </c>
      <c r="N469" s="1">
        <v>0.35</v>
      </c>
      <c r="O469" s="1">
        <v>3</v>
      </c>
      <c r="P469" s="1">
        <v>0.02</v>
      </c>
      <c r="Q469" s="1">
        <v>0.02</v>
      </c>
      <c r="R469" s="1">
        <v>0.02</v>
      </c>
      <c r="S469" s="1">
        <v>802.63</v>
      </c>
      <c r="T469" s="1">
        <v>797.81</v>
      </c>
      <c r="U469" s="1">
        <v>797.79</v>
      </c>
    </row>
    <row r="470" spans="1:21">
      <c r="A470" s="1" t="s">
        <v>111</v>
      </c>
      <c r="B470" s="1" t="s">
        <v>66</v>
      </c>
      <c r="C470" s="2">
        <v>41626.686030092591</v>
      </c>
      <c r="D470" s="1" t="s">
        <v>36</v>
      </c>
      <c r="E470" s="1" t="s">
        <v>37</v>
      </c>
      <c r="G470" s="1">
        <v>5.0000000000000001E-3</v>
      </c>
      <c r="H470" s="3">
        <v>5.0000000000000001E-3</v>
      </c>
      <c r="I470" s="1" t="s">
        <v>25</v>
      </c>
      <c r="J470" s="1">
        <v>251.696</v>
      </c>
      <c r="K470" s="1">
        <v>0</v>
      </c>
      <c r="L470" s="1">
        <v>0.79700000000000004</v>
      </c>
      <c r="M470" s="1">
        <v>1.9630000000000001</v>
      </c>
      <c r="N470" s="1">
        <v>0.78</v>
      </c>
      <c r="O470" s="1">
        <v>3</v>
      </c>
      <c r="P470" s="1">
        <v>5.0000000000000001E-3</v>
      </c>
      <c r="Q470" s="1">
        <v>5.0000000000000001E-3</v>
      </c>
      <c r="R470" s="1">
        <v>5.0000000000000001E-3</v>
      </c>
      <c r="S470" s="1">
        <v>249.983</v>
      </c>
      <c r="T470" s="1">
        <v>251.26599999999999</v>
      </c>
      <c r="U470" s="1">
        <v>253.83799999999999</v>
      </c>
    </row>
    <row r="471" spans="1:21">
      <c r="A471" s="1" t="s">
        <v>111</v>
      </c>
      <c r="B471" s="1" t="s">
        <v>66</v>
      </c>
      <c r="C471" s="2">
        <v>41626.686030092591</v>
      </c>
      <c r="D471" s="1" t="s">
        <v>38</v>
      </c>
      <c r="E471" s="1" t="s">
        <v>39</v>
      </c>
      <c r="G471" s="1">
        <v>3.4</v>
      </c>
      <c r="H471" s="3">
        <v>3.4</v>
      </c>
      <c r="I471" s="1" t="s">
        <v>25</v>
      </c>
      <c r="J471" s="1">
        <v>684842.92</v>
      </c>
      <c r="K471" s="1">
        <v>0.02</v>
      </c>
      <c r="L471" s="1">
        <v>0.5</v>
      </c>
      <c r="M471" s="1">
        <v>3463.72</v>
      </c>
      <c r="N471" s="1">
        <v>0.51</v>
      </c>
      <c r="O471" s="1">
        <v>3</v>
      </c>
      <c r="P471" s="1">
        <v>3.39</v>
      </c>
      <c r="Q471" s="1">
        <v>3.39</v>
      </c>
      <c r="R471" s="1">
        <v>3.42</v>
      </c>
      <c r="S471" s="1">
        <v>683105.65</v>
      </c>
      <c r="T471" s="1">
        <v>682591.64</v>
      </c>
      <c r="U471" s="1">
        <v>688831.45</v>
      </c>
    </row>
    <row r="472" spans="1:21">
      <c r="A472" s="1" t="s">
        <v>111</v>
      </c>
      <c r="B472" s="1" t="s">
        <v>66</v>
      </c>
      <c r="C472" s="2">
        <v>41626.686030092591</v>
      </c>
      <c r="D472" s="1" t="s">
        <v>40</v>
      </c>
      <c r="E472" s="1" t="s">
        <v>41</v>
      </c>
      <c r="G472" s="1">
        <v>4.58</v>
      </c>
      <c r="H472" s="3">
        <v>4.58</v>
      </c>
      <c r="I472" s="1" t="s">
        <v>25</v>
      </c>
      <c r="J472" s="1">
        <v>9677.4500000000007</v>
      </c>
      <c r="K472" s="1">
        <v>0.03</v>
      </c>
      <c r="L472" s="1">
        <v>0.73</v>
      </c>
      <c r="M472" s="1">
        <v>72.64</v>
      </c>
      <c r="N472" s="1">
        <v>0.75</v>
      </c>
      <c r="O472" s="1">
        <v>3</v>
      </c>
      <c r="P472" s="1">
        <v>4.55</v>
      </c>
      <c r="Q472" s="1">
        <v>4.5599999999999996</v>
      </c>
      <c r="R472" s="1">
        <v>4.6100000000000003</v>
      </c>
      <c r="S472" s="1">
        <v>9627.58</v>
      </c>
      <c r="T472" s="1">
        <v>9643.99</v>
      </c>
      <c r="U472" s="1">
        <v>9760.7900000000009</v>
      </c>
    </row>
    <row r="473" spans="1:21">
      <c r="A473" s="1" t="s">
        <v>111</v>
      </c>
      <c r="B473" s="1" t="s">
        <v>66</v>
      </c>
      <c r="C473" s="2">
        <v>41626.686030092591</v>
      </c>
      <c r="D473" s="1" t="s">
        <v>42</v>
      </c>
      <c r="E473" s="1" t="s">
        <v>43</v>
      </c>
      <c r="G473" s="1">
        <v>4.0000000000000001E-3</v>
      </c>
      <c r="H473" s="3">
        <v>4.0000000000000001E-3</v>
      </c>
      <c r="I473" s="1" t="s">
        <v>25</v>
      </c>
      <c r="J473" s="1">
        <v>4816.9880000000003</v>
      </c>
      <c r="K473" s="1">
        <v>0</v>
      </c>
      <c r="L473" s="1">
        <v>0.35899999999999999</v>
      </c>
      <c r="M473" s="1">
        <v>17.259</v>
      </c>
      <c r="N473" s="1">
        <v>0.36</v>
      </c>
      <c r="O473" s="1">
        <v>3</v>
      </c>
      <c r="P473" s="1">
        <v>4.0000000000000001E-3</v>
      </c>
      <c r="Q473" s="1">
        <v>4.0000000000000001E-3</v>
      </c>
      <c r="R473" s="1">
        <v>4.0000000000000001E-3</v>
      </c>
      <c r="S473" s="1">
        <v>4836.9170000000004</v>
      </c>
      <c r="T473" s="1">
        <v>4807.16</v>
      </c>
      <c r="U473" s="1">
        <v>4806.8869999999997</v>
      </c>
    </row>
    <row r="474" spans="1:21">
      <c r="A474" s="1" t="s">
        <v>111</v>
      </c>
      <c r="B474" s="1" t="s">
        <v>66</v>
      </c>
      <c r="C474" s="2">
        <v>41626.686030092591</v>
      </c>
      <c r="D474" s="1" t="s">
        <v>44</v>
      </c>
      <c r="E474" s="1" t="s">
        <v>45</v>
      </c>
      <c r="G474" s="1">
        <v>0.4</v>
      </c>
      <c r="H474" s="3">
        <v>0.4</v>
      </c>
      <c r="I474" s="1" t="s">
        <v>25</v>
      </c>
      <c r="J474" s="1">
        <v>35020.839999999997</v>
      </c>
      <c r="K474" s="1">
        <v>0</v>
      </c>
      <c r="L474" s="1">
        <v>0.45</v>
      </c>
      <c r="M474" s="1">
        <v>156.32</v>
      </c>
      <c r="N474" s="1">
        <v>0.45</v>
      </c>
      <c r="O474" s="1">
        <v>3</v>
      </c>
      <c r="P474" s="1">
        <v>0.4</v>
      </c>
      <c r="Q474" s="1">
        <v>0.4</v>
      </c>
      <c r="R474" s="1">
        <v>0.4</v>
      </c>
      <c r="S474" s="1">
        <v>34846.75</v>
      </c>
      <c r="T474" s="1">
        <v>35066.57</v>
      </c>
      <c r="U474" s="1">
        <v>35149.199999999997</v>
      </c>
    </row>
    <row r="475" spans="1:21">
      <c r="A475" s="1" t="s">
        <v>112</v>
      </c>
      <c r="B475" s="1" t="s">
        <v>66</v>
      </c>
      <c r="C475" s="2">
        <v>41626.688067129631</v>
      </c>
      <c r="D475" s="1" t="s">
        <v>23</v>
      </c>
      <c r="E475" s="1" t="s">
        <v>24</v>
      </c>
      <c r="G475" s="1">
        <v>0.74</v>
      </c>
      <c r="H475" s="3">
        <v>0.74</v>
      </c>
      <c r="I475" s="1" t="s">
        <v>25</v>
      </c>
      <c r="J475" s="1">
        <v>12091.09</v>
      </c>
      <c r="K475" s="1">
        <v>0</v>
      </c>
      <c r="L475" s="1">
        <v>0.2</v>
      </c>
      <c r="M475" s="1">
        <v>24.46</v>
      </c>
      <c r="N475" s="1">
        <v>0.2</v>
      </c>
      <c r="O475" s="1">
        <v>3</v>
      </c>
      <c r="P475" s="1">
        <v>0.74</v>
      </c>
      <c r="Q475" s="1">
        <v>0.74</v>
      </c>
      <c r="R475" s="1">
        <v>0.74</v>
      </c>
      <c r="S475" s="1">
        <v>12081.83</v>
      </c>
      <c r="T475" s="1">
        <v>12072.61</v>
      </c>
      <c r="U475" s="1">
        <v>12118.83</v>
      </c>
    </row>
    <row r="476" spans="1:21">
      <c r="A476" s="1" t="s">
        <v>112</v>
      </c>
      <c r="B476" s="1" t="s">
        <v>66</v>
      </c>
      <c r="C476" s="2">
        <v>41626.688067129631</v>
      </c>
      <c r="D476" s="1" t="s">
        <v>28</v>
      </c>
      <c r="E476" s="1" t="s">
        <v>29</v>
      </c>
      <c r="G476" s="1">
        <v>0.46</v>
      </c>
      <c r="H476" s="3">
        <v>0.46</v>
      </c>
      <c r="I476" s="1" t="s">
        <v>25</v>
      </c>
      <c r="J476" s="1">
        <v>169897.02</v>
      </c>
      <c r="K476" s="1">
        <v>0</v>
      </c>
      <c r="L476" s="1">
        <v>0.44</v>
      </c>
      <c r="M476" s="1">
        <v>846.22</v>
      </c>
      <c r="N476" s="1">
        <v>0.5</v>
      </c>
      <c r="O476" s="1">
        <v>3</v>
      </c>
      <c r="P476" s="1">
        <v>0.46</v>
      </c>
      <c r="Q476" s="1">
        <v>0.46</v>
      </c>
      <c r="R476" s="1">
        <v>0.46</v>
      </c>
      <c r="S476" s="1">
        <v>170850.15</v>
      </c>
      <c r="T476" s="1">
        <v>169234.07</v>
      </c>
      <c r="U476" s="1">
        <v>169606.85</v>
      </c>
    </row>
    <row r="477" spans="1:21">
      <c r="A477" s="1" t="s">
        <v>112</v>
      </c>
      <c r="B477" s="1" t="s">
        <v>66</v>
      </c>
      <c r="C477" s="2">
        <v>41626.688067129631</v>
      </c>
      <c r="D477" s="1" t="s">
        <v>30</v>
      </c>
      <c r="E477" s="1" t="s">
        <v>31</v>
      </c>
      <c r="F477" s="1" t="s">
        <v>87</v>
      </c>
      <c r="G477" s="1">
        <v>1.1000000000000001</v>
      </c>
      <c r="H477" s="3">
        <v>1.1000000000000001</v>
      </c>
      <c r="I477" s="1" t="s">
        <v>25</v>
      </c>
      <c r="J477" s="1">
        <v>14547.78</v>
      </c>
      <c r="K477" s="1">
        <v>0.01</v>
      </c>
      <c r="L477" s="1">
        <v>0.56999999999999995</v>
      </c>
      <c r="M477" s="1">
        <v>85.12</v>
      </c>
      <c r="N477" s="1">
        <v>0.59</v>
      </c>
      <c r="O477" s="1">
        <v>3</v>
      </c>
      <c r="P477" s="1">
        <v>1.0900000000000001</v>
      </c>
      <c r="Q477" s="1">
        <v>1.1000000000000001</v>
      </c>
      <c r="R477" s="1">
        <v>1.1000000000000001</v>
      </c>
      <c r="S477" s="1">
        <v>14450.53</v>
      </c>
      <c r="T477" s="1">
        <v>14584.07</v>
      </c>
      <c r="U477" s="1">
        <v>14608.74</v>
      </c>
    </row>
    <row r="478" spans="1:21">
      <c r="A478" s="1" t="s">
        <v>112</v>
      </c>
      <c r="B478" s="1" t="s">
        <v>66</v>
      </c>
      <c r="C478" s="2">
        <v>41626.688067129631</v>
      </c>
      <c r="D478" s="1" t="s">
        <v>32</v>
      </c>
      <c r="E478" s="1" t="s">
        <v>33</v>
      </c>
      <c r="G478" s="1">
        <v>1.62</v>
      </c>
      <c r="H478" s="3">
        <v>1.62</v>
      </c>
      <c r="I478" s="1" t="s">
        <v>25</v>
      </c>
      <c r="J478" s="1">
        <v>12945.97</v>
      </c>
      <c r="K478" s="1">
        <v>0.01</v>
      </c>
      <c r="L478" s="1">
        <v>0.78</v>
      </c>
      <c r="M478" s="1">
        <v>101.94</v>
      </c>
      <c r="N478" s="1">
        <v>0.79</v>
      </c>
      <c r="O478" s="1">
        <v>3</v>
      </c>
      <c r="P478" s="1">
        <v>1.63</v>
      </c>
      <c r="Q478" s="1">
        <v>1.61</v>
      </c>
      <c r="R478" s="1">
        <v>1.63</v>
      </c>
      <c r="S478" s="1">
        <v>12988.18</v>
      </c>
      <c r="T478" s="1">
        <v>12829.71</v>
      </c>
      <c r="U478" s="1">
        <v>13020.02</v>
      </c>
    </row>
    <row r="479" spans="1:21">
      <c r="A479" s="1" t="s">
        <v>112</v>
      </c>
      <c r="B479" s="1" t="s">
        <v>66</v>
      </c>
      <c r="C479" s="2">
        <v>41626.688067129631</v>
      </c>
      <c r="D479" s="1" t="s">
        <v>34</v>
      </c>
      <c r="E479" s="1" t="s">
        <v>35</v>
      </c>
      <c r="G479" s="1">
        <v>0.02</v>
      </c>
      <c r="H479" s="3">
        <v>0.02</v>
      </c>
      <c r="I479" s="1" t="s">
        <v>25</v>
      </c>
      <c r="J479" s="1">
        <v>763.36</v>
      </c>
      <c r="K479" s="1">
        <v>0</v>
      </c>
      <c r="L479" s="1">
        <v>7.08</v>
      </c>
      <c r="M479" s="1">
        <v>54.08</v>
      </c>
      <c r="N479" s="1">
        <v>7.08</v>
      </c>
      <c r="O479" s="1">
        <v>3</v>
      </c>
      <c r="P479" s="1">
        <v>0.02</v>
      </c>
      <c r="Q479" s="1">
        <v>0.02</v>
      </c>
      <c r="R479" s="1">
        <v>0.02</v>
      </c>
      <c r="S479" s="1">
        <v>825.58</v>
      </c>
      <c r="T479" s="1">
        <v>736.86</v>
      </c>
      <c r="U479" s="1">
        <v>727.64</v>
      </c>
    </row>
    <row r="480" spans="1:21">
      <c r="A480" s="1" t="s">
        <v>112</v>
      </c>
      <c r="B480" s="1" t="s">
        <v>66</v>
      </c>
      <c r="C480" s="2">
        <v>41626.688067129631</v>
      </c>
      <c r="D480" s="1" t="s">
        <v>36</v>
      </c>
      <c r="E480" s="1" t="s">
        <v>37</v>
      </c>
      <c r="G480" s="1">
        <v>5.1999999999999998E-2</v>
      </c>
      <c r="H480" s="3">
        <v>5.1999999999999998E-2</v>
      </c>
      <c r="I480" s="1" t="s">
        <v>25</v>
      </c>
      <c r="J480" s="1">
        <v>2608.8249999999998</v>
      </c>
      <c r="K480" s="1">
        <v>0</v>
      </c>
      <c r="L480" s="1">
        <v>0.69799999999999995</v>
      </c>
      <c r="M480" s="1">
        <v>18.276</v>
      </c>
      <c r="N480" s="1">
        <v>0.7</v>
      </c>
      <c r="O480" s="1">
        <v>3</v>
      </c>
      <c r="P480" s="1">
        <v>5.1999999999999998E-2</v>
      </c>
      <c r="Q480" s="1">
        <v>5.2999999999999999E-2</v>
      </c>
      <c r="R480" s="1">
        <v>5.1999999999999998E-2</v>
      </c>
      <c r="S480" s="1">
        <v>2591.7539999999999</v>
      </c>
      <c r="T480" s="1">
        <v>2628.105</v>
      </c>
      <c r="U480" s="1">
        <v>2606.616</v>
      </c>
    </row>
    <row r="481" spans="1:21">
      <c r="A481" s="1" t="s">
        <v>112</v>
      </c>
      <c r="B481" s="1" t="s">
        <v>66</v>
      </c>
      <c r="C481" s="2">
        <v>41626.688067129631</v>
      </c>
      <c r="D481" s="1" t="s">
        <v>38</v>
      </c>
      <c r="E481" s="1" t="s">
        <v>39</v>
      </c>
      <c r="F481" s="1" t="s">
        <v>100</v>
      </c>
      <c r="G481" s="1" t="s">
        <v>97</v>
      </c>
      <c r="H481" s="3" t="s">
        <v>97</v>
      </c>
      <c r="I481" s="1" t="s">
        <v>25</v>
      </c>
      <c r="J481" s="1" t="s">
        <v>97</v>
      </c>
      <c r="K481" s="1" t="s">
        <v>26</v>
      </c>
      <c r="L481" s="1" t="s">
        <v>26</v>
      </c>
      <c r="M481" s="1" t="s">
        <v>26</v>
      </c>
      <c r="N481" s="1" t="s">
        <v>98</v>
      </c>
      <c r="O481" s="1">
        <v>3</v>
      </c>
      <c r="P481" s="1" t="s">
        <v>97</v>
      </c>
      <c r="Q481" s="1" t="s">
        <v>97</v>
      </c>
      <c r="R481" s="1" t="s">
        <v>97</v>
      </c>
      <c r="S481" s="1" t="s">
        <v>97</v>
      </c>
      <c r="T481" s="1" t="s">
        <v>97</v>
      </c>
      <c r="U481" s="1" t="s">
        <v>97</v>
      </c>
    </row>
    <row r="482" spans="1:21">
      <c r="A482" s="1" t="s">
        <v>112</v>
      </c>
      <c r="B482" s="1" t="s">
        <v>66</v>
      </c>
      <c r="C482" s="2">
        <v>41626.688067129631</v>
      </c>
      <c r="D482" s="1" t="s">
        <v>40</v>
      </c>
      <c r="E482" s="1" t="s">
        <v>41</v>
      </c>
      <c r="G482" s="1">
        <v>25.77</v>
      </c>
      <c r="H482" s="3">
        <v>25.77</v>
      </c>
      <c r="I482" s="1" t="s">
        <v>25</v>
      </c>
      <c r="J482" s="1">
        <v>61000.05</v>
      </c>
      <c r="K482" s="1">
        <v>0.04</v>
      </c>
      <c r="L482" s="1">
        <v>0.14000000000000001</v>
      </c>
      <c r="M482" s="1">
        <v>99.02</v>
      </c>
      <c r="N482" s="1">
        <v>0.16</v>
      </c>
      <c r="O482" s="1">
        <v>3</v>
      </c>
      <c r="P482" s="1">
        <v>25.81</v>
      </c>
      <c r="Q482" s="1">
        <v>25.73</v>
      </c>
      <c r="R482" s="1">
        <v>25.77</v>
      </c>
      <c r="S482" s="1">
        <v>61097.02</v>
      </c>
      <c r="T482" s="1">
        <v>60899.09</v>
      </c>
      <c r="U482" s="1">
        <v>61004.03</v>
      </c>
    </row>
    <row r="483" spans="1:21">
      <c r="A483" s="1" t="s">
        <v>112</v>
      </c>
      <c r="B483" s="1" t="s">
        <v>66</v>
      </c>
      <c r="C483" s="2">
        <v>41626.688067129631</v>
      </c>
      <c r="D483" s="1" t="s">
        <v>42</v>
      </c>
      <c r="E483" s="1" t="s">
        <v>43</v>
      </c>
      <c r="G483" s="1">
        <v>6.9000000000000006E-2</v>
      </c>
      <c r="H483" s="3">
        <v>6.9000000000000006E-2</v>
      </c>
      <c r="I483" s="1" t="s">
        <v>25</v>
      </c>
      <c r="J483" s="1">
        <v>91097.275999999998</v>
      </c>
      <c r="K483" s="1">
        <v>0</v>
      </c>
      <c r="L483" s="1">
        <v>0.40600000000000003</v>
      </c>
      <c r="M483" s="1">
        <v>374.45100000000002</v>
      </c>
      <c r="N483" s="1">
        <v>0.41</v>
      </c>
      <c r="O483" s="1">
        <v>3</v>
      </c>
      <c r="P483" s="1">
        <v>6.9000000000000006E-2</v>
      </c>
      <c r="Q483" s="1">
        <v>6.9000000000000006E-2</v>
      </c>
      <c r="R483" s="1">
        <v>6.9000000000000006E-2</v>
      </c>
      <c r="S483" s="1">
        <v>90999.911999999997</v>
      </c>
      <c r="T483" s="1">
        <v>91510.790999999997</v>
      </c>
      <c r="U483" s="1">
        <v>90781.123999999996</v>
      </c>
    </row>
    <row r="484" spans="1:21">
      <c r="A484" s="1" t="s">
        <v>112</v>
      </c>
      <c r="B484" s="1" t="s">
        <v>66</v>
      </c>
      <c r="C484" s="2">
        <v>41626.688067129631</v>
      </c>
      <c r="D484" s="1" t="s">
        <v>44</v>
      </c>
      <c r="E484" s="1" t="s">
        <v>45</v>
      </c>
      <c r="G484" s="1">
        <v>2.4700000000000002</v>
      </c>
      <c r="H484" s="3">
        <v>2.4700000000000002</v>
      </c>
      <c r="I484" s="1" t="s">
        <v>25</v>
      </c>
      <c r="J484" s="1">
        <v>211421.53</v>
      </c>
      <c r="K484" s="1">
        <v>0.02</v>
      </c>
      <c r="L484" s="1">
        <v>0.92</v>
      </c>
      <c r="M484" s="1">
        <v>1901.85</v>
      </c>
      <c r="N484" s="1">
        <v>0.9</v>
      </c>
      <c r="O484" s="1">
        <v>3</v>
      </c>
      <c r="P484" s="1">
        <v>2.44</v>
      </c>
      <c r="Q484" s="1">
        <v>2.4900000000000002</v>
      </c>
      <c r="R484" s="1">
        <v>2.46</v>
      </c>
      <c r="S484" s="1">
        <v>209636.92</v>
      </c>
      <c r="T484" s="1">
        <v>213422.17</v>
      </c>
      <c r="U484" s="1">
        <v>211205.5</v>
      </c>
    </row>
    <row r="485" spans="1:21">
      <c r="A485" s="1" t="s">
        <v>113</v>
      </c>
      <c r="B485" s="1" t="s">
        <v>66</v>
      </c>
      <c r="C485" s="2">
        <v>41626.690104166664</v>
      </c>
      <c r="D485" s="1" t="s">
        <v>23</v>
      </c>
      <c r="E485" s="1" t="s">
        <v>24</v>
      </c>
      <c r="G485" s="1">
        <v>0.65</v>
      </c>
      <c r="H485" s="1">
        <v>0.65</v>
      </c>
      <c r="I485" s="1" t="s">
        <v>25</v>
      </c>
      <c r="J485" s="1">
        <v>10629.7</v>
      </c>
      <c r="K485" s="1">
        <v>0</v>
      </c>
      <c r="L485" s="1">
        <v>0.5</v>
      </c>
      <c r="M485" s="1">
        <v>53.63</v>
      </c>
      <c r="N485" s="1">
        <v>0.5</v>
      </c>
      <c r="O485" s="1">
        <v>3</v>
      </c>
      <c r="P485" s="1">
        <v>0.65</v>
      </c>
      <c r="Q485" s="1">
        <v>0.65</v>
      </c>
      <c r="R485" s="1">
        <v>0.65</v>
      </c>
      <c r="S485" s="1">
        <v>10634.05</v>
      </c>
      <c r="T485" s="1">
        <v>10574.03</v>
      </c>
      <c r="U485" s="1">
        <v>10681.02</v>
      </c>
    </row>
    <row r="486" spans="1:21">
      <c r="A486" s="1" t="s">
        <v>113</v>
      </c>
      <c r="B486" s="1" t="s">
        <v>66</v>
      </c>
      <c r="C486" s="2">
        <v>41626.690104166664</v>
      </c>
      <c r="D486" s="1" t="s">
        <v>28</v>
      </c>
      <c r="E486" s="1" t="s">
        <v>29</v>
      </c>
      <c r="G486" s="1">
        <v>0.1</v>
      </c>
      <c r="H486" s="1">
        <v>0.1</v>
      </c>
      <c r="I486" s="1" t="s">
        <v>25</v>
      </c>
      <c r="J486" s="1">
        <v>34980.67</v>
      </c>
      <c r="K486" s="1">
        <v>0</v>
      </c>
      <c r="L486" s="1">
        <v>0.68</v>
      </c>
      <c r="M486" s="1">
        <v>243.11</v>
      </c>
      <c r="N486" s="1">
        <v>0.69</v>
      </c>
      <c r="O486" s="1">
        <v>3</v>
      </c>
      <c r="P486" s="1">
        <v>0.1</v>
      </c>
      <c r="Q486" s="1">
        <v>0.1</v>
      </c>
      <c r="R486" s="1">
        <v>0.1</v>
      </c>
      <c r="S486" s="1">
        <v>35171.82</v>
      </c>
      <c r="T486" s="1">
        <v>35063.14</v>
      </c>
      <c r="U486" s="1">
        <v>34707.050000000003</v>
      </c>
    </row>
    <row r="487" spans="1:21">
      <c r="A487" s="1" t="s">
        <v>113</v>
      </c>
      <c r="B487" s="1" t="s">
        <v>66</v>
      </c>
      <c r="C487" s="2">
        <v>41626.690104166664</v>
      </c>
      <c r="D487" s="1" t="s">
        <v>30</v>
      </c>
      <c r="E487" s="1" t="s">
        <v>31</v>
      </c>
      <c r="F487" s="1" t="s">
        <v>67</v>
      </c>
      <c r="G487" s="1">
        <v>0</v>
      </c>
      <c r="H487" s="1">
        <v>0</v>
      </c>
      <c r="I487" s="1" t="s">
        <v>25</v>
      </c>
      <c r="J487" s="1">
        <v>-45.28</v>
      </c>
      <c r="K487" s="1">
        <v>0</v>
      </c>
      <c r="L487" s="1">
        <v>55.44</v>
      </c>
      <c r="M487" s="1">
        <v>21.57</v>
      </c>
      <c r="N487" s="1">
        <v>47.64</v>
      </c>
      <c r="O487" s="1">
        <v>3</v>
      </c>
      <c r="P487" s="1">
        <v>-0.01</v>
      </c>
      <c r="Q487" s="1">
        <v>0</v>
      </c>
      <c r="R487" s="1">
        <v>0</v>
      </c>
      <c r="S487" s="1">
        <v>-69.89</v>
      </c>
      <c r="T487" s="1">
        <v>-36.29</v>
      </c>
      <c r="U487" s="1">
        <v>-29.66</v>
      </c>
    </row>
    <row r="488" spans="1:21">
      <c r="A488" s="1" t="s">
        <v>113</v>
      </c>
      <c r="B488" s="1" t="s">
        <v>66</v>
      </c>
      <c r="C488" s="2">
        <v>41626.690104166664</v>
      </c>
      <c r="D488" s="1" t="s">
        <v>32</v>
      </c>
      <c r="E488" s="1" t="s">
        <v>33</v>
      </c>
      <c r="G488" s="1">
        <v>0.54</v>
      </c>
      <c r="H488" s="1">
        <v>0.54</v>
      </c>
      <c r="I488" s="1" t="s">
        <v>25</v>
      </c>
      <c r="J488" s="1">
        <v>4312.75</v>
      </c>
      <c r="K488" s="1">
        <v>0.01</v>
      </c>
      <c r="L488" s="1">
        <v>0.92</v>
      </c>
      <c r="M488" s="1">
        <v>39.799999999999997</v>
      </c>
      <c r="N488" s="1">
        <v>0.92</v>
      </c>
      <c r="O488" s="1">
        <v>3</v>
      </c>
      <c r="P488" s="1">
        <v>0.55000000000000004</v>
      </c>
      <c r="Q488" s="1">
        <v>0.54</v>
      </c>
      <c r="R488" s="1">
        <v>0.54</v>
      </c>
      <c r="S488" s="1">
        <v>4357.8999999999996</v>
      </c>
      <c r="T488" s="1">
        <v>4282.75</v>
      </c>
      <c r="U488" s="1">
        <v>4297.62</v>
      </c>
    </row>
    <row r="489" spans="1:21">
      <c r="A489" s="1" t="s">
        <v>113</v>
      </c>
      <c r="B489" s="1" t="s">
        <v>66</v>
      </c>
      <c r="C489" s="2">
        <v>41626.690104166664</v>
      </c>
      <c r="D489" s="1" t="s">
        <v>34</v>
      </c>
      <c r="E489" s="1" t="s">
        <v>35</v>
      </c>
      <c r="G489" s="1">
        <v>0.01</v>
      </c>
      <c r="H489" s="1">
        <v>0.01</v>
      </c>
      <c r="I489" s="1" t="s">
        <v>25</v>
      </c>
      <c r="J489" s="1">
        <v>213.01</v>
      </c>
      <c r="K489" s="1">
        <v>0</v>
      </c>
      <c r="L489" s="1">
        <v>6.77</v>
      </c>
      <c r="M489" s="1">
        <v>14.4</v>
      </c>
      <c r="N489" s="1">
        <v>6.76</v>
      </c>
      <c r="O489" s="1">
        <v>3</v>
      </c>
      <c r="P489" s="1">
        <v>0.01</v>
      </c>
      <c r="Q489" s="1">
        <v>0.01</v>
      </c>
      <c r="R489" s="1">
        <v>0.01</v>
      </c>
      <c r="S489" s="1">
        <v>203.45</v>
      </c>
      <c r="T489" s="1">
        <v>206</v>
      </c>
      <c r="U489" s="1">
        <v>229.58</v>
      </c>
    </row>
    <row r="490" spans="1:21">
      <c r="A490" s="1" t="s">
        <v>113</v>
      </c>
      <c r="B490" s="1" t="s">
        <v>66</v>
      </c>
      <c r="C490" s="2">
        <v>41626.690104166664</v>
      </c>
      <c r="D490" s="1" t="s">
        <v>36</v>
      </c>
      <c r="E490" s="1" t="s">
        <v>37</v>
      </c>
      <c r="G490" s="1">
        <v>2E-3</v>
      </c>
      <c r="H490" s="1">
        <v>2E-3</v>
      </c>
      <c r="I490" s="1" t="s">
        <v>25</v>
      </c>
      <c r="J490" s="1">
        <v>91.558999999999997</v>
      </c>
      <c r="K490" s="1">
        <v>0</v>
      </c>
      <c r="L490" s="1">
        <v>7.1520000000000001</v>
      </c>
      <c r="M490" s="1">
        <v>6.1609999999999996</v>
      </c>
      <c r="N490" s="1">
        <v>6.73</v>
      </c>
      <c r="O490" s="1">
        <v>3</v>
      </c>
      <c r="P490" s="1">
        <v>2E-3</v>
      </c>
      <c r="Q490" s="1">
        <v>2E-3</v>
      </c>
      <c r="R490" s="1">
        <v>2E-3</v>
      </c>
      <c r="S490" s="1">
        <v>98.611999999999995</v>
      </c>
      <c r="T490" s="1">
        <v>88.832999999999998</v>
      </c>
      <c r="U490" s="1">
        <v>87.231999999999999</v>
      </c>
    </row>
    <row r="491" spans="1:21">
      <c r="A491" s="1" t="s">
        <v>113</v>
      </c>
      <c r="B491" s="1" t="s">
        <v>66</v>
      </c>
      <c r="C491" s="2">
        <v>41626.690104166664</v>
      </c>
      <c r="D491" s="1" t="s">
        <v>38</v>
      </c>
      <c r="E491" s="1" t="s">
        <v>39</v>
      </c>
      <c r="F491" s="1" t="s">
        <v>100</v>
      </c>
      <c r="G491" s="1" t="s">
        <v>97</v>
      </c>
      <c r="H491" s="1" t="s">
        <v>97</v>
      </c>
      <c r="I491" s="1" t="s">
        <v>25</v>
      </c>
      <c r="J491" s="1" t="s">
        <v>97</v>
      </c>
      <c r="K491" s="1" t="s">
        <v>26</v>
      </c>
      <c r="L491" s="1" t="s">
        <v>26</v>
      </c>
      <c r="M491" s="1" t="s">
        <v>26</v>
      </c>
      <c r="N491" s="1" t="s">
        <v>98</v>
      </c>
      <c r="O491" s="1">
        <v>3</v>
      </c>
      <c r="P491" s="1" t="s">
        <v>97</v>
      </c>
      <c r="Q491" s="1" t="s">
        <v>97</v>
      </c>
      <c r="R491" s="1" t="s">
        <v>97</v>
      </c>
      <c r="S491" s="1" t="s">
        <v>97</v>
      </c>
      <c r="T491" s="1" t="s">
        <v>97</v>
      </c>
      <c r="U491" s="1" t="s">
        <v>97</v>
      </c>
    </row>
    <row r="492" spans="1:21">
      <c r="A492" s="1" t="s">
        <v>113</v>
      </c>
      <c r="B492" s="1" t="s">
        <v>66</v>
      </c>
      <c r="C492" s="2">
        <v>41626.690104166664</v>
      </c>
      <c r="D492" s="1" t="s">
        <v>40</v>
      </c>
      <c r="E492" s="1" t="s">
        <v>41</v>
      </c>
      <c r="G492" s="1">
        <v>0.61</v>
      </c>
      <c r="H492" s="1">
        <v>0.61</v>
      </c>
      <c r="I492" s="1" t="s">
        <v>25</v>
      </c>
      <c r="J492" s="1">
        <v>1266.57</v>
      </c>
      <c r="K492" s="1">
        <v>0</v>
      </c>
      <c r="L492" s="1">
        <v>0.13</v>
      </c>
      <c r="M492" s="1">
        <v>1.61</v>
      </c>
      <c r="N492" s="1">
        <v>0.13</v>
      </c>
      <c r="O492" s="1">
        <v>3</v>
      </c>
      <c r="P492" s="1">
        <v>0.61</v>
      </c>
      <c r="Q492" s="1">
        <v>0.61</v>
      </c>
      <c r="R492" s="1">
        <v>0.61</v>
      </c>
      <c r="S492" s="1">
        <v>1265.2</v>
      </c>
      <c r="T492" s="1">
        <v>1266.1600000000001</v>
      </c>
      <c r="U492" s="1">
        <v>1268.3399999999999</v>
      </c>
    </row>
    <row r="493" spans="1:21">
      <c r="A493" s="1" t="s">
        <v>113</v>
      </c>
      <c r="B493" s="1" t="s">
        <v>66</v>
      </c>
      <c r="C493" s="2">
        <v>41626.690104166664</v>
      </c>
      <c r="D493" s="1" t="s">
        <v>42</v>
      </c>
      <c r="E493" s="1" t="s">
        <v>43</v>
      </c>
      <c r="G493" s="1">
        <v>0.03</v>
      </c>
      <c r="H493" s="1">
        <v>0.03</v>
      </c>
      <c r="I493" s="1" t="s">
        <v>25</v>
      </c>
      <c r="J493" s="1">
        <v>39429.597000000002</v>
      </c>
      <c r="K493" s="1">
        <v>0</v>
      </c>
      <c r="L493" s="1">
        <v>0.7</v>
      </c>
      <c r="M493" s="1">
        <v>277.34199999999998</v>
      </c>
      <c r="N493" s="1">
        <v>0.7</v>
      </c>
      <c r="O493" s="1">
        <v>3</v>
      </c>
      <c r="P493" s="1">
        <v>0.03</v>
      </c>
      <c r="Q493" s="1">
        <v>0.03</v>
      </c>
      <c r="R493" s="1">
        <v>0.03</v>
      </c>
      <c r="S493" s="1">
        <v>39139.101999999999</v>
      </c>
      <c r="T493" s="1">
        <v>39458.103000000003</v>
      </c>
      <c r="U493" s="1">
        <v>39691.584999999999</v>
      </c>
    </row>
    <row r="494" spans="1:21">
      <c r="A494" s="1" t="s">
        <v>113</v>
      </c>
      <c r="B494" s="1" t="s">
        <v>66</v>
      </c>
      <c r="C494" s="2">
        <v>41626.690104166664</v>
      </c>
      <c r="D494" s="1" t="s">
        <v>44</v>
      </c>
      <c r="E494" s="1" t="s">
        <v>45</v>
      </c>
      <c r="G494" s="1">
        <v>1.23</v>
      </c>
      <c r="H494" s="1">
        <v>1.23</v>
      </c>
      <c r="I494" s="1" t="s">
        <v>25</v>
      </c>
      <c r="J494" s="1">
        <v>106447.96</v>
      </c>
      <c r="K494" s="1">
        <v>0.01</v>
      </c>
      <c r="L494" s="1">
        <v>1.07</v>
      </c>
      <c r="M494" s="1">
        <v>1129.0899999999999</v>
      </c>
      <c r="N494" s="1">
        <v>1.06</v>
      </c>
      <c r="O494" s="1">
        <v>3</v>
      </c>
      <c r="P494" s="1">
        <v>1.21</v>
      </c>
      <c r="Q494" s="1">
        <v>1.24</v>
      </c>
      <c r="R494" s="1">
        <v>1.23</v>
      </c>
      <c r="S494" s="1">
        <v>105169.08</v>
      </c>
      <c r="T494" s="1">
        <v>107306.93</v>
      </c>
      <c r="U494" s="1">
        <v>106867.86</v>
      </c>
    </row>
    <row r="496" spans="1:21">
      <c r="G496" s="1" t="s">
        <v>6</v>
      </c>
      <c r="H496" s="1" t="s">
        <v>7</v>
      </c>
      <c r="I496" s="1" t="s">
        <v>8</v>
      </c>
      <c r="J496" s="1" t="s">
        <v>9</v>
      </c>
      <c r="K496" s="1" t="s">
        <v>10</v>
      </c>
      <c r="L496" s="1" t="s">
        <v>11</v>
      </c>
      <c r="M496" s="1" t="s">
        <v>12</v>
      </c>
      <c r="N496" s="1" t="s">
        <v>13</v>
      </c>
      <c r="O496" s="1" t="s">
        <v>14</v>
      </c>
      <c r="P496" s="1" t="s">
        <v>15</v>
      </c>
      <c r="Q496" s="1" t="s">
        <v>16</v>
      </c>
      <c r="R496" s="1" t="s">
        <v>17</v>
      </c>
      <c r="S496" s="1" t="s">
        <v>18</v>
      </c>
      <c r="T496" s="1" t="s">
        <v>19</v>
      </c>
      <c r="U496" s="1" t="s">
        <v>20</v>
      </c>
    </row>
    <row r="497" spans="1:21">
      <c r="A497" s="1" t="s">
        <v>21</v>
      </c>
      <c r="B497" s="1" t="s">
        <v>22</v>
      </c>
      <c r="C497" s="2">
        <v>41626.582372685189</v>
      </c>
      <c r="D497" s="1" t="s">
        <v>23</v>
      </c>
      <c r="E497" s="1" t="s">
        <v>24</v>
      </c>
      <c r="G497" s="1">
        <v>0</v>
      </c>
      <c r="H497" s="1">
        <v>0</v>
      </c>
      <c r="I497" s="1" t="s">
        <v>25</v>
      </c>
      <c r="J497" s="1">
        <v>4.0199999999999996</v>
      </c>
      <c r="K497" s="1" t="s">
        <v>26</v>
      </c>
      <c r="L497" s="1" t="s">
        <v>26</v>
      </c>
      <c r="M497" s="1">
        <v>28.14</v>
      </c>
      <c r="N497" s="1" t="s">
        <v>27</v>
      </c>
      <c r="O497" s="1">
        <v>3</v>
      </c>
      <c r="P497" s="1">
        <v>0</v>
      </c>
      <c r="Q497" s="1">
        <v>0</v>
      </c>
      <c r="R497" s="1">
        <v>0</v>
      </c>
      <c r="S497" s="1">
        <v>36.26</v>
      </c>
      <c r="T497" s="1">
        <v>-8.61</v>
      </c>
      <c r="U497" s="1">
        <v>-15.6</v>
      </c>
    </row>
    <row r="498" spans="1:21">
      <c r="A498" s="1" t="s">
        <v>21</v>
      </c>
      <c r="B498" s="1" t="s">
        <v>22</v>
      </c>
      <c r="C498" s="2">
        <v>41626.582372685189</v>
      </c>
      <c r="D498" s="1" t="s">
        <v>28</v>
      </c>
      <c r="E498" s="1" t="s">
        <v>29</v>
      </c>
      <c r="G498" s="1">
        <v>0</v>
      </c>
      <c r="H498" s="1">
        <v>0</v>
      </c>
      <c r="I498" s="1" t="s">
        <v>25</v>
      </c>
      <c r="J498" s="1">
        <v>0.12</v>
      </c>
      <c r="K498" s="1" t="s">
        <v>26</v>
      </c>
      <c r="L498" s="1" t="s">
        <v>26</v>
      </c>
      <c r="M498" s="1">
        <v>3.14</v>
      </c>
      <c r="N498" s="1" t="s">
        <v>27</v>
      </c>
      <c r="O498" s="1">
        <v>3</v>
      </c>
      <c r="P498" s="1">
        <v>0</v>
      </c>
      <c r="Q498" s="1">
        <v>0</v>
      </c>
      <c r="R498" s="1">
        <v>0</v>
      </c>
      <c r="S498" s="1">
        <v>-1.29</v>
      </c>
      <c r="T498" s="1">
        <v>3.72</v>
      </c>
      <c r="U498" s="1">
        <v>-2.0699999999999998</v>
      </c>
    </row>
    <row r="499" spans="1:21">
      <c r="A499" s="1" t="s">
        <v>21</v>
      </c>
      <c r="B499" s="1" t="s">
        <v>22</v>
      </c>
      <c r="C499" s="2">
        <v>41626.582372685189</v>
      </c>
      <c r="D499" s="1" t="s">
        <v>30</v>
      </c>
      <c r="E499" s="1" t="s">
        <v>31</v>
      </c>
      <c r="G499" s="1">
        <v>0</v>
      </c>
      <c r="H499" s="1">
        <v>0</v>
      </c>
      <c r="I499" s="1" t="s">
        <v>25</v>
      </c>
      <c r="J499" s="1">
        <v>0.26</v>
      </c>
      <c r="K499" s="1" t="s">
        <v>26</v>
      </c>
      <c r="L499" s="1" t="s">
        <v>26</v>
      </c>
      <c r="M499" s="1">
        <v>5.44</v>
      </c>
      <c r="N499" s="1" t="s">
        <v>27</v>
      </c>
      <c r="O499" s="1">
        <v>3</v>
      </c>
      <c r="P499" s="1">
        <v>0</v>
      </c>
      <c r="Q499" s="1">
        <v>0</v>
      </c>
      <c r="R499" s="1">
        <v>0</v>
      </c>
      <c r="S499" s="1">
        <v>5.49</v>
      </c>
      <c r="T499" s="1">
        <v>0.66</v>
      </c>
      <c r="U499" s="1">
        <v>-5.36</v>
      </c>
    </row>
    <row r="500" spans="1:21">
      <c r="A500" s="1" t="s">
        <v>21</v>
      </c>
      <c r="B500" s="1" t="s">
        <v>22</v>
      </c>
      <c r="C500" s="2">
        <v>41626.582372685189</v>
      </c>
      <c r="D500" s="1" t="s">
        <v>32</v>
      </c>
      <c r="E500" s="1" t="s">
        <v>33</v>
      </c>
      <c r="G500" s="1">
        <v>0</v>
      </c>
      <c r="H500" s="1">
        <v>0</v>
      </c>
      <c r="I500" s="1" t="s">
        <v>25</v>
      </c>
      <c r="J500" s="1">
        <v>0.1</v>
      </c>
      <c r="K500" s="1" t="s">
        <v>26</v>
      </c>
      <c r="L500" s="1" t="s">
        <v>26</v>
      </c>
      <c r="M500" s="1">
        <v>5.74</v>
      </c>
      <c r="N500" s="1" t="s">
        <v>27</v>
      </c>
      <c r="O500" s="1">
        <v>3</v>
      </c>
      <c r="P500" s="1">
        <v>0</v>
      </c>
      <c r="Q500" s="1">
        <v>0</v>
      </c>
      <c r="R500" s="1">
        <v>0</v>
      </c>
      <c r="S500" s="1">
        <v>-6.15</v>
      </c>
      <c r="T500" s="1">
        <v>1.31</v>
      </c>
      <c r="U500" s="1">
        <v>5.12</v>
      </c>
    </row>
    <row r="501" spans="1:21">
      <c r="A501" s="1" t="s">
        <v>21</v>
      </c>
      <c r="B501" s="1" t="s">
        <v>22</v>
      </c>
      <c r="C501" s="2">
        <v>41626.582372685189</v>
      </c>
      <c r="D501" s="1" t="s">
        <v>34</v>
      </c>
      <c r="E501" s="1" t="s">
        <v>35</v>
      </c>
      <c r="G501" s="1">
        <v>0</v>
      </c>
      <c r="H501" s="1">
        <v>0</v>
      </c>
      <c r="I501" s="1" t="s">
        <v>25</v>
      </c>
      <c r="J501" s="1">
        <v>0.03</v>
      </c>
      <c r="K501" s="1" t="s">
        <v>26</v>
      </c>
      <c r="L501" s="1" t="s">
        <v>26</v>
      </c>
      <c r="M501" s="1">
        <v>1.61</v>
      </c>
      <c r="N501" s="1" t="s">
        <v>27</v>
      </c>
      <c r="O501" s="1">
        <v>3</v>
      </c>
      <c r="P501" s="1">
        <v>0</v>
      </c>
      <c r="Q501" s="1">
        <v>0</v>
      </c>
      <c r="R501" s="1">
        <v>0</v>
      </c>
      <c r="S501" s="1">
        <v>1.74</v>
      </c>
      <c r="T501" s="1">
        <v>-0.17</v>
      </c>
      <c r="U501" s="1">
        <v>-1.47</v>
      </c>
    </row>
    <row r="502" spans="1:21">
      <c r="A502" s="1" t="s">
        <v>21</v>
      </c>
      <c r="B502" s="1" t="s">
        <v>22</v>
      </c>
      <c r="C502" s="2">
        <v>41626.582372685189</v>
      </c>
      <c r="D502" s="1" t="s">
        <v>36</v>
      </c>
      <c r="E502" s="1" t="s">
        <v>37</v>
      </c>
      <c r="G502" s="1">
        <v>0</v>
      </c>
      <c r="H502" s="1">
        <v>0</v>
      </c>
      <c r="I502" s="1" t="s">
        <v>25</v>
      </c>
      <c r="J502" s="1">
        <v>3.5999999999999997E-2</v>
      </c>
      <c r="K502" s="1" t="s">
        <v>26</v>
      </c>
      <c r="L502" s="1" t="s">
        <v>26</v>
      </c>
      <c r="M502" s="1">
        <v>2.9289999999999998</v>
      </c>
      <c r="N502" s="1" t="s">
        <v>27</v>
      </c>
      <c r="O502" s="1">
        <v>3</v>
      </c>
      <c r="P502" s="1">
        <v>0</v>
      </c>
      <c r="Q502" s="1">
        <v>0</v>
      </c>
      <c r="R502" s="1">
        <v>0</v>
      </c>
      <c r="S502" s="1">
        <v>-2.944</v>
      </c>
      <c r="T502" s="1">
        <v>2.911</v>
      </c>
      <c r="U502" s="1">
        <v>0.14199999999999999</v>
      </c>
    </row>
    <row r="503" spans="1:21">
      <c r="A503" s="1" t="s">
        <v>21</v>
      </c>
      <c r="B503" s="1" t="s">
        <v>22</v>
      </c>
      <c r="C503" s="2">
        <v>41626.582372685189</v>
      </c>
      <c r="D503" s="1" t="s">
        <v>38</v>
      </c>
      <c r="E503" s="1" t="s">
        <v>39</v>
      </c>
      <c r="G503" s="1">
        <v>0</v>
      </c>
      <c r="H503" s="1">
        <v>0</v>
      </c>
      <c r="I503" s="1" t="s">
        <v>25</v>
      </c>
      <c r="J503" s="1">
        <v>0.02</v>
      </c>
      <c r="K503" s="1" t="s">
        <v>26</v>
      </c>
      <c r="L503" s="1" t="s">
        <v>26</v>
      </c>
      <c r="M503" s="1">
        <v>49.3</v>
      </c>
      <c r="N503" s="1" t="s">
        <v>27</v>
      </c>
      <c r="O503" s="1">
        <v>3</v>
      </c>
      <c r="P503" s="1">
        <v>0</v>
      </c>
      <c r="Q503" s="1">
        <v>0</v>
      </c>
      <c r="R503" s="1">
        <v>0</v>
      </c>
      <c r="S503" s="1">
        <v>56.43</v>
      </c>
      <c r="T503" s="1">
        <v>-34.83</v>
      </c>
      <c r="U503" s="1">
        <v>-21.54</v>
      </c>
    </row>
    <row r="504" spans="1:21">
      <c r="A504" s="1" t="s">
        <v>21</v>
      </c>
      <c r="B504" s="1" t="s">
        <v>22</v>
      </c>
      <c r="C504" s="2">
        <v>41626.582372685189</v>
      </c>
      <c r="D504" s="1" t="s">
        <v>40</v>
      </c>
      <c r="E504" s="1" t="s">
        <v>41</v>
      </c>
      <c r="G504" s="1">
        <v>0</v>
      </c>
      <c r="H504" s="1">
        <v>0</v>
      </c>
      <c r="I504" s="1" t="s">
        <v>25</v>
      </c>
      <c r="J504" s="1">
        <v>0.03</v>
      </c>
      <c r="K504" s="1" t="s">
        <v>26</v>
      </c>
      <c r="L504" s="1" t="s">
        <v>26</v>
      </c>
      <c r="M504" s="1">
        <v>1.37</v>
      </c>
      <c r="N504" s="1" t="s">
        <v>27</v>
      </c>
      <c r="O504" s="1">
        <v>3</v>
      </c>
      <c r="P504" s="1">
        <v>0</v>
      </c>
      <c r="Q504" s="1">
        <v>0</v>
      </c>
      <c r="R504" s="1">
        <v>0</v>
      </c>
      <c r="S504" s="1">
        <v>1.03</v>
      </c>
      <c r="T504" s="1">
        <v>-1.52</v>
      </c>
      <c r="U504" s="1">
        <v>0.59</v>
      </c>
    </row>
    <row r="505" spans="1:21">
      <c r="A505" s="1" t="s">
        <v>21</v>
      </c>
      <c r="B505" s="1" t="s">
        <v>22</v>
      </c>
      <c r="C505" s="2">
        <v>41626.582372685189</v>
      </c>
      <c r="D505" s="1" t="s">
        <v>42</v>
      </c>
      <c r="E505" s="1" t="s">
        <v>43</v>
      </c>
      <c r="G505" s="1">
        <v>0</v>
      </c>
      <c r="H505" s="1">
        <v>0</v>
      </c>
      <c r="I505" s="1" t="s">
        <v>25</v>
      </c>
      <c r="J505" s="1">
        <v>-3.9E-2</v>
      </c>
      <c r="K505" s="1" t="s">
        <v>26</v>
      </c>
      <c r="L505" s="1" t="s">
        <v>26</v>
      </c>
      <c r="M505" s="1">
        <v>22.95</v>
      </c>
      <c r="N505" s="1" t="s">
        <v>27</v>
      </c>
      <c r="O505" s="1">
        <v>3</v>
      </c>
      <c r="P505" s="1">
        <v>0</v>
      </c>
      <c r="Q505" s="1">
        <v>0</v>
      </c>
      <c r="R505" s="1">
        <v>0</v>
      </c>
      <c r="S505" s="1">
        <v>-13.975</v>
      </c>
      <c r="T505" s="1">
        <v>-12.59</v>
      </c>
      <c r="U505" s="1">
        <v>26.45</v>
      </c>
    </row>
    <row r="506" spans="1:21">
      <c r="A506" s="1" t="s">
        <v>21</v>
      </c>
      <c r="B506" s="1" t="s">
        <v>22</v>
      </c>
      <c r="C506" s="2">
        <v>41626.582372685189</v>
      </c>
      <c r="D506" s="1" t="s">
        <v>44</v>
      </c>
      <c r="E506" s="1" t="s">
        <v>45</v>
      </c>
      <c r="G506" s="1">
        <v>0</v>
      </c>
      <c r="H506" s="1">
        <v>0</v>
      </c>
      <c r="I506" s="1" t="s">
        <v>25</v>
      </c>
      <c r="J506" s="1">
        <v>0.01</v>
      </c>
      <c r="K506" s="1" t="s">
        <v>26</v>
      </c>
      <c r="L506" s="1" t="s">
        <v>26</v>
      </c>
      <c r="M506" s="1">
        <v>10.98</v>
      </c>
      <c r="N506" s="1" t="s">
        <v>27</v>
      </c>
      <c r="O506" s="1">
        <v>3</v>
      </c>
      <c r="P506" s="1">
        <v>0</v>
      </c>
      <c r="Q506" s="1">
        <v>0</v>
      </c>
      <c r="R506" s="1">
        <v>0</v>
      </c>
      <c r="S506" s="1">
        <v>8.82</v>
      </c>
      <c r="T506" s="1">
        <v>-12.29</v>
      </c>
      <c r="U506" s="1">
        <v>3.49</v>
      </c>
    </row>
    <row r="507" spans="1:21">
      <c r="A507" s="1" t="s">
        <v>46</v>
      </c>
      <c r="B507" s="1" t="s">
        <v>47</v>
      </c>
      <c r="C507" s="2">
        <v>41626.583807870367</v>
      </c>
      <c r="D507" s="1" t="s">
        <v>28</v>
      </c>
      <c r="E507" s="18" t="s">
        <v>29</v>
      </c>
      <c r="G507" s="1">
        <v>0.01</v>
      </c>
      <c r="H507" s="1">
        <v>0.01</v>
      </c>
      <c r="I507" s="1" t="s">
        <v>25</v>
      </c>
      <c r="J507" s="1">
        <v>3400.48</v>
      </c>
      <c r="K507" s="1" t="s">
        <v>26</v>
      </c>
      <c r="L507" s="1" t="s">
        <v>26</v>
      </c>
      <c r="M507" s="1">
        <v>36.1</v>
      </c>
      <c r="N507" s="1">
        <v>1.06</v>
      </c>
      <c r="O507" s="1">
        <v>3</v>
      </c>
      <c r="P507" s="1">
        <v>0.01</v>
      </c>
      <c r="Q507" s="1">
        <v>0.01</v>
      </c>
      <c r="R507" s="1">
        <v>0.01</v>
      </c>
      <c r="S507" s="1">
        <v>3386.95</v>
      </c>
      <c r="T507" s="1">
        <v>3373.1</v>
      </c>
      <c r="U507" s="1">
        <v>3441.39</v>
      </c>
    </row>
    <row r="508" spans="1:21">
      <c r="A508" s="1" t="s">
        <v>48</v>
      </c>
      <c r="B508" s="1" t="s">
        <v>47</v>
      </c>
      <c r="C508" s="2">
        <v>41626.585231481484</v>
      </c>
      <c r="D508" s="1" t="s">
        <v>28</v>
      </c>
      <c r="E508" s="18" t="s">
        <v>29</v>
      </c>
      <c r="G508" s="1">
        <v>0.05</v>
      </c>
      <c r="H508" s="1">
        <v>0.05</v>
      </c>
      <c r="I508" s="1" t="s">
        <v>25</v>
      </c>
      <c r="J508" s="1">
        <v>15969.86</v>
      </c>
      <c r="K508" s="1" t="s">
        <v>26</v>
      </c>
      <c r="L508" s="1" t="s">
        <v>26</v>
      </c>
      <c r="M508" s="1">
        <v>169.89</v>
      </c>
      <c r="N508" s="1">
        <v>1.06</v>
      </c>
      <c r="O508" s="1">
        <v>3</v>
      </c>
      <c r="P508" s="1">
        <v>0.05</v>
      </c>
      <c r="Q508" s="1">
        <v>0.05</v>
      </c>
      <c r="R508" s="1">
        <v>0.05</v>
      </c>
      <c r="S508" s="1">
        <v>16051.26</v>
      </c>
      <c r="T508" s="1">
        <v>16083.73</v>
      </c>
      <c r="U508" s="1">
        <v>15774.59</v>
      </c>
    </row>
    <row r="509" spans="1:21">
      <c r="A509" s="1" t="s">
        <v>49</v>
      </c>
      <c r="B509" s="1" t="s">
        <v>47</v>
      </c>
      <c r="C509" s="2">
        <v>41626.58666666667</v>
      </c>
      <c r="D509" s="1" t="s">
        <v>28</v>
      </c>
      <c r="E509" s="18" t="s">
        <v>29</v>
      </c>
      <c r="G509" s="1">
        <v>0.1</v>
      </c>
      <c r="H509" s="1">
        <v>0.1</v>
      </c>
      <c r="I509" s="1" t="s">
        <v>25</v>
      </c>
      <c r="J509" s="1">
        <v>33480.089999999997</v>
      </c>
      <c r="K509" s="1" t="s">
        <v>26</v>
      </c>
      <c r="L509" s="1" t="s">
        <v>26</v>
      </c>
      <c r="M509" s="1">
        <v>139.72999999999999</v>
      </c>
      <c r="N509" s="1">
        <v>0.42</v>
      </c>
      <c r="O509" s="1">
        <v>3</v>
      </c>
      <c r="P509" s="1">
        <v>0.1</v>
      </c>
      <c r="Q509" s="1">
        <v>0.1</v>
      </c>
      <c r="R509" s="1">
        <v>0.1</v>
      </c>
      <c r="S509" s="1">
        <v>33556.26</v>
      </c>
      <c r="T509" s="1">
        <v>33318.83</v>
      </c>
      <c r="U509" s="1">
        <v>33565.19</v>
      </c>
    </row>
    <row r="510" spans="1:21">
      <c r="A510" s="1" t="s">
        <v>50</v>
      </c>
      <c r="B510" s="1" t="s">
        <v>47</v>
      </c>
      <c r="C510" s="2">
        <v>41626.588090277779</v>
      </c>
      <c r="D510" s="1" t="s">
        <v>28</v>
      </c>
      <c r="E510" s="18" t="s">
        <v>29</v>
      </c>
      <c r="G510" s="1">
        <v>0.2</v>
      </c>
      <c r="H510" s="1">
        <v>0.2</v>
      </c>
      <c r="I510" s="1" t="s">
        <v>25</v>
      </c>
      <c r="J510" s="1">
        <v>69915.850000000006</v>
      </c>
      <c r="K510" s="1" t="s">
        <v>26</v>
      </c>
      <c r="L510" s="1" t="s">
        <v>26</v>
      </c>
      <c r="M510" s="1">
        <v>823.13</v>
      </c>
      <c r="N510" s="1">
        <v>1.18</v>
      </c>
      <c r="O510" s="1">
        <v>3</v>
      </c>
      <c r="P510" s="1">
        <v>0.2</v>
      </c>
      <c r="Q510" s="1">
        <v>0.2</v>
      </c>
      <c r="R510" s="1">
        <v>0.2</v>
      </c>
      <c r="S510" s="1">
        <v>70241.89</v>
      </c>
      <c r="T510" s="1">
        <v>68979.64</v>
      </c>
      <c r="U510" s="1">
        <v>70526.02</v>
      </c>
    </row>
    <row r="511" spans="1:21">
      <c r="A511" s="1" t="s">
        <v>51</v>
      </c>
      <c r="B511" s="1" t="s">
        <v>47</v>
      </c>
      <c r="C511" s="2">
        <v>41626.589525462965</v>
      </c>
      <c r="D511" s="1" t="s">
        <v>28</v>
      </c>
      <c r="E511" s="18" t="s">
        <v>29</v>
      </c>
      <c r="G511" s="1">
        <v>0.3</v>
      </c>
      <c r="H511" s="1">
        <v>0.3</v>
      </c>
      <c r="I511" s="1" t="s">
        <v>25</v>
      </c>
      <c r="J511" s="1">
        <v>106990.75</v>
      </c>
      <c r="K511" s="1" t="s">
        <v>26</v>
      </c>
      <c r="L511" s="1" t="s">
        <v>26</v>
      </c>
      <c r="M511" s="1">
        <v>648.26</v>
      </c>
      <c r="N511" s="1">
        <v>0.61</v>
      </c>
      <c r="O511" s="1">
        <v>3</v>
      </c>
      <c r="P511" s="1">
        <v>0.3</v>
      </c>
      <c r="Q511" s="1">
        <v>0.3</v>
      </c>
      <c r="R511" s="1">
        <v>0.3</v>
      </c>
      <c r="S511" s="1">
        <v>107722.51</v>
      </c>
      <c r="T511" s="1">
        <v>106488.39</v>
      </c>
      <c r="U511" s="1">
        <v>106761.34</v>
      </c>
    </row>
    <row r="512" spans="1:21">
      <c r="A512" s="1" t="s">
        <v>52</v>
      </c>
      <c r="B512" s="1" t="s">
        <v>47</v>
      </c>
      <c r="C512" s="2">
        <v>41626.59097222222</v>
      </c>
      <c r="D512" s="1" t="s">
        <v>28</v>
      </c>
      <c r="E512" s="18" t="s">
        <v>29</v>
      </c>
      <c r="G512" s="1">
        <v>0.4</v>
      </c>
      <c r="H512" s="1">
        <v>0.4</v>
      </c>
      <c r="I512" s="1" t="s">
        <v>25</v>
      </c>
      <c r="J512" s="1">
        <v>141705.07999999999</v>
      </c>
      <c r="K512" s="1" t="s">
        <v>26</v>
      </c>
      <c r="L512" s="1" t="s">
        <v>26</v>
      </c>
      <c r="M512" s="1">
        <v>1577.52</v>
      </c>
      <c r="N512" s="1">
        <v>1.1100000000000001</v>
      </c>
      <c r="O512" s="1">
        <v>3</v>
      </c>
      <c r="P512" s="1">
        <v>0.4</v>
      </c>
      <c r="Q512" s="1">
        <v>0.4</v>
      </c>
      <c r="R512" s="1">
        <v>0.4</v>
      </c>
      <c r="S512" s="1">
        <v>141815.35999999999</v>
      </c>
      <c r="T512" s="1">
        <v>140075.31</v>
      </c>
      <c r="U512" s="1">
        <v>143224.56</v>
      </c>
    </row>
    <row r="513" spans="1:21">
      <c r="A513" s="1" t="s">
        <v>53</v>
      </c>
      <c r="B513" s="1" t="s">
        <v>47</v>
      </c>
      <c r="C513" s="2">
        <v>41626.592407407406</v>
      </c>
      <c r="D513" s="1" t="s">
        <v>28</v>
      </c>
      <c r="E513" s="18" t="s">
        <v>29</v>
      </c>
      <c r="G513" s="1">
        <v>0.5</v>
      </c>
      <c r="H513" s="1">
        <v>0.5</v>
      </c>
      <c r="I513" s="1" t="s">
        <v>25</v>
      </c>
      <c r="J513" s="1">
        <v>193984.52</v>
      </c>
      <c r="K513" s="1" t="s">
        <v>26</v>
      </c>
      <c r="L513" s="1" t="s">
        <v>26</v>
      </c>
      <c r="M513" s="1">
        <v>3928.38</v>
      </c>
      <c r="N513" s="1">
        <v>2.0299999999999998</v>
      </c>
      <c r="O513" s="1">
        <v>3</v>
      </c>
      <c r="P513" s="1">
        <v>0.5</v>
      </c>
      <c r="Q513" s="1">
        <v>0.5</v>
      </c>
      <c r="R513" s="1">
        <v>0.5</v>
      </c>
      <c r="S513" s="1">
        <v>189463.08</v>
      </c>
      <c r="T513" s="1">
        <v>196560.95</v>
      </c>
      <c r="U513" s="1">
        <v>195929.53</v>
      </c>
    </row>
    <row r="514" spans="1:21" ht="13" customHeight="1">
      <c r="A514" s="1" t="s">
        <v>46</v>
      </c>
      <c r="B514" s="1" t="s">
        <v>47</v>
      </c>
      <c r="C514" s="2">
        <v>41626.583807870367</v>
      </c>
      <c r="D514" s="1" t="s">
        <v>30</v>
      </c>
      <c r="E514" s="19" t="s">
        <v>31</v>
      </c>
      <c r="G514" s="1">
        <v>0.01</v>
      </c>
      <c r="H514" s="1">
        <v>0.01</v>
      </c>
      <c r="I514" s="1" t="s">
        <v>25</v>
      </c>
      <c r="J514" s="1">
        <v>113.84</v>
      </c>
      <c r="K514" s="1" t="s">
        <v>26</v>
      </c>
      <c r="L514" s="1" t="s">
        <v>26</v>
      </c>
      <c r="M514" s="1">
        <v>5.48</v>
      </c>
      <c r="N514" s="1">
        <v>4.8099999999999996</v>
      </c>
      <c r="O514" s="1">
        <v>3</v>
      </c>
      <c r="P514" s="1">
        <v>0.01</v>
      </c>
      <c r="Q514" s="1">
        <v>0.01</v>
      </c>
      <c r="R514" s="1">
        <v>0.01</v>
      </c>
      <c r="S514" s="1">
        <v>118.92</v>
      </c>
      <c r="T514" s="1">
        <v>108.04</v>
      </c>
      <c r="U514" s="1">
        <v>114.55</v>
      </c>
    </row>
    <row r="515" spans="1:21">
      <c r="A515" s="1" t="s">
        <v>48</v>
      </c>
      <c r="B515" s="1" t="s">
        <v>47</v>
      </c>
      <c r="C515" s="2">
        <v>41626.585231481484</v>
      </c>
      <c r="D515" s="1" t="s">
        <v>30</v>
      </c>
      <c r="E515" s="19" t="s">
        <v>31</v>
      </c>
      <c r="G515" s="1">
        <v>0.05</v>
      </c>
      <c r="H515" s="1">
        <v>0.05</v>
      </c>
      <c r="I515" s="1" t="s">
        <v>25</v>
      </c>
      <c r="J515" s="1">
        <v>606.16999999999996</v>
      </c>
      <c r="K515" s="1" t="s">
        <v>26</v>
      </c>
      <c r="L515" s="1" t="s">
        <v>26</v>
      </c>
      <c r="M515" s="1">
        <v>10.6</v>
      </c>
      <c r="N515" s="1">
        <v>1.75</v>
      </c>
      <c r="O515" s="1">
        <v>3</v>
      </c>
      <c r="P515" s="1">
        <v>0.05</v>
      </c>
      <c r="Q515" s="1">
        <v>0.05</v>
      </c>
      <c r="R515" s="1">
        <v>0.05</v>
      </c>
      <c r="S515" s="1">
        <v>594.77</v>
      </c>
      <c r="T515" s="1">
        <v>615.72</v>
      </c>
      <c r="U515" s="1">
        <v>608.02</v>
      </c>
    </row>
    <row r="516" spans="1:21">
      <c r="A516" s="1" t="s">
        <v>49</v>
      </c>
      <c r="B516" s="1" t="s">
        <v>47</v>
      </c>
      <c r="C516" s="2">
        <v>41626.58666666667</v>
      </c>
      <c r="D516" s="1" t="s">
        <v>30</v>
      </c>
      <c r="E516" s="19" t="s">
        <v>31</v>
      </c>
      <c r="G516" s="1">
        <v>0.1</v>
      </c>
      <c r="H516" s="1">
        <v>0.1</v>
      </c>
      <c r="I516" s="1" t="s">
        <v>25</v>
      </c>
      <c r="J516" s="1">
        <v>1243.1600000000001</v>
      </c>
      <c r="K516" s="1" t="s">
        <v>26</v>
      </c>
      <c r="L516" s="1" t="s">
        <v>26</v>
      </c>
      <c r="M516" s="1">
        <v>21.36</v>
      </c>
      <c r="N516" s="1">
        <v>1.72</v>
      </c>
      <c r="O516" s="1">
        <v>3</v>
      </c>
      <c r="P516" s="1">
        <v>0.1</v>
      </c>
      <c r="Q516" s="1">
        <v>0.1</v>
      </c>
      <c r="R516" s="1">
        <v>0.1</v>
      </c>
      <c r="S516" s="1">
        <v>1220.52</v>
      </c>
      <c r="T516" s="1">
        <v>1262.96</v>
      </c>
      <c r="U516" s="1">
        <v>1246.02</v>
      </c>
    </row>
    <row r="517" spans="1:21">
      <c r="A517" s="1" t="s">
        <v>50</v>
      </c>
      <c r="B517" s="1" t="s">
        <v>47</v>
      </c>
      <c r="C517" s="2">
        <v>41626.588090277779</v>
      </c>
      <c r="D517" s="1" t="s">
        <v>30</v>
      </c>
      <c r="E517" s="19" t="s">
        <v>31</v>
      </c>
      <c r="G517" s="1">
        <v>0.2</v>
      </c>
      <c r="H517" s="1">
        <v>0.2</v>
      </c>
      <c r="I517" s="1" t="s">
        <v>25</v>
      </c>
      <c r="J517" s="1">
        <v>2534.39</v>
      </c>
      <c r="K517" s="1" t="s">
        <v>26</v>
      </c>
      <c r="L517" s="1" t="s">
        <v>26</v>
      </c>
      <c r="M517" s="1">
        <v>13.22</v>
      </c>
      <c r="N517" s="1">
        <v>0.52</v>
      </c>
      <c r="O517" s="1">
        <v>3</v>
      </c>
      <c r="P517" s="1">
        <v>0.2</v>
      </c>
      <c r="Q517" s="1">
        <v>0.2</v>
      </c>
      <c r="R517" s="1">
        <v>0.2</v>
      </c>
      <c r="S517" s="1">
        <v>2547.16</v>
      </c>
      <c r="T517" s="1">
        <v>2535.2399999999998</v>
      </c>
      <c r="U517" s="1">
        <v>2520.7600000000002</v>
      </c>
    </row>
    <row r="518" spans="1:21">
      <c r="A518" s="1" t="s">
        <v>51</v>
      </c>
      <c r="B518" s="1" t="s">
        <v>47</v>
      </c>
      <c r="C518" s="2">
        <v>41626.589525462965</v>
      </c>
      <c r="D518" s="1" t="s">
        <v>30</v>
      </c>
      <c r="E518" s="19" t="s">
        <v>31</v>
      </c>
      <c r="G518" s="1">
        <v>0.3</v>
      </c>
      <c r="H518" s="1">
        <v>0.3</v>
      </c>
      <c r="I518" s="1" t="s">
        <v>25</v>
      </c>
      <c r="J518" s="1">
        <v>3839.27</v>
      </c>
      <c r="K518" s="1" t="s">
        <v>26</v>
      </c>
      <c r="L518" s="1" t="s">
        <v>26</v>
      </c>
      <c r="M518" s="1">
        <v>23.06</v>
      </c>
      <c r="N518" s="1">
        <v>0.6</v>
      </c>
      <c r="O518" s="1">
        <v>3</v>
      </c>
      <c r="P518" s="1">
        <v>0.3</v>
      </c>
      <c r="Q518" s="1">
        <v>0.3</v>
      </c>
      <c r="R518" s="1">
        <v>0.3</v>
      </c>
      <c r="S518" s="1">
        <v>3849.21</v>
      </c>
      <c r="T518" s="1">
        <v>3812.91</v>
      </c>
      <c r="U518" s="1">
        <v>3855.7</v>
      </c>
    </row>
    <row r="519" spans="1:21">
      <c r="A519" s="1" t="s">
        <v>52</v>
      </c>
      <c r="B519" s="1" t="s">
        <v>47</v>
      </c>
      <c r="C519" s="2">
        <v>41626.59097222222</v>
      </c>
      <c r="D519" s="1" t="s">
        <v>30</v>
      </c>
      <c r="E519" s="19" t="s">
        <v>31</v>
      </c>
      <c r="G519" s="1">
        <v>0.4</v>
      </c>
      <c r="H519" s="1">
        <v>0.4</v>
      </c>
      <c r="I519" s="1" t="s">
        <v>25</v>
      </c>
      <c r="J519" s="1">
        <v>5096.32</v>
      </c>
      <c r="K519" s="1" t="s">
        <v>26</v>
      </c>
      <c r="L519" s="1" t="s">
        <v>26</v>
      </c>
      <c r="M519" s="1">
        <v>38.07</v>
      </c>
      <c r="N519" s="1">
        <v>0.75</v>
      </c>
      <c r="O519" s="1">
        <v>3</v>
      </c>
      <c r="P519" s="1">
        <v>0.4</v>
      </c>
      <c r="Q519" s="1">
        <v>0.4</v>
      </c>
      <c r="R519" s="1">
        <v>0.4</v>
      </c>
      <c r="S519" s="1">
        <v>5115.72</v>
      </c>
      <c r="T519" s="1">
        <v>5120.79</v>
      </c>
      <c r="U519" s="1">
        <v>5052.47</v>
      </c>
    </row>
    <row r="520" spans="1:21">
      <c r="A520" s="1" t="s">
        <v>53</v>
      </c>
      <c r="B520" s="1" t="s">
        <v>47</v>
      </c>
      <c r="C520" s="2">
        <v>41626.592407407406</v>
      </c>
      <c r="D520" s="1" t="s">
        <v>30</v>
      </c>
      <c r="E520" s="19" t="s">
        <v>31</v>
      </c>
      <c r="G520" s="1">
        <v>0.5</v>
      </c>
      <c r="H520" s="1">
        <v>0.5</v>
      </c>
      <c r="I520" s="1" t="s">
        <v>25</v>
      </c>
      <c r="J520" s="1">
        <v>6481.76</v>
      </c>
      <c r="K520" s="1" t="s">
        <v>26</v>
      </c>
      <c r="L520" s="1" t="s">
        <v>26</v>
      </c>
      <c r="M520" s="1">
        <v>92.92</v>
      </c>
      <c r="N520" s="1">
        <v>1.43</v>
      </c>
      <c r="O520" s="1">
        <v>3</v>
      </c>
      <c r="P520" s="1">
        <v>0.5</v>
      </c>
      <c r="Q520" s="1">
        <v>0.5</v>
      </c>
      <c r="R520" s="1">
        <v>0.5</v>
      </c>
      <c r="S520" s="1">
        <v>6554.32</v>
      </c>
      <c r="T520" s="1">
        <v>6513.94</v>
      </c>
      <c r="U520" s="1">
        <v>6377.03</v>
      </c>
    </row>
    <row r="521" spans="1:21">
      <c r="A521" s="1" t="s">
        <v>46</v>
      </c>
      <c r="B521" s="1" t="s">
        <v>47</v>
      </c>
      <c r="C521" s="2">
        <v>41626.583807870367</v>
      </c>
      <c r="D521" s="1" t="s">
        <v>34</v>
      </c>
      <c r="E521" s="20" t="s">
        <v>35</v>
      </c>
      <c r="G521" s="1">
        <v>0.01</v>
      </c>
      <c r="H521" s="1">
        <v>0.01</v>
      </c>
      <c r="I521" s="1" t="s">
        <v>25</v>
      </c>
      <c r="J521" s="1">
        <v>343.56</v>
      </c>
      <c r="K521" s="1" t="s">
        <v>26</v>
      </c>
      <c r="L521" s="1" t="s">
        <v>26</v>
      </c>
      <c r="M521" s="1">
        <v>9.0299999999999994</v>
      </c>
      <c r="N521" s="1">
        <v>2.63</v>
      </c>
      <c r="O521" s="1">
        <v>3</v>
      </c>
      <c r="P521" s="1">
        <v>0.01</v>
      </c>
      <c r="Q521" s="1">
        <v>0.01</v>
      </c>
      <c r="R521" s="1">
        <v>0.01</v>
      </c>
      <c r="S521" s="1">
        <v>337.06</v>
      </c>
      <c r="T521" s="1">
        <v>353.87</v>
      </c>
      <c r="U521" s="1">
        <v>339.75</v>
      </c>
    </row>
    <row r="522" spans="1:21">
      <c r="A522" s="1" t="s">
        <v>48</v>
      </c>
      <c r="B522" s="1" t="s">
        <v>47</v>
      </c>
      <c r="C522" s="2">
        <v>41626.585231481484</v>
      </c>
      <c r="D522" s="1" t="s">
        <v>34</v>
      </c>
      <c r="E522" s="20" t="s">
        <v>35</v>
      </c>
      <c r="G522" s="1">
        <v>0.05</v>
      </c>
      <c r="H522" s="1">
        <v>0.05</v>
      </c>
      <c r="I522" s="1" t="s">
        <v>25</v>
      </c>
      <c r="J522" s="1">
        <v>1649.06</v>
      </c>
      <c r="K522" s="1" t="s">
        <v>26</v>
      </c>
      <c r="L522" s="1" t="s">
        <v>26</v>
      </c>
      <c r="M522" s="1">
        <v>10.88</v>
      </c>
      <c r="N522" s="1">
        <v>0.66</v>
      </c>
      <c r="O522" s="1">
        <v>3</v>
      </c>
      <c r="P522" s="1">
        <v>0.05</v>
      </c>
      <c r="Q522" s="1">
        <v>0.05</v>
      </c>
      <c r="R522" s="1">
        <v>0.05</v>
      </c>
      <c r="S522" s="1">
        <v>1661.39</v>
      </c>
      <c r="T522" s="1">
        <v>1640.85</v>
      </c>
      <c r="U522" s="1">
        <v>1644.94</v>
      </c>
    </row>
    <row r="523" spans="1:21">
      <c r="A523" s="1" t="s">
        <v>49</v>
      </c>
      <c r="B523" s="1" t="s">
        <v>47</v>
      </c>
      <c r="C523" s="2">
        <v>41626.58666666667</v>
      </c>
      <c r="D523" s="1" t="s">
        <v>34</v>
      </c>
      <c r="E523" s="20" t="s">
        <v>35</v>
      </c>
      <c r="G523" s="1">
        <v>0.1</v>
      </c>
      <c r="H523" s="1">
        <v>0.1</v>
      </c>
      <c r="I523" s="1" t="s">
        <v>25</v>
      </c>
      <c r="J523" s="1">
        <v>3447.13</v>
      </c>
      <c r="K523" s="1" t="s">
        <v>26</v>
      </c>
      <c r="L523" s="1" t="s">
        <v>26</v>
      </c>
      <c r="M523" s="1">
        <v>45.11</v>
      </c>
      <c r="N523" s="1">
        <v>1.31</v>
      </c>
      <c r="O523" s="1">
        <v>3</v>
      </c>
      <c r="P523" s="1">
        <v>0.1</v>
      </c>
      <c r="Q523" s="1">
        <v>0.1</v>
      </c>
      <c r="R523" s="1">
        <v>0.1</v>
      </c>
      <c r="S523" s="1">
        <v>3400.5</v>
      </c>
      <c r="T523" s="1">
        <v>3450.35</v>
      </c>
      <c r="U523" s="1">
        <v>3490.55</v>
      </c>
    </row>
    <row r="524" spans="1:21">
      <c r="A524" s="1" t="s">
        <v>50</v>
      </c>
      <c r="B524" s="1" t="s">
        <v>47</v>
      </c>
      <c r="C524" s="2">
        <v>41626.588090277779</v>
      </c>
      <c r="D524" s="1" t="s">
        <v>34</v>
      </c>
      <c r="E524" s="20" t="s">
        <v>35</v>
      </c>
      <c r="G524" s="1">
        <v>0.2</v>
      </c>
      <c r="H524" s="1">
        <v>0.2</v>
      </c>
      <c r="I524" s="1" t="s">
        <v>25</v>
      </c>
      <c r="J524" s="1">
        <v>6920.5</v>
      </c>
      <c r="K524" s="1" t="s">
        <v>26</v>
      </c>
      <c r="L524" s="1" t="s">
        <v>26</v>
      </c>
      <c r="M524" s="1">
        <v>121.89</v>
      </c>
      <c r="N524" s="1">
        <v>1.76</v>
      </c>
      <c r="O524" s="1">
        <v>3</v>
      </c>
      <c r="P524" s="1">
        <v>0.2</v>
      </c>
      <c r="Q524" s="1">
        <v>0.2</v>
      </c>
      <c r="R524" s="1">
        <v>0.2</v>
      </c>
      <c r="S524" s="1">
        <v>7053.15</v>
      </c>
      <c r="T524" s="1">
        <v>6894.95</v>
      </c>
      <c r="U524" s="1">
        <v>6813.42</v>
      </c>
    </row>
    <row r="525" spans="1:21">
      <c r="A525" s="1" t="s">
        <v>51</v>
      </c>
      <c r="B525" s="1" t="s">
        <v>47</v>
      </c>
      <c r="C525" s="2">
        <v>41626.589525462965</v>
      </c>
      <c r="D525" s="1" t="s">
        <v>34</v>
      </c>
      <c r="E525" s="20" t="s">
        <v>35</v>
      </c>
      <c r="G525" s="1">
        <v>0.3</v>
      </c>
      <c r="H525" s="1">
        <v>0.3</v>
      </c>
      <c r="I525" s="1" t="s">
        <v>25</v>
      </c>
      <c r="J525" s="1">
        <v>10218.65</v>
      </c>
      <c r="K525" s="1" t="s">
        <v>26</v>
      </c>
      <c r="L525" s="1" t="s">
        <v>26</v>
      </c>
      <c r="M525" s="1">
        <v>81.08</v>
      </c>
      <c r="N525" s="1">
        <v>0.79</v>
      </c>
      <c r="O525" s="1">
        <v>3</v>
      </c>
      <c r="P525" s="1">
        <v>0.3</v>
      </c>
      <c r="Q525" s="1">
        <v>0.3</v>
      </c>
      <c r="R525" s="1">
        <v>0.3</v>
      </c>
      <c r="S525" s="1">
        <v>10295.48</v>
      </c>
      <c r="T525" s="1">
        <v>10133.89</v>
      </c>
      <c r="U525" s="1">
        <v>10226.59</v>
      </c>
    </row>
    <row r="526" spans="1:21">
      <c r="A526" s="1" t="s">
        <v>52</v>
      </c>
      <c r="B526" s="1" t="s">
        <v>47</v>
      </c>
      <c r="C526" s="2">
        <v>41626.59097222222</v>
      </c>
      <c r="D526" s="1" t="s">
        <v>34</v>
      </c>
      <c r="E526" s="20" t="s">
        <v>35</v>
      </c>
      <c r="G526" s="1">
        <v>0.4</v>
      </c>
      <c r="H526" s="1">
        <v>0.4</v>
      </c>
      <c r="I526" s="1" t="s">
        <v>25</v>
      </c>
      <c r="J526" s="1">
        <v>13451.29</v>
      </c>
      <c r="K526" s="1" t="s">
        <v>26</v>
      </c>
      <c r="L526" s="1" t="s">
        <v>26</v>
      </c>
      <c r="M526" s="1">
        <v>88.73</v>
      </c>
      <c r="N526" s="1">
        <v>0.66</v>
      </c>
      <c r="O526" s="1">
        <v>3</v>
      </c>
      <c r="P526" s="1">
        <v>0.4</v>
      </c>
      <c r="Q526" s="1">
        <v>0.4</v>
      </c>
      <c r="R526" s="1">
        <v>0.4</v>
      </c>
      <c r="S526" s="1">
        <v>13404.51</v>
      </c>
      <c r="T526" s="1">
        <v>13395.74</v>
      </c>
      <c r="U526" s="1">
        <v>13553.62</v>
      </c>
    </row>
    <row r="527" spans="1:21">
      <c r="A527" s="1" t="s">
        <v>53</v>
      </c>
      <c r="B527" s="1" t="s">
        <v>47</v>
      </c>
      <c r="C527" s="2">
        <v>41626.592407407406</v>
      </c>
      <c r="D527" s="1" t="s">
        <v>34</v>
      </c>
      <c r="E527" s="20" t="s">
        <v>35</v>
      </c>
      <c r="G527" s="1">
        <v>0.5</v>
      </c>
      <c r="H527" s="1">
        <v>0.5</v>
      </c>
      <c r="I527" s="1" t="s">
        <v>25</v>
      </c>
      <c r="J527" s="1">
        <v>17746.59</v>
      </c>
      <c r="K527" s="1" t="s">
        <v>26</v>
      </c>
      <c r="L527" s="1" t="s">
        <v>26</v>
      </c>
      <c r="M527" s="1">
        <v>315.79000000000002</v>
      </c>
      <c r="N527" s="1">
        <v>1.78</v>
      </c>
      <c r="O527" s="1">
        <v>3</v>
      </c>
      <c r="P527" s="1">
        <v>0.5</v>
      </c>
      <c r="Q527" s="1">
        <v>0.5</v>
      </c>
      <c r="R527" s="1">
        <v>0.5</v>
      </c>
      <c r="S527" s="1">
        <v>17423.240000000002</v>
      </c>
      <c r="T527" s="1">
        <v>17762.259999999998</v>
      </c>
      <c r="U527" s="1">
        <v>18054.25</v>
      </c>
    </row>
    <row r="528" spans="1:21">
      <c r="A528" s="1" t="s">
        <v>46</v>
      </c>
      <c r="B528" s="1" t="s">
        <v>47</v>
      </c>
      <c r="C528" s="2">
        <v>41626.583807870367</v>
      </c>
      <c r="D528" s="1" t="s">
        <v>36</v>
      </c>
      <c r="E528" s="23" t="s">
        <v>37</v>
      </c>
      <c r="G528" s="1">
        <v>0.01</v>
      </c>
      <c r="H528" s="1">
        <v>0.01</v>
      </c>
      <c r="I528" s="1" t="s">
        <v>25</v>
      </c>
      <c r="J528" s="1">
        <v>510.25</v>
      </c>
      <c r="K528" s="1" t="s">
        <v>26</v>
      </c>
      <c r="L528" s="1" t="s">
        <v>26</v>
      </c>
      <c r="M528" s="1">
        <v>3.835</v>
      </c>
      <c r="N528" s="1">
        <v>0.75</v>
      </c>
      <c r="O528" s="1">
        <v>3</v>
      </c>
      <c r="P528" s="1">
        <v>0.01</v>
      </c>
      <c r="Q528" s="1">
        <v>0.01</v>
      </c>
      <c r="R528" s="1">
        <v>0.01</v>
      </c>
      <c r="S528" s="1">
        <v>507.041</v>
      </c>
      <c r="T528" s="1">
        <v>514.49699999999996</v>
      </c>
      <c r="U528" s="1">
        <v>509.214</v>
      </c>
    </row>
    <row r="529" spans="1:21">
      <c r="A529" s="1" t="s">
        <v>48</v>
      </c>
      <c r="B529" s="1" t="s">
        <v>47</v>
      </c>
      <c r="C529" s="2">
        <v>41626.585231481484</v>
      </c>
      <c r="D529" s="1" t="s">
        <v>36</v>
      </c>
      <c r="E529" s="23" t="s">
        <v>37</v>
      </c>
      <c r="G529" s="1">
        <v>0.05</v>
      </c>
      <c r="H529" s="1">
        <v>0.05</v>
      </c>
      <c r="I529" s="1" t="s">
        <v>25</v>
      </c>
      <c r="J529" s="1">
        <v>2414.9740000000002</v>
      </c>
      <c r="K529" s="1" t="s">
        <v>26</v>
      </c>
      <c r="L529" s="1" t="s">
        <v>26</v>
      </c>
      <c r="M529" s="1">
        <v>21.106000000000002</v>
      </c>
      <c r="N529" s="1">
        <v>0.87</v>
      </c>
      <c r="O529" s="1">
        <v>3</v>
      </c>
      <c r="P529" s="1">
        <v>0.05</v>
      </c>
      <c r="Q529" s="1">
        <v>0.05</v>
      </c>
      <c r="R529" s="1">
        <v>0.05</v>
      </c>
      <c r="S529" s="1">
        <v>2437.826</v>
      </c>
      <c r="T529" s="1">
        <v>2410.8820000000001</v>
      </c>
      <c r="U529" s="1">
        <v>2396.2130000000002</v>
      </c>
    </row>
    <row r="530" spans="1:21">
      <c r="A530" s="1" t="s">
        <v>49</v>
      </c>
      <c r="B530" s="1" t="s">
        <v>47</v>
      </c>
      <c r="C530" s="2">
        <v>41626.58666666667</v>
      </c>
      <c r="D530" s="1" t="s">
        <v>36</v>
      </c>
      <c r="E530" s="23" t="s">
        <v>37</v>
      </c>
      <c r="G530" s="1">
        <v>0.1</v>
      </c>
      <c r="H530" s="1">
        <v>0.1</v>
      </c>
      <c r="I530" s="1" t="s">
        <v>25</v>
      </c>
      <c r="J530" s="1">
        <v>5130.3270000000002</v>
      </c>
      <c r="K530" s="1" t="s">
        <v>26</v>
      </c>
      <c r="L530" s="1" t="s">
        <v>26</v>
      </c>
      <c r="M530" s="1">
        <v>64.403000000000006</v>
      </c>
      <c r="N530" s="1">
        <v>1.26</v>
      </c>
      <c r="O530" s="1">
        <v>3</v>
      </c>
      <c r="P530" s="1">
        <v>0.1</v>
      </c>
      <c r="Q530" s="1">
        <v>0.1</v>
      </c>
      <c r="R530" s="1">
        <v>0.1</v>
      </c>
      <c r="S530" s="1">
        <v>5142.808</v>
      </c>
      <c r="T530" s="1">
        <v>5060.5969999999998</v>
      </c>
      <c r="U530" s="1">
        <v>5187.576</v>
      </c>
    </row>
    <row r="531" spans="1:21">
      <c r="A531" s="1" t="s">
        <v>50</v>
      </c>
      <c r="B531" s="1" t="s">
        <v>47</v>
      </c>
      <c r="C531" s="2">
        <v>41626.588090277779</v>
      </c>
      <c r="D531" s="1" t="s">
        <v>36</v>
      </c>
      <c r="E531" s="23" t="s">
        <v>37</v>
      </c>
      <c r="G531" s="1">
        <v>0.2</v>
      </c>
      <c r="H531" s="1">
        <v>0.2</v>
      </c>
      <c r="I531" s="1" t="s">
        <v>25</v>
      </c>
      <c r="J531" s="1">
        <v>10226.148999999999</v>
      </c>
      <c r="K531" s="1" t="s">
        <v>26</v>
      </c>
      <c r="L531" s="1" t="s">
        <v>26</v>
      </c>
      <c r="M531" s="1">
        <v>200.40899999999999</v>
      </c>
      <c r="N531" s="1">
        <v>1.96</v>
      </c>
      <c r="O531" s="1">
        <v>3</v>
      </c>
      <c r="P531" s="1">
        <v>0.2</v>
      </c>
      <c r="Q531" s="1">
        <v>0.2</v>
      </c>
      <c r="R531" s="1">
        <v>0.2</v>
      </c>
      <c r="S531" s="1">
        <v>9994.8009999999995</v>
      </c>
      <c r="T531" s="1">
        <v>10346.521000000001</v>
      </c>
      <c r="U531" s="1">
        <v>10337.126</v>
      </c>
    </row>
    <row r="532" spans="1:21">
      <c r="A532" s="1" t="s">
        <v>51</v>
      </c>
      <c r="B532" s="1" t="s">
        <v>47</v>
      </c>
      <c r="C532" s="2">
        <v>41626.589525462965</v>
      </c>
      <c r="D532" s="1" t="s">
        <v>36</v>
      </c>
      <c r="E532" s="23" t="s">
        <v>37</v>
      </c>
      <c r="G532" s="1">
        <v>0.3</v>
      </c>
      <c r="H532" s="1">
        <v>0.3</v>
      </c>
      <c r="I532" s="1" t="s">
        <v>25</v>
      </c>
      <c r="J532" s="1">
        <v>15262.593999999999</v>
      </c>
      <c r="K532" s="1" t="s">
        <v>26</v>
      </c>
      <c r="L532" s="1" t="s">
        <v>26</v>
      </c>
      <c r="M532" s="1">
        <v>55.536999999999999</v>
      </c>
      <c r="N532" s="1">
        <v>0.36</v>
      </c>
      <c r="O532" s="1">
        <v>3</v>
      </c>
      <c r="P532" s="1">
        <v>0.3</v>
      </c>
      <c r="Q532" s="1">
        <v>0.3</v>
      </c>
      <c r="R532" s="1">
        <v>0.3</v>
      </c>
      <c r="S532" s="1">
        <v>15206.098</v>
      </c>
      <c r="T532" s="1">
        <v>15264.565000000001</v>
      </c>
      <c r="U532" s="1">
        <v>15317.12</v>
      </c>
    </row>
    <row r="533" spans="1:21">
      <c r="A533" s="1" t="s">
        <v>52</v>
      </c>
      <c r="B533" s="1" t="s">
        <v>47</v>
      </c>
      <c r="C533" s="2">
        <v>41626.59097222222</v>
      </c>
      <c r="D533" s="1" t="s">
        <v>36</v>
      </c>
      <c r="E533" s="23" t="s">
        <v>37</v>
      </c>
      <c r="G533" s="1">
        <v>0.4</v>
      </c>
      <c r="H533" s="1">
        <v>0.4</v>
      </c>
      <c r="I533" s="1" t="s">
        <v>25</v>
      </c>
      <c r="J533" s="1">
        <v>20565.072</v>
      </c>
      <c r="K533" s="1" t="s">
        <v>26</v>
      </c>
      <c r="L533" s="1" t="s">
        <v>26</v>
      </c>
      <c r="M533" s="1">
        <v>266.07</v>
      </c>
      <c r="N533" s="1">
        <v>1.29</v>
      </c>
      <c r="O533" s="1">
        <v>3</v>
      </c>
      <c r="P533" s="1">
        <v>0.4</v>
      </c>
      <c r="Q533" s="1">
        <v>0.4</v>
      </c>
      <c r="R533" s="1">
        <v>0.4</v>
      </c>
      <c r="S533" s="1">
        <v>20286.487000000001</v>
      </c>
      <c r="T533" s="1">
        <v>20816.552</v>
      </c>
      <c r="U533" s="1">
        <v>20592.178</v>
      </c>
    </row>
    <row r="534" spans="1:21">
      <c r="A534" s="1" t="s">
        <v>53</v>
      </c>
      <c r="B534" s="1" t="s">
        <v>47</v>
      </c>
      <c r="C534" s="2">
        <v>41626.592407407406</v>
      </c>
      <c r="D534" s="1" t="s">
        <v>36</v>
      </c>
      <c r="E534" s="23" t="s">
        <v>37</v>
      </c>
      <c r="G534" s="1">
        <v>0.5</v>
      </c>
      <c r="H534" s="1">
        <v>0.5</v>
      </c>
      <c r="I534" s="1" t="s">
        <v>25</v>
      </c>
      <c r="J534" s="1">
        <v>26307.473999999998</v>
      </c>
      <c r="K534" s="1" t="s">
        <v>26</v>
      </c>
      <c r="L534" s="1" t="s">
        <v>26</v>
      </c>
      <c r="M534" s="1">
        <v>104.70399999999999</v>
      </c>
      <c r="N534" s="1">
        <v>0.4</v>
      </c>
      <c r="O534" s="1">
        <v>3</v>
      </c>
      <c r="P534" s="1">
        <v>0.5</v>
      </c>
      <c r="Q534" s="1">
        <v>0.5</v>
      </c>
      <c r="R534" s="1">
        <v>0.5</v>
      </c>
      <c r="S534" s="1">
        <v>26428.149000000001</v>
      </c>
      <c r="T534" s="1">
        <v>26240.732</v>
      </c>
      <c r="U534" s="1">
        <v>26253.542000000001</v>
      </c>
    </row>
    <row r="535" spans="1:21">
      <c r="A535" s="1" t="s">
        <v>46</v>
      </c>
      <c r="B535" s="1" t="s">
        <v>47</v>
      </c>
      <c r="C535" s="2">
        <v>41626.583807870367</v>
      </c>
      <c r="D535" s="1" t="s">
        <v>42</v>
      </c>
      <c r="E535" s="24" t="s">
        <v>43</v>
      </c>
      <c r="G535" s="1">
        <v>0.01</v>
      </c>
      <c r="H535" s="1">
        <v>0.01</v>
      </c>
      <c r="I535" s="1" t="s">
        <v>25</v>
      </c>
      <c r="J535" s="1">
        <v>13615.049000000001</v>
      </c>
      <c r="K535" s="1" t="s">
        <v>26</v>
      </c>
      <c r="L535" s="1" t="s">
        <v>26</v>
      </c>
      <c r="M535" s="1">
        <v>133.62899999999999</v>
      </c>
      <c r="N535" s="1">
        <v>0.98</v>
      </c>
      <c r="O535" s="1">
        <v>3</v>
      </c>
      <c r="P535" s="1">
        <v>0.01</v>
      </c>
      <c r="Q535" s="1">
        <v>0.01</v>
      </c>
      <c r="R535" s="1">
        <v>0.01</v>
      </c>
      <c r="S535" s="1">
        <v>13619.574000000001</v>
      </c>
      <c r="T535" s="1">
        <v>13746.358</v>
      </c>
      <c r="U535" s="1">
        <v>13479.216</v>
      </c>
    </row>
    <row r="536" spans="1:21">
      <c r="A536" s="1" t="s">
        <v>48</v>
      </c>
      <c r="B536" s="1" t="s">
        <v>47</v>
      </c>
      <c r="C536" s="2">
        <v>41626.585231481484</v>
      </c>
      <c r="D536" s="1" t="s">
        <v>42</v>
      </c>
      <c r="E536" s="24" t="s">
        <v>43</v>
      </c>
      <c r="G536" s="1">
        <v>0.05</v>
      </c>
      <c r="H536" s="1">
        <v>0.05</v>
      </c>
      <c r="I536" s="1" t="s">
        <v>25</v>
      </c>
      <c r="J536" s="1">
        <v>64833.845999999998</v>
      </c>
      <c r="K536" s="1" t="s">
        <v>26</v>
      </c>
      <c r="L536" s="1" t="s">
        <v>26</v>
      </c>
      <c r="M536" s="1">
        <v>170.386</v>
      </c>
      <c r="N536" s="1">
        <v>0.26</v>
      </c>
      <c r="O536" s="1">
        <v>3</v>
      </c>
      <c r="P536" s="1">
        <v>0.05</v>
      </c>
      <c r="Q536" s="1">
        <v>0.05</v>
      </c>
      <c r="R536" s="1">
        <v>0.05</v>
      </c>
      <c r="S536" s="1">
        <v>64754.357000000004</v>
      </c>
      <c r="T536" s="1">
        <v>64717.731</v>
      </c>
      <c r="U536" s="1">
        <v>65029.451000000001</v>
      </c>
    </row>
    <row r="537" spans="1:21">
      <c r="A537" s="1" t="s">
        <v>49</v>
      </c>
      <c r="B537" s="1" t="s">
        <v>47</v>
      </c>
      <c r="C537" s="2">
        <v>41626.58666666667</v>
      </c>
      <c r="D537" s="1" t="s">
        <v>42</v>
      </c>
      <c r="E537" s="24" t="s">
        <v>43</v>
      </c>
      <c r="G537" s="1">
        <v>0.1</v>
      </c>
      <c r="H537" s="1">
        <v>0.1</v>
      </c>
      <c r="I537" s="1" t="s">
        <v>25</v>
      </c>
      <c r="J537" s="1">
        <v>137846.772</v>
      </c>
      <c r="K537" s="1" t="s">
        <v>26</v>
      </c>
      <c r="L537" s="1" t="s">
        <v>26</v>
      </c>
      <c r="M537" s="1">
        <v>896.08699999999999</v>
      </c>
      <c r="N537" s="1">
        <v>0.65</v>
      </c>
      <c r="O537" s="1">
        <v>3</v>
      </c>
      <c r="P537" s="1">
        <v>0.1</v>
      </c>
      <c r="Q537" s="1">
        <v>0.1</v>
      </c>
      <c r="R537" s="1">
        <v>0.1</v>
      </c>
      <c r="S537" s="1">
        <v>138861.02299999999</v>
      </c>
      <c r="T537" s="1">
        <v>137162.32500000001</v>
      </c>
      <c r="U537" s="1">
        <v>137516.967</v>
      </c>
    </row>
    <row r="538" spans="1:21">
      <c r="A538" s="1" t="s">
        <v>50</v>
      </c>
      <c r="B538" s="1" t="s">
        <v>47</v>
      </c>
      <c r="C538" s="2">
        <v>41626.588090277779</v>
      </c>
      <c r="D538" s="1" t="s">
        <v>42</v>
      </c>
      <c r="E538" s="24" t="s">
        <v>43</v>
      </c>
      <c r="G538" s="1">
        <v>0.2</v>
      </c>
      <c r="H538" s="1">
        <v>0.2</v>
      </c>
      <c r="I538" s="1" t="s">
        <v>25</v>
      </c>
      <c r="J538" s="1">
        <v>277379.62199999997</v>
      </c>
      <c r="K538" s="1" t="s">
        <v>26</v>
      </c>
      <c r="L538" s="1" t="s">
        <v>26</v>
      </c>
      <c r="M538" s="1">
        <v>1532.0039999999999</v>
      </c>
      <c r="N538" s="1">
        <v>0.55000000000000004</v>
      </c>
      <c r="O538" s="1">
        <v>3</v>
      </c>
      <c r="P538" s="1">
        <v>0.2</v>
      </c>
      <c r="Q538" s="1">
        <v>0.2</v>
      </c>
      <c r="R538" s="1">
        <v>0.2</v>
      </c>
      <c r="S538" s="1">
        <v>278145.91700000002</v>
      </c>
      <c r="T538" s="1">
        <v>278377.28200000001</v>
      </c>
      <c r="U538" s="1">
        <v>275615.66700000002</v>
      </c>
    </row>
    <row r="539" spans="1:21">
      <c r="A539" s="1" t="s">
        <v>51</v>
      </c>
      <c r="B539" s="1" t="s">
        <v>47</v>
      </c>
      <c r="C539" s="2">
        <v>41626.589525462965</v>
      </c>
      <c r="D539" s="1" t="s">
        <v>42</v>
      </c>
      <c r="E539" s="24" t="s">
        <v>43</v>
      </c>
      <c r="G539" s="1">
        <v>0.3</v>
      </c>
      <c r="H539" s="1">
        <v>0.3</v>
      </c>
      <c r="I539" s="1" t="s">
        <v>25</v>
      </c>
      <c r="J539" s="1">
        <v>414842.554</v>
      </c>
      <c r="K539" s="1" t="s">
        <v>26</v>
      </c>
      <c r="L539" s="1" t="s">
        <v>26</v>
      </c>
      <c r="M539" s="1">
        <v>2730.5259999999998</v>
      </c>
      <c r="N539" s="1">
        <v>0.66</v>
      </c>
      <c r="O539" s="1">
        <v>3</v>
      </c>
      <c r="P539" s="1">
        <v>0.3</v>
      </c>
      <c r="Q539" s="1">
        <v>0.3</v>
      </c>
      <c r="R539" s="1">
        <v>0.3</v>
      </c>
      <c r="S539" s="1">
        <v>417758.12699999998</v>
      </c>
      <c r="T539" s="1">
        <v>412345.37099999998</v>
      </c>
      <c r="U539" s="1">
        <v>414424.163</v>
      </c>
    </row>
    <row r="540" spans="1:21">
      <c r="A540" s="1" t="s">
        <v>52</v>
      </c>
      <c r="B540" s="1" t="s">
        <v>47</v>
      </c>
      <c r="C540" s="2">
        <v>41626.59097222222</v>
      </c>
      <c r="D540" s="1" t="s">
        <v>42</v>
      </c>
      <c r="E540" s="24" t="s">
        <v>43</v>
      </c>
      <c r="G540" s="1">
        <v>0.4</v>
      </c>
      <c r="H540" s="1">
        <v>0.4</v>
      </c>
      <c r="I540" s="1" t="s">
        <v>25</v>
      </c>
      <c r="J540" s="1">
        <v>556129.55500000005</v>
      </c>
      <c r="K540" s="1" t="s">
        <v>26</v>
      </c>
      <c r="L540" s="1" t="s">
        <v>26</v>
      </c>
      <c r="M540" s="1">
        <v>4150.3149999999996</v>
      </c>
      <c r="N540" s="1">
        <v>0.75</v>
      </c>
      <c r="O540" s="1">
        <v>3</v>
      </c>
      <c r="P540" s="1">
        <v>0.4</v>
      </c>
      <c r="Q540" s="1">
        <v>0.4</v>
      </c>
      <c r="R540" s="1">
        <v>0.4</v>
      </c>
      <c r="S540" s="1">
        <v>554824.47400000005</v>
      </c>
      <c r="T540" s="1">
        <v>560775.55200000003</v>
      </c>
      <c r="U540" s="1">
        <v>552788.64</v>
      </c>
    </row>
    <row r="541" spans="1:21">
      <c r="A541" s="1" t="s">
        <v>53</v>
      </c>
      <c r="B541" s="1" t="s">
        <v>47</v>
      </c>
      <c r="C541" s="2">
        <v>41626.592407407406</v>
      </c>
      <c r="D541" s="1" t="s">
        <v>42</v>
      </c>
      <c r="E541" s="24" t="s">
        <v>43</v>
      </c>
      <c r="G541" s="1">
        <v>0.5</v>
      </c>
      <c r="H541" s="1">
        <v>0.5</v>
      </c>
      <c r="I541" s="1" t="s">
        <v>25</v>
      </c>
      <c r="J541" s="1">
        <v>712877.50100000005</v>
      </c>
      <c r="K541" s="1" t="s">
        <v>26</v>
      </c>
      <c r="L541" s="1" t="s">
        <v>26</v>
      </c>
      <c r="M541" s="1">
        <v>2427.3209999999999</v>
      </c>
      <c r="N541" s="1">
        <v>0.34</v>
      </c>
      <c r="O541" s="1">
        <v>3</v>
      </c>
      <c r="P541" s="1">
        <v>0.5</v>
      </c>
      <c r="Q541" s="1">
        <v>0.5</v>
      </c>
      <c r="R541" s="1">
        <v>0.5</v>
      </c>
      <c r="S541" s="1">
        <v>711571.16700000002</v>
      </c>
      <c r="T541" s="1">
        <v>715678.22499999998</v>
      </c>
      <c r="U541" s="1">
        <v>711383.11</v>
      </c>
    </row>
    <row r="542" spans="1:21">
      <c r="A542" s="1" t="s">
        <v>54</v>
      </c>
      <c r="B542" s="1" t="s">
        <v>47</v>
      </c>
      <c r="C542" s="2">
        <v>41626.593726851854</v>
      </c>
      <c r="D542" s="1" t="s">
        <v>23</v>
      </c>
      <c r="E542" s="25" t="s">
        <v>24</v>
      </c>
      <c r="G542" s="1">
        <v>0.5</v>
      </c>
      <c r="H542" s="1">
        <v>0.5</v>
      </c>
      <c r="I542" s="1" t="s">
        <v>25</v>
      </c>
      <c r="J542" s="1">
        <v>8175.7</v>
      </c>
      <c r="K542" s="1" t="s">
        <v>26</v>
      </c>
      <c r="L542" s="1" t="s">
        <v>26</v>
      </c>
      <c r="M542" s="1">
        <v>20.25</v>
      </c>
      <c r="N542" s="1">
        <v>0.25</v>
      </c>
      <c r="O542" s="1">
        <v>3</v>
      </c>
      <c r="P542" s="1">
        <v>0.5</v>
      </c>
      <c r="Q542" s="1">
        <v>0.5</v>
      </c>
      <c r="R542" s="1">
        <v>0.5</v>
      </c>
      <c r="S542" s="1">
        <v>8157.46</v>
      </c>
      <c r="T542" s="1">
        <v>8172.15</v>
      </c>
      <c r="U542" s="1">
        <v>8197.5</v>
      </c>
    </row>
    <row r="543" spans="1:21">
      <c r="A543" s="1" t="s">
        <v>55</v>
      </c>
      <c r="B543" s="1" t="s">
        <v>47</v>
      </c>
      <c r="C543" s="2">
        <v>41626.595057870371</v>
      </c>
      <c r="D543" s="1" t="s">
        <v>23</v>
      </c>
      <c r="E543" s="25" t="s">
        <v>24</v>
      </c>
      <c r="G543" s="1">
        <v>2.5</v>
      </c>
      <c r="H543" s="1">
        <v>2.5</v>
      </c>
      <c r="I543" s="1" t="s">
        <v>25</v>
      </c>
      <c r="J543" s="1">
        <v>41299.629999999997</v>
      </c>
      <c r="K543" s="1" t="s">
        <v>26</v>
      </c>
      <c r="L543" s="1" t="s">
        <v>26</v>
      </c>
      <c r="M543" s="1">
        <v>199.21</v>
      </c>
      <c r="N543" s="1">
        <v>0.48</v>
      </c>
      <c r="O543" s="1">
        <v>3</v>
      </c>
      <c r="P543" s="1">
        <v>2.5</v>
      </c>
      <c r="Q543" s="1">
        <v>2.5</v>
      </c>
      <c r="R543" s="1">
        <v>2.5</v>
      </c>
      <c r="S543" s="1">
        <v>41315.870000000003</v>
      </c>
      <c r="T543" s="1">
        <v>41092.800000000003</v>
      </c>
      <c r="U543" s="1">
        <v>41490.22</v>
      </c>
    </row>
    <row r="544" spans="1:21">
      <c r="A544" s="1" t="s">
        <v>56</v>
      </c>
      <c r="B544" s="1" t="s">
        <v>47</v>
      </c>
      <c r="C544" s="2">
        <v>41626.596400462964</v>
      </c>
      <c r="D544" s="1" t="s">
        <v>23</v>
      </c>
      <c r="E544" s="25" t="s">
        <v>24</v>
      </c>
      <c r="G544" s="1">
        <v>5</v>
      </c>
      <c r="H544" s="1">
        <v>5</v>
      </c>
      <c r="I544" s="1" t="s">
        <v>25</v>
      </c>
      <c r="J544" s="1">
        <v>81030</v>
      </c>
      <c r="K544" s="1" t="s">
        <v>26</v>
      </c>
      <c r="L544" s="1" t="s">
        <v>26</v>
      </c>
      <c r="M544" s="1">
        <v>272.16000000000003</v>
      </c>
      <c r="N544" s="1">
        <v>0.34</v>
      </c>
      <c r="O544" s="1">
        <v>3</v>
      </c>
      <c r="P544" s="1">
        <v>5</v>
      </c>
      <c r="Q544" s="1">
        <v>5</v>
      </c>
      <c r="R544" s="1">
        <v>5</v>
      </c>
      <c r="S544" s="1">
        <v>81124.539999999994</v>
      </c>
      <c r="T544" s="1">
        <v>81242.289999999994</v>
      </c>
      <c r="U544" s="1">
        <v>80723.179999999993</v>
      </c>
    </row>
    <row r="545" spans="1:21">
      <c r="A545" s="1" t="s">
        <v>57</v>
      </c>
      <c r="B545" s="1" t="s">
        <v>47</v>
      </c>
      <c r="C545" s="2">
        <v>41626.597731481481</v>
      </c>
      <c r="D545" s="1" t="s">
        <v>23</v>
      </c>
      <c r="E545" s="25" t="s">
        <v>24</v>
      </c>
      <c r="G545" s="1">
        <v>7.5</v>
      </c>
      <c r="H545" s="1">
        <v>7.5</v>
      </c>
      <c r="I545" s="1" t="s">
        <v>25</v>
      </c>
      <c r="J545" s="1">
        <v>122055.42</v>
      </c>
      <c r="K545" s="1" t="s">
        <v>26</v>
      </c>
      <c r="L545" s="1" t="s">
        <v>26</v>
      </c>
      <c r="M545" s="1">
        <v>579.69000000000005</v>
      </c>
      <c r="N545" s="1">
        <v>0.47</v>
      </c>
      <c r="O545" s="1">
        <v>3</v>
      </c>
      <c r="P545" s="1">
        <v>7.5</v>
      </c>
      <c r="Q545" s="1">
        <v>7.5</v>
      </c>
      <c r="R545" s="1">
        <v>7.5</v>
      </c>
      <c r="S545" s="1">
        <v>122688.23</v>
      </c>
      <c r="T545" s="1">
        <v>121927.94</v>
      </c>
      <c r="U545" s="1">
        <v>121550.07</v>
      </c>
    </row>
    <row r="546" spans="1:21">
      <c r="A546" s="1" t="s">
        <v>58</v>
      </c>
      <c r="B546" s="1" t="s">
        <v>47</v>
      </c>
      <c r="C546" s="2">
        <v>41626.599074074074</v>
      </c>
      <c r="D546" s="1" t="s">
        <v>23</v>
      </c>
      <c r="E546" s="25" t="s">
        <v>24</v>
      </c>
      <c r="G546" s="1">
        <v>10</v>
      </c>
      <c r="H546" s="1">
        <v>10</v>
      </c>
      <c r="I546" s="1" t="s">
        <v>25</v>
      </c>
      <c r="J546" s="1">
        <v>162177.57999999999</v>
      </c>
      <c r="K546" s="1" t="s">
        <v>26</v>
      </c>
      <c r="L546" s="1" t="s">
        <v>26</v>
      </c>
      <c r="M546" s="1">
        <v>205.72</v>
      </c>
      <c r="N546" s="1">
        <v>0.13</v>
      </c>
      <c r="O546" s="1">
        <v>3</v>
      </c>
      <c r="P546" s="1">
        <v>10</v>
      </c>
      <c r="Q546" s="1">
        <v>10</v>
      </c>
      <c r="R546" s="1">
        <v>10</v>
      </c>
      <c r="S546" s="1">
        <v>162066.75</v>
      </c>
      <c r="T546" s="1">
        <v>162414.95000000001</v>
      </c>
      <c r="U546" s="1">
        <v>162051.04999999999</v>
      </c>
    </row>
    <row r="547" spans="1:21">
      <c r="A547" s="1" t="s">
        <v>54</v>
      </c>
      <c r="B547" s="1" t="s">
        <v>47</v>
      </c>
      <c r="C547" s="2">
        <v>41626.593726851854</v>
      </c>
      <c r="D547" s="1" t="s">
        <v>32</v>
      </c>
      <c r="E547" s="26" t="s">
        <v>33</v>
      </c>
      <c r="G547" s="1">
        <v>0.5</v>
      </c>
      <c r="H547" s="1">
        <v>0.5</v>
      </c>
      <c r="I547" s="1" t="s">
        <v>25</v>
      </c>
      <c r="J547" s="1">
        <v>3600.08</v>
      </c>
      <c r="K547" s="1" t="s">
        <v>26</v>
      </c>
      <c r="L547" s="1" t="s">
        <v>26</v>
      </c>
      <c r="M547" s="1">
        <v>348.57</v>
      </c>
      <c r="N547" s="1">
        <v>9.68</v>
      </c>
      <c r="O547" s="1">
        <v>3</v>
      </c>
      <c r="P547" s="1">
        <v>0.5</v>
      </c>
      <c r="Q547" s="1">
        <v>0.5</v>
      </c>
      <c r="R547" s="1">
        <v>0.5</v>
      </c>
      <c r="S547" s="1">
        <v>3201.78</v>
      </c>
      <c r="T547" s="1">
        <v>3849.44</v>
      </c>
      <c r="U547" s="1">
        <v>3749.02</v>
      </c>
    </row>
    <row r="548" spans="1:21">
      <c r="A548" s="1" t="s">
        <v>55</v>
      </c>
      <c r="B548" s="1" t="s">
        <v>47</v>
      </c>
      <c r="C548" s="2">
        <v>41626.595057870371</v>
      </c>
      <c r="D548" s="1" t="s">
        <v>32</v>
      </c>
      <c r="E548" s="26" t="s">
        <v>33</v>
      </c>
      <c r="G548" s="1">
        <v>2.5</v>
      </c>
      <c r="H548" s="1">
        <v>2.5</v>
      </c>
      <c r="I548" s="1" t="s">
        <v>25</v>
      </c>
      <c r="J548" s="1">
        <v>20259.41</v>
      </c>
      <c r="K548" s="1" t="s">
        <v>26</v>
      </c>
      <c r="L548" s="1" t="s">
        <v>26</v>
      </c>
      <c r="M548" s="1">
        <v>147.41999999999999</v>
      </c>
      <c r="N548" s="1">
        <v>0.73</v>
      </c>
      <c r="O548" s="1">
        <v>3</v>
      </c>
      <c r="P548" s="1">
        <v>2.5</v>
      </c>
      <c r="Q548" s="1">
        <v>2.5</v>
      </c>
      <c r="R548" s="1">
        <v>2.5</v>
      </c>
      <c r="S548" s="1">
        <v>20090.740000000002</v>
      </c>
      <c r="T548" s="1">
        <v>20323.849999999999</v>
      </c>
      <c r="U548" s="1">
        <v>20363.62</v>
      </c>
    </row>
    <row r="549" spans="1:21">
      <c r="A549" s="1" t="s">
        <v>56</v>
      </c>
      <c r="B549" s="1" t="s">
        <v>47</v>
      </c>
      <c r="C549" s="2">
        <v>41626.596400462964</v>
      </c>
      <c r="D549" s="1" t="s">
        <v>32</v>
      </c>
      <c r="E549" s="26" t="s">
        <v>33</v>
      </c>
      <c r="G549" s="1">
        <v>5</v>
      </c>
      <c r="H549" s="1">
        <v>5</v>
      </c>
      <c r="I549" s="1" t="s">
        <v>25</v>
      </c>
      <c r="J549" s="1">
        <v>40201.86</v>
      </c>
      <c r="K549" s="1" t="s">
        <v>26</v>
      </c>
      <c r="L549" s="1" t="s">
        <v>26</v>
      </c>
      <c r="M549" s="1">
        <v>523.69000000000005</v>
      </c>
      <c r="N549" s="1">
        <v>1.3</v>
      </c>
      <c r="O549" s="1">
        <v>3</v>
      </c>
      <c r="P549" s="1">
        <v>5</v>
      </c>
      <c r="Q549" s="1">
        <v>5</v>
      </c>
      <c r="R549" s="1">
        <v>5</v>
      </c>
      <c r="S549" s="1">
        <v>40802.269999999997</v>
      </c>
      <c r="T549" s="1">
        <v>39963.949999999997</v>
      </c>
      <c r="U549" s="1">
        <v>39839.35</v>
      </c>
    </row>
    <row r="550" spans="1:21">
      <c r="A550" s="1" t="s">
        <v>57</v>
      </c>
      <c r="B550" s="1" t="s">
        <v>47</v>
      </c>
      <c r="C550" s="2">
        <v>41626.597731481481</v>
      </c>
      <c r="D550" s="1" t="s">
        <v>32</v>
      </c>
      <c r="E550" s="26" t="s">
        <v>33</v>
      </c>
      <c r="G550" s="1">
        <v>7.5</v>
      </c>
      <c r="H550" s="1">
        <v>7.5</v>
      </c>
      <c r="I550" s="1" t="s">
        <v>25</v>
      </c>
      <c r="J550" s="1">
        <v>62264.25</v>
      </c>
      <c r="K550" s="1" t="s">
        <v>26</v>
      </c>
      <c r="L550" s="1" t="s">
        <v>26</v>
      </c>
      <c r="M550" s="1">
        <v>446.6</v>
      </c>
      <c r="N550" s="1">
        <v>0.72</v>
      </c>
      <c r="O550" s="1">
        <v>3</v>
      </c>
      <c r="P550" s="1">
        <v>7.5</v>
      </c>
      <c r="Q550" s="1">
        <v>7.5</v>
      </c>
      <c r="R550" s="1">
        <v>7.5</v>
      </c>
      <c r="S550" s="1">
        <v>62140.61</v>
      </c>
      <c r="T550" s="1">
        <v>62759.64</v>
      </c>
      <c r="U550" s="1">
        <v>61892.5</v>
      </c>
    </row>
    <row r="551" spans="1:21">
      <c r="A551" s="1" t="s">
        <v>58</v>
      </c>
      <c r="B551" s="1" t="s">
        <v>47</v>
      </c>
      <c r="C551" s="2">
        <v>41626.599074074074</v>
      </c>
      <c r="D551" s="1" t="s">
        <v>32</v>
      </c>
      <c r="E551" s="26" t="s">
        <v>33</v>
      </c>
      <c r="G551" s="1">
        <v>10</v>
      </c>
      <c r="H551" s="1">
        <v>10</v>
      </c>
      <c r="I551" s="1" t="s">
        <v>25</v>
      </c>
      <c r="J551" s="1">
        <v>85849.74</v>
      </c>
      <c r="K551" s="1" t="s">
        <v>26</v>
      </c>
      <c r="L551" s="1" t="s">
        <v>26</v>
      </c>
      <c r="M551" s="1">
        <v>546.91999999999996</v>
      </c>
      <c r="N551" s="1">
        <v>0.64</v>
      </c>
      <c r="O551" s="1">
        <v>3</v>
      </c>
      <c r="P551" s="1">
        <v>10</v>
      </c>
      <c r="Q551" s="1">
        <v>10</v>
      </c>
      <c r="R551" s="1">
        <v>10</v>
      </c>
      <c r="S551" s="1">
        <v>85441.08</v>
      </c>
      <c r="T551" s="1">
        <v>86471.05</v>
      </c>
      <c r="U551" s="1">
        <v>85637.1</v>
      </c>
    </row>
    <row r="552" spans="1:21">
      <c r="A552" s="1" t="s">
        <v>54</v>
      </c>
      <c r="B552" s="1" t="s">
        <v>47</v>
      </c>
      <c r="C552" s="2">
        <v>41626.593726851854</v>
      </c>
      <c r="D552" s="1" t="s">
        <v>38</v>
      </c>
      <c r="E552" s="27" t="s">
        <v>39</v>
      </c>
      <c r="G552" s="1">
        <v>0.5</v>
      </c>
      <c r="H552" s="1">
        <v>0.5</v>
      </c>
      <c r="I552" s="1" t="s">
        <v>25</v>
      </c>
      <c r="J552" s="1">
        <v>96658.33</v>
      </c>
      <c r="K552" s="1" t="s">
        <v>26</v>
      </c>
      <c r="L552" s="1" t="s">
        <v>26</v>
      </c>
      <c r="M552" s="1">
        <v>532.46</v>
      </c>
      <c r="N552" s="1">
        <v>0.55000000000000004</v>
      </c>
      <c r="O552" s="1">
        <v>3</v>
      </c>
      <c r="P552" s="1">
        <v>0.5</v>
      </c>
      <c r="Q552" s="1">
        <v>0.5</v>
      </c>
      <c r="R552" s="1">
        <v>0.5</v>
      </c>
      <c r="S552" s="1">
        <v>96116.06</v>
      </c>
      <c r="T552" s="1">
        <v>97180.4</v>
      </c>
      <c r="U552" s="1">
        <v>96678.53</v>
      </c>
    </row>
    <row r="553" spans="1:21">
      <c r="A553" s="1" t="s">
        <v>55</v>
      </c>
      <c r="B553" s="1" t="s">
        <v>47</v>
      </c>
      <c r="C553" s="2">
        <v>41626.595057870371</v>
      </c>
      <c r="D553" s="1" t="s">
        <v>38</v>
      </c>
      <c r="E553" s="27" t="s">
        <v>39</v>
      </c>
      <c r="G553" s="1">
        <v>2.5</v>
      </c>
      <c r="H553" s="1">
        <v>2.5</v>
      </c>
      <c r="I553" s="1" t="s">
        <v>25</v>
      </c>
      <c r="J553" s="1">
        <v>502059.14</v>
      </c>
      <c r="K553" s="1" t="s">
        <v>26</v>
      </c>
      <c r="L553" s="1" t="s">
        <v>26</v>
      </c>
      <c r="M553" s="1">
        <v>542.37</v>
      </c>
      <c r="N553" s="1">
        <v>0.11</v>
      </c>
      <c r="O553" s="1">
        <v>3</v>
      </c>
      <c r="P553" s="1">
        <v>2.5</v>
      </c>
      <c r="Q553" s="1">
        <v>2.5</v>
      </c>
      <c r="R553" s="1">
        <v>2.5</v>
      </c>
      <c r="S553" s="1">
        <v>501471.1</v>
      </c>
      <c r="T553" s="1">
        <v>502166.53</v>
      </c>
      <c r="U553" s="1">
        <v>502539.78</v>
      </c>
    </row>
    <row r="554" spans="1:21">
      <c r="A554" s="1" t="s">
        <v>56</v>
      </c>
      <c r="B554" s="1" t="s">
        <v>47</v>
      </c>
      <c r="C554" s="2">
        <v>41626.596400462964</v>
      </c>
      <c r="D554" s="1" t="s">
        <v>38</v>
      </c>
      <c r="E554" s="27" t="s">
        <v>39</v>
      </c>
      <c r="G554" s="1">
        <v>5</v>
      </c>
      <c r="H554" s="1">
        <v>5</v>
      </c>
      <c r="I554" s="1" t="s">
        <v>25</v>
      </c>
      <c r="J554" s="1">
        <v>992343.12</v>
      </c>
      <c r="K554" s="1" t="s">
        <v>26</v>
      </c>
      <c r="L554" s="1" t="s">
        <v>26</v>
      </c>
      <c r="M554" s="1">
        <v>6866.08</v>
      </c>
      <c r="N554" s="1">
        <v>0.69</v>
      </c>
      <c r="O554" s="1">
        <v>3</v>
      </c>
      <c r="P554" s="1">
        <v>5</v>
      </c>
      <c r="Q554" s="1">
        <v>5</v>
      </c>
      <c r="R554" s="1">
        <v>5</v>
      </c>
      <c r="S554" s="1">
        <v>988329.5</v>
      </c>
      <c r="T554" s="1">
        <v>1000271.17</v>
      </c>
      <c r="U554" s="1">
        <v>988428.68</v>
      </c>
    </row>
    <row r="555" spans="1:21">
      <c r="A555" s="1" t="s">
        <v>57</v>
      </c>
      <c r="B555" s="1" t="s">
        <v>47</v>
      </c>
      <c r="C555" s="2">
        <v>41626.597731481481</v>
      </c>
      <c r="D555" s="1" t="s">
        <v>38</v>
      </c>
      <c r="E555" s="27" t="s">
        <v>39</v>
      </c>
      <c r="G555" s="1">
        <v>7.5</v>
      </c>
      <c r="H555" s="1">
        <v>7.5</v>
      </c>
      <c r="I555" s="1" t="s">
        <v>25</v>
      </c>
      <c r="J555" s="1">
        <v>1536076.04</v>
      </c>
      <c r="K555" s="1" t="s">
        <v>26</v>
      </c>
      <c r="L555" s="1" t="s">
        <v>26</v>
      </c>
      <c r="M555" s="1">
        <v>5381.9</v>
      </c>
      <c r="N555" s="1">
        <v>0.35</v>
      </c>
      <c r="O555" s="1">
        <v>3</v>
      </c>
      <c r="P555" s="1">
        <v>7.5</v>
      </c>
      <c r="Q555" s="1">
        <v>7.5</v>
      </c>
      <c r="R555" s="1">
        <v>7.5</v>
      </c>
      <c r="S555" s="1">
        <v>1532056.02</v>
      </c>
      <c r="T555" s="1">
        <v>1542190.25</v>
      </c>
      <c r="U555" s="1">
        <v>1533981.86</v>
      </c>
    </row>
    <row r="556" spans="1:21">
      <c r="A556" s="1" t="s">
        <v>58</v>
      </c>
      <c r="B556" s="1" t="s">
        <v>47</v>
      </c>
      <c r="C556" s="2">
        <v>41626.599074074074</v>
      </c>
      <c r="D556" s="1" t="s">
        <v>38</v>
      </c>
      <c r="E556" s="27" t="s">
        <v>39</v>
      </c>
      <c r="G556" s="1">
        <v>10</v>
      </c>
      <c r="H556" s="1">
        <v>10</v>
      </c>
      <c r="I556" s="1" t="s">
        <v>25</v>
      </c>
      <c r="J556" s="1">
        <v>2072699.21</v>
      </c>
      <c r="K556" s="1" t="s">
        <v>26</v>
      </c>
      <c r="L556" s="1" t="s">
        <v>26</v>
      </c>
      <c r="M556" s="1">
        <v>15634.97</v>
      </c>
      <c r="N556" s="1">
        <v>0.75</v>
      </c>
      <c r="O556" s="1">
        <v>3</v>
      </c>
      <c r="P556" s="1">
        <v>10</v>
      </c>
      <c r="Q556" s="1">
        <v>10</v>
      </c>
      <c r="R556" s="1">
        <v>10</v>
      </c>
      <c r="S556" s="1">
        <v>2059787.49</v>
      </c>
      <c r="T556" s="1">
        <v>2090082.91</v>
      </c>
      <c r="U556" s="1">
        <v>2068227.23</v>
      </c>
    </row>
    <row r="557" spans="1:21">
      <c r="A557" s="1" t="s">
        <v>54</v>
      </c>
      <c r="B557" s="1" t="s">
        <v>47</v>
      </c>
      <c r="C557" s="2">
        <v>41626.593726851854</v>
      </c>
      <c r="D557" s="1" t="s">
        <v>44</v>
      </c>
      <c r="E557" s="22" t="s">
        <v>45</v>
      </c>
      <c r="G557" s="1">
        <v>0.5</v>
      </c>
      <c r="H557" s="1">
        <v>0.5</v>
      </c>
      <c r="I557" s="1" t="s">
        <v>25</v>
      </c>
      <c r="J557" s="1">
        <v>43822.8</v>
      </c>
      <c r="K557" s="1" t="s">
        <v>26</v>
      </c>
      <c r="L557" s="1" t="s">
        <v>26</v>
      </c>
      <c r="M557" s="1">
        <v>203.14</v>
      </c>
      <c r="N557" s="1">
        <v>0.46</v>
      </c>
      <c r="O557" s="1">
        <v>3</v>
      </c>
      <c r="P557" s="1">
        <v>0.5</v>
      </c>
      <c r="Q557" s="1">
        <v>0.5</v>
      </c>
      <c r="R557" s="1">
        <v>0.5</v>
      </c>
      <c r="S557" s="1">
        <v>44055.43</v>
      </c>
      <c r="T557" s="1">
        <v>43680.44</v>
      </c>
      <c r="U557" s="1">
        <v>43732.54</v>
      </c>
    </row>
    <row r="558" spans="1:21">
      <c r="A558" s="1" t="s">
        <v>55</v>
      </c>
      <c r="B558" s="1" t="s">
        <v>47</v>
      </c>
      <c r="C558" s="2">
        <v>41626.595057870371</v>
      </c>
      <c r="D558" s="1" t="s">
        <v>44</v>
      </c>
      <c r="E558" s="22" t="s">
        <v>45</v>
      </c>
      <c r="G558" s="1">
        <v>2.5</v>
      </c>
      <c r="H558" s="1">
        <v>2.5</v>
      </c>
      <c r="I558" s="1" t="s">
        <v>25</v>
      </c>
      <c r="J558" s="1">
        <v>214236.6</v>
      </c>
      <c r="K558" s="1" t="s">
        <v>26</v>
      </c>
      <c r="L558" s="1" t="s">
        <v>26</v>
      </c>
      <c r="M558" s="1">
        <v>988.29</v>
      </c>
      <c r="N558" s="1">
        <v>0.46</v>
      </c>
      <c r="O558" s="1">
        <v>3</v>
      </c>
      <c r="P558" s="1">
        <v>2.5</v>
      </c>
      <c r="Q558" s="1">
        <v>2.5</v>
      </c>
      <c r="R558" s="1">
        <v>2.5</v>
      </c>
      <c r="S558" s="1">
        <v>214016.18</v>
      </c>
      <c r="T558" s="1">
        <v>215316.48000000001</v>
      </c>
      <c r="U558" s="1">
        <v>213377.12</v>
      </c>
    </row>
    <row r="559" spans="1:21">
      <c r="A559" s="1" t="s">
        <v>56</v>
      </c>
      <c r="B559" s="1" t="s">
        <v>47</v>
      </c>
      <c r="C559" s="2">
        <v>41626.596400462964</v>
      </c>
      <c r="D559" s="1" t="s">
        <v>44</v>
      </c>
      <c r="E559" s="22" t="s">
        <v>45</v>
      </c>
      <c r="G559" s="1">
        <v>5</v>
      </c>
      <c r="H559" s="1">
        <v>5</v>
      </c>
      <c r="I559" s="1" t="s">
        <v>25</v>
      </c>
      <c r="J559" s="1">
        <v>411870.71</v>
      </c>
      <c r="K559" s="1" t="s">
        <v>26</v>
      </c>
      <c r="L559" s="1" t="s">
        <v>26</v>
      </c>
      <c r="M559" s="1">
        <v>2363.37</v>
      </c>
      <c r="N559" s="1">
        <v>0.56999999999999995</v>
      </c>
      <c r="O559" s="1">
        <v>3</v>
      </c>
      <c r="P559" s="1">
        <v>5</v>
      </c>
      <c r="Q559" s="1">
        <v>5</v>
      </c>
      <c r="R559" s="1">
        <v>5</v>
      </c>
      <c r="S559" s="1">
        <v>411358.11</v>
      </c>
      <c r="T559" s="1">
        <v>414448.31</v>
      </c>
      <c r="U559" s="1">
        <v>409805.7</v>
      </c>
    </row>
    <row r="560" spans="1:21">
      <c r="A560" s="1" t="s">
        <v>57</v>
      </c>
      <c r="B560" s="1" t="s">
        <v>47</v>
      </c>
      <c r="C560" s="2">
        <v>41626.597731481481</v>
      </c>
      <c r="D560" s="1" t="s">
        <v>44</v>
      </c>
      <c r="E560" s="22" t="s">
        <v>45</v>
      </c>
      <c r="G560" s="1">
        <v>7.5</v>
      </c>
      <c r="H560" s="1">
        <v>7.5</v>
      </c>
      <c r="I560" s="1" t="s">
        <v>25</v>
      </c>
      <c r="J560" s="1">
        <v>621845.77</v>
      </c>
      <c r="K560" s="1" t="s">
        <v>26</v>
      </c>
      <c r="L560" s="1" t="s">
        <v>26</v>
      </c>
      <c r="M560" s="1">
        <v>3289.84</v>
      </c>
      <c r="N560" s="1">
        <v>0.53</v>
      </c>
      <c r="O560" s="1">
        <v>3</v>
      </c>
      <c r="P560" s="1">
        <v>7.5</v>
      </c>
      <c r="Q560" s="1">
        <v>7.5</v>
      </c>
      <c r="R560" s="1">
        <v>7.5</v>
      </c>
      <c r="S560" s="1">
        <v>620546.75</v>
      </c>
      <c r="T560" s="1">
        <v>625586.79</v>
      </c>
      <c r="U560" s="1">
        <v>619403.78</v>
      </c>
    </row>
    <row r="561" spans="1:21">
      <c r="A561" s="1" t="s">
        <v>58</v>
      </c>
      <c r="B561" s="1" t="s">
        <v>47</v>
      </c>
      <c r="C561" s="2">
        <v>41626.599074074074</v>
      </c>
      <c r="D561" s="1" t="s">
        <v>44</v>
      </c>
      <c r="E561" s="22" t="s">
        <v>45</v>
      </c>
      <c r="G561" s="1">
        <v>10</v>
      </c>
      <c r="H561" s="1">
        <v>10</v>
      </c>
      <c r="I561" s="1" t="s">
        <v>25</v>
      </c>
      <c r="J561" s="1">
        <v>811747.65</v>
      </c>
      <c r="K561" s="1" t="s">
        <v>26</v>
      </c>
      <c r="L561" s="1" t="s">
        <v>26</v>
      </c>
      <c r="M561" s="1">
        <v>2029.26</v>
      </c>
      <c r="N561" s="1">
        <v>0.25</v>
      </c>
      <c r="O561" s="1">
        <v>3</v>
      </c>
      <c r="P561" s="1">
        <v>10</v>
      </c>
      <c r="Q561" s="1">
        <v>10</v>
      </c>
      <c r="R561" s="1">
        <v>10</v>
      </c>
      <c r="S561" s="1">
        <v>812061.07</v>
      </c>
      <c r="T561" s="1">
        <v>809579.91</v>
      </c>
      <c r="U561" s="1">
        <v>813601.95</v>
      </c>
    </row>
    <row r="562" spans="1:21">
      <c r="A562" s="1" t="s">
        <v>59</v>
      </c>
      <c r="B562" s="1" t="s">
        <v>47</v>
      </c>
      <c r="C562" s="2">
        <v>41626.600011574075</v>
      </c>
      <c r="D562" s="1" t="s">
        <v>40</v>
      </c>
      <c r="E562" s="21" t="s">
        <v>41</v>
      </c>
      <c r="G562" s="1">
        <v>1</v>
      </c>
      <c r="H562" s="1">
        <v>1</v>
      </c>
      <c r="I562" s="1" t="s">
        <v>25</v>
      </c>
      <c r="J562" s="1">
        <v>2027.96</v>
      </c>
      <c r="K562" s="1" t="s">
        <v>26</v>
      </c>
      <c r="L562" s="1" t="s">
        <v>26</v>
      </c>
      <c r="M562" s="1">
        <v>18.07</v>
      </c>
      <c r="N562" s="1">
        <v>0.89</v>
      </c>
      <c r="O562" s="1">
        <v>3</v>
      </c>
      <c r="P562" s="1">
        <v>1</v>
      </c>
      <c r="Q562" s="1">
        <v>1</v>
      </c>
      <c r="R562" s="1">
        <v>1</v>
      </c>
      <c r="S562" s="1">
        <v>2045.13</v>
      </c>
      <c r="T562" s="1">
        <v>2029.63</v>
      </c>
      <c r="U562" s="1">
        <v>2009.11</v>
      </c>
    </row>
    <row r="563" spans="1:21">
      <c r="A563" s="1" t="s">
        <v>60</v>
      </c>
      <c r="B563" s="1" t="s">
        <v>47</v>
      </c>
      <c r="C563" s="2">
        <v>41626.600925925923</v>
      </c>
      <c r="D563" s="1" t="s">
        <v>40</v>
      </c>
      <c r="E563" s="21" t="s">
        <v>41</v>
      </c>
      <c r="G563" s="1">
        <v>10</v>
      </c>
      <c r="H563" s="1">
        <v>10</v>
      </c>
      <c r="I563" s="1" t="s">
        <v>25</v>
      </c>
      <c r="J563" s="1">
        <v>21694.05</v>
      </c>
      <c r="K563" s="1" t="s">
        <v>26</v>
      </c>
      <c r="L563" s="1" t="s">
        <v>26</v>
      </c>
      <c r="M563" s="1">
        <v>180.33</v>
      </c>
      <c r="N563" s="1">
        <v>0.83</v>
      </c>
      <c r="O563" s="1">
        <v>3</v>
      </c>
      <c r="P563" s="1">
        <v>10</v>
      </c>
      <c r="Q563" s="1">
        <v>10</v>
      </c>
      <c r="R563" s="1">
        <v>10</v>
      </c>
      <c r="S563" s="1">
        <v>21902.22</v>
      </c>
      <c r="T563" s="1">
        <v>21585.81</v>
      </c>
      <c r="U563" s="1">
        <v>21594.13</v>
      </c>
    </row>
    <row r="564" spans="1:21">
      <c r="A564" s="1" t="s">
        <v>61</v>
      </c>
      <c r="B564" s="1" t="s">
        <v>47</v>
      </c>
      <c r="C564" s="2">
        <v>41626.601817129631</v>
      </c>
      <c r="D564" s="1" t="s">
        <v>40</v>
      </c>
      <c r="E564" s="21" t="s">
        <v>41</v>
      </c>
      <c r="G564" s="1">
        <v>20</v>
      </c>
      <c r="H564" s="1">
        <v>20</v>
      </c>
      <c r="I564" s="1" t="s">
        <v>25</v>
      </c>
      <c r="J564" s="1">
        <v>46012.4</v>
      </c>
      <c r="K564" s="1" t="s">
        <v>26</v>
      </c>
      <c r="L564" s="1" t="s">
        <v>26</v>
      </c>
      <c r="M564" s="1">
        <v>615.62</v>
      </c>
      <c r="N564" s="1">
        <v>1.34</v>
      </c>
      <c r="O564" s="1">
        <v>3</v>
      </c>
      <c r="P564" s="1">
        <v>20</v>
      </c>
      <c r="Q564" s="1">
        <v>20</v>
      </c>
      <c r="R564" s="1">
        <v>20</v>
      </c>
      <c r="S564" s="1">
        <v>45308.73</v>
      </c>
      <c r="T564" s="1">
        <v>46276.95</v>
      </c>
      <c r="U564" s="1">
        <v>46451.53</v>
      </c>
    </row>
    <row r="565" spans="1:21">
      <c r="A565" s="1" t="s">
        <v>62</v>
      </c>
      <c r="B565" s="1" t="s">
        <v>47</v>
      </c>
      <c r="C565" s="2">
        <v>41626.602719907409</v>
      </c>
      <c r="D565" s="1" t="s">
        <v>40</v>
      </c>
      <c r="E565" s="21" t="s">
        <v>41</v>
      </c>
      <c r="G565" s="1">
        <v>30</v>
      </c>
      <c r="H565" s="1">
        <v>30</v>
      </c>
      <c r="I565" s="1" t="s">
        <v>25</v>
      </c>
      <c r="J565" s="1">
        <v>74984.66</v>
      </c>
      <c r="K565" s="1" t="s">
        <v>26</v>
      </c>
      <c r="L565" s="1" t="s">
        <v>26</v>
      </c>
      <c r="M565" s="1">
        <v>508.95</v>
      </c>
      <c r="N565" s="1">
        <v>0.68</v>
      </c>
      <c r="O565" s="1">
        <v>3</v>
      </c>
      <c r="P565" s="1">
        <v>30</v>
      </c>
      <c r="Q565" s="1">
        <v>30</v>
      </c>
      <c r="R565" s="1">
        <v>30</v>
      </c>
      <c r="S565" s="1">
        <v>74414.86</v>
      </c>
      <c r="T565" s="1">
        <v>75144.98</v>
      </c>
      <c r="U565" s="1">
        <v>75394.14</v>
      </c>
    </row>
    <row r="566" spans="1:21">
      <c r="A566" s="1" t="s">
        <v>63</v>
      </c>
      <c r="B566" s="1" t="s">
        <v>47</v>
      </c>
      <c r="C566" s="2">
        <v>41626.603622685187</v>
      </c>
      <c r="D566" s="1" t="s">
        <v>40</v>
      </c>
      <c r="E566" s="21" t="s">
        <v>41</v>
      </c>
      <c r="G566" s="1">
        <v>40</v>
      </c>
      <c r="H566" s="1">
        <v>40</v>
      </c>
      <c r="I566" s="1" t="s">
        <v>25</v>
      </c>
      <c r="J566" s="1">
        <v>104472.78</v>
      </c>
      <c r="K566" s="1" t="s">
        <v>26</v>
      </c>
      <c r="L566" s="1" t="s">
        <v>26</v>
      </c>
      <c r="M566" s="1">
        <v>820.38</v>
      </c>
      <c r="N566" s="1">
        <v>0.79</v>
      </c>
      <c r="O566" s="1">
        <v>3</v>
      </c>
      <c r="P566" s="1">
        <v>40</v>
      </c>
      <c r="Q566" s="1">
        <v>40</v>
      </c>
      <c r="R566" s="1">
        <v>40</v>
      </c>
      <c r="S566" s="1">
        <v>105125.52</v>
      </c>
      <c r="T566" s="1">
        <v>104740.94</v>
      </c>
      <c r="U566" s="1">
        <v>103551.88</v>
      </c>
    </row>
    <row r="567" spans="1:21">
      <c r="A567" s="1" t="s">
        <v>64</v>
      </c>
      <c r="B567" s="1" t="s">
        <v>47</v>
      </c>
      <c r="C567" s="2">
        <v>41626.604525462964</v>
      </c>
      <c r="D567" s="1" t="s">
        <v>40</v>
      </c>
      <c r="E567" s="21" t="s">
        <v>41</v>
      </c>
      <c r="G567" s="1">
        <v>50</v>
      </c>
      <c r="H567" s="1">
        <v>50</v>
      </c>
      <c r="I567" s="1" t="s">
        <v>25</v>
      </c>
      <c r="J567" s="1">
        <v>136775.23000000001</v>
      </c>
      <c r="K567" s="1" t="s">
        <v>26</v>
      </c>
      <c r="L567" s="1" t="s">
        <v>26</v>
      </c>
      <c r="M567" s="1">
        <v>255.25</v>
      </c>
      <c r="N567" s="1">
        <v>0.19</v>
      </c>
      <c r="O567" s="1">
        <v>3</v>
      </c>
      <c r="P567" s="1">
        <v>50</v>
      </c>
      <c r="Q567" s="1">
        <v>50</v>
      </c>
      <c r="R567" s="1">
        <v>50</v>
      </c>
      <c r="S567" s="1">
        <v>137065.38</v>
      </c>
      <c r="T567" s="1">
        <v>136585.29</v>
      </c>
      <c r="U567" s="1">
        <v>136675.03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 codeName="Sheet4"/>
  <dimension ref="A1:M49"/>
  <sheetViews>
    <sheetView topLeftCell="B6" zoomScale="150" workbookViewId="0">
      <selection activeCell="A19" sqref="A19:L31"/>
    </sheetView>
  </sheetViews>
  <sheetFormatPr baseColWidth="10" defaultColWidth="8.83203125" defaultRowHeight="15"/>
  <cols>
    <col min="1" max="12" width="8.83203125" style="39"/>
    <col min="13" max="13" width="14.1640625" style="39" customWidth="1"/>
    <col min="14" max="16384" width="8.83203125" style="39"/>
  </cols>
  <sheetData>
    <row r="1" spans="1:13" ht="16" thickBot="1">
      <c r="A1" s="175" t="s">
        <v>66</v>
      </c>
      <c r="B1" s="175"/>
      <c r="C1" s="338" t="s">
        <v>471</v>
      </c>
      <c r="D1" s="338"/>
      <c r="E1" s="338"/>
      <c r="F1" s="338"/>
      <c r="G1" s="338"/>
      <c r="H1" s="338"/>
      <c r="I1" s="338"/>
      <c r="J1" s="338"/>
      <c r="K1" s="338"/>
      <c r="L1" s="338"/>
    </row>
    <row r="2" spans="1:13">
      <c r="A2" s="175"/>
      <c r="B2" s="175" t="s">
        <v>295</v>
      </c>
      <c r="C2" s="176" t="s">
        <v>24</v>
      </c>
      <c r="D2" s="176" t="s">
        <v>29</v>
      </c>
      <c r="E2" s="176" t="s">
        <v>31</v>
      </c>
      <c r="F2" s="177" t="s">
        <v>39</v>
      </c>
      <c r="G2" s="176" t="s">
        <v>33</v>
      </c>
      <c r="H2" s="177" t="s">
        <v>35</v>
      </c>
      <c r="I2" s="176" t="s">
        <v>37</v>
      </c>
      <c r="J2" s="177" t="s">
        <v>41</v>
      </c>
      <c r="K2" s="176" t="s">
        <v>43</v>
      </c>
      <c r="L2" s="176" t="s">
        <v>45</v>
      </c>
    </row>
    <row r="3" spans="1:13">
      <c r="A3" s="175" t="s">
        <v>472</v>
      </c>
      <c r="B3" s="178" t="s">
        <v>473</v>
      </c>
      <c r="C3" s="175">
        <v>0.05</v>
      </c>
      <c r="D3" s="175">
        <v>0.16</v>
      </c>
      <c r="E3" s="175">
        <v>0.03</v>
      </c>
      <c r="F3" s="179">
        <v>17.329999999999998</v>
      </c>
      <c r="G3" s="175">
        <v>0.9</v>
      </c>
      <c r="H3" s="175">
        <v>0.01</v>
      </c>
      <c r="I3" s="175">
        <v>6.0000000000000001E-3</v>
      </c>
      <c r="J3" s="179">
        <v>4.5599999999999996</v>
      </c>
      <c r="K3" s="175">
        <v>2.5999999999999999E-2</v>
      </c>
      <c r="L3" s="175">
        <v>0.21</v>
      </c>
      <c r="M3" s="39" t="s">
        <v>474</v>
      </c>
    </row>
    <row r="4" spans="1:13">
      <c r="A4" s="175" t="s">
        <v>475</v>
      </c>
      <c r="B4" s="178" t="s">
        <v>473</v>
      </c>
      <c r="C4" s="175">
        <v>0.03</v>
      </c>
      <c r="D4" s="175">
        <v>0.16</v>
      </c>
      <c r="E4" s="175">
        <v>0.04</v>
      </c>
      <c r="F4" s="179">
        <v>18.91</v>
      </c>
      <c r="G4" s="175">
        <v>1.02</v>
      </c>
      <c r="H4" s="175">
        <v>0.01</v>
      </c>
      <c r="I4" s="175">
        <v>5.0000000000000001E-3</v>
      </c>
      <c r="J4" s="179">
        <v>4.5</v>
      </c>
      <c r="K4" s="175">
        <v>2.5999999999999999E-2</v>
      </c>
      <c r="L4" s="175">
        <v>0.18</v>
      </c>
    </row>
    <row r="5" spans="1:13">
      <c r="A5" s="175" t="s">
        <v>476</v>
      </c>
      <c r="B5" s="178" t="s">
        <v>473</v>
      </c>
      <c r="C5" s="175">
        <v>0.04</v>
      </c>
      <c r="D5" s="175">
        <v>0.02</v>
      </c>
      <c r="E5" s="175">
        <v>0.03</v>
      </c>
      <c r="F5" s="179">
        <v>14.42</v>
      </c>
      <c r="G5" s="175">
        <v>0.08</v>
      </c>
      <c r="H5" s="175">
        <v>0</v>
      </c>
      <c r="I5" s="175">
        <v>1E-3</v>
      </c>
      <c r="J5" s="180">
        <v>0.88</v>
      </c>
      <c r="K5" s="175">
        <v>4.0000000000000001E-3</v>
      </c>
      <c r="L5" s="175">
        <v>0.13</v>
      </c>
    </row>
    <row r="6" spans="1:13">
      <c r="A6" s="175" t="s">
        <v>477</v>
      </c>
      <c r="B6" s="178" t="s">
        <v>473</v>
      </c>
      <c r="C6" s="175">
        <v>0.04</v>
      </c>
      <c r="D6" s="175">
        <v>0.05</v>
      </c>
      <c r="E6" s="175">
        <v>0</v>
      </c>
      <c r="F6" s="179">
        <v>21.25</v>
      </c>
      <c r="G6" s="175">
        <v>0.47</v>
      </c>
      <c r="H6" s="175">
        <v>0</v>
      </c>
      <c r="I6" s="175">
        <v>2E-3</v>
      </c>
      <c r="J6" s="180">
        <v>0.54</v>
      </c>
      <c r="K6" s="175">
        <v>0.01</v>
      </c>
      <c r="L6" s="175">
        <v>0.18</v>
      </c>
    </row>
    <row r="7" spans="1:13">
      <c r="A7" s="175" t="s">
        <v>478</v>
      </c>
      <c r="B7" s="178" t="s">
        <v>473</v>
      </c>
      <c r="C7" s="175">
        <v>0.05</v>
      </c>
      <c r="D7" s="175">
        <v>0.01</v>
      </c>
      <c r="E7" s="175">
        <v>0.01</v>
      </c>
      <c r="F7" s="179">
        <v>12.97</v>
      </c>
      <c r="G7" s="175">
        <v>0.04</v>
      </c>
      <c r="H7" s="175">
        <v>0.01</v>
      </c>
      <c r="I7" s="175">
        <v>1E-3</v>
      </c>
      <c r="J7" s="180">
        <v>0.22</v>
      </c>
      <c r="K7" s="175">
        <v>2E-3</v>
      </c>
      <c r="L7" s="175">
        <v>0.12</v>
      </c>
    </row>
    <row r="8" spans="1:13">
      <c r="A8" s="175"/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</row>
    <row r="9" spans="1:13">
      <c r="A9" s="175" t="s">
        <v>472</v>
      </c>
      <c r="B9" s="178" t="s">
        <v>479</v>
      </c>
      <c r="C9" s="179">
        <v>0.28000000000000003</v>
      </c>
      <c r="D9" s="179">
        <v>2.1</v>
      </c>
      <c r="E9" s="175">
        <v>0.21</v>
      </c>
      <c r="F9" s="175">
        <v>80.95</v>
      </c>
      <c r="G9" s="179">
        <v>7.82</v>
      </c>
      <c r="H9" s="179">
        <v>0.01</v>
      </c>
      <c r="I9" s="179">
        <v>7.0000000000000007E-2</v>
      </c>
      <c r="J9" s="175">
        <v>60.66</v>
      </c>
      <c r="K9" s="179">
        <v>0.375</v>
      </c>
      <c r="L9" s="179">
        <v>2.89</v>
      </c>
    </row>
    <row r="10" spans="1:13">
      <c r="A10" s="175" t="s">
        <v>475</v>
      </c>
      <c r="B10" s="175" t="s">
        <v>479</v>
      </c>
      <c r="C10" s="179">
        <v>0.21</v>
      </c>
      <c r="D10" s="179">
        <v>2.0099999999999998</v>
      </c>
      <c r="E10" s="175">
        <v>0.35</v>
      </c>
      <c r="F10" s="175">
        <v>76.569999999999993</v>
      </c>
      <c r="G10" s="179">
        <v>8.5399999999999991</v>
      </c>
      <c r="H10" s="179">
        <v>0.01</v>
      </c>
      <c r="I10" s="179">
        <v>5.8000000000000003E-2</v>
      </c>
      <c r="J10" s="175">
        <v>60.89</v>
      </c>
      <c r="K10" s="179">
        <v>0.38600000000000001</v>
      </c>
      <c r="L10" s="179">
        <v>2.4</v>
      </c>
    </row>
    <row r="11" spans="1:13">
      <c r="A11" s="175" t="s">
        <v>476</v>
      </c>
      <c r="B11" s="175" t="s">
        <v>479</v>
      </c>
      <c r="C11" s="179">
        <v>0.42</v>
      </c>
      <c r="D11" s="179">
        <v>0.27</v>
      </c>
      <c r="E11" s="175">
        <v>0.22</v>
      </c>
      <c r="F11" s="175">
        <v>39.85</v>
      </c>
      <c r="G11" s="179">
        <v>0.93</v>
      </c>
      <c r="H11" s="179">
        <v>0.01</v>
      </c>
      <c r="I11" s="179">
        <v>1.2E-2</v>
      </c>
      <c r="J11" s="179">
        <v>10.59</v>
      </c>
      <c r="K11" s="179">
        <v>5.3999999999999999E-2</v>
      </c>
      <c r="L11" s="179">
        <v>1.37</v>
      </c>
    </row>
    <row r="12" spans="1:13">
      <c r="A12" s="175" t="s">
        <v>477</v>
      </c>
      <c r="B12" s="175" t="s">
        <v>479</v>
      </c>
      <c r="C12" s="179">
        <v>0.32</v>
      </c>
      <c r="D12" s="179">
        <v>0.68</v>
      </c>
      <c r="E12" s="175">
        <v>0</v>
      </c>
      <c r="F12" s="175">
        <v>52.89</v>
      </c>
      <c r="G12" s="179">
        <v>3.98</v>
      </c>
      <c r="H12" s="179">
        <v>0.01</v>
      </c>
      <c r="I12" s="179">
        <v>1.4999999999999999E-2</v>
      </c>
      <c r="J12" s="179">
        <v>5.67</v>
      </c>
      <c r="K12" s="179">
        <v>0.13100000000000001</v>
      </c>
      <c r="L12" s="179">
        <v>1.9</v>
      </c>
    </row>
    <row r="13" spans="1:13">
      <c r="A13" s="175" t="s">
        <v>478</v>
      </c>
      <c r="B13" s="175" t="s">
        <v>479</v>
      </c>
      <c r="C13" s="179">
        <v>0.57999999999999996</v>
      </c>
      <c r="D13" s="179">
        <v>0.13</v>
      </c>
      <c r="E13" s="175">
        <v>0</v>
      </c>
      <c r="F13" s="175">
        <v>34.46</v>
      </c>
      <c r="G13" s="179">
        <v>0.62</v>
      </c>
      <c r="H13" s="179">
        <v>0.01</v>
      </c>
      <c r="I13" s="179">
        <v>1E-3</v>
      </c>
      <c r="J13" s="179">
        <v>0.81</v>
      </c>
      <c r="K13" s="179">
        <v>3.1E-2</v>
      </c>
      <c r="L13" s="179">
        <v>1.19</v>
      </c>
    </row>
    <row r="14" spans="1:13">
      <c r="A14" s="175" t="s">
        <v>480</v>
      </c>
      <c r="B14" s="181">
        <v>4.8611111111111112E-2</v>
      </c>
      <c r="C14" s="179">
        <v>0.28000000000000003</v>
      </c>
      <c r="D14" s="179">
        <v>0.06</v>
      </c>
      <c r="E14" s="179">
        <v>0</v>
      </c>
      <c r="F14" s="179">
        <v>30.1</v>
      </c>
      <c r="G14" s="179">
        <v>5.9</v>
      </c>
      <c r="H14" s="179">
        <v>0.01</v>
      </c>
      <c r="I14" s="179">
        <v>2E-3</v>
      </c>
      <c r="J14" s="179">
        <v>3.99</v>
      </c>
      <c r="K14" s="179">
        <v>0.02</v>
      </c>
      <c r="L14" s="179">
        <v>1.25</v>
      </c>
    </row>
    <row r="15" spans="1:13">
      <c r="A15" s="175"/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175"/>
    </row>
    <row r="16" spans="1:13">
      <c r="A16" s="175" t="s">
        <v>481</v>
      </c>
      <c r="B16" s="175"/>
      <c r="C16" s="182"/>
      <c r="D16" s="175"/>
      <c r="E16" s="175"/>
      <c r="F16" s="175"/>
      <c r="G16" s="175"/>
      <c r="H16" s="175"/>
      <c r="I16" s="175"/>
      <c r="J16" s="175"/>
      <c r="K16" s="175"/>
      <c r="L16" s="175"/>
    </row>
    <row r="17" spans="1:13">
      <c r="A17" s="175"/>
      <c r="B17" s="175"/>
      <c r="C17" s="182"/>
      <c r="D17" s="175"/>
      <c r="E17" s="175"/>
      <c r="F17" s="175"/>
      <c r="G17" s="175"/>
      <c r="H17" s="175"/>
      <c r="I17" s="175"/>
      <c r="J17" s="175"/>
      <c r="K17" s="175"/>
      <c r="L17" s="175"/>
    </row>
    <row r="18" spans="1:13" ht="16" thickBot="1">
      <c r="A18" s="175" t="s">
        <v>66</v>
      </c>
      <c r="B18" s="175"/>
      <c r="C18" s="339" t="s">
        <v>471</v>
      </c>
      <c r="D18" s="338"/>
      <c r="E18" s="338"/>
      <c r="F18" s="338"/>
      <c r="G18" s="338"/>
      <c r="H18" s="338"/>
      <c r="I18" s="338"/>
      <c r="J18" s="338"/>
      <c r="K18" s="338"/>
      <c r="L18" s="338"/>
      <c r="M18" s="39" t="s">
        <v>482</v>
      </c>
    </row>
    <row r="19" spans="1:13">
      <c r="A19" s="175"/>
      <c r="B19" s="175" t="s">
        <v>295</v>
      </c>
      <c r="C19" s="176" t="s">
        <v>24</v>
      </c>
      <c r="D19" s="176" t="s">
        <v>29</v>
      </c>
      <c r="E19" s="176" t="s">
        <v>31</v>
      </c>
      <c r="F19" s="177" t="s">
        <v>39</v>
      </c>
      <c r="G19" s="176" t="s">
        <v>33</v>
      </c>
      <c r="H19" s="177" t="s">
        <v>35</v>
      </c>
      <c r="I19" s="176" t="s">
        <v>37</v>
      </c>
      <c r="J19" s="177" t="s">
        <v>41</v>
      </c>
      <c r="K19" s="176" t="s">
        <v>43</v>
      </c>
      <c r="L19" s="176" t="s">
        <v>45</v>
      </c>
    </row>
    <row r="20" spans="1:13">
      <c r="A20" s="175" t="s">
        <v>472</v>
      </c>
      <c r="B20" s="178">
        <v>0.01</v>
      </c>
      <c r="C20" s="175">
        <f>C3/$B20</f>
        <v>5</v>
      </c>
      <c r="D20" s="175">
        <f t="shared" ref="D20:L20" si="0">D3/$B20</f>
        <v>16</v>
      </c>
      <c r="E20" s="175">
        <f t="shared" si="0"/>
        <v>3</v>
      </c>
      <c r="F20" s="179">
        <f t="shared" si="0"/>
        <v>1732.9999999999998</v>
      </c>
      <c r="G20" s="175">
        <f t="shared" si="0"/>
        <v>90</v>
      </c>
      <c r="H20" s="175">
        <f t="shared" si="0"/>
        <v>1</v>
      </c>
      <c r="I20" s="175">
        <f t="shared" si="0"/>
        <v>0.6</v>
      </c>
      <c r="J20" s="179">
        <f t="shared" si="0"/>
        <v>455.99999999999994</v>
      </c>
      <c r="K20" s="175">
        <f t="shared" si="0"/>
        <v>2.5999999999999996</v>
      </c>
      <c r="L20" s="175">
        <f t="shared" si="0"/>
        <v>21</v>
      </c>
    </row>
    <row r="21" spans="1:13">
      <c r="A21" s="175" t="s">
        <v>475</v>
      </c>
      <c r="B21" s="178">
        <v>0.01</v>
      </c>
      <c r="C21" s="175">
        <f t="shared" ref="C21:L31" si="1">C4/$B21</f>
        <v>3</v>
      </c>
      <c r="D21" s="175">
        <f t="shared" si="1"/>
        <v>16</v>
      </c>
      <c r="E21" s="175">
        <f t="shared" si="1"/>
        <v>4</v>
      </c>
      <c r="F21" s="179">
        <f t="shared" si="1"/>
        <v>1891</v>
      </c>
      <c r="G21" s="175">
        <f t="shared" si="1"/>
        <v>102</v>
      </c>
      <c r="H21" s="175">
        <f t="shared" si="1"/>
        <v>1</v>
      </c>
      <c r="I21" s="175">
        <f t="shared" si="1"/>
        <v>0.5</v>
      </c>
      <c r="J21" s="179">
        <f t="shared" si="1"/>
        <v>450</v>
      </c>
      <c r="K21" s="175">
        <f t="shared" si="1"/>
        <v>2.5999999999999996</v>
      </c>
      <c r="L21" s="175">
        <f t="shared" si="1"/>
        <v>18</v>
      </c>
    </row>
    <row r="22" spans="1:13">
      <c r="A22" s="175" t="s">
        <v>476</v>
      </c>
      <c r="B22" s="178">
        <v>0.01</v>
      </c>
      <c r="C22" s="175">
        <f t="shared" si="1"/>
        <v>4</v>
      </c>
      <c r="D22" s="175">
        <f t="shared" si="1"/>
        <v>2</v>
      </c>
      <c r="E22" s="175">
        <f t="shared" si="1"/>
        <v>3</v>
      </c>
      <c r="F22" s="179">
        <f t="shared" si="1"/>
        <v>1442</v>
      </c>
      <c r="G22" s="175">
        <f t="shared" si="1"/>
        <v>8</v>
      </c>
      <c r="H22" s="175">
        <f t="shared" si="1"/>
        <v>0</v>
      </c>
      <c r="I22" s="175">
        <f t="shared" si="1"/>
        <v>0.1</v>
      </c>
      <c r="J22" s="180">
        <f t="shared" si="1"/>
        <v>88</v>
      </c>
      <c r="K22" s="175">
        <f t="shared" si="1"/>
        <v>0.4</v>
      </c>
      <c r="L22" s="175">
        <f t="shared" si="1"/>
        <v>13</v>
      </c>
    </row>
    <row r="23" spans="1:13">
      <c r="A23" s="175" t="s">
        <v>477</v>
      </c>
      <c r="B23" s="178">
        <v>0.01</v>
      </c>
      <c r="C23" s="175">
        <f t="shared" si="1"/>
        <v>4</v>
      </c>
      <c r="D23" s="175">
        <f t="shared" si="1"/>
        <v>5</v>
      </c>
      <c r="E23" s="175">
        <f t="shared" si="1"/>
        <v>0</v>
      </c>
      <c r="F23" s="179">
        <f t="shared" si="1"/>
        <v>2125</v>
      </c>
      <c r="G23" s="175">
        <f t="shared" si="1"/>
        <v>46.999999999999993</v>
      </c>
      <c r="H23" s="175">
        <f t="shared" si="1"/>
        <v>0</v>
      </c>
      <c r="I23" s="175">
        <f t="shared" si="1"/>
        <v>0.2</v>
      </c>
      <c r="J23" s="180">
        <f t="shared" si="1"/>
        <v>54</v>
      </c>
      <c r="K23" s="175">
        <f t="shared" si="1"/>
        <v>1</v>
      </c>
      <c r="L23" s="175">
        <f t="shared" si="1"/>
        <v>18</v>
      </c>
    </row>
    <row r="24" spans="1:13">
      <c r="A24" s="175" t="s">
        <v>478</v>
      </c>
      <c r="B24" s="178">
        <v>0.01</v>
      </c>
      <c r="C24" s="175">
        <f t="shared" si="1"/>
        <v>5</v>
      </c>
      <c r="D24" s="175">
        <f t="shared" si="1"/>
        <v>1</v>
      </c>
      <c r="E24" s="175">
        <f t="shared" si="1"/>
        <v>1</v>
      </c>
      <c r="F24" s="179">
        <f t="shared" si="1"/>
        <v>1297</v>
      </c>
      <c r="G24" s="175">
        <f t="shared" si="1"/>
        <v>4</v>
      </c>
      <c r="H24" s="175">
        <f t="shared" si="1"/>
        <v>1</v>
      </c>
      <c r="I24" s="175">
        <f t="shared" si="1"/>
        <v>0.1</v>
      </c>
      <c r="J24" s="180">
        <f t="shared" si="1"/>
        <v>22</v>
      </c>
      <c r="K24" s="175">
        <f t="shared" si="1"/>
        <v>0.2</v>
      </c>
      <c r="L24" s="175">
        <f t="shared" si="1"/>
        <v>12</v>
      </c>
    </row>
    <row r="25" spans="1:13">
      <c r="A25" s="175"/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</row>
    <row r="26" spans="1:13">
      <c r="A26" s="175" t="s">
        <v>472</v>
      </c>
      <c r="B26" s="178">
        <v>0.1</v>
      </c>
      <c r="C26" s="179">
        <f t="shared" si="1"/>
        <v>2.8000000000000003</v>
      </c>
      <c r="D26" s="179">
        <f t="shared" si="1"/>
        <v>21</v>
      </c>
      <c r="E26" s="175">
        <f t="shared" si="1"/>
        <v>2.0999999999999996</v>
      </c>
      <c r="F26" s="175">
        <f t="shared" si="1"/>
        <v>809.5</v>
      </c>
      <c r="G26" s="179">
        <f t="shared" si="1"/>
        <v>78.2</v>
      </c>
      <c r="H26" s="179">
        <f t="shared" si="1"/>
        <v>9.9999999999999992E-2</v>
      </c>
      <c r="I26" s="179">
        <f t="shared" si="1"/>
        <v>0.70000000000000007</v>
      </c>
      <c r="J26" s="175">
        <f t="shared" si="1"/>
        <v>606.59999999999991</v>
      </c>
      <c r="K26" s="179">
        <f t="shared" si="1"/>
        <v>3.75</v>
      </c>
      <c r="L26" s="179">
        <f t="shared" si="1"/>
        <v>28.9</v>
      </c>
    </row>
    <row r="27" spans="1:13">
      <c r="A27" s="175" t="s">
        <v>475</v>
      </c>
      <c r="B27" s="178">
        <v>0.1</v>
      </c>
      <c r="C27" s="179">
        <f t="shared" si="1"/>
        <v>2.0999999999999996</v>
      </c>
      <c r="D27" s="179">
        <f t="shared" si="1"/>
        <v>20.099999999999998</v>
      </c>
      <c r="E27" s="175">
        <f t="shared" si="1"/>
        <v>3.4999999999999996</v>
      </c>
      <c r="F27" s="175">
        <f t="shared" si="1"/>
        <v>765.69999999999993</v>
      </c>
      <c r="G27" s="179">
        <f t="shared" si="1"/>
        <v>85.399999999999991</v>
      </c>
      <c r="H27" s="179">
        <f t="shared" si="1"/>
        <v>9.9999999999999992E-2</v>
      </c>
      <c r="I27" s="179">
        <f t="shared" si="1"/>
        <v>0.57999999999999996</v>
      </c>
      <c r="J27" s="175">
        <f t="shared" si="1"/>
        <v>608.9</v>
      </c>
      <c r="K27" s="179">
        <f t="shared" si="1"/>
        <v>3.86</v>
      </c>
      <c r="L27" s="179">
        <f t="shared" si="1"/>
        <v>23.999999999999996</v>
      </c>
    </row>
    <row r="28" spans="1:13">
      <c r="A28" s="175" t="s">
        <v>476</v>
      </c>
      <c r="B28" s="178">
        <v>0.1</v>
      </c>
      <c r="C28" s="179">
        <f t="shared" si="1"/>
        <v>4.1999999999999993</v>
      </c>
      <c r="D28" s="179">
        <f t="shared" si="1"/>
        <v>2.7</v>
      </c>
      <c r="E28" s="175">
        <f t="shared" si="1"/>
        <v>2.1999999999999997</v>
      </c>
      <c r="F28" s="175">
        <f t="shared" si="1"/>
        <v>398.5</v>
      </c>
      <c r="G28" s="179">
        <f t="shared" si="1"/>
        <v>9.3000000000000007</v>
      </c>
      <c r="H28" s="179">
        <f t="shared" si="1"/>
        <v>9.9999999999999992E-2</v>
      </c>
      <c r="I28" s="179">
        <f t="shared" si="1"/>
        <v>0.12</v>
      </c>
      <c r="J28" s="179">
        <f t="shared" si="1"/>
        <v>105.89999999999999</v>
      </c>
      <c r="K28" s="179">
        <f t="shared" si="1"/>
        <v>0.53999999999999992</v>
      </c>
      <c r="L28" s="179">
        <f t="shared" si="1"/>
        <v>13.700000000000001</v>
      </c>
    </row>
    <row r="29" spans="1:13">
      <c r="A29" s="175" t="s">
        <v>477</v>
      </c>
      <c r="B29" s="178">
        <v>0.1</v>
      </c>
      <c r="C29" s="179">
        <f t="shared" si="1"/>
        <v>3.1999999999999997</v>
      </c>
      <c r="D29" s="179">
        <f t="shared" si="1"/>
        <v>6.8</v>
      </c>
      <c r="E29" s="175">
        <f t="shared" si="1"/>
        <v>0</v>
      </c>
      <c r="F29" s="175">
        <f t="shared" si="1"/>
        <v>528.9</v>
      </c>
      <c r="G29" s="179">
        <f t="shared" si="1"/>
        <v>39.799999999999997</v>
      </c>
      <c r="H29" s="179">
        <f t="shared" si="1"/>
        <v>9.9999999999999992E-2</v>
      </c>
      <c r="I29" s="179">
        <f t="shared" si="1"/>
        <v>0.15</v>
      </c>
      <c r="J29" s="179">
        <f t="shared" si="1"/>
        <v>56.699999999999996</v>
      </c>
      <c r="K29" s="179">
        <f t="shared" si="1"/>
        <v>1.31</v>
      </c>
      <c r="L29" s="179">
        <f t="shared" si="1"/>
        <v>18.999999999999996</v>
      </c>
    </row>
    <row r="30" spans="1:13">
      <c r="A30" s="175" t="s">
        <v>478</v>
      </c>
      <c r="B30" s="178">
        <v>0.1</v>
      </c>
      <c r="C30" s="179">
        <f t="shared" si="1"/>
        <v>5.7999999999999989</v>
      </c>
      <c r="D30" s="179">
        <f t="shared" si="1"/>
        <v>1.3</v>
      </c>
      <c r="E30" s="175">
        <f t="shared" si="1"/>
        <v>0</v>
      </c>
      <c r="F30" s="175">
        <f t="shared" si="1"/>
        <v>344.59999999999997</v>
      </c>
      <c r="G30" s="179">
        <f t="shared" si="1"/>
        <v>6.1999999999999993</v>
      </c>
      <c r="H30" s="179">
        <f t="shared" si="1"/>
        <v>9.9999999999999992E-2</v>
      </c>
      <c r="I30" s="179">
        <f t="shared" si="1"/>
        <v>0.01</v>
      </c>
      <c r="J30" s="179">
        <f t="shared" si="1"/>
        <v>8.1</v>
      </c>
      <c r="K30" s="179">
        <f t="shared" si="1"/>
        <v>0.31</v>
      </c>
      <c r="L30" s="179">
        <f t="shared" si="1"/>
        <v>11.899999999999999</v>
      </c>
    </row>
    <row r="31" spans="1:13">
      <c r="A31" s="175" t="s">
        <v>480</v>
      </c>
      <c r="B31" s="175">
        <v>0.1</v>
      </c>
      <c r="C31" s="179">
        <f t="shared" si="1"/>
        <v>2.8000000000000003</v>
      </c>
      <c r="D31" s="179">
        <f t="shared" si="1"/>
        <v>0.6</v>
      </c>
      <c r="E31" s="179">
        <f t="shared" si="1"/>
        <v>0</v>
      </c>
      <c r="F31" s="179">
        <f t="shared" si="1"/>
        <v>301</v>
      </c>
      <c r="G31" s="179">
        <f t="shared" si="1"/>
        <v>59</v>
      </c>
      <c r="H31" s="179">
        <f t="shared" si="1"/>
        <v>9.9999999999999992E-2</v>
      </c>
      <c r="I31" s="179">
        <f t="shared" si="1"/>
        <v>0.02</v>
      </c>
      <c r="J31" s="179">
        <f t="shared" si="1"/>
        <v>39.9</v>
      </c>
      <c r="K31" s="179">
        <f t="shared" si="1"/>
        <v>0.19999999999999998</v>
      </c>
      <c r="L31" s="179">
        <f t="shared" si="1"/>
        <v>12.5</v>
      </c>
    </row>
    <row r="32" spans="1:13">
      <c r="A32" s="175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</row>
    <row r="33" spans="1:13" ht="16" thickBot="1">
      <c r="A33" s="175" t="s">
        <v>66</v>
      </c>
      <c r="B33" s="175"/>
      <c r="C33" s="340" t="s">
        <v>483</v>
      </c>
      <c r="D33" s="338"/>
      <c r="E33" s="338"/>
      <c r="F33" s="338"/>
      <c r="G33" s="338"/>
      <c r="H33" s="338"/>
      <c r="I33" s="338"/>
      <c r="J33" s="338"/>
      <c r="K33" s="338"/>
      <c r="L33" s="338"/>
    </row>
    <row r="34" spans="1:13">
      <c r="A34" s="175"/>
      <c r="B34" s="175" t="s">
        <v>295</v>
      </c>
      <c r="C34" s="177" t="s">
        <v>24</v>
      </c>
      <c r="D34" s="177" t="s">
        <v>29</v>
      </c>
      <c r="E34" s="177" t="s">
        <v>31</v>
      </c>
      <c r="F34" s="177" t="s">
        <v>39</v>
      </c>
      <c r="G34" s="177" t="s">
        <v>33</v>
      </c>
      <c r="H34" s="177" t="s">
        <v>35</v>
      </c>
      <c r="I34" s="177" t="s">
        <v>37</v>
      </c>
      <c r="J34" s="177" t="s">
        <v>41</v>
      </c>
      <c r="K34" s="177" t="s">
        <v>43</v>
      </c>
      <c r="L34" s="177" t="s">
        <v>45</v>
      </c>
      <c r="M34" s="183" t="s">
        <v>484</v>
      </c>
    </row>
    <row r="35" spans="1:13">
      <c r="A35" s="182" t="s">
        <v>485</v>
      </c>
      <c r="B35" s="175"/>
      <c r="C35" s="183">
        <v>28.09</v>
      </c>
      <c r="D35" s="183">
        <v>87.63</v>
      </c>
      <c r="E35" s="183">
        <v>55.85</v>
      </c>
      <c r="F35" s="183">
        <v>22.99</v>
      </c>
      <c r="G35" s="183">
        <v>24.32</v>
      </c>
      <c r="H35" s="183">
        <v>26.98</v>
      </c>
      <c r="I35" s="183">
        <v>54.94</v>
      </c>
      <c r="J35" s="183">
        <v>40.08</v>
      </c>
      <c r="K35" s="183">
        <v>6.94</v>
      </c>
      <c r="L35" s="183">
        <v>39.1</v>
      </c>
      <c r="M35" s="39" t="s">
        <v>486</v>
      </c>
    </row>
    <row r="36" spans="1:13">
      <c r="A36" s="175" t="s">
        <v>472</v>
      </c>
      <c r="B36" s="178">
        <v>0.01</v>
      </c>
      <c r="C36" s="175">
        <f>C3*1000/($C$35*B36)</f>
        <v>177.999288002848</v>
      </c>
      <c r="D36" s="175">
        <f>D3*1000/($D$35*B36)</f>
        <v>182.58587241812165</v>
      </c>
      <c r="E36" s="175">
        <f>E3*1000/($C$35*B36)</f>
        <v>106.79957280170881</v>
      </c>
      <c r="F36" s="179">
        <f>F3*1000/($C$35*B36)</f>
        <v>61694.553221787115</v>
      </c>
      <c r="G36" s="175">
        <f>G3*1000/($C$35*B36)</f>
        <v>3203.9871840512642</v>
      </c>
      <c r="H36" s="175">
        <f>H3*1000/($C$35*B36)</f>
        <v>35.599857600569599</v>
      </c>
      <c r="I36" s="175">
        <f>I3*1000/($C$35*B36)</f>
        <v>21.35991456034176</v>
      </c>
      <c r="J36" s="179">
        <f>J3*1000/($C$35*B36)</f>
        <v>16233.535065859738</v>
      </c>
      <c r="K36" s="175">
        <f>K3*1000/($C$35*B36)</f>
        <v>92.559629761480963</v>
      </c>
      <c r="L36" s="175">
        <f>L3*1000/($C$35*B36)</f>
        <v>747.59700961196165</v>
      </c>
      <c r="M36" s="39" t="s">
        <v>487</v>
      </c>
    </row>
    <row r="37" spans="1:13">
      <c r="A37" s="175" t="s">
        <v>475</v>
      </c>
      <c r="B37" s="178">
        <v>0.01</v>
      </c>
      <c r="C37" s="175">
        <f>C4*1000/($C$35*B37)</f>
        <v>106.79957280170881</v>
      </c>
      <c r="D37" s="175">
        <f>D4*1000/($D$35*B37)</f>
        <v>182.58587241812165</v>
      </c>
      <c r="E37" s="175">
        <f>E4*1000/($C$35*B37)</f>
        <v>142.3994304022784</v>
      </c>
      <c r="F37" s="179">
        <f>F4*1000/($C$35*B37)</f>
        <v>67319.330722677114</v>
      </c>
      <c r="G37" s="175">
        <f>G4*1000/($C$35*B37)</f>
        <v>3631.1854752580994</v>
      </c>
      <c r="H37" s="175">
        <f>H4*1000/($C$35*B37)</f>
        <v>35.599857600569599</v>
      </c>
      <c r="I37" s="175">
        <f>I4*1000/($C$35*B37)</f>
        <v>17.7999288002848</v>
      </c>
      <c r="J37" s="179">
        <f>J4*1000/($C$35*B37)</f>
        <v>16019.935920256319</v>
      </c>
      <c r="K37" s="175">
        <f>K4*1000/($C$35*B37)</f>
        <v>92.559629761480963</v>
      </c>
      <c r="L37" s="175">
        <f>L4*1000/($C$35*B37)</f>
        <v>640.79743681025275</v>
      </c>
      <c r="M37" s="39" t="s">
        <v>488</v>
      </c>
    </row>
    <row r="38" spans="1:13">
      <c r="A38" s="175" t="s">
        <v>476</v>
      </c>
      <c r="B38" s="178">
        <v>0.01</v>
      </c>
      <c r="C38" s="175">
        <f>C5*1000/($C$35*B38)</f>
        <v>142.3994304022784</v>
      </c>
      <c r="D38" s="175">
        <f>D5*1000/($D$35*B38)</f>
        <v>22.823234052265207</v>
      </c>
      <c r="E38" s="175">
        <f>E5*1000/($C$35*B38)</f>
        <v>106.79957280170881</v>
      </c>
      <c r="F38" s="179">
        <f>F5*1000/($C$35*B38)</f>
        <v>51334.994660021366</v>
      </c>
      <c r="G38" s="175">
        <f>G5*1000/($C$35*B38)</f>
        <v>284.7988608045568</v>
      </c>
      <c r="H38" s="175">
        <f>H5*1000/($C$35*B38)</f>
        <v>0</v>
      </c>
      <c r="I38" s="175">
        <f>I5*1000/($C$35*B38)</f>
        <v>3.5599857600569598</v>
      </c>
      <c r="J38" s="180">
        <f>J5*1000/($C$35*B38)</f>
        <v>3132.7874688501247</v>
      </c>
      <c r="K38" s="175">
        <f>K5*1000/($C$35*B38)</f>
        <v>14.239943040227839</v>
      </c>
      <c r="L38" s="175">
        <f>L5*1000/($C$35*B38)</f>
        <v>462.7981488074048</v>
      </c>
    </row>
    <row r="39" spans="1:13">
      <c r="A39" s="175" t="s">
        <v>477</v>
      </c>
      <c r="B39" s="178">
        <v>0.01</v>
      </c>
      <c r="C39" s="175">
        <f>C6*1000/($C$35*B39)</f>
        <v>142.3994304022784</v>
      </c>
      <c r="D39" s="175">
        <f>D6*1000/($D$35*B39)</f>
        <v>57.058085130663017</v>
      </c>
      <c r="E39" s="175">
        <f>E6*1000/($C$35*B39)</f>
        <v>0</v>
      </c>
      <c r="F39" s="179">
        <f>F6*1000/($C$35*B39)</f>
        <v>75649.697401210404</v>
      </c>
      <c r="G39" s="175">
        <f>G6*1000/($C$35*B39)</f>
        <v>1673.1933072267711</v>
      </c>
      <c r="H39" s="175">
        <f>H6*1000/($C$35*B39)</f>
        <v>0</v>
      </c>
      <c r="I39" s="175">
        <f>I6*1000/($C$35*B39)</f>
        <v>7.1199715201139195</v>
      </c>
      <c r="J39" s="180">
        <f>J6*1000/($C$35*B39)</f>
        <v>1922.3923104307585</v>
      </c>
      <c r="K39" s="175">
        <f>K6*1000/($C$35*B39)</f>
        <v>35.599857600569599</v>
      </c>
      <c r="L39" s="175">
        <f>L6*1000/($C$35*B39)</f>
        <v>640.79743681025275</v>
      </c>
    </row>
    <row r="40" spans="1:13">
      <c r="A40" s="175" t="s">
        <v>478</v>
      </c>
      <c r="B40" s="178">
        <v>0.01</v>
      </c>
      <c r="C40" s="175">
        <f>C7*1000/($C$35*B40)</f>
        <v>177.999288002848</v>
      </c>
      <c r="D40" s="175">
        <f>D7*1000/($D$35*B40)</f>
        <v>11.411617026132603</v>
      </c>
      <c r="E40" s="175">
        <f>E7*1000/($C$35*B40)</f>
        <v>35.599857600569599</v>
      </c>
      <c r="F40" s="179">
        <f>F7*1000/($C$35*B40)</f>
        <v>46173.015307938775</v>
      </c>
      <c r="G40" s="175">
        <f>G7*1000/($C$35*B40)</f>
        <v>142.3994304022784</v>
      </c>
      <c r="H40" s="175">
        <f>H7*1000/($C$35*B40)</f>
        <v>35.599857600569599</v>
      </c>
      <c r="I40" s="175">
        <f>I7*1000/($C$35*B40)</f>
        <v>3.5599857600569598</v>
      </c>
      <c r="J40" s="180">
        <f>J7*1000/($C$35*B40)</f>
        <v>783.19686721253117</v>
      </c>
      <c r="K40" s="175">
        <f>K7*1000/($C$35*B40)</f>
        <v>7.1199715201139195</v>
      </c>
      <c r="L40" s="175">
        <f>L7*1000/($C$35*B40)</f>
        <v>427.19829120683522</v>
      </c>
    </row>
    <row r="41" spans="1:13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</row>
    <row r="42" spans="1:13">
      <c r="A42" s="175" t="s">
        <v>472</v>
      </c>
      <c r="B42" s="178">
        <v>0.1</v>
      </c>
      <c r="C42" s="179">
        <f t="shared" ref="C42:C47" si="2">C9*1000/($C$35*B42)</f>
        <v>99.67960128159487</v>
      </c>
      <c r="D42" s="179">
        <f t="shared" ref="D42:D47" si="3">D9*1000/($D$35*B42)</f>
        <v>239.64395754878467</v>
      </c>
      <c r="E42" s="175">
        <f t="shared" ref="E42:E47" si="4">E9*1000/($C$35*B42)</f>
        <v>74.759700961196145</v>
      </c>
      <c r="F42" s="175">
        <f t="shared" ref="F42:F47" si="5">F9*1000/($C$35*B42)</f>
        <v>28818.084727661088</v>
      </c>
      <c r="G42" s="179">
        <f t="shared" ref="G42:G47" si="6">G9*1000/($C$35*B42)</f>
        <v>2783.9088643645423</v>
      </c>
      <c r="H42" s="179">
        <f t="shared" ref="H42:H47" si="7">H9*1000/($C$35*B42)</f>
        <v>3.5599857600569598</v>
      </c>
      <c r="I42" s="179">
        <f t="shared" ref="I42:I47" si="8">I9*1000/($C$35*B42)</f>
        <v>24.919900320398717</v>
      </c>
      <c r="J42" s="175">
        <f t="shared" ref="J42:J47" si="9">J9*1000/($C$35*B42)</f>
        <v>21594.873620505517</v>
      </c>
      <c r="K42" s="179">
        <f t="shared" ref="K42:K47" si="10">K9*1000/($C$35*B42)</f>
        <v>133.49946600213599</v>
      </c>
      <c r="L42" s="179">
        <f t="shared" ref="L42:L47" si="11">L9*1000/($C$35*B42)</f>
        <v>1028.8358846564613</v>
      </c>
    </row>
    <row r="43" spans="1:13">
      <c r="A43" s="175" t="s">
        <v>475</v>
      </c>
      <c r="B43" s="178">
        <v>0.1</v>
      </c>
      <c r="C43" s="179">
        <f t="shared" si="2"/>
        <v>74.759700961196145</v>
      </c>
      <c r="D43" s="179">
        <f t="shared" si="3"/>
        <v>229.3735022252653</v>
      </c>
      <c r="E43" s="175">
        <f t="shared" si="4"/>
        <v>124.59950160199358</v>
      </c>
      <c r="F43" s="175">
        <f t="shared" si="5"/>
        <v>27258.81096475614</v>
      </c>
      <c r="G43" s="179">
        <f t="shared" si="6"/>
        <v>3040.2278390886436</v>
      </c>
      <c r="H43" s="179">
        <f t="shared" si="7"/>
        <v>3.5599857600569598</v>
      </c>
      <c r="I43" s="179">
        <f t="shared" si="8"/>
        <v>20.647917408330365</v>
      </c>
      <c r="J43" s="175">
        <f t="shared" si="9"/>
        <v>21676.753292986828</v>
      </c>
      <c r="K43" s="179">
        <f t="shared" si="10"/>
        <v>137.41545033819864</v>
      </c>
      <c r="L43" s="179">
        <f t="shared" si="11"/>
        <v>854.39658241367033</v>
      </c>
    </row>
    <row r="44" spans="1:13">
      <c r="A44" s="175" t="s">
        <v>476</v>
      </c>
      <c r="B44" s="178">
        <v>0.1</v>
      </c>
      <c r="C44" s="179">
        <f t="shared" si="2"/>
        <v>149.51940192239229</v>
      </c>
      <c r="D44" s="179">
        <f t="shared" si="3"/>
        <v>30.811365970558029</v>
      </c>
      <c r="E44" s="175">
        <f t="shared" si="4"/>
        <v>78.319686721253106</v>
      </c>
      <c r="F44" s="175">
        <f t="shared" si="5"/>
        <v>14186.543253826983</v>
      </c>
      <c r="G44" s="179">
        <f t="shared" si="6"/>
        <v>331.07867568529724</v>
      </c>
      <c r="H44" s="179">
        <f t="shared" si="7"/>
        <v>3.5599857600569598</v>
      </c>
      <c r="I44" s="179">
        <f t="shared" si="8"/>
        <v>4.2719829120683519</v>
      </c>
      <c r="J44" s="179">
        <f t="shared" si="9"/>
        <v>3770.0249199003201</v>
      </c>
      <c r="K44" s="179">
        <f t="shared" si="10"/>
        <v>19.22392310430758</v>
      </c>
      <c r="L44" s="179">
        <f t="shared" si="11"/>
        <v>487.71804912780345</v>
      </c>
    </row>
    <row r="45" spans="1:13">
      <c r="A45" s="175" t="s">
        <v>477</v>
      </c>
      <c r="B45" s="178">
        <v>0.1</v>
      </c>
      <c r="C45" s="179">
        <f t="shared" si="2"/>
        <v>113.91954432182271</v>
      </c>
      <c r="D45" s="179">
        <f t="shared" si="3"/>
        <v>77.598995777701703</v>
      </c>
      <c r="E45" s="175">
        <f t="shared" si="4"/>
        <v>0</v>
      </c>
      <c r="F45" s="175">
        <f t="shared" si="5"/>
        <v>18828.764684941259</v>
      </c>
      <c r="G45" s="179">
        <f t="shared" si="6"/>
        <v>1416.8743325026699</v>
      </c>
      <c r="H45" s="179">
        <f t="shared" si="7"/>
        <v>3.5599857600569598</v>
      </c>
      <c r="I45" s="179">
        <f t="shared" si="8"/>
        <v>5.3399786400854392</v>
      </c>
      <c r="J45" s="179">
        <f t="shared" si="9"/>
        <v>2018.511925952296</v>
      </c>
      <c r="K45" s="179">
        <f t="shared" si="10"/>
        <v>46.63581345674617</v>
      </c>
      <c r="L45" s="179">
        <f t="shared" si="11"/>
        <v>676.39729441082227</v>
      </c>
    </row>
    <row r="46" spans="1:13">
      <c r="A46" s="175" t="s">
        <v>478</v>
      </c>
      <c r="B46" s="178">
        <v>0.1</v>
      </c>
      <c r="C46" s="179">
        <f t="shared" si="2"/>
        <v>206.47917408330366</v>
      </c>
      <c r="D46" s="179">
        <f t="shared" si="3"/>
        <v>14.835102133972384</v>
      </c>
      <c r="E46" s="175">
        <f t="shared" si="4"/>
        <v>0</v>
      </c>
      <c r="F46" s="175">
        <f t="shared" si="5"/>
        <v>12267.710929156283</v>
      </c>
      <c r="G46" s="179">
        <f t="shared" si="6"/>
        <v>220.7191171235315</v>
      </c>
      <c r="H46" s="179">
        <f t="shared" si="7"/>
        <v>3.5599857600569598</v>
      </c>
      <c r="I46" s="179">
        <f t="shared" si="8"/>
        <v>0.35599857600569595</v>
      </c>
      <c r="J46" s="179">
        <f t="shared" si="9"/>
        <v>288.35884656461371</v>
      </c>
      <c r="K46" s="179">
        <f t="shared" si="10"/>
        <v>11.035955856176574</v>
      </c>
      <c r="L46" s="179">
        <f t="shared" si="11"/>
        <v>423.63830544677819</v>
      </c>
    </row>
    <row r="47" spans="1:13">
      <c r="A47" s="175" t="s">
        <v>480</v>
      </c>
      <c r="B47" s="175">
        <v>0.1</v>
      </c>
      <c r="C47" s="179">
        <f t="shared" si="2"/>
        <v>99.67960128159487</v>
      </c>
      <c r="D47" s="179">
        <f t="shared" si="3"/>
        <v>6.846970215679562</v>
      </c>
      <c r="E47" s="179">
        <f t="shared" si="4"/>
        <v>0</v>
      </c>
      <c r="F47" s="179">
        <f t="shared" si="5"/>
        <v>10715.557137771448</v>
      </c>
      <c r="G47" s="179">
        <f t="shared" si="6"/>
        <v>2100.3915984336063</v>
      </c>
      <c r="H47" s="179">
        <f t="shared" si="7"/>
        <v>3.5599857600569598</v>
      </c>
      <c r="I47" s="179">
        <f t="shared" si="8"/>
        <v>0.71199715201139191</v>
      </c>
      <c r="J47" s="179">
        <f t="shared" si="9"/>
        <v>1420.4343182627269</v>
      </c>
      <c r="K47" s="179">
        <f t="shared" si="10"/>
        <v>7.1199715201139195</v>
      </c>
      <c r="L47" s="179">
        <f t="shared" si="11"/>
        <v>444.99822000711993</v>
      </c>
    </row>
    <row r="48" spans="1:13">
      <c r="A48" s="175"/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</row>
    <row r="49" spans="1:12">
      <c r="A49" s="175" t="s">
        <v>481</v>
      </c>
      <c r="B49" s="182" t="s">
        <v>489</v>
      </c>
      <c r="C49" s="175"/>
      <c r="D49" s="175"/>
      <c r="E49" s="175"/>
      <c r="F49" s="175"/>
      <c r="G49" s="175"/>
      <c r="H49" s="175"/>
      <c r="I49" s="175"/>
      <c r="J49" s="175"/>
      <c r="K49" s="175"/>
      <c r="L49" s="175"/>
    </row>
  </sheetData>
  <mergeCells count="3">
    <mergeCell ref="C1:L1"/>
    <mergeCell ref="C18:L18"/>
    <mergeCell ref="C33:L3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Y39"/>
  <sheetViews>
    <sheetView workbookViewId="0">
      <pane ySplit="9" topLeftCell="A10" activePane="bottomLeft" state="frozen"/>
      <selection activeCell="S16" sqref="S16"/>
      <selection pane="bottomLeft" activeCell="O9" activeCellId="2" sqref="G9 M9 O9"/>
    </sheetView>
  </sheetViews>
  <sheetFormatPr baseColWidth="10" defaultColWidth="8.83203125" defaultRowHeight="15"/>
  <cols>
    <col min="1" max="1" width="8.83203125" style="39"/>
    <col min="2" max="2" width="41.33203125" style="103" customWidth="1"/>
    <col min="3" max="3" width="8.83203125" style="36"/>
    <col min="4" max="4" width="25.33203125" style="103" customWidth="1"/>
    <col min="5" max="5" width="10.5" style="36" customWidth="1"/>
    <col min="6" max="6" width="16.83203125" style="36" customWidth="1"/>
    <col min="7" max="7" width="13.1640625" style="36" customWidth="1"/>
    <col min="8" max="8" width="8.83203125" style="36"/>
    <col min="9" max="9" width="15.33203125" style="36" customWidth="1"/>
    <col min="10" max="10" width="14" style="104" customWidth="1"/>
    <col min="11" max="12" width="14.5" style="61" customWidth="1"/>
    <col min="13" max="13" width="13.5" style="105" customWidth="1"/>
    <col min="14" max="14" width="10.5" style="61" customWidth="1"/>
    <col min="15" max="15" width="11.83203125" style="61" customWidth="1"/>
    <col min="16" max="16" width="8.83203125" style="61"/>
    <col min="17" max="17" width="14.5" style="61" customWidth="1"/>
    <col min="18" max="18" width="14.6640625" style="61" customWidth="1"/>
    <col min="19" max="19" width="16" style="61" customWidth="1"/>
    <col min="20" max="20" width="16.33203125" style="61" customWidth="1"/>
    <col min="21" max="21" width="8.83203125" style="39"/>
    <col min="22" max="22" width="10.1640625" style="39" customWidth="1"/>
    <col min="23" max="23" width="13.33203125" style="39" customWidth="1"/>
    <col min="24" max="16384" width="8.83203125" style="39"/>
  </cols>
  <sheetData>
    <row r="1" spans="2:25" ht="16" thickBot="1">
      <c r="B1" s="36"/>
      <c r="D1" s="36"/>
      <c r="G1" s="342" t="s">
        <v>150</v>
      </c>
      <c r="H1" s="343"/>
      <c r="I1" s="343"/>
      <c r="J1" s="343"/>
      <c r="K1" s="343"/>
      <c r="L1" s="344"/>
      <c r="M1" s="37"/>
      <c r="N1" s="345" t="s">
        <v>151</v>
      </c>
      <c r="O1" s="346"/>
      <c r="P1" s="346"/>
      <c r="Q1" s="346"/>
      <c r="R1" s="346"/>
      <c r="S1" s="346"/>
      <c r="T1" s="347"/>
      <c r="U1" s="38"/>
      <c r="V1" s="38"/>
    </row>
    <row r="2" spans="2:25">
      <c r="B2" s="39"/>
      <c r="C2" s="348" t="s">
        <v>152</v>
      </c>
      <c r="D2" s="349"/>
      <c r="E2" s="350"/>
      <c r="F2" s="39"/>
      <c r="G2" s="40" t="s">
        <v>153</v>
      </c>
      <c r="H2" s="41" t="s">
        <v>154</v>
      </c>
      <c r="I2" s="41" t="s">
        <v>155</v>
      </c>
      <c r="J2" s="42" t="s">
        <v>156</v>
      </c>
      <c r="K2" s="41" t="s">
        <v>157</v>
      </c>
      <c r="L2" s="42" t="s">
        <v>156</v>
      </c>
      <c r="M2" s="43"/>
      <c r="N2" s="40"/>
      <c r="O2" s="41" t="s">
        <v>158</v>
      </c>
      <c r="P2" s="41" t="s">
        <v>159</v>
      </c>
      <c r="Q2" s="41" t="s">
        <v>153</v>
      </c>
      <c r="R2" s="41" t="s">
        <v>154</v>
      </c>
      <c r="S2" s="44" t="s">
        <v>157</v>
      </c>
      <c r="T2" s="44" t="s">
        <v>160</v>
      </c>
      <c r="U2" s="45"/>
      <c r="V2" s="45"/>
    </row>
    <row r="3" spans="2:25" ht="16" thickBot="1">
      <c r="B3" s="36"/>
      <c r="C3" s="46" t="s">
        <v>153</v>
      </c>
      <c r="D3" s="47" t="s">
        <v>154</v>
      </c>
      <c r="E3" s="48" t="s">
        <v>161</v>
      </c>
      <c r="G3" s="49">
        <v>0.1099</v>
      </c>
      <c r="H3" s="50">
        <v>-1.4539</v>
      </c>
      <c r="I3" s="51">
        <f>AVERAGE(M38,M29,M28,M19)</f>
        <v>-1.4063000000000003</v>
      </c>
      <c r="J3" s="52">
        <f>STDEVA(M19,M28:M29,M38)</f>
        <v>0.2181759076219624</v>
      </c>
      <c r="K3" s="51">
        <f>AVERAGE(Q38,Q29,Q28,Q19)</f>
        <v>-1.4063123925001324</v>
      </c>
      <c r="L3" s="52">
        <f>STDEVA(Q38,Q29,Q28,Q19)</f>
        <v>0.21478731899831519</v>
      </c>
      <c r="M3" s="43"/>
      <c r="N3" s="53" t="s">
        <v>162</v>
      </c>
      <c r="O3" s="54">
        <f>AVERAGE(Q10:Q13)</f>
        <v>-2.5196544014414233</v>
      </c>
      <c r="P3" s="55">
        <v>-3.01</v>
      </c>
      <c r="Q3" s="56">
        <f>SLOPE(P3:P4,O3:O4)</f>
        <v>1.0314472205468264</v>
      </c>
      <c r="R3" s="56">
        <f>INTERCEPT(P3:P4,O3:O4)</f>
        <v>-0.4111094708946661</v>
      </c>
      <c r="S3" s="57">
        <f>AVERAGE(S10:S13)</f>
        <v>-3.01</v>
      </c>
      <c r="T3" s="57">
        <f>STDEVA(S10:S13)</f>
        <v>0.10969892992610786</v>
      </c>
      <c r="U3" s="43"/>
      <c r="V3" s="43"/>
    </row>
    <row r="4" spans="2:25" ht="16" thickBot="1">
      <c r="B4" s="36"/>
      <c r="C4" s="58">
        <v>0.6099</v>
      </c>
      <c r="D4" s="59">
        <v>0.3347</v>
      </c>
      <c r="E4" s="60">
        <v>0.99239999999999995</v>
      </c>
      <c r="G4" s="351" t="s">
        <v>163</v>
      </c>
      <c r="H4" s="352"/>
      <c r="I4" s="352"/>
      <c r="J4" s="353"/>
      <c r="L4" s="37"/>
      <c r="M4" s="43"/>
      <c r="N4" s="62" t="s">
        <v>164</v>
      </c>
      <c r="O4" s="51">
        <f>AVERAGE(Q14:Q18)</f>
        <v>2.2891229176446983</v>
      </c>
      <c r="P4" s="63">
        <v>1.95</v>
      </c>
      <c r="Q4" s="63"/>
      <c r="R4" s="63"/>
      <c r="S4" s="64">
        <f>AVERAGE(S14:S18)</f>
        <v>1.9499999999999997</v>
      </c>
      <c r="T4" s="64">
        <f>STDEVA(S14:S18)</f>
        <v>0.12887076802296774</v>
      </c>
      <c r="U4" s="43"/>
      <c r="V4" s="43"/>
    </row>
    <row r="5" spans="2:25">
      <c r="B5" s="65"/>
      <c r="C5" s="65"/>
      <c r="D5" s="65"/>
      <c r="E5" s="65"/>
      <c r="F5" s="65"/>
      <c r="G5" s="66" t="s">
        <v>153</v>
      </c>
      <c r="H5" s="67" t="s">
        <v>154</v>
      </c>
      <c r="I5" s="67" t="s">
        <v>155</v>
      </c>
      <c r="J5" s="68" t="s">
        <v>156</v>
      </c>
      <c r="K5" s="67" t="s">
        <v>157</v>
      </c>
      <c r="L5" s="68" t="s">
        <v>156</v>
      </c>
      <c r="M5" s="69"/>
      <c r="N5" s="354"/>
      <c r="O5" s="354"/>
      <c r="P5" s="354"/>
      <c r="Q5" s="354"/>
      <c r="R5" s="354"/>
      <c r="S5" s="354"/>
      <c r="T5" s="354"/>
      <c r="U5" s="43"/>
      <c r="V5" s="43"/>
    </row>
    <row r="6" spans="2:25" ht="16" thickBot="1">
      <c r="B6" s="65"/>
      <c r="C6" s="65"/>
      <c r="D6" s="65"/>
      <c r="E6" s="65"/>
      <c r="F6" s="65"/>
      <c r="G6" s="49">
        <v>3.7480000000000002</v>
      </c>
      <c r="H6" s="50">
        <v>-9.2097999999999995</v>
      </c>
      <c r="I6" s="51">
        <f>AVERAGE(O38,O29,O28,O19)</f>
        <v>-7.5860249999999994</v>
      </c>
      <c r="J6" s="52">
        <f>STDEVA(O38,O29,O28,O19)</f>
        <v>1.4441526128379452</v>
      </c>
      <c r="K6" s="51">
        <f>AVERAGE(R38,R29,R28,R19)</f>
        <v>-7.5860102101045914</v>
      </c>
      <c r="L6" s="52">
        <f>STDEVA(R38,R29,R28,R19)</f>
        <v>0.61688180485393196</v>
      </c>
      <c r="M6" s="69"/>
      <c r="N6" s="70"/>
      <c r="O6" s="70"/>
      <c r="P6" s="70"/>
      <c r="Q6" s="70"/>
      <c r="R6" s="70"/>
      <c r="S6" s="71"/>
      <c r="T6" s="71"/>
    </row>
    <row r="7" spans="2:25" s="77" customFormat="1">
      <c r="B7" s="72"/>
      <c r="C7" s="72"/>
      <c r="D7" s="72"/>
      <c r="E7" s="72"/>
      <c r="F7" s="72"/>
      <c r="G7" s="73"/>
      <c r="H7" s="73"/>
      <c r="I7" s="73"/>
      <c r="J7" s="73"/>
      <c r="K7" s="74"/>
      <c r="L7" s="74"/>
      <c r="M7" s="69"/>
      <c r="N7" s="70"/>
      <c r="O7" s="75"/>
      <c r="P7" s="70"/>
      <c r="Q7" s="70"/>
      <c r="R7" s="70"/>
      <c r="S7" s="76"/>
      <c r="T7" s="76"/>
    </row>
    <row r="8" spans="2:25" s="77" customFormat="1">
      <c r="B8" s="78"/>
      <c r="C8" s="72"/>
      <c r="D8" s="78"/>
      <c r="E8" s="72"/>
      <c r="F8" s="72"/>
      <c r="G8" s="72"/>
      <c r="H8" s="72"/>
      <c r="I8" s="72"/>
      <c r="J8" s="73"/>
      <c r="K8" s="73"/>
      <c r="L8" s="73"/>
      <c r="M8" s="73"/>
      <c r="N8" s="74"/>
      <c r="O8" s="74"/>
      <c r="P8" s="69"/>
      <c r="Q8" s="70"/>
      <c r="R8" s="75"/>
      <c r="S8" s="70"/>
      <c r="T8" s="70"/>
      <c r="U8" s="70"/>
      <c r="V8" s="76"/>
      <c r="W8" s="76"/>
    </row>
    <row r="9" spans="2:25" s="84" customFormat="1">
      <c r="B9" s="79" t="s">
        <v>165</v>
      </c>
      <c r="C9" s="79" t="s">
        <v>166</v>
      </c>
      <c r="D9" s="79" t="s">
        <v>167</v>
      </c>
      <c r="E9" s="79" t="s">
        <v>168</v>
      </c>
      <c r="F9" s="79" t="s">
        <v>169</v>
      </c>
      <c r="G9" s="79" t="s">
        <v>170</v>
      </c>
      <c r="H9" s="79" t="s">
        <v>171</v>
      </c>
      <c r="I9" s="79" t="s">
        <v>172</v>
      </c>
      <c r="J9" s="79" t="s">
        <v>173</v>
      </c>
      <c r="K9" s="80" t="s">
        <v>174</v>
      </c>
      <c r="L9" s="80" t="s">
        <v>175</v>
      </c>
      <c r="M9" s="81" t="s">
        <v>176</v>
      </c>
      <c r="N9" s="82" t="s">
        <v>156</v>
      </c>
      <c r="O9" s="81" t="s">
        <v>177</v>
      </c>
      <c r="P9" s="82" t="s">
        <v>156</v>
      </c>
      <c r="Q9" s="82" t="s">
        <v>178</v>
      </c>
      <c r="R9" s="82" t="s">
        <v>179</v>
      </c>
      <c r="S9" s="83" t="s">
        <v>180</v>
      </c>
      <c r="T9" s="341" t="s">
        <v>181</v>
      </c>
      <c r="U9" s="341"/>
      <c r="V9" s="341"/>
      <c r="W9" s="341"/>
      <c r="X9" s="341"/>
      <c r="Y9" s="341"/>
    </row>
    <row r="10" spans="2:25" ht="16">
      <c r="B10" s="85" t="s">
        <v>182</v>
      </c>
      <c r="C10" s="86"/>
      <c r="D10" s="86" t="s">
        <v>183</v>
      </c>
      <c r="E10" s="87"/>
      <c r="F10" s="87"/>
      <c r="G10" s="88"/>
      <c r="H10" s="89"/>
      <c r="I10" s="90">
        <f>(K10-$D$4)/$C$4</f>
        <v>23.048040662403672</v>
      </c>
      <c r="J10" s="91">
        <v>96</v>
      </c>
      <c r="K10" s="90">
        <v>14.3917</v>
      </c>
      <c r="L10" s="90">
        <f>1/K10</f>
        <v>6.9484494535044503E-2</v>
      </c>
      <c r="M10" s="92">
        <v>-2.64</v>
      </c>
      <c r="N10" s="93">
        <v>6.2143203793961051E-2</v>
      </c>
      <c r="O10" s="92">
        <v>-12.664899999999999</v>
      </c>
      <c r="P10" s="93">
        <v>5.1591235259058739E-2</v>
      </c>
      <c r="Q10" s="93">
        <f t="shared" ref="Q10:Q38" si="0">$I$3-($G$3*L10+$H$3)+M10</f>
        <v>-2.6000363459494018</v>
      </c>
      <c r="R10" s="93">
        <f t="shared" ref="R10:R38" si="1">$I$6-(G$6*L10+H$6)+O10</f>
        <v>-11.301552885517346</v>
      </c>
      <c r="S10" s="93">
        <f>$Q$3*Q10+$R$3</f>
        <v>-3.0929097332449031</v>
      </c>
      <c r="T10" s="341"/>
      <c r="U10" s="341"/>
      <c r="V10" s="341"/>
      <c r="W10" s="341"/>
      <c r="X10" s="341"/>
      <c r="Y10" s="341"/>
    </row>
    <row r="11" spans="2:25" ht="16">
      <c r="B11" s="85" t="s">
        <v>182</v>
      </c>
      <c r="C11" s="86"/>
      <c r="D11" s="86" t="s">
        <v>183</v>
      </c>
      <c r="E11" s="87"/>
      <c r="F11" s="87"/>
      <c r="G11" s="88"/>
      <c r="H11" s="89"/>
      <c r="I11" s="90">
        <f t="shared" ref="I11:I18" si="2">(K11-$D$4)/$C$4</f>
        <v>11.225774717166747</v>
      </c>
      <c r="J11" s="91">
        <v>96</v>
      </c>
      <c r="K11" s="90">
        <v>7.1812999999999985</v>
      </c>
      <c r="L11" s="90">
        <f t="shared" ref="L11:L19" si="3">1/K11</f>
        <v>0.13925055352095028</v>
      </c>
      <c r="M11" s="92">
        <v>-2.4029000000000003</v>
      </c>
      <c r="N11" s="93">
        <v>0.13533944977968054</v>
      </c>
      <c r="O11" s="92">
        <v>-12.625</v>
      </c>
      <c r="P11" s="93">
        <v>9.1237175658950551E-2</v>
      </c>
      <c r="Q11" s="93">
        <f t="shared" si="0"/>
        <v>-2.3706036358319533</v>
      </c>
      <c r="R11" s="93">
        <f t="shared" si="1"/>
        <v>-11.523136074596522</v>
      </c>
      <c r="S11" s="93">
        <f t="shared" ref="S11:S19" si="4">$Q$3*Q11+$R$3</f>
        <v>-2.8562620020917353</v>
      </c>
      <c r="T11" s="341"/>
      <c r="U11" s="341"/>
      <c r="V11" s="341"/>
      <c r="W11" s="341"/>
      <c r="X11" s="341"/>
      <c r="Y11" s="341"/>
    </row>
    <row r="12" spans="2:25" ht="16">
      <c r="B12" s="85" t="s">
        <v>182</v>
      </c>
      <c r="C12" s="86"/>
      <c r="D12" s="86" t="s">
        <v>184</v>
      </c>
      <c r="E12" s="87"/>
      <c r="F12" s="87"/>
      <c r="G12" s="88"/>
      <c r="H12" s="89"/>
      <c r="I12" s="90">
        <f t="shared" si="2"/>
        <v>56.493359567142157</v>
      </c>
      <c r="J12" s="91">
        <v>96</v>
      </c>
      <c r="K12" s="90">
        <v>34.79</v>
      </c>
      <c r="L12" s="90">
        <f t="shared" si="3"/>
        <v>2.8743891922966371E-2</v>
      </c>
      <c r="M12" s="92">
        <v>-2.6364999999999994</v>
      </c>
      <c r="N12" s="93">
        <v>1.5973937106006971E-2</v>
      </c>
      <c r="O12" s="92">
        <v>-11.175300000000002</v>
      </c>
      <c r="P12" s="93">
        <v>2.9888868236258938E-2</v>
      </c>
      <c r="Q12" s="93">
        <f t="shared" si="0"/>
        <v>-2.5920589537223337</v>
      </c>
      <c r="R12" s="93">
        <f t="shared" si="1"/>
        <v>-9.6592571069272797</v>
      </c>
      <c r="S12" s="93">
        <f t="shared" si="4"/>
        <v>-3.0846814742050821</v>
      </c>
      <c r="T12" s="341"/>
      <c r="U12" s="341"/>
      <c r="V12" s="341"/>
      <c r="W12" s="341"/>
      <c r="X12" s="341"/>
      <c r="Y12" s="341"/>
    </row>
    <row r="13" spans="2:25" ht="16">
      <c r="B13" s="85" t="s">
        <v>182</v>
      </c>
      <c r="C13" s="86"/>
      <c r="D13" s="86" t="s">
        <v>184</v>
      </c>
      <c r="E13" s="87"/>
      <c r="F13" s="87"/>
      <c r="G13" s="88"/>
      <c r="H13" s="89"/>
      <c r="I13" s="90">
        <f t="shared" si="2"/>
        <v>27.968847352024916</v>
      </c>
      <c r="J13" s="91">
        <v>96</v>
      </c>
      <c r="K13" s="90">
        <v>17.392899999999997</v>
      </c>
      <c r="L13" s="90">
        <f t="shared" si="3"/>
        <v>5.7494724858994199E-2</v>
      </c>
      <c r="M13" s="92">
        <v>-2.5571999999999999</v>
      </c>
      <c r="N13" s="93">
        <v>5.3053013318964455E-2</v>
      </c>
      <c r="O13" s="92">
        <v>-11.082000000000001</v>
      </c>
      <c r="P13" s="93">
        <v>0.14030997430293021</v>
      </c>
      <c r="Q13" s="93">
        <f t="shared" si="0"/>
        <v>-2.5159186702620038</v>
      </c>
      <c r="R13" s="93">
        <f t="shared" si="1"/>
        <v>-9.6737152287715116</v>
      </c>
      <c r="S13" s="93">
        <f t="shared" si="4"/>
        <v>-3.0061467904582773</v>
      </c>
      <c r="T13" s="341"/>
      <c r="U13" s="341"/>
      <c r="V13" s="341"/>
      <c r="W13" s="341"/>
      <c r="X13" s="341"/>
      <c r="Y13" s="341"/>
    </row>
    <row r="14" spans="2:25" ht="16">
      <c r="B14" s="85" t="s">
        <v>185</v>
      </c>
      <c r="C14" s="86"/>
      <c r="D14" s="86" t="s">
        <v>186</v>
      </c>
      <c r="E14" s="87"/>
      <c r="F14" s="87"/>
      <c r="G14" s="88"/>
      <c r="H14" s="89"/>
      <c r="I14" s="90">
        <f t="shared" si="2"/>
        <v>44.072962780783726</v>
      </c>
      <c r="J14" s="91">
        <v>96</v>
      </c>
      <c r="K14" s="90">
        <v>27.214799999999997</v>
      </c>
      <c r="L14" s="90">
        <f t="shared" si="3"/>
        <v>3.6744712435880483E-2</v>
      </c>
      <c r="M14" s="92">
        <v>2.1669</v>
      </c>
      <c r="N14" s="93">
        <v>3.2185055193020541E-2</v>
      </c>
      <c r="O14" s="92">
        <v>-11.411600000000002</v>
      </c>
      <c r="P14" s="93">
        <v>6.3875225592121943E-2</v>
      </c>
      <c r="Q14" s="93">
        <f t="shared" si="0"/>
        <v>2.2104617561032964</v>
      </c>
      <c r="R14" s="93">
        <f t="shared" si="1"/>
        <v>-9.9255441822096824</v>
      </c>
      <c r="S14" s="93">
        <f t="shared" si="4"/>
        <v>1.8688651635631359</v>
      </c>
      <c r="T14" s="341"/>
      <c r="U14" s="341"/>
      <c r="V14" s="341"/>
      <c r="W14" s="341"/>
      <c r="X14" s="341"/>
      <c r="Y14" s="341"/>
    </row>
    <row r="15" spans="2:25" ht="16">
      <c r="B15" s="85" t="s">
        <v>185</v>
      </c>
      <c r="C15" s="86"/>
      <c r="D15" s="86" t="s">
        <v>186</v>
      </c>
      <c r="E15" s="87"/>
      <c r="F15" s="87"/>
      <c r="G15" s="88"/>
      <c r="H15" s="89"/>
      <c r="I15" s="90">
        <f t="shared" si="2"/>
        <v>22.000983767830792</v>
      </c>
      <c r="J15" s="91">
        <v>96</v>
      </c>
      <c r="K15" s="90">
        <v>13.7531</v>
      </c>
      <c r="L15" s="90">
        <f t="shared" si="3"/>
        <v>7.2710879728933836E-2</v>
      </c>
      <c r="M15" s="92">
        <v>2.3144</v>
      </c>
      <c r="N15" s="93">
        <v>7.6769785723290837E-2</v>
      </c>
      <c r="O15" s="92">
        <v>-11.324099999999998</v>
      </c>
      <c r="P15" s="93">
        <v>6.3176032726906195E-2</v>
      </c>
      <c r="Q15" s="93">
        <f t="shared" si="0"/>
        <v>2.3540090743177897</v>
      </c>
      <c r="R15" s="93">
        <f t="shared" si="1"/>
        <v>-9.9728453772240417</v>
      </c>
      <c r="S15" s="93">
        <f t="shared" si="4"/>
        <v>2.0169266459524255</v>
      </c>
      <c r="T15" s="341"/>
      <c r="U15" s="341"/>
      <c r="V15" s="341"/>
      <c r="W15" s="341"/>
      <c r="X15" s="341"/>
      <c r="Y15" s="341"/>
    </row>
    <row r="16" spans="2:25" ht="16">
      <c r="B16" s="85" t="s">
        <v>185</v>
      </c>
      <c r="C16" s="86"/>
      <c r="D16" s="86" t="s">
        <v>187</v>
      </c>
      <c r="E16" s="87"/>
      <c r="F16" s="87"/>
      <c r="G16" s="88"/>
      <c r="H16" s="89"/>
      <c r="I16" s="90">
        <f t="shared" si="2"/>
        <v>35.673880964092469</v>
      </c>
      <c r="J16" s="91">
        <v>96</v>
      </c>
      <c r="K16" s="90">
        <v>22.092199999999998</v>
      </c>
      <c r="L16" s="90">
        <f t="shared" si="3"/>
        <v>4.5264844605788473E-2</v>
      </c>
      <c r="M16" s="92">
        <v>2.2224999999999997</v>
      </c>
      <c r="N16" s="93">
        <v>5.1066949520539542E-2</v>
      </c>
      <c r="O16" s="92">
        <v>-11.599599999999999</v>
      </c>
      <c r="P16" s="93">
        <v>3.6818473623983945E-2</v>
      </c>
      <c r="Q16" s="93">
        <f t="shared" si="0"/>
        <v>2.2651253935778231</v>
      </c>
      <c r="R16" s="93">
        <f t="shared" si="1"/>
        <v>-10.145477637582493</v>
      </c>
      <c r="S16" s="93">
        <f t="shared" si="4"/>
        <v>1.9252478205012156</v>
      </c>
      <c r="T16" s="341"/>
      <c r="U16" s="341"/>
      <c r="V16" s="341"/>
      <c r="W16" s="341"/>
      <c r="X16" s="341"/>
      <c r="Y16" s="341"/>
    </row>
    <row r="17" spans="2:25" ht="16">
      <c r="B17" s="85" t="s">
        <v>185</v>
      </c>
      <c r="C17" s="86"/>
      <c r="D17" s="86" t="s">
        <v>187</v>
      </c>
      <c r="E17" s="87"/>
      <c r="F17" s="87"/>
      <c r="G17" s="88"/>
      <c r="H17" s="89"/>
      <c r="I17" s="90">
        <f t="shared" si="2"/>
        <v>17.491883915395967</v>
      </c>
      <c r="J17" s="91">
        <v>96</v>
      </c>
      <c r="K17" s="90">
        <v>11.003</v>
      </c>
      <c r="L17" s="90">
        <f t="shared" si="3"/>
        <v>9.0884304280650724E-2</v>
      </c>
      <c r="M17" s="92">
        <v>2.4296999999999995</v>
      </c>
      <c r="N17" s="93">
        <v>0.10379044057886803</v>
      </c>
      <c r="O17" s="92">
        <v>-11.474600000000001</v>
      </c>
      <c r="P17" s="93">
        <v>0.10775610320430951</v>
      </c>
      <c r="Q17" s="93">
        <f t="shared" si="0"/>
        <v>2.4673118149595554</v>
      </c>
      <c r="R17" s="93">
        <f t="shared" si="1"/>
        <v>-10.191459372443878</v>
      </c>
      <c r="S17" s="93">
        <f t="shared" si="4"/>
        <v>2.1337924428677129</v>
      </c>
      <c r="T17" s="341"/>
      <c r="U17" s="341"/>
      <c r="V17" s="341"/>
      <c r="W17" s="341"/>
      <c r="X17" s="341"/>
      <c r="Y17" s="341"/>
    </row>
    <row r="18" spans="2:25" ht="16">
      <c r="B18" s="85" t="s">
        <v>185</v>
      </c>
      <c r="C18" s="86"/>
      <c r="D18" s="86" t="s">
        <v>187</v>
      </c>
      <c r="E18" s="87"/>
      <c r="F18" s="87"/>
      <c r="G18" s="88"/>
      <c r="H18" s="89"/>
      <c r="I18" s="90">
        <f t="shared" si="2"/>
        <v>8.4638465322183993</v>
      </c>
      <c r="J18" s="91">
        <v>96</v>
      </c>
      <c r="K18" s="90">
        <v>5.4968000000000012</v>
      </c>
      <c r="L18" s="90">
        <f t="shared" si="3"/>
        <v>0.18192402852568762</v>
      </c>
      <c r="M18" s="92">
        <v>2.1211000000000002</v>
      </c>
      <c r="N18" s="93">
        <v>4.3585038207572431E-2</v>
      </c>
      <c r="O18" s="92">
        <v>-10.896999999999998</v>
      </c>
      <c r="P18" s="93">
        <v>0.45533699364072944</v>
      </c>
      <c r="Q18" s="93">
        <f t="shared" si="0"/>
        <v>2.148706549265027</v>
      </c>
      <c r="R18" s="93">
        <f t="shared" si="1"/>
        <v>-9.9550762589142749</v>
      </c>
      <c r="S18" s="93">
        <f t="shared" si="4"/>
        <v>1.8051679271155083</v>
      </c>
      <c r="T18" s="341"/>
      <c r="U18" s="341"/>
      <c r="V18" s="341"/>
      <c r="W18" s="341"/>
      <c r="X18" s="341"/>
      <c r="Y18" s="341"/>
    </row>
    <row r="19" spans="2:25" ht="16">
      <c r="B19" s="86" t="s">
        <v>188</v>
      </c>
      <c r="C19" s="86"/>
      <c r="D19" s="86" t="s">
        <v>189</v>
      </c>
      <c r="E19" s="87">
        <v>12.759</v>
      </c>
      <c r="F19" s="87">
        <v>13.0185</v>
      </c>
      <c r="G19" s="88">
        <v>6.044002718314645</v>
      </c>
      <c r="H19" s="89">
        <f>(F19-E19)*0.001</f>
        <v>2.5949999999999921E-4</v>
      </c>
      <c r="I19" s="94">
        <f>G19*H19*1000</f>
        <v>1.5684187054026457</v>
      </c>
      <c r="J19" s="91">
        <v>96</v>
      </c>
      <c r="K19" s="90">
        <v>1.0893999999999999</v>
      </c>
      <c r="L19" s="90">
        <f t="shared" si="3"/>
        <v>0.91793647879566742</v>
      </c>
      <c r="M19" s="92">
        <v>-1.4571000000000001</v>
      </c>
      <c r="N19" s="93">
        <v>0.15403423140472522</v>
      </c>
      <c r="O19" s="92">
        <v>-5.4234999999999989</v>
      </c>
      <c r="P19" s="93">
        <v>1.1752704889608336</v>
      </c>
      <c r="Q19" s="93">
        <f t="shared" si="0"/>
        <v>-1.5103812190196442</v>
      </c>
      <c r="R19" s="93">
        <f t="shared" si="1"/>
        <v>-7.2401509225261602</v>
      </c>
      <c r="S19" s="93">
        <f t="shared" si="4"/>
        <v>-1.9689879812186055</v>
      </c>
      <c r="T19" s="341"/>
      <c r="U19" s="341"/>
      <c r="V19" s="341"/>
      <c r="W19" s="341"/>
      <c r="X19" s="341"/>
      <c r="Y19" s="341"/>
    </row>
    <row r="20" spans="2:25">
      <c r="B20" s="79" t="s">
        <v>190</v>
      </c>
      <c r="C20" s="95"/>
      <c r="D20" s="79" t="s">
        <v>190</v>
      </c>
      <c r="E20" s="39">
        <v>12.878</v>
      </c>
      <c r="F20" s="95">
        <v>19.025400000000001</v>
      </c>
      <c r="G20" s="96">
        <f>(I20*0.001)/H20</f>
        <v>6.3334768321480936</v>
      </c>
      <c r="H20" s="95">
        <f>(F20-E20)*0.001</f>
        <v>6.1474000000000008E-3</v>
      </c>
      <c r="I20" s="96">
        <f>(K20-$D$4)/$C$4</f>
        <v>38.934415477947198</v>
      </c>
      <c r="J20" s="97">
        <v>96</v>
      </c>
      <c r="K20" s="98">
        <v>24.080799999999996</v>
      </c>
      <c r="L20" s="98">
        <f>1/K20</f>
        <v>4.1526859572771677E-2</v>
      </c>
      <c r="M20" s="81">
        <v>-11.520800000000001</v>
      </c>
      <c r="N20" s="98">
        <v>3.6091858115401013E-2</v>
      </c>
      <c r="O20" s="81">
        <v>-16.446700000000003</v>
      </c>
      <c r="P20" s="98">
        <v>8.3806722085203969E-2</v>
      </c>
      <c r="Q20" s="99">
        <f t="shared" si="0"/>
        <v>-11.477763801867049</v>
      </c>
      <c r="R20" s="99">
        <f t="shared" si="1"/>
        <v>-14.978567669678752</v>
      </c>
      <c r="S20" s="99">
        <f>$Q$3*Q20+$R$3</f>
        <v>-12.249817042423409</v>
      </c>
      <c r="T20" s="341"/>
      <c r="U20" s="341"/>
      <c r="V20" s="341"/>
      <c r="W20" s="341"/>
      <c r="X20" s="341"/>
      <c r="Y20" s="341"/>
    </row>
    <row r="21" spans="2:25">
      <c r="B21" s="79" t="s">
        <v>191</v>
      </c>
      <c r="C21" s="95"/>
      <c r="D21" s="79" t="s">
        <v>191</v>
      </c>
      <c r="E21" s="39">
        <v>12.834899999999999</v>
      </c>
      <c r="F21" s="95">
        <v>15.2948</v>
      </c>
      <c r="G21" s="96">
        <f t="shared" ref="G21:G27" si="5">(I21*0.001)/H21</f>
        <v>4.8259906243247768</v>
      </c>
      <c r="H21" s="95">
        <f t="shared" ref="H21:H27" si="6">(F21-E21)*0.001</f>
        <v>2.459900000000001E-3</v>
      </c>
      <c r="I21" s="96">
        <f t="shared" ref="I21:I27" si="7">(K21-$D$4)/$C$4</f>
        <v>11.871454336776523</v>
      </c>
      <c r="J21" s="97">
        <v>96</v>
      </c>
      <c r="K21" s="100">
        <v>7.5751000000000008</v>
      </c>
      <c r="L21" s="98">
        <f t="shared" ref="L21:L27" si="8">1/K21</f>
        <v>0.132011458594606</v>
      </c>
      <c r="M21" s="101">
        <v>-11.398899999999999</v>
      </c>
      <c r="N21" s="100">
        <v>4.7966307619689168E-2</v>
      </c>
      <c r="O21" s="101">
        <v>-16.384599999999999</v>
      </c>
      <c r="P21" s="100">
        <v>0.14134213809052112</v>
      </c>
      <c r="Q21" s="99">
        <f t="shared" si="0"/>
        <v>-11.365808059299546</v>
      </c>
      <c r="R21" s="99">
        <f t="shared" si="1"/>
        <v>-15.255603946812583</v>
      </c>
      <c r="S21" s="99">
        <f t="shared" ref="S21:S29" si="9">$Q$3*Q21+$R$3</f>
        <v>-12.134340602927903</v>
      </c>
      <c r="T21" s="341"/>
      <c r="U21" s="341"/>
      <c r="V21" s="341"/>
      <c r="W21" s="341"/>
      <c r="X21" s="341"/>
      <c r="Y21" s="341"/>
    </row>
    <row r="22" spans="2:25">
      <c r="B22" s="79" t="s">
        <v>192</v>
      </c>
      <c r="C22" s="95"/>
      <c r="D22" s="79" t="s">
        <v>192</v>
      </c>
      <c r="E22" s="39">
        <v>12.904299999999999</v>
      </c>
      <c r="F22" s="95">
        <v>15.190899999999999</v>
      </c>
      <c r="G22" s="96">
        <f t="shared" si="5"/>
        <v>7.1329549502797693</v>
      </c>
      <c r="H22" s="95">
        <f t="shared" si="6"/>
        <v>2.2866000000000002E-3</v>
      </c>
      <c r="I22" s="96">
        <f t="shared" si="7"/>
        <v>16.310214789309722</v>
      </c>
      <c r="J22" s="97">
        <v>96</v>
      </c>
      <c r="K22" s="100">
        <v>10.282299999999999</v>
      </c>
      <c r="L22" s="98">
        <f t="shared" si="8"/>
        <v>9.7254505314958717E-2</v>
      </c>
      <c r="M22" s="101">
        <v>-12.637599999999999</v>
      </c>
      <c r="N22" s="100">
        <v>5.5644107205225668E-2</v>
      </c>
      <c r="O22" s="101">
        <v>-16.845299999999998</v>
      </c>
      <c r="P22" s="100">
        <v>0.1112585077895422</v>
      </c>
      <c r="Q22" s="99">
        <f t="shared" si="0"/>
        <v>-12.600688270134114</v>
      </c>
      <c r="R22" s="99">
        <f t="shared" si="1"/>
        <v>-15.586034885920464</v>
      </c>
      <c r="S22" s="99">
        <f t="shared" si="9"/>
        <v>-13.408054364101496</v>
      </c>
      <c r="T22" s="341"/>
      <c r="U22" s="341"/>
      <c r="V22" s="341"/>
      <c r="W22" s="341"/>
      <c r="X22" s="341"/>
      <c r="Y22" s="341"/>
    </row>
    <row r="23" spans="2:25">
      <c r="B23" s="79" t="s">
        <v>193</v>
      </c>
      <c r="C23" s="95"/>
      <c r="D23" s="79" t="s">
        <v>193</v>
      </c>
      <c r="E23" s="39">
        <v>12.8561</v>
      </c>
      <c r="F23" s="95">
        <v>16.1053</v>
      </c>
      <c r="G23" s="96">
        <f t="shared" si="5"/>
        <v>5.5195394421201955</v>
      </c>
      <c r="H23" s="95">
        <f t="shared" si="6"/>
        <v>3.2492000000000003E-3</v>
      </c>
      <c r="I23" s="96">
        <f t="shared" si="7"/>
        <v>17.934087555336941</v>
      </c>
      <c r="J23" s="97">
        <v>96</v>
      </c>
      <c r="K23" s="100">
        <v>11.2727</v>
      </c>
      <c r="L23" s="98">
        <f t="shared" si="8"/>
        <v>8.8709892040061383E-2</v>
      </c>
      <c r="M23" s="101">
        <v>-9.4118999999999993</v>
      </c>
      <c r="N23" s="100">
        <v>0.67086684388351037</v>
      </c>
      <c r="O23" s="101">
        <v>-17.368400000000001</v>
      </c>
      <c r="P23" s="100">
        <v>0.24175019246229265</v>
      </c>
      <c r="Q23" s="99">
        <f t="shared" si="0"/>
        <v>-9.3740492171352017</v>
      </c>
      <c r="R23" s="99">
        <f t="shared" si="1"/>
        <v>-16.077109675366152</v>
      </c>
      <c r="S23" s="99">
        <f t="shared" si="9"/>
        <v>-10.079946481177924</v>
      </c>
      <c r="T23" s="341"/>
      <c r="U23" s="341"/>
      <c r="V23" s="341"/>
      <c r="W23" s="341"/>
      <c r="X23" s="341"/>
      <c r="Y23" s="341"/>
    </row>
    <row r="24" spans="2:25">
      <c r="B24" s="79" t="s">
        <v>194</v>
      </c>
      <c r="C24" s="95"/>
      <c r="D24" s="79" t="s">
        <v>194</v>
      </c>
      <c r="E24" s="39">
        <v>12.8028</v>
      </c>
      <c r="F24" s="95">
        <v>14.910299999999999</v>
      </c>
      <c r="G24" s="96">
        <f t="shared" si="5"/>
        <v>6.1566205843985475</v>
      </c>
      <c r="H24" s="95">
        <f t="shared" si="6"/>
        <v>2.1075E-3</v>
      </c>
      <c r="I24" s="96">
        <f t="shared" si="7"/>
        <v>12.975077881619939</v>
      </c>
      <c r="J24" s="97">
        <v>96</v>
      </c>
      <c r="K24" s="100">
        <v>8.2482000000000006</v>
      </c>
      <c r="L24" s="98">
        <f t="shared" si="8"/>
        <v>0.12123857326446981</v>
      </c>
      <c r="M24" s="101">
        <v>-9.8638000000000012</v>
      </c>
      <c r="N24" s="100">
        <v>9.9199910394224738E-2</v>
      </c>
      <c r="O24" s="101">
        <v>-16.142299999999999</v>
      </c>
      <c r="P24" s="100">
        <v>0.18488978699034023</v>
      </c>
      <c r="Q24" s="99">
        <f t="shared" si="0"/>
        <v>-9.8295241192017677</v>
      </c>
      <c r="R24" s="99">
        <f t="shared" si="1"/>
        <v>-14.972927172595231</v>
      </c>
      <c r="S24" s="99">
        <f t="shared" si="9"/>
        <v>-10.549744802943319</v>
      </c>
      <c r="T24" s="341"/>
      <c r="U24" s="341"/>
      <c r="V24" s="341"/>
      <c r="W24" s="341"/>
      <c r="X24" s="341"/>
      <c r="Y24" s="341"/>
    </row>
    <row r="25" spans="2:25">
      <c r="B25" s="79" t="s">
        <v>195</v>
      </c>
      <c r="C25" s="95"/>
      <c r="D25" s="79" t="s">
        <v>195</v>
      </c>
      <c r="E25" s="39">
        <v>12.8528</v>
      </c>
      <c r="F25" s="95">
        <v>15.0761</v>
      </c>
      <c r="G25" s="96">
        <f t="shared" si="5"/>
        <v>8.7546325079065621</v>
      </c>
      <c r="H25" s="95">
        <f t="shared" si="6"/>
        <v>2.2233000000000001E-3</v>
      </c>
      <c r="I25" s="96">
        <f t="shared" si="7"/>
        <v>19.464174454828662</v>
      </c>
      <c r="J25" s="97">
        <v>96</v>
      </c>
      <c r="K25" s="100">
        <v>12.205900000000002</v>
      </c>
      <c r="L25" s="98">
        <f t="shared" si="8"/>
        <v>8.1927592393842313E-2</v>
      </c>
      <c r="M25" s="101">
        <v>-10.619200000000001</v>
      </c>
      <c r="N25" s="100">
        <v>9.2443135674496205E-2</v>
      </c>
      <c r="O25" s="101">
        <v>-14.459800000000001</v>
      </c>
      <c r="P25" s="100">
        <v>8.6631787853343328E-2</v>
      </c>
      <c r="Q25" s="99">
        <f t="shared" si="0"/>
        <v>-10.580603842404084</v>
      </c>
      <c r="R25" s="99">
        <f t="shared" si="1"/>
        <v>-13.143089616292123</v>
      </c>
      <c r="S25" s="99">
        <f t="shared" si="9"/>
        <v>-11.324443895849431</v>
      </c>
      <c r="T25" s="341"/>
      <c r="U25" s="341"/>
      <c r="V25" s="341"/>
      <c r="W25" s="341"/>
      <c r="X25" s="341"/>
      <c r="Y25" s="341"/>
    </row>
    <row r="26" spans="2:25">
      <c r="B26" s="79" t="s">
        <v>196</v>
      </c>
      <c r="C26" s="95"/>
      <c r="D26" s="79" t="s">
        <v>196</v>
      </c>
      <c r="E26" s="39">
        <v>12.821300000000001</v>
      </c>
      <c r="F26" s="95">
        <v>15.006399999999999</v>
      </c>
      <c r="G26" s="96">
        <f t="shared" si="5"/>
        <v>13.498913016310322</v>
      </c>
      <c r="H26" s="95">
        <f t="shared" si="6"/>
        <v>2.1850999999999984E-3</v>
      </c>
      <c r="I26" s="96">
        <f t="shared" si="7"/>
        <v>29.496474831939661</v>
      </c>
      <c r="J26" s="97">
        <v>96</v>
      </c>
      <c r="K26" s="100">
        <v>18.3246</v>
      </c>
      <c r="L26" s="98">
        <f t="shared" si="8"/>
        <v>5.4571450400008728E-2</v>
      </c>
      <c r="M26" s="101">
        <v>-10.425700000000001</v>
      </c>
      <c r="N26" s="100">
        <v>5.2736346310891018E-2</v>
      </c>
      <c r="O26" s="101">
        <v>-16.132300000000001</v>
      </c>
      <c r="P26" s="100">
        <v>8.0441904502566094E-2</v>
      </c>
      <c r="Q26" s="99">
        <f t="shared" si="0"/>
        <v>-10.384097402398963</v>
      </c>
      <c r="R26" s="99">
        <f t="shared" si="1"/>
        <v>-14.713058796099233</v>
      </c>
      <c r="S26" s="99">
        <f t="shared" si="9"/>
        <v>-11.121757874486597</v>
      </c>
      <c r="T26" s="341"/>
      <c r="U26" s="341"/>
      <c r="V26" s="341"/>
      <c r="W26" s="341"/>
      <c r="X26" s="341"/>
      <c r="Y26" s="341"/>
    </row>
    <row r="27" spans="2:25">
      <c r="B27" s="79" t="s">
        <v>197</v>
      </c>
      <c r="C27" s="95"/>
      <c r="D27" s="79" t="s">
        <v>197</v>
      </c>
      <c r="E27" s="39">
        <v>12.8222</v>
      </c>
      <c r="F27" s="95">
        <v>16.160299999999999</v>
      </c>
      <c r="G27" s="96">
        <f t="shared" si="5"/>
        <v>15.014289526626211</v>
      </c>
      <c r="H27" s="95">
        <f t="shared" si="6"/>
        <v>3.3380999999999992E-3</v>
      </c>
      <c r="I27" s="96">
        <f t="shared" si="7"/>
        <v>50.11919986883094</v>
      </c>
      <c r="J27" s="97">
        <v>96</v>
      </c>
      <c r="K27" s="100">
        <v>30.902399999999993</v>
      </c>
      <c r="L27" s="98">
        <f t="shared" si="8"/>
        <v>3.2359946153049608E-2</v>
      </c>
      <c r="M27" s="101">
        <v>-9.6968999999999994</v>
      </c>
      <c r="N27" s="100">
        <v>3.5610391741737399E-2</v>
      </c>
      <c r="O27" s="101">
        <v>-16.7988</v>
      </c>
      <c r="P27" s="100">
        <v>5.9704457306152953E-2</v>
      </c>
      <c r="Q27" s="99">
        <f t="shared" si="0"/>
        <v>-9.6528563580822198</v>
      </c>
      <c r="R27" s="99">
        <f t="shared" si="1"/>
        <v>-15.29631007818163</v>
      </c>
      <c r="S27" s="99">
        <f t="shared" si="9"/>
        <v>-10.367521331776331</v>
      </c>
      <c r="T27" s="341"/>
      <c r="U27" s="341"/>
      <c r="V27" s="341"/>
      <c r="W27" s="341"/>
      <c r="X27" s="341"/>
      <c r="Y27" s="341"/>
    </row>
    <row r="28" spans="2:25" ht="16">
      <c r="B28" s="86" t="s">
        <v>188</v>
      </c>
      <c r="C28" s="86"/>
      <c r="D28" s="86" t="s">
        <v>198</v>
      </c>
      <c r="E28" s="87">
        <v>12.85</v>
      </c>
      <c r="F28" s="87">
        <v>13.370100000000001</v>
      </c>
      <c r="G28" s="88">
        <v>6.044002718314645</v>
      </c>
      <c r="H28" s="89">
        <f>(F28-E28)*0.001</f>
        <v>5.201000000000011E-4</v>
      </c>
      <c r="I28" s="94">
        <f>G28*H28*1000</f>
        <v>3.1434858137954533</v>
      </c>
      <c r="J28" s="91">
        <v>96</v>
      </c>
      <c r="K28" s="91">
        <v>2.2439000000000004</v>
      </c>
      <c r="L28" s="90">
        <f>1/K28</f>
        <v>0.4456526583181068</v>
      </c>
      <c r="M28" s="102">
        <v>-1.1903000000000001</v>
      </c>
      <c r="N28" s="91">
        <v>0.26278848697933599</v>
      </c>
      <c r="O28" s="102">
        <v>-8.4153000000000002</v>
      </c>
      <c r="P28" s="91">
        <v>0.23479023735146137</v>
      </c>
      <c r="Q28" s="93">
        <f t="shared" si="0"/>
        <v>-1.1916772271491605</v>
      </c>
      <c r="R28" s="93">
        <f t="shared" si="1"/>
        <v>-8.4618311633762637</v>
      </c>
      <c r="S28" s="93">
        <f t="shared" si="9"/>
        <v>-1.6402616346266168</v>
      </c>
      <c r="T28" s="341"/>
      <c r="U28" s="341"/>
      <c r="V28" s="341"/>
      <c r="W28" s="341"/>
      <c r="X28" s="341"/>
      <c r="Y28" s="341"/>
    </row>
    <row r="29" spans="2:25" ht="16">
      <c r="B29" s="86" t="s">
        <v>188</v>
      </c>
      <c r="C29" s="86"/>
      <c r="D29" s="86" t="s">
        <v>199</v>
      </c>
      <c r="E29" s="87">
        <v>12.5228</v>
      </c>
      <c r="F29" s="87">
        <v>13.4818</v>
      </c>
      <c r="G29" s="88">
        <v>6.044002718314645</v>
      </c>
      <c r="H29" s="89">
        <f>(F29-E29)*0.001</f>
        <v>9.5899999999999967E-4</v>
      </c>
      <c r="I29" s="94">
        <f>G29*H29*1000</f>
        <v>5.7961986068637419</v>
      </c>
      <c r="J29" s="91">
        <v>96</v>
      </c>
      <c r="K29" s="91">
        <v>4.2198000000000002</v>
      </c>
      <c r="L29" s="90">
        <f>1/K29</f>
        <v>0.23697805583202994</v>
      </c>
      <c r="M29" s="102">
        <v>-1.2889999999999999</v>
      </c>
      <c r="N29" s="91">
        <v>0.14528898405897508</v>
      </c>
      <c r="O29" s="102">
        <v>-8.2958999999999996</v>
      </c>
      <c r="P29" s="91">
        <v>0.17119608640386627</v>
      </c>
      <c r="Q29" s="93">
        <f t="shared" si="0"/>
        <v>-1.2674438883359405</v>
      </c>
      <c r="R29" s="93">
        <f t="shared" si="1"/>
        <v>-7.5603187532584482</v>
      </c>
      <c r="S29" s="93">
        <f t="shared" si="9"/>
        <v>-1.7184109467178341</v>
      </c>
      <c r="T29" s="341"/>
      <c r="U29" s="341"/>
      <c r="V29" s="341"/>
      <c r="W29" s="341"/>
      <c r="X29" s="341"/>
      <c r="Y29" s="341"/>
    </row>
    <row r="30" spans="2:25">
      <c r="B30" s="79" t="s">
        <v>200</v>
      </c>
      <c r="C30" s="95"/>
      <c r="D30" s="79" t="s">
        <v>200</v>
      </c>
      <c r="E30" s="39">
        <v>12.793699999999999</v>
      </c>
      <c r="F30" s="95">
        <v>15.1052</v>
      </c>
      <c r="G30" s="96">
        <f>(I30*0.001)/H30</f>
        <v>13.354458557600866</v>
      </c>
      <c r="H30" s="95">
        <f>(F30-E30)*0.001</f>
        <v>2.3115000000000006E-3</v>
      </c>
      <c r="I30" s="96">
        <f>(K30-$D$4)/$C$4</f>
        <v>30.868830955894406</v>
      </c>
      <c r="J30" s="97">
        <v>96</v>
      </c>
      <c r="K30" s="100">
        <v>19.1616</v>
      </c>
      <c r="L30" s="98">
        <f>1/K30</f>
        <v>5.2187708750835005E-2</v>
      </c>
      <c r="M30" s="101">
        <v>-6.0661999999999994</v>
      </c>
      <c r="N30" s="100">
        <v>3.4447383387163348E-2</v>
      </c>
      <c r="O30" s="101">
        <v>-15.648500000000002</v>
      </c>
      <c r="P30" s="100">
        <v>8.2537870096095978E-2</v>
      </c>
      <c r="Q30" s="99">
        <f t="shared" si="0"/>
        <v>-6.0243354291917166</v>
      </c>
      <c r="R30" s="99">
        <f t="shared" si="1"/>
        <v>-14.220324532398131</v>
      </c>
      <c r="S30" s="99">
        <f>$Q$3*Q30+$R$3</f>
        <v>-6.6248935049762343</v>
      </c>
      <c r="T30" s="341"/>
      <c r="U30" s="341"/>
      <c r="V30" s="341"/>
      <c r="W30" s="341"/>
      <c r="X30" s="341"/>
      <c r="Y30" s="341"/>
    </row>
    <row r="31" spans="2:25">
      <c r="B31" s="79" t="s">
        <v>201</v>
      </c>
      <c r="C31" s="95"/>
      <c r="D31" s="79" t="s">
        <v>201</v>
      </c>
      <c r="E31" s="39">
        <v>12.8565</v>
      </c>
      <c r="F31" s="95">
        <v>16.233899999999998</v>
      </c>
      <c r="G31" s="96">
        <f t="shared" ref="G31:G37" si="10">(I31*0.001)/H31</f>
        <v>6.6703035841580161E-2</v>
      </c>
      <c r="H31" s="95">
        <f t="shared" ref="H31:H37" si="11">(F31-E31)*0.001</f>
        <v>3.3773999999999979E-3</v>
      </c>
      <c r="I31" s="96">
        <f t="shared" ref="I31:I37" si="12">(K31-$D$4)/$C$4</f>
        <v>0.2252828332513527</v>
      </c>
      <c r="J31" s="97">
        <v>77</v>
      </c>
      <c r="K31" s="100">
        <v>0.47210000000000002</v>
      </c>
      <c r="L31" s="98">
        <f t="shared" ref="L31:L37" si="13">1/K31</f>
        <v>2.1181952976064391</v>
      </c>
      <c r="M31" s="101">
        <v>-15.960900000000001</v>
      </c>
      <c r="N31" s="100">
        <v>0.35894643673456972</v>
      </c>
      <c r="O31" s="101">
        <v>-40.436799999999998</v>
      </c>
      <c r="P31" s="100">
        <v>0.71285494862403664</v>
      </c>
      <c r="Q31" s="99">
        <f t="shared" si="0"/>
        <v>-16.146089663206947</v>
      </c>
      <c r="R31" s="99">
        <f t="shared" si="1"/>
        <v>-46.752020975428934</v>
      </c>
      <c r="S31" s="99">
        <f t="shared" ref="S31:S38" si="14">$Q$3*Q31+$R$3</f>
        <v>-17.064948776709315</v>
      </c>
      <c r="T31" s="341"/>
      <c r="U31" s="341"/>
      <c r="V31" s="341"/>
      <c r="W31" s="341"/>
      <c r="X31" s="341"/>
      <c r="Y31" s="341"/>
    </row>
    <row r="32" spans="2:25">
      <c r="B32" s="79" t="s">
        <v>202</v>
      </c>
      <c r="C32" s="95"/>
      <c r="D32" s="79" t="s">
        <v>202</v>
      </c>
      <c r="E32" s="39">
        <v>12.690099999999999</v>
      </c>
      <c r="F32" s="95">
        <v>15.883900000000001</v>
      </c>
      <c r="G32" s="96">
        <f t="shared" si="10"/>
        <v>4.6231358796280668</v>
      </c>
      <c r="H32" s="95">
        <f t="shared" si="11"/>
        <v>3.1938000000000014E-3</v>
      </c>
      <c r="I32" s="96">
        <f t="shared" si="12"/>
        <v>14.765371372356126</v>
      </c>
      <c r="J32" s="97">
        <v>96</v>
      </c>
      <c r="K32" s="100">
        <v>9.3401000000000014</v>
      </c>
      <c r="L32" s="98">
        <f t="shared" si="13"/>
        <v>0.10706523484759262</v>
      </c>
      <c r="M32" s="101">
        <v>-3.5298000000000003</v>
      </c>
      <c r="N32" s="100">
        <v>6.302697835054441E-2</v>
      </c>
      <c r="O32" s="101">
        <v>-17.981999999999999</v>
      </c>
      <c r="P32" s="100">
        <v>0.13120044037866441</v>
      </c>
      <c r="Q32" s="99">
        <f t="shared" si="0"/>
        <v>-3.493966469309751</v>
      </c>
      <c r="R32" s="99">
        <f t="shared" si="1"/>
        <v>-16.759505500208775</v>
      </c>
      <c r="S32" s="99">
        <f t="shared" si="14"/>
        <v>-4.0149514743480168</v>
      </c>
      <c r="T32" s="341"/>
      <c r="U32" s="341"/>
      <c r="V32" s="341"/>
      <c r="W32" s="341"/>
      <c r="X32" s="341"/>
      <c r="Y32" s="341"/>
    </row>
    <row r="33" spans="2:25">
      <c r="B33" s="79" t="s">
        <v>203</v>
      </c>
      <c r="C33" s="95"/>
      <c r="D33" s="79" t="s">
        <v>203</v>
      </c>
      <c r="E33" s="39">
        <v>12.7272</v>
      </c>
      <c r="F33" s="95">
        <v>16.414000000000001</v>
      </c>
      <c r="G33" s="96">
        <f t="shared" si="10"/>
        <v>5.6359141468934242</v>
      </c>
      <c r="H33" s="95">
        <f t="shared" si="11"/>
        <v>3.6868000000000018E-3</v>
      </c>
      <c r="I33" s="96">
        <f t="shared" si="12"/>
        <v>20.778488276766687</v>
      </c>
      <c r="J33" s="97">
        <v>96</v>
      </c>
      <c r="K33" s="100">
        <v>13.007500000000002</v>
      </c>
      <c r="L33" s="98">
        <f t="shared" si="13"/>
        <v>7.6878723813184682E-2</v>
      </c>
      <c r="M33" s="101">
        <v>-2.9739999999999998</v>
      </c>
      <c r="N33" s="100">
        <v>7.6643474753055288E-2</v>
      </c>
      <c r="O33" s="101">
        <v>-17.378599999999999</v>
      </c>
      <c r="P33" s="100">
        <v>8.4927681653929249E-2</v>
      </c>
      <c r="Q33" s="99">
        <f t="shared" si="0"/>
        <v>-2.9348489717470692</v>
      </c>
      <c r="R33" s="99">
        <f t="shared" si="1"/>
        <v>-16.042966456851815</v>
      </c>
      <c r="S33" s="99">
        <f t="shared" si="14"/>
        <v>-3.4382512855278917</v>
      </c>
      <c r="T33" s="341"/>
      <c r="U33" s="341"/>
      <c r="V33" s="341"/>
      <c r="W33" s="341"/>
      <c r="X33" s="341"/>
      <c r="Y33" s="341"/>
    </row>
    <row r="34" spans="2:25">
      <c r="B34" s="79" t="s">
        <v>204</v>
      </c>
      <c r="C34" s="95"/>
      <c r="D34" s="79" t="s">
        <v>204</v>
      </c>
      <c r="E34" s="39">
        <v>12.8873</v>
      </c>
      <c r="F34" s="95">
        <v>16.646100000000001</v>
      </c>
      <c r="G34" s="96">
        <f t="shared" si="10"/>
        <v>9.9825424917927297</v>
      </c>
      <c r="H34" s="95">
        <f t="shared" si="11"/>
        <v>3.7588000000000009E-3</v>
      </c>
      <c r="I34" s="96">
        <f t="shared" si="12"/>
        <v>37.522380718150515</v>
      </c>
      <c r="J34" s="97">
        <v>96</v>
      </c>
      <c r="K34" s="100">
        <v>23.2196</v>
      </c>
      <c r="L34" s="98">
        <f t="shared" si="13"/>
        <v>4.3067064032110802E-2</v>
      </c>
      <c r="M34" s="101">
        <v>-5.8114999999999997</v>
      </c>
      <c r="N34" s="100">
        <v>5.7269829171504798E-2</v>
      </c>
      <c r="O34" s="101">
        <v>-17.599399999999999</v>
      </c>
      <c r="P34" s="100">
        <v>0.10551376950690149</v>
      </c>
      <c r="Q34" s="99">
        <f t="shared" si="0"/>
        <v>-5.7686330703371294</v>
      </c>
      <c r="R34" s="99">
        <f t="shared" si="1"/>
        <v>-16.137040355992351</v>
      </c>
      <c r="S34" s="99">
        <f t="shared" si="14"/>
        <v>-6.361150017648403</v>
      </c>
      <c r="T34" s="341"/>
      <c r="U34" s="341"/>
      <c r="V34" s="341"/>
      <c r="W34" s="341"/>
      <c r="X34" s="341"/>
      <c r="Y34" s="341"/>
    </row>
    <row r="35" spans="2:25">
      <c r="B35" s="79" t="s">
        <v>205</v>
      </c>
      <c r="C35" s="95"/>
      <c r="D35" s="79" t="s">
        <v>205</v>
      </c>
      <c r="E35" s="39">
        <v>12.914999999999999</v>
      </c>
      <c r="F35" s="95">
        <v>16.3459</v>
      </c>
      <c r="G35" s="96">
        <f t="shared" si="10"/>
        <v>1.6299595540927285</v>
      </c>
      <c r="H35" s="95">
        <f t="shared" si="11"/>
        <v>3.430900000000001E-3</v>
      </c>
      <c r="I35" s="96">
        <f t="shared" si="12"/>
        <v>5.5922282341367442</v>
      </c>
      <c r="J35" s="97">
        <v>96</v>
      </c>
      <c r="K35" s="100">
        <v>3.7454000000000001</v>
      </c>
      <c r="L35" s="98">
        <f t="shared" si="13"/>
        <v>0.26699417952688631</v>
      </c>
      <c r="M35" s="101">
        <v>-9.5605000000000011</v>
      </c>
      <c r="N35" s="100">
        <v>0.16533551745869196</v>
      </c>
      <c r="O35" s="101">
        <v>-16.4895</v>
      </c>
      <c r="P35" s="100">
        <v>0.17734852691804365</v>
      </c>
      <c r="Q35" s="99">
        <f t="shared" si="0"/>
        <v>-9.5422426603300057</v>
      </c>
      <c r="R35" s="99">
        <f t="shared" si="1"/>
        <v>-15.866419184866769</v>
      </c>
      <c r="S35" s="99">
        <f t="shared" si="14"/>
        <v>-10.253429140675404</v>
      </c>
      <c r="T35" s="341"/>
      <c r="U35" s="341"/>
      <c r="V35" s="341"/>
      <c r="W35" s="341"/>
      <c r="X35" s="341"/>
      <c r="Y35" s="341"/>
    </row>
    <row r="36" spans="2:25">
      <c r="B36" s="79" t="s">
        <v>206</v>
      </c>
      <c r="C36" s="95"/>
      <c r="D36" s="79" t="s">
        <v>206</v>
      </c>
      <c r="E36" s="39">
        <v>12.924200000000001</v>
      </c>
      <c r="F36" s="95">
        <v>15.5265</v>
      </c>
      <c r="G36" s="96">
        <f t="shared" si="10"/>
        <v>6.0909454289357976</v>
      </c>
      <c r="H36" s="95">
        <f t="shared" si="11"/>
        <v>2.6022999999999997E-3</v>
      </c>
      <c r="I36" s="96">
        <f t="shared" si="12"/>
        <v>15.850467289719624</v>
      </c>
      <c r="J36" s="97">
        <v>96</v>
      </c>
      <c r="K36" s="100">
        <v>10.001899999999999</v>
      </c>
      <c r="L36" s="98">
        <f t="shared" si="13"/>
        <v>9.9981003609314237E-2</v>
      </c>
      <c r="M36" s="101">
        <v>-10.9496</v>
      </c>
      <c r="N36" s="100">
        <v>0.39068919161456783</v>
      </c>
      <c r="O36" s="101">
        <v>-20.160999999999994</v>
      </c>
      <c r="P36" s="100">
        <v>6.8769191260816003</v>
      </c>
      <c r="Q36" s="99">
        <f t="shared" si="0"/>
        <v>-10.912987912296664</v>
      </c>
      <c r="R36" s="99">
        <f t="shared" si="1"/>
        <v>-18.911953801527702</v>
      </c>
      <c r="S36" s="99">
        <f t="shared" si="14"/>
        <v>-11.667280520894174</v>
      </c>
      <c r="T36" s="341"/>
      <c r="U36" s="341"/>
      <c r="V36" s="341"/>
      <c r="W36" s="341"/>
      <c r="X36" s="341"/>
      <c r="Y36" s="341"/>
    </row>
    <row r="37" spans="2:25">
      <c r="B37" s="79" t="s">
        <v>207</v>
      </c>
      <c r="C37" s="95"/>
      <c r="D37" s="79" t="s">
        <v>207</v>
      </c>
      <c r="E37" s="39">
        <v>12.606199999999999</v>
      </c>
      <c r="F37" s="95">
        <v>15.9777</v>
      </c>
      <c r="G37" s="96">
        <f t="shared" si="10"/>
        <v>4.7532973231219682</v>
      </c>
      <c r="H37" s="95">
        <f t="shared" si="11"/>
        <v>3.3715000000000012E-3</v>
      </c>
      <c r="I37" s="96">
        <f t="shared" si="12"/>
        <v>16.02574192490572</v>
      </c>
      <c r="J37" s="97">
        <v>96</v>
      </c>
      <c r="K37" s="100">
        <v>10.108799999999999</v>
      </c>
      <c r="L37" s="98">
        <f t="shared" si="13"/>
        <v>9.8923710034821158E-2</v>
      </c>
      <c r="M37" s="101">
        <v>-9.5213999999999999</v>
      </c>
      <c r="N37" s="100">
        <v>0.36318841146465886</v>
      </c>
      <c r="O37" s="101">
        <v>-17.7651</v>
      </c>
      <c r="P37" s="100">
        <v>0.11348954920069851</v>
      </c>
      <c r="Q37" s="99">
        <f t="shared" si="0"/>
        <v>-9.4846717157328264</v>
      </c>
      <c r="R37" s="99">
        <f t="shared" si="1"/>
        <v>-16.512091065210512</v>
      </c>
      <c r="S37" s="99">
        <f t="shared" si="14"/>
        <v>-10.194047749886387</v>
      </c>
      <c r="T37" s="341"/>
      <c r="U37" s="341"/>
      <c r="V37" s="341"/>
      <c r="W37" s="341"/>
      <c r="X37" s="341"/>
      <c r="Y37" s="341"/>
    </row>
    <row r="38" spans="2:25" ht="16">
      <c r="B38" s="86" t="s">
        <v>188</v>
      </c>
      <c r="C38" s="89"/>
      <c r="D38" s="86" t="s">
        <v>208</v>
      </c>
      <c r="E38" s="89">
        <v>12.652200000000001</v>
      </c>
      <c r="F38" s="89">
        <v>14.6486</v>
      </c>
      <c r="G38" s="88">
        <v>6.044002718314645</v>
      </c>
      <c r="H38" s="89">
        <f>(F38-E38)*0.001</f>
        <v>1.9963999999999997E-3</v>
      </c>
      <c r="I38" s="94">
        <f>G38*H38*1000</f>
        <v>12.066247026843357</v>
      </c>
      <c r="J38" s="91">
        <v>96</v>
      </c>
      <c r="K38" s="91">
        <v>7.5547000000000013</v>
      </c>
      <c r="L38" s="90">
        <f>1/K38</f>
        <v>0.1323679298979443</v>
      </c>
      <c r="M38" s="102">
        <v>-1.6888000000000001</v>
      </c>
      <c r="N38" s="91">
        <v>0.11930893605351704</v>
      </c>
      <c r="O38" s="102">
        <v>-8.2093999999999987</v>
      </c>
      <c r="P38" s="91">
        <v>5.2500158729918811E-2</v>
      </c>
      <c r="Q38" s="93">
        <f t="shared" si="0"/>
        <v>-1.6557472354957845</v>
      </c>
      <c r="R38" s="93">
        <f t="shared" si="1"/>
        <v>-7.0817400012574936</v>
      </c>
      <c r="S38" s="93">
        <f t="shared" si="14"/>
        <v>-2.1189253548748845</v>
      </c>
      <c r="T38" s="341"/>
      <c r="U38" s="341"/>
      <c r="V38" s="341"/>
      <c r="W38" s="341"/>
      <c r="X38" s="341"/>
      <c r="Y38" s="341"/>
    </row>
    <row r="39" spans="2:25">
      <c r="B39" s="79"/>
      <c r="C39" s="95"/>
      <c r="D39" s="79"/>
      <c r="E39" s="95"/>
      <c r="F39" s="95"/>
      <c r="G39" s="96"/>
      <c r="H39" s="95"/>
      <c r="I39" s="96"/>
      <c r="J39" s="97"/>
      <c r="K39" s="100"/>
      <c r="L39" s="100"/>
      <c r="M39" s="101"/>
      <c r="N39" s="100"/>
      <c r="O39" s="100"/>
      <c r="P39" s="100"/>
      <c r="Q39" s="99"/>
      <c r="R39" s="99"/>
      <c r="S39" s="99"/>
      <c r="T39" s="341"/>
      <c r="U39" s="341"/>
      <c r="V39" s="341"/>
      <c r="W39" s="341"/>
      <c r="X39" s="341"/>
      <c r="Y39" s="341"/>
    </row>
  </sheetData>
  <mergeCells count="36">
    <mergeCell ref="T15:Y15"/>
    <mergeCell ref="G1:L1"/>
    <mergeCell ref="N1:T1"/>
    <mergeCell ref="C2:E2"/>
    <mergeCell ref="G4:J4"/>
    <mergeCell ref="N5:T5"/>
    <mergeCell ref="T9:Y9"/>
    <mergeCell ref="T10:Y10"/>
    <mergeCell ref="T11:Y11"/>
    <mergeCell ref="T12:Y12"/>
    <mergeCell ref="T13:Y13"/>
    <mergeCell ref="T14:Y14"/>
    <mergeCell ref="T27:Y27"/>
    <mergeCell ref="T16:Y16"/>
    <mergeCell ref="T17:Y17"/>
    <mergeCell ref="T18:Y18"/>
    <mergeCell ref="T19:Y19"/>
    <mergeCell ref="T20:Y20"/>
    <mergeCell ref="T21:Y21"/>
    <mergeCell ref="T22:Y22"/>
    <mergeCell ref="T23:Y23"/>
    <mergeCell ref="T24:Y24"/>
    <mergeCell ref="T25:Y25"/>
    <mergeCell ref="T26:Y26"/>
    <mergeCell ref="T39:Y39"/>
    <mergeCell ref="T28:Y28"/>
    <mergeCell ref="T29:Y29"/>
    <mergeCell ref="T30:Y30"/>
    <mergeCell ref="T31:Y31"/>
    <mergeCell ref="T32:Y32"/>
    <mergeCell ref="T33:Y33"/>
    <mergeCell ref="T34:Y34"/>
    <mergeCell ref="T35:Y35"/>
    <mergeCell ref="T36:Y36"/>
    <mergeCell ref="T37:Y37"/>
    <mergeCell ref="T38:Y38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0"/>
  <sheetViews>
    <sheetView topLeftCell="F1" workbookViewId="0">
      <pane ySplit="4" topLeftCell="A5" activePane="bottomLeft" state="frozen"/>
      <selection pane="bottomLeft" activeCell="AG34" sqref="AG34"/>
    </sheetView>
  </sheetViews>
  <sheetFormatPr baseColWidth="10" defaultRowHeight="16"/>
  <cols>
    <col min="1" max="1" width="14.5" customWidth="1"/>
    <col min="2" max="2" width="12.5" customWidth="1"/>
    <col min="3" max="3" width="10.5" customWidth="1"/>
    <col min="4" max="7" width="10.33203125" customWidth="1"/>
    <col min="8" max="8" width="7" customWidth="1"/>
    <col min="9" max="9" width="7.33203125" customWidth="1"/>
    <col min="10" max="12" width="10.33203125" customWidth="1"/>
    <col min="13" max="24" width="10.83203125" style="112"/>
    <col min="25" max="25" width="12.1640625" style="112" bestFit="1" customWidth="1"/>
    <col min="26" max="30" width="10.83203125" style="112"/>
  </cols>
  <sheetData>
    <row r="1" spans="2:38">
      <c r="D1" s="355" t="s">
        <v>373</v>
      </c>
      <c r="E1" s="355"/>
      <c r="F1" s="355"/>
      <c r="G1" s="355"/>
      <c r="H1" s="355" t="s">
        <v>374</v>
      </c>
      <c r="I1" s="355"/>
      <c r="J1" s="355"/>
      <c r="K1" s="355"/>
      <c r="L1" s="107"/>
      <c r="M1" s="137" t="s">
        <v>375</v>
      </c>
      <c r="N1" s="138" t="s">
        <v>376</v>
      </c>
      <c r="O1" s="139" t="s">
        <v>377</v>
      </c>
      <c r="P1" s="140" t="s">
        <v>378</v>
      </c>
      <c r="Q1" s="139" t="s">
        <v>379</v>
      </c>
      <c r="R1" s="139" t="s">
        <v>380</v>
      </c>
      <c r="S1" s="140" t="s">
        <v>381</v>
      </c>
      <c r="W1" s="141" t="s">
        <v>382</v>
      </c>
      <c r="Y1" s="138" t="s">
        <v>376</v>
      </c>
      <c r="Z1" s="139" t="s">
        <v>377</v>
      </c>
      <c r="AA1" s="140" t="s">
        <v>378</v>
      </c>
      <c r="AB1" s="139" t="s">
        <v>379</v>
      </c>
      <c r="AC1" s="139" t="s">
        <v>380</v>
      </c>
      <c r="AD1" s="140" t="s">
        <v>381</v>
      </c>
      <c r="AG1" s="138" t="s">
        <v>376</v>
      </c>
      <c r="AH1" s="139" t="s">
        <v>377</v>
      </c>
      <c r="AI1" s="140" t="s">
        <v>378</v>
      </c>
      <c r="AJ1" s="139" t="s">
        <v>379</v>
      </c>
      <c r="AK1" s="139" t="s">
        <v>380</v>
      </c>
      <c r="AL1" s="140" t="s">
        <v>381</v>
      </c>
    </row>
    <row r="2" spans="2:38">
      <c r="D2" s="110">
        <v>9.1620000000000008</v>
      </c>
      <c r="E2" s="110">
        <v>13.695</v>
      </c>
      <c r="F2" s="110">
        <v>19.759</v>
      </c>
      <c r="G2" s="110">
        <v>20.99</v>
      </c>
      <c r="H2" s="110">
        <v>2.1</v>
      </c>
      <c r="I2" s="110">
        <v>2.4</v>
      </c>
      <c r="J2" s="110">
        <v>3.8319999999999999</v>
      </c>
      <c r="K2" s="110">
        <v>4.6909999999999998</v>
      </c>
      <c r="L2" s="110"/>
      <c r="M2" s="142" t="s">
        <v>383</v>
      </c>
      <c r="N2" s="143">
        <v>52504727</v>
      </c>
      <c r="O2" s="141">
        <v>49862084</v>
      </c>
      <c r="P2" s="144">
        <v>51058812</v>
      </c>
      <c r="Q2" s="141">
        <v>1521810</v>
      </c>
      <c r="R2" s="141">
        <v>198435</v>
      </c>
      <c r="S2" s="144">
        <v>145032</v>
      </c>
      <c r="X2" s="112" t="s">
        <v>45</v>
      </c>
      <c r="Y2" s="112">
        <v>29.41</v>
      </c>
      <c r="Z2" s="112">
        <v>714.28</v>
      </c>
      <c r="AA2" s="112">
        <v>1052.6300000000001</v>
      </c>
      <c r="AB2" s="112">
        <v>1282.05</v>
      </c>
      <c r="AC2" s="112">
        <v>769.23</v>
      </c>
      <c r="AD2" s="112">
        <v>1639.34</v>
      </c>
    </row>
    <row r="3" spans="2:38" ht="17" thickBot="1">
      <c r="D3" s="110"/>
      <c r="E3" s="110"/>
      <c r="F3" s="110"/>
      <c r="G3" s="110"/>
      <c r="H3" s="110"/>
      <c r="I3" s="110"/>
      <c r="J3" s="110"/>
      <c r="K3" s="110"/>
      <c r="L3" s="110"/>
      <c r="M3" s="142" t="s">
        <v>384</v>
      </c>
      <c r="N3" s="143">
        <v>2063715</v>
      </c>
      <c r="O3" s="141">
        <v>0</v>
      </c>
      <c r="P3" s="144">
        <v>0</v>
      </c>
      <c r="Q3" s="141">
        <v>0</v>
      </c>
      <c r="R3" s="141">
        <v>245201</v>
      </c>
      <c r="S3" s="144">
        <v>427523</v>
      </c>
      <c r="Y3" s="112" t="s">
        <v>385</v>
      </c>
    </row>
    <row r="4" spans="2:38">
      <c r="B4" t="s">
        <v>386</v>
      </c>
      <c r="D4" t="s">
        <v>376</v>
      </c>
      <c r="E4" t="s">
        <v>387</v>
      </c>
      <c r="F4" t="s">
        <v>377</v>
      </c>
      <c r="G4" t="s">
        <v>378</v>
      </c>
      <c r="H4" t="s">
        <v>388</v>
      </c>
      <c r="I4" t="s">
        <v>379</v>
      </c>
      <c r="J4" t="s">
        <v>380</v>
      </c>
      <c r="K4" t="s">
        <v>381</v>
      </c>
      <c r="M4" s="145" t="s">
        <v>389</v>
      </c>
      <c r="N4" s="146">
        <v>0.97</v>
      </c>
      <c r="O4" s="147">
        <v>0.97</v>
      </c>
      <c r="P4" s="148">
        <v>0.96</v>
      </c>
      <c r="Q4" s="147">
        <v>0.89</v>
      </c>
      <c r="R4" s="147">
        <v>0.77</v>
      </c>
      <c r="S4" s="148">
        <v>0.87</v>
      </c>
      <c r="T4" s="112" t="s">
        <v>390</v>
      </c>
      <c r="U4" s="112" t="s">
        <v>391</v>
      </c>
      <c r="V4" s="112" t="s">
        <v>392</v>
      </c>
      <c r="W4" s="112" t="s">
        <v>393</v>
      </c>
      <c r="Y4" s="112" t="s">
        <v>394</v>
      </c>
      <c r="Z4" s="112" t="s">
        <v>394</v>
      </c>
      <c r="AA4" s="112" t="s">
        <v>394</v>
      </c>
      <c r="AB4" s="112" t="s">
        <v>394</v>
      </c>
      <c r="AC4" s="112" t="s">
        <v>394</v>
      </c>
      <c r="AD4" s="112" t="s">
        <v>394</v>
      </c>
      <c r="AF4" s="149" t="s">
        <v>395</v>
      </c>
      <c r="AG4" s="150" t="s">
        <v>394</v>
      </c>
      <c r="AH4" s="150" t="s">
        <v>394</v>
      </c>
      <c r="AI4" s="150" t="s">
        <v>394</v>
      </c>
      <c r="AJ4" s="150" t="s">
        <v>394</v>
      </c>
      <c r="AK4" s="150" t="s">
        <v>394</v>
      </c>
      <c r="AL4" s="151" t="s">
        <v>394</v>
      </c>
    </row>
    <row r="5" spans="2:38">
      <c r="C5" t="s">
        <v>396</v>
      </c>
      <c r="D5" s="121">
        <f>AVERAGE(D29:D30)</f>
        <v>24526585.5</v>
      </c>
      <c r="E5" s="121">
        <f t="shared" ref="E5:K5" si="0">AVERAGE(E29:E30)</f>
        <v>88573</v>
      </c>
      <c r="F5" s="121">
        <f t="shared" si="0"/>
        <v>17893978.5</v>
      </c>
      <c r="G5" s="121"/>
      <c r="H5" s="121">
        <f t="shared" si="0"/>
        <v>12664</v>
      </c>
      <c r="I5" s="121"/>
      <c r="J5" s="121">
        <f t="shared" si="0"/>
        <v>1902662</v>
      </c>
      <c r="K5" s="121">
        <f t="shared" si="0"/>
        <v>9503013.5</v>
      </c>
      <c r="M5" t="s">
        <v>396</v>
      </c>
      <c r="N5" s="152">
        <f>(D5-N$3)/N$2</f>
        <v>0.42782567939073374</v>
      </c>
      <c r="O5" s="153">
        <f>(F5-O$3)/O$2</f>
        <v>0.35886944677242133</v>
      </c>
      <c r="P5" s="153">
        <f>(G5-P$3)/P$2</f>
        <v>0</v>
      </c>
      <c r="Q5" s="153">
        <f>(I5-Q$3)/Q$2</f>
        <v>0</v>
      </c>
      <c r="R5" s="153">
        <f>(J5-R$3)/R$2</f>
        <v>8.3526646004989047</v>
      </c>
      <c r="S5" s="154">
        <f>(K5-S$3)/S$2</f>
        <v>62.57577982790005</v>
      </c>
      <c r="T5" s="155">
        <f>SUM(N5:S5)</f>
        <v>71.715139554562114</v>
      </c>
      <c r="U5" s="156">
        <v>30</v>
      </c>
      <c r="V5" s="156">
        <v>40</v>
      </c>
      <c r="W5" s="157">
        <v>1</v>
      </c>
      <c r="X5" t="s">
        <v>396</v>
      </c>
      <c r="Y5" s="112">
        <f t="shared" ref="Y5:AD5" si="1">(N5/100*$W5)/Y$2*1000</f>
        <v>0.14546945916039911</v>
      </c>
      <c r="Z5" s="112">
        <f t="shared" si="1"/>
        <v>5.0242124485134869E-3</v>
      </c>
      <c r="AA5" s="112">
        <f t="shared" si="1"/>
        <v>0</v>
      </c>
      <c r="AB5" s="112">
        <f t="shared" si="1"/>
        <v>0</v>
      </c>
      <c r="AC5" s="112">
        <f t="shared" si="1"/>
        <v>0.10858474839123415</v>
      </c>
      <c r="AD5" s="112">
        <f t="shared" si="1"/>
        <v>0.38171324940463874</v>
      </c>
      <c r="AF5" s="158" t="s">
        <v>396</v>
      </c>
      <c r="AG5" s="159">
        <f t="shared" ref="AG5:AG22" si="2">Y5+(Y26*$U5/1000)</f>
        <v>0.14568287501681118</v>
      </c>
      <c r="AH5" s="159">
        <f t="shared" ref="AH5:AL20" si="3">Z5+(Z26*$U5/1000)</f>
        <v>5.2032302915567871E-3</v>
      </c>
      <c r="AI5" s="159">
        <f t="shared" si="3"/>
        <v>0</v>
      </c>
      <c r="AJ5" s="159">
        <f t="shared" si="3"/>
        <v>0</v>
      </c>
      <c r="AK5" s="159">
        <f t="shared" si="3"/>
        <v>0.1127513778267951</v>
      </c>
      <c r="AL5" s="160">
        <f t="shared" si="3"/>
        <v>0.41292844822496921</v>
      </c>
    </row>
    <row r="6" spans="2:38">
      <c r="C6" t="s">
        <v>397</v>
      </c>
      <c r="D6" s="121">
        <f>AVERAGE(D31:D32)</f>
        <v>130370133.5</v>
      </c>
      <c r="E6" s="121">
        <f t="shared" ref="E6:K6" si="4">AVERAGE(E31:E32)</f>
        <v>14957</v>
      </c>
      <c r="F6" s="121">
        <f t="shared" si="4"/>
        <v>1110168.5</v>
      </c>
      <c r="G6" s="121">
        <f t="shared" si="4"/>
        <v>28285.5</v>
      </c>
      <c r="H6" s="121">
        <f t="shared" si="4"/>
        <v>4311.5</v>
      </c>
      <c r="I6" s="121"/>
      <c r="J6" s="121">
        <f t="shared" si="4"/>
        <v>1648311</v>
      </c>
      <c r="K6" s="121">
        <f t="shared" si="4"/>
        <v>9551675</v>
      </c>
      <c r="M6" t="s">
        <v>397</v>
      </c>
      <c r="N6" s="152">
        <f t="shared" ref="N6:N22" si="5">(D6-N$3)/N$2</f>
        <v>2.4437117538007578</v>
      </c>
      <c r="O6" s="153">
        <f t="shared" ref="O6:P22" si="6">(F6-O$3)/O$2</f>
        <v>2.2264783397340553E-2</v>
      </c>
      <c r="P6" s="153">
        <f t="shared" si="6"/>
        <v>5.5397881172793444E-4</v>
      </c>
      <c r="Q6" s="153">
        <f t="shared" ref="Q6:S22" si="7">(I6-Q$3)/Q$2</f>
        <v>0</v>
      </c>
      <c r="R6" s="153">
        <f t="shared" si="7"/>
        <v>7.0708796331292358</v>
      </c>
      <c r="S6" s="154">
        <f t="shared" si="7"/>
        <v>62.911302333278172</v>
      </c>
      <c r="T6" s="155">
        <f t="shared" ref="T6:T22" si="8">SUM(N6:S6)</f>
        <v>72.448712482417235</v>
      </c>
      <c r="U6" s="156">
        <v>30</v>
      </c>
      <c r="V6" s="156">
        <v>40</v>
      </c>
      <c r="W6" s="157">
        <v>1</v>
      </c>
      <c r="X6" t="s">
        <v>397</v>
      </c>
      <c r="Y6" s="112">
        <f t="shared" ref="Y6:Y22" si="9">(N6/100*$W6)/Y$2*1000</f>
        <v>0.83091185100331777</v>
      </c>
      <c r="Z6" s="112">
        <f t="shared" ref="Z6:Z20" si="10">(O6/100*$W6)/Z$2*1000</f>
        <v>3.1170946123845766E-4</v>
      </c>
      <c r="AA6" s="112">
        <f t="shared" ref="AA6:AA20" si="11">(P6/100*$W6)/AA$2*1000</f>
        <v>5.2628066056252848E-6</v>
      </c>
      <c r="AB6" s="112">
        <f t="shared" ref="AB6:AB20" si="12">(Q6/100*$W6)/AB$2*1000</f>
        <v>0</v>
      </c>
      <c r="AC6" s="112">
        <f t="shared" ref="AC6:AC20" si="13">(R6/100*$W6)/AC$2*1000</f>
        <v>9.1921527152207208E-2</v>
      </c>
      <c r="AD6" s="112">
        <f t="shared" ref="AD6:AD20" si="14">(S6/100*$W6)/AD$2*1000</f>
        <v>0.38375994200884611</v>
      </c>
      <c r="AF6" s="158" t="s">
        <v>397</v>
      </c>
      <c r="AG6" s="159">
        <f t="shared" si="2"/>
        <v>0.83213086814484216</v>
      </c>
      <c r="AH6" s="159">
        <f t="shared" si="3"/>
        <v>3.2281598907320475E-4</v>
      </c>
      <c r="AI6" s="159">
        <f t="shared" si="3"/>
        <v>5.5391524825427919E-6</v>
      </c>
      <c r="AJ6" s="159">
        <f t="shared" si="3"/>
        <v>0</v>
      </c>
      <c r="AK6" s="159">
        <f t="shared" si="3"/>
        <v>9.5448753088340804E-2</v>
      </c>
      <c r="AL6" s="160">
        <f t="shared" si="3"/>
        <v>0.41514251232247446</v>
      </c>
    </row>
    <row r="7" spans="2:38">
      <c r="C7" t="s">
        <v>398</v>
      </c>
      <c r="D7" s="121">
        <f>AVERAGE(D33:D34)</f>
        <v>147328583.5</v>
      </c>
      <c r="E7" s="121">
        <f t="shared" ref="E7:K7" si="15">AVERAGE(E33:E34)</f>
        <v>58329</v>
      </c>
      <c r="F7" s="121">
        <f t="shared" si="15"/>
        <v>3179502.5</v>
      </c>
      <c r="G7" s="121">
        <f t="shared" si="15"/>
        <v>30178</v>
      </c>
      <c r="H7" s="121">
        <f t="shared" si="15"/>
        <v>5689</v>
      </c>
      <c r="I7" s="121"/>
      <c r="J7" s="121">
        <f t="shared" si="15"/>
        <v>3342236</v>
      </c>
      <c r="K7" s="121">
        <f t="shared" si="15"/>
        <v>13312379</v>
      </c>
      <c r="M7" t="s">
        <v>398</v>
      </c>
      <c r="N7" s="152">
        <f t="shared" si="5"/>
        <v>2.7667007677232567</v>
      </c>
      <c r="O7" s="153">
        <f t="shared" si="6"/>
        <v>6.3765936858956804E-2</v>
      </c>
      <c r="P7" s="153">
        <f t="shared" si="6"/>
        <v>5.9104391226337191E-4</v>
      </c>
      <c r="Q7" s="153">
        <f t="shared" si="7"/>
        <v>0</v>
      </c>
      <c r="R7" s="153">
        <f t="shared" si="7"/>
        <v>15.60730213923955</v>
      </c>
      <c r="S7" s="154">
        <f t="shared" si="7"/>
        <v>88.841469468806878</v>
      </c>
      <c r="T7" s="155">
        <f t="shared" si="8"/>
        <v>107.2798293565409</v>
      </c>
      <c r="U7" s="156">
        <v>30</v>
      </c>
      <c r="V7" s="156">
        <v>40</v>
      </c>
      <c r="W7" s="157">
        <v>1</v>
      </c>
      <c r="X7" t="s">
        <v>398</v>
      </c>
      <c r="Y7" s="112">
        <f t="shared" si="9"/>
        <v>0.94073470510821366</v>
      </c>
      <c r="Z7" s="112">
        <f t="shared" si="10"/>
        <v>8.9273025786745818E-4</v>
      </c>
      <c r="AA7" s="112">
        <f t="shared" si="11"/>
        <v>5.6149255888904157E-6</v>
      </c>
      <c r="AB7" s="112">
        <f t="shared" si="12"/>
        <v>0</v>
      </c>
      <c r="AC7" s="112">
        <f t="shared" si="13"/>
        <v>0.20289513070524487</v>
      </c>
      <c r="AD7" s="112">
        <f t="shared" si="14"/>
        <v>0.54193437278909129</v>
      </c>
      <c r="AF7" s="158" t="s">
        <v>398</v>
      </c>
      <c r="AG7" s="159">
        <f t="shared" si="2"/>
        <v>0.94211484155682623</v>
      </c>
      <c r="AH7" s="159">
        <f t="shared" si="3"/>
        <v>9.2453915265856238E-4</v>
      </c>
      <c r="AI7" s="159">
        <f t="shared" si="3"/>
        <v>5.9097609594377467E-6</v>
      </c>
      <c r="AJ7" s="159">
        <f t="shared" si="3"/>
        <v>0</v>
      </c>
      <c r="AK7" s="159">
        <f t="shared" si="3"/>
        <v>0.21068065156755325</v>
      </c>
      <c r="AL7" s="160">
        <f t="shared" si="3"/>
        <v>0.58625190491711543</v>
      </c>
    </row>
    <row r="8" spans="2:38">
      <c r="C8" t="s">
        <v>115</v>
      </c>
      <c r="D8" s="121">
        <f>AVERAGE(D35:D36)</f>
        <v>90155054</v>
      </c>
      <c r="E8" s="121"/>
      <c r="F8" s="121">
        <f t="shared" ref="F8:K8" si="16">AVERAGE(F35:F36)</f>
        <v>41696</v>
      </c>
      <c r="G8" s="121">
        <f t="shared" si="16"/>
        <v>75906</v>
      </c>
      <c r="H8" s="121"/>
      <c r="I8" s="121"/>
      <c r="J8" s="121">
        <f t="shared" si="16"/>
        <v>1309745</v>
      </c>
      <c r="K8" s="121">
        <f t="shared" si="16"/>
        <v>15177028</v>
      </c>
      <c r="M8" t="s">
        <v>115</v>
      </c>
      <c r="N8" s="152">
        <f t="shared" si="5"/>
        <v>1.6777792026230325</v>
      </c>
      <c r="O8" s="153">
        <f t="shared" si="6"/>
        <v>8.3622658050152893E-4</v>
      </c>
      <c r="P8" s="153">
        <f t="shared" si="6"/>
        <v>1.4866385845405099E-3</v>
      </c>
      <c r="Q8" s="153">
        <f t="shared" si="7"/>
        <v>0</v>
      </c>
      <c r="R8" s="153">
        <f t="shared" si="7"/>
        <v>5.364698767858493</v>
      </c>
      <c r="S8" s="154">
        <f t="shared" si="7"/>
        <v>101.69828037950245</v>
      </c>
      <c r="T8" s="155">
        <f t="shared" si="8"/>
        <v>108.74308121514902</v>
      </c>
      <c r="U8" s="112">
        <v>33.335999999999999</v>
      </c>
      <c r="V8" s="112">
        <v>36.696000000000012</v>
      </c>
      <c r="W8" s="161">
        <v>1.1498800959232613</v>
      </c>
      <c r="X8" t="s">
        <v>115</v>
      </c>
      <c r="Y8" s="112">
        <f t="shared" si="9"/>
        <v>0.65598262851078726</v>
      </c>
      <c r="Z8" s="112">
        <f t="shared" si="10"/>
        <v>1.3461951904024736E-5</v>
      </c>
      <c r="AA8" s="112">
        <f t="shared" si="11"/>
        <v>1.623985748263552E-5</v>
      </c>
      <c r="AB8" s="112">
        <f t="shared" si="12"/>
        <v>0</v>
      </c>
      <c r="AC8" s="112">
        <f t="shared" si="13"/>
        <v>8.0193964533163367E-2</v>
      </c>
      <c r="AD8" s="112">
        <f t="shared" si="14"/>
        <v>0.71334090791423999</v>
      </c>
      <c r="AF8" s="158" t="s">
        <v>115</v>
      </c>
      <c r="AG8" s="159">
        <f t="shared" si="2"/>
        <v>0.65696369437896307</v>
      </c>
      <c r="AH8" s="159">
        <f t="shared" si="3"/>
        <v>1.3950927661328706E-5</v>
      </c>
      <c r="AI8" s="159">
        <f t="shared" si="3"/>
        <v>1.7109155642563682E-5</v>
      </c>
      <c r="AJ8" s="159">
        <f t="shared" si="3"/>
        <v>0</v>
      </c>
      <c r="AK8" s="159">
        <f t="shared" si="3"/>
        <v>8.3330922510686647E-2</v>
      </c>
      <c r="AL8" s="160">
        <f t="shared" si="3"/>
        <v>0.77280803659036301</v>
      </c>
    </row>
    <row r="9" spans="2:38">
      <c r="C9" t="s">
        <v>116</v>
      </c>
      <c r="D9" s="121">
        <f>AVERAGE(D37:D38)</f>
        <v>48392383.5</v>
      </c>
      <c r="E9" s="121"/>
      <c r="F9" s="121"/>
      <c r="G9" s="121"/>
      <c r="H9" s="121"/>
      <c r="I9" s="121"/>
      <c r="J9" s="121">
        <f>AVERAGE(J37:J38)</f>
        <v>1724768.5</v>
      </c>
      <c r="K9" s="121">
        <f>AVERAGE(K37:K38)</f>
        <v>12460329.5</v>
      </c>
      <c r="M9" t="s">
        <v>116</v>
      </c>
      <c r="N9" s="152">
        <f t="shared" si="5"/>
        <v>0.8823713815329427</v>
      </c>
      <c r="O9" s="153">
        <f t="shared" si="6"/>
        <v>0</v>
      </c>
      <c r="P9" s="153">
        <f t="shared" si="6"/>
        <v>0</v>
      </c>
      <c r="Q9" s="153">
        <f t="shared" si="7"/>
        <v>0</v>
      </c>
      <c r="R9" s="153">
        <f t="shared" si="7"/>
        <v>7.4561821251291356</v>
      </c>
      <c r="S9" s="154">
        <f t="shared" si="7"/>
        <v>82.966562551712727</v>
      </c>
      <c r="T9" s="155">
        <f t="shared" si="8"/>
        <v>91.305116058374807</v>
      </c>
      <c r="U9" s="112">
        <v>28.753999999999991</v>
      </c>
      <c r="V9" s="112">
        <v>40.834000000000003</v>
      </c>
      <c r="W9" s="161">
        <v>1</v>
      </c>
      <c r="X9" t="s">
        <v>116</v>
      </c>
      <c r="Y9" s="112">
        <f t="shared" si="9"/>
        <v>0.30002427117747116</v>
      </c>
      <c r="Z9" s="112">
        <f t="shared" si="10"/>
        <v>0</v>
      </c>
      <c r="AA9" s="112">
        <f t="shared" si="11"/>
        <v>0</v>
      </c>
      <c r="AB9" s="112">
        <f t="shared" si="12"/>
        <v>0</v>
      </c>
      <c r="AC9" s="112">
        <f t="shared" si="13"/>
        <v>9.6930464557143312E-2</v>
      </c>
      <c r="AD9" s="112">
        <f t="shared" si="14"/>
        <v>0.50609734741855106</v>
      </c>
      <c r="AF9" s="158" t="s">
        <v>116</v>
      </c>
      <c r="AG9" s="159">
        <f t="shared" si="2"/>
        <v>0.3004549467062681</v>
      </c>
      <c r="AH9" s="159">
        <f t="shared" si="3"/>
        <v>0</v>
      </c>
      <c r="AI9" s="159">
        <f t="shared" si="3"/>
        <v>0</v>
      </c>
      <c r="AJ9" s="159">
        <f t="shared" si="3"/>
        <v>0</v>
      </c>
      <c r="AK9" s="159">
        <f t="shared" si="3"/>
        <v>0.10056974303642437</v>
      </c>
      <c r="AL9" s="160">
        <f t="shared" si="3"/>
        <v>0.54659239173577179</v>
      </c>
    </row>
    <row r="10" spans="2:38">
      <c r="C10" t="s">
        <v>118</v>
      </c>
      <c r="D10" s="121">
        <f>AVERAGE(D39:D40)</f>
        <v>64796606</v>
      </c>
      <c r="E10" s="121"/>
      <c r="F10" s="121">
        <f t="shared" ref="F10:K10" si="17">AVERAGE(F39:F40)</f>
        <v>241590.5</v>
      </c>
      <c r="G10" s="121">
        <f t="shared" si="17"/>
        <v>183466</v>
      </c>
      <c r="H10" s="121">
        <f t="shared" si="17"/>
        <v>1754</v>
      </c>
      <c r="I10" s="121"/>
      <c r="J10" s="121">
        <f t="shared" si="17"/>
        <v>1110895.5</v>
      </c>
      <c r="K10" s="121">
        <f t="shared" si="17"/>
        <v>12361525</v>
      </c>
      <c r="M10" t="s">
        <v>118</v>
      </c>
      <c r="N10" s="152">
        <f t="shared" si="5"/>
        <v>1.1948046315905994</v>
      </c>
      <c r="O10" s="153">
        <f t="shared" si="6"/>
        <v>4.8451745418422541E-3</v>
      </c>
      <c r="P10" s="153">
        <f t="shared" si="6"/>
        <v>3.5932289219733509E-3</v>
      </c>
      <c r="Q10" s="153">
        <f t="shared" si="7"/>
        <v>0</v>
      </c>
      <c r="R10" s="153">
        <f t="shared" si="7"/>
        <v>4.3626099226446948</v>
      </c>
      <c r="S10" s="154">
        <f t="shared" si="7"/>
        <v>82.285302553919138</v>
      </c>
      <c r="T10" s="155">
        <f t="shared" si="8"/>
        <v>87.851155511618245</v>
      </c>
      <c r="U10" s="112">
        <v>31.868000000000009</v>
      </c>
      <c r="V10" s="112">
        <v>37.617999999999981</v>
      </c>
      <c r="W10" s="161">
        <v>1</v>
      </c>
      <c r="X10" t="s">
        <v>118</v>
      </c>
      <c r="Y10" s="112">
        <f t="shared" si="9"/>
        <v>0.4062579502178168</v>
      </c>
      <c r="Z10" s="112">
        <f t="shared" si="10"/>
        <v>6.7832986249681556E-5</v>
      </c>
      <c r="AA10" s="112">
        <f t="shared" si="11"/>
        <v>3.4135725962335776E-5</v>
      </c>
      <c r="AB10" s="112">
        <f t="shared" si="12"/>
        <v>0</v>
      </c>
      <c r="AC10" s="112">
        <f t="shared" si="13"/>
        <v>5.6713985708366735E-2</v>
      </c>
      <c r="AD10" s="112">
        <f t="shared" si="14"/>
        <v>0.50194165062719842</v>
      </c>
      <c r="AF10" s="158" t="s">
        <v>118</v>
      </c>
      <c r="AG10" s="159">
        <f t="shared" si="2"/>
        <v>0.40685337375298286</v>
      </c>
      <c r="AH10" s="159">
        <f t="shared" si="3"/>
        <v>7.0247549164758163E-5</v>
      </c>
      <c r="AI10" s="159">
        <f t="shared" si="3"/>
        <v>3.5926389482391069E-5</v>
      </c>
      <c r="AJ10" s="159">
        <f t="shared" si="3"/>
        <v>0</v>
      </c>
      <c r="AK10" s="159">
        <f t="shared" si="3"/>
        <v>5.8888065515233276E-2</v>
      </c>
      <c r="AL10" s="160">
        <f t="shared" si="3"/>
        <v>0.54294802476021509</v>
      </c>
    </row>
    <row r="11" spans="2:38">
      <c r="C11" t="s">
        <v>119</v>
      </c>
      <c r="D11" s="121">
        <f>AVERAGE(D41:D42)</f>
        <v>49532875</v>
      </c>
      <c r="E11" s="121">
        <f t="shared" ref="E11:K11" si="18">AVERAGE(E41:E42)</f>
        <v>43855</v>
      </c>
      <c r="F11" s="121">
        <f t="shared" si="18"/>
        <v>1216382</v>
      </c>
      <c r="G11" s="121">
        <f t="shared" si="18"/>
        <v>102560.5</v>
      </c>
      <c r="H11" s="121">
        <f t="shared" si="18"/>
        <v>1316</v>
      </c>
      <c r="I11" s="121"/>
      <c r="J11" s="121">
        <f t="shared" si="18"/>
        <v>1584593.5</v>
      </c>
      <c r="K11" s="121">
        <f t="shared" si="18"/>
        <v>12192433</v>
      </c>
      <c r="M11" t="s">
        <v>119</v>
      </c>
      <c r="N11" s="152">
        <f t="shared" si="5"/>
        <v>0.90409307337223177</v>
      </c>
      <c r="O11" s="153">
        <f t="shared" si="6"/>
        <v>2.4394929020616147E-2</v>
      </c>
      <c r="P11" s="153">
        <f t="shared" si="6"/>
        <v>2.0086738406682866E-3</v>
      </c>
      <c r="Q11" s="153">
        <f t="shared" si="7"/>
        <v>0</v>
      </c>
      <c r="R11" s="153">
        <f t="shared" si="7"/>
        <v>6.749779524781415</v>
      </c>
      <c r="S11" s="154">
        <f t="shared" si="7"/>
        <v>81.119408130619448</v>
      </c>
      <c r="T11" s="155">
        <f t="shared" si="8"/>
        <v>88.799684331634381</v>
      </c>
      <c r="U11" s="112">
        <v>31.328999999999994</v>
      </c>
      <c r="V11" s="112">
        <v>38.89200000000001</v>
      </c>
      <c r="W11" s="161">
        <v>1.1697007096575132</v>
      </c>
      <c r="X11" t="s">
        <v>119</v>
      </c>
      <c r="Y11" s="112">
        <f t="shared" si="9"/>
        <v>0.35957779990477445</v>
      </c>
      <c r="Z11" s="112">
        <f t="shared" si="10"/>
        <v>3.9948991694376673E-4</v>
      </c>
      <c r="AA11" s="112">
        <f t="shared" si="11"/>
        <v>2.2320732041649747E-5</v>
      </c>
      <c r="AB11" s="112">
        <f t="shared" si="12"/>
        <v>0</v>
      </c>
      <c r="AC11" s="112">
        <f t="shared" si="13"/>
        <v>0.10263798734017879</v>
      </c>
      <c r="AD11" s="112">
        <f t="shared" si="14"/>
        <v>0.57880262335685717</v>
      </c>
      <c r="AF11" s="158" t="s">
        <v>119</v>
      </c>
      <c r="AG11" s="159">
        <f t="shared" si="2"/>
        <v>0.36011344026568493</v>
      </c>
      <c r="AH11" s="159">
        <f t="shared" si="3"/>
        <v>4.1394297379138644E-4</v>
      </c>
      <c r="AI11" s="159">
        <f t="shared" si="3"/>
        <v>2.3510794008338432E-5</v>
      </c>
      <c r="AJ11" s="159">
        <f t="shared" si="3"/>
        <v>0</v>
      </c>
      <c r="AK11" s="159">
        <f t="shared" si="3"/>
        <v>0.10663697201023548</v>
      </c>
      <c r="AL11" s="160">
        <f t="shared" si="3"/>
        <v>0.62686275159770144</v>
      </c>
    </row>
    <row r="12" spans="2:38">
      <c r="C12" t="s">
        <v>120</v>
      </c>
      <c r="D12" s="121">
        <f>AVERAGE(D43:D44)</f>
        <v>104016329.5</v>
      </c>
      <c r="E12" s="121"/>
      <c r="F12" s="121">
        <f t="shared" ref="F12:K12" si="19">AVERAGE(F43:F44)</f>
        <v>981580.5</v>
      </c>
      <c r="G12" s="121">
        <f t="shared" si="19"/>
        <v>43323</v>
      </c>
      <c r="H12" s="121">
        <f t="shared" si="19"/>
        <v>3742</v>
      </c>
      <c r="I12" s="121"/>
      <c r="J12" s="121">
        <f t="shared" si="19"/>
        <v>2313390</v>
      </c>
      <c r="K12" s="121">
        <f t="shared" si="19"/>
        <v>11869594</v>
      </c>
      <c r="M12" t="s">
        <v>120</v>
      </c>
      <c r="N12" s="152">
        <f t="shared" si="5"/>
        <v>1.9417797277567028</v>
      </c>
      <c r="O12" s="153">
        <f t="shared" si="6"/>
        <v>1.9685910039379823E-2</v>
      </c>
      <c r="P12" s="153">
        <f t="shared" si="6"/>
        <v>8.4849212707886746E-4</v>
      </c>
      <c r="Q12" s="153">
        <f t="shared" si="7"/>
        <v>0</v>
      </c>
      <c r="R12" s="153">
        <f t="shared" si="7"/>
        <v>10.422501070879633</v>
      </c>
      <c r="S12" s="154">
        <f t="shared" si="7"/>
        <v>78.89342352032655</v>
      </c>
      <c r="T12" s="155">
        <f t="shared" si="8"/>
        <v>91.278238721129341</v>
      </c>
      <c r="U12" s="112">
        <v>33.86399999999999</v>
      </c>
      <c r="V12" s="112">
        <v>36.756000000000014</v>
      </c>
      <c r="W12" s="161">
        <v>1.2013276743932961</v>
      </c>
      <c r="X12" t="s">
        <v>120</v>
      </c>
      <c r="Y12" s="112">
        <f t="shared" si="9"/>
        <v>0.79317025655559592</v>
      </c>
      <c r="Z12" s="112">
        <f t="shared" si="10"/>
        <v>3.3109184809771802E-4</v>
      </c>
      <c r="AA12" s="112">
        <f t="shared" si="11"/>
        <v>9.6835267260545187E-6</v>
      </c>
      <c r="AB12" s="112">
        <f t="shared" si="12"/>
        <v>0</v>
      </c>
      <c r="AC12" s="112">
        <f t="shared" si="13"/>
        <v>0.16277106941800851</v>
      </c>
      <c r="AD12" s="112">
        <f t="shared" si="14"/>
        <v>0.57814030648065251</v>
      </c>
      <c r="AF12" s="158" t="s">
        <v>120</v>
      </c>
      <c r="AG12" s="159">
        <f t="shared" si="2"/>
        <v>0.79437725450346242</v>
      </c>
      <c r="AH12" s="159">
        <f t="shared" si="3"/>
        <v>3.4332848476652624E-4</v>
      </c>
      <c r="AI12" s="159">
        <f t="shared" si="3"/>
        <v>1.0210944044057027E-5</v>
      </c>
      <c r="AJ12" s="159">
        <f t="shared" si="3"/>
        <v>0</v>
      </c>
      <c r="AK12" s="159">
        <f t="shared" si="3"/>
        <v>0.16924962989753392</v>
      </c>
      <c r="AL12" s="160">
        <f t="shared" si="3"/>
        <v>0.62717995754303535</v>
      </c>
    </row>
    <row r="13" spans="2:38">
      <c r="C13" t="s">
        <v>121</v>
      </c>
      <c r="D13" s="121">
        <f>AVERAGE(D45:D46)</f>
        <v>95765110.5</v>
      </c>
      <c r="E13" s="121">
        <f t="shared" ref="E13:K13" si="20">AVERAGE(E45:E46)</f>
        <v>35408</v>
      </c>
      <c r="F13" s="121">
        <f t="shared" si="20"/>
        <v>1914651.5</v>
      </c>
      <c r="G13" s="121">
        <f t="shared" si="20"/>
        <v>209702</v>
      </c>
      <c r="H13" s="121">
        <f t="shared" si="20"/>
        <v>1883</v>
      </c>
      <c r="I13" s="121">
        <f t="shared" si="20"/>
        <v>1810</v>
      </c>
      <c r="J13" s="121">
        <f t="shared" si="20"/>
        <v>1076241.5</v>
      </c>
      <c r="K13" s="121">
        <f t="shared" si="20"/>
        <v>12123842.5</v>
      </c>
      <c r="M13" t="s">
        <v>121</v>
      </c>
      <c r="N13" s="152">
        <f t="shared" si="5"/>
        <v>1.7846278012263543</v>
      </c>
      <c r="O13" s="153">
        <f t="shared" si="6"/>
        <v>3.8398946582336994E-2</v>
      </c>
      <c r="P13" s="153">
        <f t="shared" si="6"/>
        <v>4.1070677476788926E-3</v>
      </c>
      <c r="Q13" s="153">
        <f t="shared" si="7"/>
        <v>1.1893731806204453E-3</v>
      </c>
      <c r="R13" s="153">
        <f t="shared" si="7"/>
        <v>4.1879733917907629</v>
      </c>
      <c r="S13" s="154">
        <f t="shared" si="7"/>
        <v>80.646474571129133</v>
      </c>
      <c r="T13" s="155">
        <f t="shared" si="8"/>
        <v>86.662771151656884</v>
      </c>
      <c r="U13" s="112">
        <v>28.204999999999998</v>
      </c>
      <c r="V13" s="112">
        <v>41.691999999999993</v>
      </c>
      <c r="W13" s="161">
        <v>1.014391250119927</v>
      </c>
      <c r="X13" t="s">
        <v>121</v>
      </c>
      <c r="Y13" s="112">
        <f t="shared" si="9"/>
        <v>0.61554261349363437</v>
      </c>
      <c r="Z13" s="112">
        <f t="shared" si="10"/>
        <v>5.4532613858634049E-4</v>
      </c>
      <c r="AA13" s="112">
        <f t="shared" si="11"/>
        <v>3.9578708443567298E-5</v>
      </c>
      <c r="AB13" s="112">
        <f t="shared" si="12"/>
        <v>9.4106294415092037E-6</v>
      </c>
      <c r="AC13" s="112">
        <f t="shared" si="13"/>
        <v>5.5227221564000659E-2</v>
      </c>
      <c r="AD13" s="112">
        <f t="shared" si="14"/>
        <v>0.49902447422726581</v>
      </c>
      <c r="AF13" s="158" t="s">
        <v>121</v>
      </c>
      <c r="AG13" s="159">
        <f t="shared" si="2"/>
        <v>0.61642754686040113</v>
      </c>
      <c r="AH13" s="159">
        <f t="shared" si="3"/>
        <v>5.6436680861067501E-4</v>
      </c>
      <c r="AI13" s="159">
        <f t="shared" si="3"/>
        <v>4.1615257065635801E-5</v>
      </c>
      <c r="AJ13" s="159">
        <f t="shared" si="3"/>
        <v>1.0000397242024965E-5</v>
      </c>
      <c r="AK13" s="159">
        <f t="shared" si="3"/>
        <v>5.7303888413514213E-2</v>
      </c>
      <c r="AL13" s="160">
        <f t="shared" si="3"/>
        <v>0.53901418872743112</v>
      </c>
    </row>
    <row r="14" spans="2:38">
      <c r="C14" t="s">
        <v>122</v>
      </c>
      <c r="D14" s="121">
        <f>AVERAGE(D47:D48)</f>
        <v>41593455</v>
      </c>
      <c r="E14" s="121"/>
      <c r="F14" s="121">
        <f t="shared" ref="F14:K14" si="21">AVERAGE(F47:F48)</f>
        <v>79719.5</v>
      </c>
      <c r="G14" s="121">
        <f t="shared" si="21"/>
        <v>34392</v>
      </c>
      <c r="H14" s="121"/>
      <c r="I14" s="121"/>
      <c r="J14" s="121">
        <f t="shared" si="21"/>
        <v>1222881</v>
      </c>
      <c r="K14" s="121">
        <f t="shared" si="21"/>
        <v>8921830.5</v>
      </c>
      <c r="M14" t="s">
        <v>122</v>
      </c>
      <c r="N14" s="152">
        <f t="shared" si="5"/>
        <v>0.75287964072263436</v>
      </c>
      <c r="O14" s="153">
        <f t="shared" si="6"/>
        <v>1.5988000020215761E-3</v>
      </c>
      <c r="P14" s="153">
        <f t="shared" si="6"/>
        <v>6.735761889642086E-4</v>
      </c>
      <c r="Q14" s="153">
        <f t="shared" si="7"/>
        <v>0</v>
      </c>
      <c r="R14" s="153">
        <f t="shared" si="7"/>
        <v>4.926953410436667</v>
      </c>
      <c r="S14" s="154">
        <f t="shared" si="7"/>
        <v>58.568505571184289</v>
      </c>
      <c r="T14" s="155">
        <f t="shared" si="8"/>
        <v>64.250610998534583</v>
      </c>
      <c r="U14" s="112">
        <v>22.757000000000005</v>
      </c>
      <c r="V14" s="112">
        <v>46.605999999999995</v>
      </c>
      <c r="W14" s="161">
        <v>1</v>
      </c>
      <c r="X14" t="s">
        <v>122</v>
      </c>
      <c r="Y14" s="112">
        <f t="shared" si="9"/>
        <v>0.25599443751194639</v>
      </c>
      <c r="Z14" s="112">
        <f t="shared" si="10"/>
        <v>2.2383379095334828E-5</v>
      </c>
      <c r="AA14" s="112">
        <f t="shared" si="11"/>
        <v>6.3989833936350717E-6</v>
      </c>
      <c r="AB14" s="112">
        <f t="shared" si="12"/>
        <v>0</v>
      </c>
      <c r="AC14" s="112">
        <f t="shared" si="13"/>
        <v>6.4050458386135059E-2</v>
      </c>
      <c r="AD14" s="112">
        <f t="shared" si="14"/>
        <v>0.35726881288313772</v>
      </c>
      <c r="AF14" s="158" t="s">
        <v>122</v>
      </c>
      <c r="AG14" s="159">
        <f t="shared" si="2"/>
        <v>0.25632637857641621</v>
      </c>
      <c r="AH14" s="159">
        <f t="shared" si="3"/>
        <v>2.308828243690483E-5</v>
      </c>
      <c r="AI14" s="159">
        <f t="shared" si="3"/>
        <v>6.6959599421730366E-6</v>
      </c>
      <c r="AJ14" s="159">
        <f t="shared" si="3"/>
        <v>0</v>
      </c>
      <c r="AK14" s="159">
        <f t="shared" si="3"/>
        <v>6.6222728787927107E-2</v>
      </c>
      <c r="AL14" s="160">
        <f t="shared" si="3"/>
        <v>0.38309138933778303</v>
      </c>
    </row>
    <row r="15" spans="2:38">
      <c r="C15" t="s">
        <v>123</v>
      </c>
      <c r="D15" s="121">
        <f>AVERAGE(D49:D50)</f>
        <v>2041814.5</v>
      </c>
      <c r="E15" s="121"/>
      <c r="F15" s="121">
        <f t="shared" ref="F15:K15" si="22">AVERAGE(F49:F50)</f>
        <v>49679</v>
      </c>
      <c r="G15" s="121">
        <f t="shared" si="22"/>
        <v>128575</v>
      </c>
      <c r="H15" s="121"/>
      <c r="I15" s="121"/>
      <c r="J15" s="121">
        <f t="shared" si="22"/>
        <v>1860343.5</v>
      </c>
      <c r="K15" s="121">
        <f t="shared" si="22"/>
        <v>12597471.5</v>
      </c>
      <c r="M15" t="s">
        <v>123</v>
      </c>
      <c r="N15" s="152">
        <f t="shared" si="5"/>
        <v>-4.1711482472806688E-4</v>
      </c>
      <c r="O15" s="153">
        <f t="shared" si="6"/>
        <v>9.9632819197849809E-4</v>
      </c>
      <c r="P15" s="153">
        <f t="shared" si="6"/>
        <v>2.518174531753696E-3</v>
      </c>
      <c r="Q15" s="153">
        <f t="shared" si="7"/>
        <v>0</v>
      </c>
      <c r="R15" s="153">
        <f t="shared" si="7"/>
        <v>8.1394033310655889</v>
      </c>
      <c r="S15" s="154">
        <f t="shared" si="7"/>
        <v>83.912160764520934</v>
      </c>
      <c r="T15" s="155">
        <f t="shared" si="8"/>
        <v>92.054661483485532</v>
      </c>
      <c r="U15" s="112">
        <v>26.92</v>
      </c>
      <c r="V15" s="112">
        <v>43.866000000000014</v>
      </c>
      <c r="W15" s="161">
        <v>1</v>
      </c>
      <c r="X15" t="s">
        <v>123</v>
      </c>
      <c r="Y15" s="112">
        <f t="shared" si="9"/>
        <v>-1.4182755006054637E-4</v>
      </c>
      <c r="Z15" s="112">
        <f t="shared" si="10"/>
        <v>1.3948706277349192E-5</v>
      </c>
      <c r="AA15" s="112">
        <f t="shared" si="11"/>
        <v>2.3922693935701015E-5</v>
      </c>
      <c r="AB15" s="112">
        <f t="shared" si="12"/>
        <v>0</v>
      </c>
      <c r="AC15" s="112">
        <f t="shared" si="13"/>
        <v>0.10581234911620178</v>
      </c>
      <c r="AD15" s="112">
        <f t="shared" si="14"/>
        <v>0.51186551151390769</v>
      </c>
      <c r="AF15" s="158" t="s">
        <v>123</v>
      </c>
      <c r="AG15" s="159">
        <f t="shared" si="2"/>
        <v>-1.4203230637515563E-4</v>
      </c>
      <c r="AH15" s="159">
        <f t="shared" si="3"/>
        <v>1.4437791000875449E-5</v>
      </c>
      <c r="AI15" s="159">
        <f t="shared" si="3"/>
        <v>2.5158833497513391E-5</v>
      </c>
      <c r="AJ15" s="159">
        <f t="shared" si="3"/>
        <v>0</v>
      </c>
      <c r="AK15" s="159">
        <f t="shared" si="3"/>
        <v>0.10980787775816238</v>
      </c>
      <c r="AL15" s="160">
        <f t="shared" si="3"/>
        <v>0.55305691438539462</v>
      </c>
    </row>
    <row r="16" spans="2:38">
      <c r="C16" t="s">
        <v>124</v>
      </c>
      <c r="D16" s="121">
        <f>AVERAGE(D51:D52)</f>
        <v>38538964</v>
      </c>
      <c r="E16" s="121"/>
      <c r="F16" s="121">
        <f t="shared" ref="F16:K16" si="23">AVERAGE(F51:F52)</f>
        <v>167720.5</v>
      </c>
      <c r="G16" s="121">
        <f t="shared" si="23"/>
        <v>107522.5</v>
      </c>
      <c r="H16" s="121"/>
      <c r="I16" s="121"/>
      <c r="J16" s="121">
        <f t="shared" si="23"/>
        <v>1395595</v>
      </c>
      <c r="K16" s="121">
        <f t="shared" si="23"/>
        <v>13525547.5</v>
      </c>
      <c r="M16" t="s">
        <v>124</v>
      </c>
      <c r="N16" s="152">
        <f t="shared" si="5"/>
        <v>0.69470409778532893</v>
      </c>
      <c r="O16" s="153">
        <f t="shared" si="6"/>
        <v>3.3636881282378809E-3</v>
      </c>
      <c r="P16" s="153">
        <f t="shared" si="6"/>
        <v>2.1058558902623901E-3</v>
      </c>
      <c r="Q16" s="153">
        <f t="shared" si="7"/>
        <v>0</v>
      </c>
      <c r="R16" s="153">
        <f t="shared" si="7"/>
        <v>5.7973341396427038</v>
      </c>
      <c r="S16" s="154">
        <f t="shared" si="7"/>
        <v>90.311272684648898</v>
      </c>
      <c r="T16" s="155">
        <f t="shared" si="8"/>
        <v>96.808780466095428</v>
      </c>
      <c r="U16" s="112">
        <v>27.168000000000006</v>
      </c>
      <c r="V16" s="112">
        <v>41.631</v>
      </c>
      <c r="W16" s="161">
        <v>1</v>
      </c>
      <c r="X16" t="s">
        <v>124</v>
      </c>
      <c r="Y16" s="112">
        <f t="shared" si="9"/>
        <v>0.23621356606097549</v>
      </c>
      <c r="Z16" s="112">
        <f t="shared" si="10"/>
        <v>4.7092010531414583E-5</v>
      </c>
      <c r="AA16" s="112">
        <f t="shared" si="11"/>
        <v>2.000566096598415E-5</v>
      </c>
      <c r="AB16" s="112">
        <f t="shared" si="12"/>
        <v>0</v>
      </c>
      <c r="AC16" s="112">
        <f t="shared" si="13"/>
        <v>7.5365419180774329E-2</v>
      </c>
      <c r="AD16" s="112">
        <f t="shared" si="14"/>
        <v>0.55090019571686721</v>
      </c>
      <c r="AF16" s="158" t="s">
        <v>124</v>
      </c>
      <c r="AG16" s="159">
        <f t="shared" si="2"/>
        <v>0.23654019372207746</v>
      </c>
      <c r="AH16" s="159">
        <f t="shared" si="3"/>
        <v>4.8673509171634664E-5</v>
      </c>
      <c r="AI16" s="159">
        <f t="shared" si="3"/>
        <v>2.0995767093538285E-5</v>
      </c>
      <c r="AJ16" s="159">
        <f t="shared" si="3"/>
        <v>0</v>
      </c>
      <c r="AK16" s="159">
        <f t="shared" si="3"/>
        <v>7.8091140385953189E-2</v>
      </c>
      <c r="AL16" s="160">
        <f t="shared" si="3"/>
        <v>0.59336166940353141</v>
      </c>
    </row>
    <row r="17" spans="1:38">
      <c r="C17" t="s">
        <v>125</v>
      </c>
      <c r="D17" s="121">
        <f>AVERAGE(D53:D54)</f>
        <v>45327131</v>
      </c>
      <c r="E17" s="121"/>
      <c r="F17" s="121">
        <f t="shared" ref="F17:K17" si="24">AVERAGE(F53:F54)</f>
        <v>67297</v>
      </c>
      <c r="G17" s="121">
        <f t="shared" si="24"/>
        <v>75538</v>
      </c>
      <c r="H17" s="121"/>
      <c r="I17" s="121"/>
      <c r="J17" s="121">
        <f t="shared" si="24"/>
        <v>2702078.5</v>
      </c>
      <c r="K17" s="121">
        <f t="shared" si="24"/>
        <v>14077842</v>
      </c>
      <c r="M17" t="s">
        <v>125</v>
      </c>
      <c r="N17" s="152">
        <f t="shared" si="5"/>
        <v>0.82399087609768928</v>
      </c>
      <c r="O17" s="153">
        <f t="shared" si="6"/>
        <v>1.349662801899736E-3</v>
      </c>
      <c r="P17" s="153">
        <f t="shared" si="6"/>
        <v>1.4794312096411486E-3</v>
      </c>
      <c r="Q17" s="153">
        <f t="shared" si="7"/>
        <v>0</v>
      </c>
      <c r="R17" s="153">
        <f t="shared" si="7"/>
        <v>12.381270945145765</v>
      </c>
      <c r="S17" s="154">
        <f t="shared" si="7"/>
        <v>94.11935986540901</v>
      </c>
      <c r="T17" s="155">
        <f t="shared" si="8"/>
        <v>107.32745078066401</v>
      </c>
      <c r="U17" s="112">
        <v>26.417000000000002</v>
      </c>
      <c r="V17" s="112">
        <v>44.218000000000004</v>
      </c>
      <c r="W17" s="161">
        <v>1</v>
      </c>
      <c r="X17" t="s">
        <v>125</v>
      </c>
      <c r="Y17" s="112">
        <f t="shared" si="9"/>
        <v>0.28017370829571209</v>
      </c>
      <c r="Z17" s="112">
        <f t="shared" si="10"/>
        <v>1.8895430390039425E-5</v>
      </c>
      <c r="AA17" s="112">
        <f t="shared" si="11"/>
        <v>1.4054617573517271E-5</v>
      </c>
      <c r="AB17" s="112">
        <f t="shared" si="12"/>
        <v>0</v>
      </c>
      <c r="AC17" s="112">
        <f t="shared" si="13"/>
        <v>0.1609566832435782</v>
      </c>
      <c r="AD17" s="112">
        <f t="shared" si="14"/>
        <v>0.57412958791592361</v>
      </c>
      <c r="AF17" s="158" t="s">
        <v>125</v>
      </c>
      <c r="AG17" s="159">
        <f t="shared" si="2"/>
        <v>0.28057382214427978</v>
      </c>
      <c r="AH17" s="159">
        <f t="shared" si="3"/>
        <v>1.9550800241334628E-5</v>
      </c>
      <c r="AI17" s="159">
        <f t="shared" si="3"/>
        <v>1.4773000424774093E-5</v>
      </c>
      <c r="AJ17" s="159">
        <f t="shared" si="3"/>
        <v>0</v>
      </c>
      <c r="AK17" s="159">
        <f t="shared" si="3"/>
        <v>0.16696878618273042</v>
      </c>
      <c r="AL17" s="160">
        <f t="shared" si="3"/>
        <v>0.61983210768024555</v>
      </c>
    </row>
    <row r="18" spans="1:38">
      <c r="C18" t="s">
        <v>126</v>
      </c>
      <c r="D18" s="121">
        <f>AVERAGE(D55:D56)</f>
        <v>128598814.5</v>
      </c>
      <c r="E18" s="121"/>
      <c r="F18" s="121">
        <f t="shared" ref="F18:K18" si="25">AVERAGE(F55:F56)</f>
        <v>156075.5</v>
      </c>
      <c r="G18" s="121">
        <f t="shared" si="25"/>
        <v>70766</v>
      </c>
      <c r="H18" s="121"/>
      <c r="I18" s="121"/>
      <c r="J18" s="121">
        <f t="shared" si="25"/>
        <v>1660068</v>
      </c>
      <c r="K18" s="121">
        <f t="shared" si="25"/>
        <v>14431234</v>
      </c>
      <c r="M18" t="s">
        <v>126</v>
      </c>
      <c r="N18" s="152">
        <f t="shared" si="5"/>
        <v>2.4099753818356202</v>
      </c>
      <c r="O18" s="153">
        <f t="shared" si="6"/>
        <v>3.1301439386287985E-3</v>
      </c>
      <c r="P18" s="153">
        <f t="shared" si="6"/>
        <v>1.3859703590439981E-3</v>
      </c>
      <c r="Q18" s="153">
        <f t="shared" si="7"/>
        <v>0</v>
      </c>
      <c r="R18" s="153">
        <f t="shared" si="7"/>
        <v>7.1301282535842967</v>
      </c>
      <c r="S18" s="154">
        <f t="shared" si="7"/>
        <v>96.556008329196317</v>
      </c>
      <c r="T18" s="155">
        <f t="shared" si="8"/>
        <v>106.1006280789139</v>
      </c>
      <c r="U18" s="112">
        <v>44.287999999999997</v>
      </c>
      <c r="V18" s="112">
        <v>24.771000000000015</v>
      </c>
      <c r="W18" s="161">
        <v>1</v>
      </c>
      <c r="X18" t="s">
        <v>126</v>
      </c>
      <c r="Y18" s="112">
        <f t="shared" si="9"/>
        <v>0.81944079627188726</v>
      </c>
      <c r="Z18" s="112">
        <f t="shared" si="10"/>
        <v>4.3822365719728937E-5</v>
      </c>
      <c r="AA18" s="112">
        <f t="shared" si="11"/>
        <v>1.3166738161025222E-5</v>
      </c>
      <c r="AB18" s="112">
        <f t="shared" si="12"/>
        <v>0</v>
      </c>
      <c r="AC18" s="112">
        <f t="shared" si="13"/>
        <v>9.269175998835584E-2</v>
      </c>
      <c r="AD18" s="112">
        <f t="shared" si="14"/>
        <v>0.58899318219037133</v>
      </c>
      <c r="AF18" s="158" t="s">
        <v>126</v>
      </c>
      <c r="AG18" s="159">
        <f t="shared" si="2"/>
        <v>0.82053985475529012</v>
      </c>
      <c r="AH18" s="159">
        <f t="shared" si="3"/>
        <v>4.5249853849255616E-5</v>
      </c>
      <c r="AI18" s="159">
        <f t="shared" si="3"/>
        <v>1.3798803738264404E-5</v>
      </c>
      <c r="AJ18" s="159">
        <f t="shared" si="3"/>
        <v>0</v>
      </c>
      <c r="AK18" s="159">
        <f t="shared" si="3"/>
        <v>9.5943423056749133E-2</v>
      </c>
      <c r="AL18" s="160">
        <f t="shared" si="3"/>
        <v>0.63302711750670904</v>
      </c>
    </row>
    <row r="19" spans="1:38">
      <c r="C19" t="s">
        <v>127</v>
      </c>
      <c r="D19" s="121">
        <f>AVERAGE(D57:D58)</f>
        <v>56856592.5</v>
      </c>
      <c r="E19" s="121"/>
      <c r="F19" s="121">
        <f t="shared" ref="F19:K19" si="26">AVERAGE(F57:F58)</f>
        <v>12584</v>
      </c>
      <c r="G19" s="121">
        <f t="shared" si="26"/>
        <v>62222.5</v>
      </c>
      <c r="H19" s="121"/>
      <c r="I19" s="121"/>
      <c r="J19" s="121">
        <f t="shared" si="26"/>
        <v>1747967.5</v>
      </c>
      <c r="K19" s="121">
        <f t="shared" si="26"/>
        <v>13160619</v>
      </c>
      <c r="M19" t="s">
        <v>127</v>
      </c>
      <c r="N19" s="152">
        <f t="shared" si="5"/>
        <v>1.0435798951968649</v>
      </c>
      <c r="O19" s="153">
        <f t="shared" si="6"/>
        <v>2.5237613413831641E-4</v>
      </c>
      <c r="P19" s="153">
        <f t="shared" si="6"/>
        <v>1.218643708357335E-3</v>
      </c>
      <c r="Q19" s="153">
        <f t="shared" si="7"/>
        <v>0</v>
      </c>
      <c r="R19" s="153">
        <f t="shared" si="7"/>
        <v>7.5730919444654416</v>
      </c>
      <c r="S19" s="154">
        <f t="shared" si="7"/>
        <v>87.795079706547526</v>
      </c>
      <c r="T19" s="155">
        <f t="shared" si="8"/>
        <v>96.413222566052326</v>
      </c>
      <c r="U19" s="112">
        <v>35.611999999999995</v>
      </c>
      <c r="V19" s="112">
        <v>34.351000000000013</v>
      </c>
      <c r="W19" s="161">
        <v>1</v>
      </c>
      <c r="X19" t="s">
        <v>127</v>
      </c>
      <c r="Y19" s="112">
        <f t="shared" si="9"/>
        <v>0.35483845467421454</v>
      </c>
      <c r="Z19" s="112">
        <f t="shared" si="10"/>
        <v>3.5332941442895837E-6</v>
      </c>
      <c r="AA19" s="112">
        <f t="shared" si="11"/>
        <v>1.1577132595093574E-5</v>
      </c>
      <c r="AB19" s="112">
        <f t="shared" si="12"/>
        <v>0</v>
      </c>
      <c r="AC19" s="112">
        <f t="shared" si="13"/>
        <v>9.8450293728344476E-2</v>
      </c>
      <c r="AD19" s="112">
        <f t="shared" si="14"/>
        <v>0.53555137864352442</v>
      </c>
      <c r="AF19" s="158" t="s">
        <v>127</v>
      </c>
      <c r="AG19" s="159">
        <f t="shared" si="2"/>
        <v>0.35536914362037675</v>
      </c>
      <c r="AH19" s="159">
        <f t="shared" si="3"/>
        <v>3.6616343176474513E-6</v>
      </c>
      <c r="AI19" s="159">
        <f t="shared" si="3"/>
        <v>1.2196846282863823E-5</v>
      </c>
      <c r="AJ19" s="159">
        <f t="shared" si="3"/>
        <v>0</v>
      </c>
      <c r="AK19" s="159">
        <f t="shared" si="3"/>
        <v>0.10230141830605551</v>
      </c>
      <c r="AL19" s="160">
        <f t="shared" si="3"/>
        <v>0.58019758018701439</v>
      </c>
    </row>
    <row r="20" spans="1:38">
      <c r="C20" t="s">
        <v>128</v>
      </c>
      <c r="D20" s="121">
        <f>AVERAGE(D59:D60)</f>
        <v>56088596.5</v>
      </c>
      <c r="E20" s="121"/>
      <c r="F20" s="121">
        <f t="shared" ref="F20:K20" si="27">AVERAGE(F59:F60)</f>
        <v>54756.5</v>
      </c>
      <c r="G20" s="121">
        <f t="shared" si="27"/>
        <v>114216.5</v>
      </c>
      <c r="H20" s="121"/>
      <c r="I20" s="121"/>
      <c r="J20" s="121">
        <f t="shared" si="27"/>
        <v>1791678.5</v>
      </c>
      <c r="K20" s="121">
        <f t="shared" si="27"/>
        <v>12111882.5</v>
      </c>
      <c r="M20" t="s">
        <v>128</v>
      </c>
      <c r="N20" s="152">
        <f t="shared" si="5"/>
        <v>1.0289527169620365</v>
      </c>
      <c r="O20" s="153">
        <f t="shared" si="6"/>
        <v>1.0981590741373747E-3</v>
      </c>
      <c r="P20" s="153">
        <f t="shared" si="6"/>
        <v>2.2369596065023997E-3</v>
      </c>
      <c r="Q20" s="153">
        <f t="shared" si="7"/>
        <v>0</v>
      </c>
      <c r="R20" s="153">
        <f t="shared" si="7"/>
        <v>7.7933706251417343</v>
      </c>
      <c r="S20" s="154">
        <f t="shared" si="7"/>
        <v>80.564010011583647</v>
      </c>
      <c r="T20" s="155">
        <f t="shared" si="8"/>
        <v>89.389668472368058</v>
      </c>
      <c r="U20" s="112">
        <v>41.582000000000008</v>
      </c>
      <c r="V20" s="112">
        <v>28.572000000000003</v>
      </c>
      <c r="W20" s="161">
        <v>1</v>
      </c>
      <c r="X20" t="s">
        <v>128</v>
      </c>
      <c r="Y20" s="112">
        <f t="shared" si="9"/>
        <v>0.34986491566203209</v>
      </c>
      <c r="Z20" s="112">
        <f t="shared" si="10"/>
        <v>1.5374350032723508E-5</v>
      </c>
      <c r="AA20" s="112">
        <f t="shared" si="11"/>
        <v>2.1251148138495001E-5</v>
      </c>
      <c r="AB20" s="112">
        <f t="shared" si="12"/>
        <v>0</v>
      </c>
      <c r="AC20" s="112">
        <f t="shared" si="13"/>
        <v>0.10131391944076198</v>
      </c>
      <c r="AD20" s="112">
        <f t="shared" si="14"/>
        <v>0.49144173881918118</v>
      </c>
      <c r="AF20" s="158" t="s">
        <v>128</v>
      </c>
      <c r="AG20" s="159">
        <f t="shared" si="2"/>
        <v>0.35037309853323734</v>
      </c>
      <c r="AH20" s="159">
        <f t="shared" si="3"/>
        <v>1.5916712788694379E-5</v>
      </c>
      <c r="AI20" s="159">
        <f t="shared" si="3"/>
        <v>2.2355945800100797E-5</v>
      </c>
      <c r="AJ20" s="159">
        <f t="shared" si="3"/>
        <v>0</v>
      </c>
      <c r="AK20" s="159">
        <f t="shared" si="3"/>
        <v>0.10516293737459326</v>
      </c>
      <c r="AL20" s="160">
        <f t="shared" si="3"/>
        <v>0.53123098204541463</v>
      </c>
    </row>
    <row r="21" spans="1:38">
      <c r="C21" t="s">
        <v>130</v>
      </c>
      <c r="D21" s="121">
        <f>AVERAGE(D61:D63)</f>
        <v>87138037.666666672</v>
      </c>
      <c r="E21" s="121"/>
      <c r="F21" s="121">
        <f t="shared" ref="F21:K21" si="28">AVERAGE(F61:F63)</f>
        <v>31357</v>
      </c>
      <c r="G21" s="121">
        <f t="shared" si="28"/>
        <v>50362.333333333336</v>
      </c>
      <c r="H21" s="121"/>
      <c r="I21" s="121"/>
      <c r="J21" s="121">
        <f t="shared" si="28"/>
        <v>1678449</v>
      </c>
      <c r="K21" s="121">
        <f t="shared" si="28"/>
        <v>11331043.666666666</v>
      </c>
      <c r="M21" t="s">
        <v>130</v>
      </c>
      <c r="N21" s="152">
        <f t="shared" si="5"/>
        <v>1.6203173985966381</v>
      </c>
      <c r="O21" s="153">
        <f t="shared" si="6"/>
        <v>6.2887463749008163E-4</v>
      </c>
      <c r="P21" s="153">
        <f t="shared" si="6"/>
        <v>9.8635928570632104E-4</v>
      </c>
      <c r="Q21" s="153">
        <f t="shared" si="7"/>
        <v>0</v>
      </c>
      <c r="R21" s="153">
        <f t="shared" si="7"/>
        <v>7.222758081991584</v>
      </c>
      <c r="S21" s="154">
        <f t="shared" si="7"/>
        <v>75.180102781914798</v>
      </c>
      <c r="T21" s="155">
        <f t="shared" si="8"/>
        <v>84.024793496426213</v>
      </c>
      <c r="U21" s="112">
        <v>26.817999999999998</v>
      </c>
      <c r="V21" s="112">
        <v>43.61099999999999</v>
      </c>
      <c r="W21" s="161">
        <v>1.1834399578088097</v>
      </c>
      <c r="X21" t="s">
        <v>130</v>
      </c>
      <c r="Y21" s="112">
        <f t="shared" si="9"/>
        <v>0.65200556063654747</v>
      </c>
      <c r="Z21" s="112">
        <f t="shared" ref="Z21:AD22" si="29">(O21/100*$W21)/Z$2*1000</f>
        <v>1.0419378597444878E-5</v>
      </c>
      <c r="AA21" s="112">
        <f t="shared" si="29"/>
        <v>1.1089338052882931E-5</v>
      </c>
      <c r="AB21" s="112">
        <f t="shared" si="29"/>
        <v>0</v>
      </c>
      <c r="AC21" s="112">
        <f t="shared" si="29"/>
        <v>0.11112021787781756</v>
      </c>
      <c r="AD21" s="112">
        <f t="shared" si="29"/>
        <v>0.5427253508380887</v>
      </c>
      <c r="AF21" s="158" t="s">
        <v>130</v>
      </c>
      <c r="AG21" s="159">
        <f t="shared" si="2"/>
        <v>0.652937842734026</v>
      </c>
      <c r="AH21" s="159">
        <f t="shared" ref="AH21:AL22" si="30">Z21+(Z42*$U21/1000)</f>
        <v>1.0781214227055529E-5</v>
      </c>
      <c r="AI21" s="159">
        <f t="shared" si="30"/>
        <v>1.1656859641271822E-5</v>
      </c>
      <c r="AJ21" s="159">
        <f t="shared" si="30"/>
        <v>0</v>
      </c>
      <c r="AK21" s="159">
        <f t="shared" si="30"/>
        <v>0.11527597653355452</v>
      </c>
      <c r="AL21" s="160">
        <f t="shared" si="30"/>
        <v>0.58598173009494281</v>
      </c>
    </row>
    <row r="22" spans="1:38" ht="17" thickBot="1">
      <c r="C22" t="s">
        <v>131</v>
      </c>
      <c r="D22" s="121">
        <f>AVERAGE(D64:D65)</f>
        <v>82477447</v>
      </c>
      <c r="E22" s="121"/>
      <c r="F22" s="121"/>
      <c r="G22" s="121">
        <f>AVERAGE(G64:G65)</f>
        <v>61523.5</v>
      </c>
      <c r="H22" s="121"/>
      <c r="I22" s="121"/>
      <c r="J22" s="121">
        <f>AVERAGE(J64:J65)</f>
        <v>2923866.5</v>
      </c>
      <c r="K22" s="121">
        <f>AVERAGE(K64:K65)</f>
        <v>12418586</v>
      </c>
      <c r="M22" t="s">
        <v>131</v>
      </c>
      <c r="N22" s="162">
        <f t="shared" si="5"/>
        <v>1.5315522352873103</v>
      </c>
      <c r="O22" s="163">
        <f t="shared" si="6"/>
        <v>0</v>
      </c>
      <c r="P22" s="163">
        <f t="shared" si="6"/>
        <v>1.2049536131001246E-3</v>
      </c>
      <c r="Q22" s="163">
        <f t="shared" si="7"/>
        <v>0</v>
      </c>
      <c r="R22" s="163">
        <f t="shared" si="7"/>
        <v>13.498956837251493</v>
      </c>
      <c r="S22" s="164">
        <f t="shared" si="7"/>
        <v>82.678739864305811</v>
      </c>
      <c r="T22" s="155">
        <f t="shared" si="8"/>
        <v>97.710453890457714</v>
      </c>
      <c r="U22" s="156">
        <v>30</v>
      </c>
      <c r="V22" s="156">
        <v>40</v>
      </c>
      <c r="W22" s="157">
        <v>1</v>
      </c>
      <c r="X22" t="s">
        <v>131</v>
      </c>
      <c r="Y22" s="112">
        <f t="shared" si="9"/>
        <v>0.52075900553801779</v>
      </c>
      <c r="Z22" s="112">
        <f t="shared" si="29"/>
        <v>0</v>
      </c>
      <c r="AA22" s="112">
        <f t="shared" si="29"/>
        <v>1.1447076495065926E-5</v>
      </c>
      <c r="AB22" s="112">
        <f t="shared" si="29"/>
        <v>0</v>
      </c>
      <c r="AC22" s="112">
        <f t="shared" si="29"/>
        <v>0.17548661437088378</v>
      </c>
      <c r="AD22" s="112">
        <f t="shared" si="29"/>
        <v>0.50434162446048902</v>
      </c>
      <c r="AF22" s="165" t="s">
        <v>131</v>
      </c>
      <c r="AG22" s="166">
        <f t="shared" si="2"/>
        <v>0.52152300252950079</v>
      </c>
      <c r="AH22" s="166">
        <f t="shared" si="30"/>
        <v>0</v>
      </c>
      <c r="AI22" s="166">
        <f t="shared" si="30"/>
        <v>1.204815356842628E-5</v>
      </c>
      <c r="AJ22" s="166">
        <f t="shared" si="30"/>
        <v>0</v>
      </c>
      <c r="AK22" s="166">
        <f t="shared" si="30"/>
        <v>0.18222041173946235</v>
      </c>
      <c r="AL22" s="167">
        <f t="shared" si="30"/>
        <v>0.54558495071509838</v>
      </c>
    </row>
    <row r="23" spans="1:38" ht="17" thickBot="1"/>
    <row r="24" spans="1:38">
      <c r="N24" s="161"/>
      <c r="O24" s="161"/>
      <c r="P24" s="161"/>
      <c r="Q24" s="161"/>
      <c r="R24" s="161"/>
      <c r="W24" s="107"/>
      <c r="X24" s="161" t="s">
        <v>399</v>
      </c>
      <c r="AF24" s="149"/>
      <c r="AG24" s="138" t="s">
        <v>376</v>
      </c>
      <c r="AH24" s="139" t="s">
        <v>377</v>
      </c>
      <c r="AI24" s="140" t="s">
        <v>378</v>
      </c>
      <c r="AJ24" s="139" t="s">
        <v>379</v>
      </c>
      <c r="AK24" s="139" t="s">
        <v>380</v>
      </c>
      <c r="AL24" s="140" t="s">
        <v>381</v>
      </c>
    </row>
    <row r="25" spans="1:38">
      <c r="N25" s="161"/>
      <c r="O25" s="161"/>
      <c r="P25" s="161"/>
      <c r="Q25" s="161"/>
      <c r="R25" s="161"/>
      <c r="W25" s="107"/>
      <c r="X25" s="161"/>
      <c r="AF25" s="158"/>
      <c r="AG25" s="141" t="s">
        <v>400</v>
      </c>
      <c r="AH25" s="141" t="s">
        <v>400</v>
      </c>
      <c r="AI25" s="141" t="s">
        <v>400</v>
      </c>
      <c r="AJ25" s="141" t="s">
        <v>400</v>
      </c>
      <c r="AK25" s="141" t="s">
        <v>400</v>
      </c>
      <c r="AL25" s="144" t="s">
        <v>400</v>
      </c>
    </row>
    <row r="26" spans="1:38">
      <c r="D26" s="355" t="s">
        <v>373</v>
      </c>
      <c r="E26" s="355"/>
      <c r="F26" s="355"/>
      <c r="G26" s="355"/>
      <c r="H26" s="355" t="s">
        <v>374</v>
      </c>
      <c r="I26" s="355"/>
      <c r="J26" s="355"/>
      <c r="K26" s="355"/>
      <c r="L26" s="107"/>
      <c r="N26" s="161"/>
      <c r="O26" s="161"/>
      <c r="P26" s="161"/>
      <c r="Q26" s="161"/>
      <c r="R26" s="161"/>
      <c r="W26" s="107"/>
      <c r="X26" t="s">
        <v>396</v>
      </c>
      <c r="Y26" s="112">
        <f t="shared" ref="Y26:Y42" si="31">(N5/100*$W5*$V5/1000/0.08206/293.15)*1000</f>
        <v>7.1138618804024879E-3</v>
      </c>
      <c r="Z26" s="112">
        <f t="shared" ref="Z26:AD41" si="32">(O5/100*$W5*$V5/1000/0.08206/293.15)*1000</f>
        <v>5.9672614347766805E-3</v>
      </c>
      <c r="AA26" s="112">
        <f t="shared" si="32"/>
        <v>0</v>
      </c>
      <c r="AB26" s="112">
        <f t="shared" si="32"/>
        <v>0</v>
      </c>
      <c r="AC26" s="112">
        <f t="shared" si="32"/>
        <v>0.13888764785203164</v>
      </c>
      <c r="AD26" s="112">
        <f t="shared" si="32"/>
        <v>1.0405066273443488</v>
      </c>
      <c r="AF26" s="158" t="s">
        <v>396</v>
      </c>
      <c r="AG26" s="159">
        <f t="shared" ref="AG26:AL26" si="33">AG5*1000</f>
        <v>145.68287501681118</v>
      </c>
      <c r="AH26" s="159">
        <f t="shared" si="33"/>
        <v>5.2032302915567872</v>
      </c>
      <c r="AI26" s="159">
        <f t="shared" si="33"/>
        <v>0</v>
      </c>
      <c r="AJ26" s="159">
        <f t="shared" si="33"/>
        <v>0</v>
      </c>
      <c r="AK26" s="159">
        <f t="shared" si="33"/>
        <v>112.75137782679511</v>
      </c>
      <c r="AL26" s="160">
        <f t="shared" si="33"/>
        <v>412.9284482249692</v>
      </c>
    </row>
    <row r="27" spans="1:38">
      <c r="A27" t="s">
        <v>401</v>
      </c>
      <c r="D27" s="110">
        <v>9.1620000000000008</v>
      </c>
      <c r="E27" s="110">
        <v>13.695</v>
      </c>
      <c r="F27" s="110">
        <v>19.759</v>
      </c>
      <c r="G27" s="110">
        <v>20.99</v>
      </c>
      <c r="H27" s="110">
        <v>2.1</v>
      </c>
      <c r="I27" s="110">
        <v>2.4</v>
      </c>
      <c r="J27" s="110">
        <v>3.8319999999999999</v>
      </c>
      <c r="K27" s="110">
        <v>4.6909999999999998</v>
      </c>
      <c r="L27" s="110"/>
      <c r="O27" s="161"/>
      <c r="P27" s="161"/>
      <c r="Q27" s="161"/>
      <c r="R27" s="161"/>
      <c r="W27" s="107"/>
      <c r="X27" t="s">
        <v>397</v>
      </c>
      <c r="Y27" s="112">
        <f t="shared" si="31"/>
        <v>4.0633904717481163E-2</v>
      </c>
      <c r="Z27" s="112">
        <f t="shared" si="32"/>
        <v>3.7021759449157017E-4</v>
      </c>
      <c r="AA27" s="112">
        <f t="shared" si="32"/>
        <v>9.211529230583572E-6</v>
      </c>
      <c r="AB27" s="112">
        <f t="shared" si="32"/>
        <v>0</v>
      </c>
      <c r="AC27" s="112">
        <f t="shared" si="32"/>
        <v>0.11757419787111982</v>
      </c>
      <c r="AD27" s="112">
        <f t="shared" si="32"/>
        <v>1.0460856771209441</v>
      </c>
      <c r="AF27" s="158" t="s">
        <v>397</v>
      </c>
      <c r="AG27" s="159">
        <f t="shared" ref="AG27:AL42" si="34">AG6*1000</f>
        <v>832.13086814484211</v>
      </c>
      <c r="AH27" s="159">
        <f t="shared" si="34"/>
        <v>0.32281598907320475</v>
      </c>
      <c r="AI27" s="159">
        <f t="shared" si="34"/>
        <v>5.5391524825427916E-3</v>
      </c>
      <c r="AJ27" s="159">
        <f t="shared" si="34"/>
        <v>0</v>
      </c>
      <c r="AK27" s="159">
        <f t="shared" si="34"/>
        <v>95.448753088340808</v>
      </c>
      <c r="AL27" s="160">
        <f t="shared" si="34"/>
        <v>415.14251232247443</v>
      </c>
    </row>
    <row r="28" spans="1:38">
      <c r="A28" t="s">
        <v>402</v>
      </c>
      <c r="B28" t="s">
        <v>137</v>
      </c>
      <c r="C28" t="s">
        <v>403</v>
      </c>
      <c r="D28" t="s">
        <v>376</v>
      </c>
      <c r="E28" t="s">
        <v>387</v>
      </c>
      <c r="F28" t="s">
        <v>377</v>
      </c>
      <c r="G28" t="s">
        <v>378</v>
      </c>
      <c r="H28" t="s">
        <v>388</v>
      </c>
      <c r="I28" t="s">
        <v>379</v>
      </c>
      <c r="J28" t="s">
        <v>380</v>
      </c>
      <c r="K28" t="s">
        <v>381</v>
      </c>
      <c r="O28" s="161"/>
      <c r="P28" s="161"/>
      <c r="Q28" s="161"/>
      <c r="R28" s="161"/>
      <c r="W28" s="107"/>
      <c r="X28" t="s">
        <v>398</v>
      </c>
      <c r="Y28" s="112">
        <f t="shared" si="31"/>
        <v>4.6004548287086909E-2</v>
      </c>
      <c r="Z28" s="112">
        <f t="shared" si="32"/>
        <v>1.0602964930368078E-3</v>
      </c>
      <c r="AA28" s="112">
        <f t="shared" si="32"/>
        <v>9.8278456849110317E-6</v>
      </c>
      <c r="AB28" s="112">
        <f t="shared" si="32"/>
        <v>0</v>
      </c>
      <c r="AC28" s="112">
        <f t="shared" si="32"/>
        <v>0.25951736207694598</v>
      </c>
      <c r="AD28" s="112">
        <f t="shared" si="32"/>
        <v>1.477251070934138</v>
      </c>
      <c r="AF28" s="158" t="s">
        <v>398</v>
      </c>
      <c r="AG28" s="159">
        <f t="shared" si="34"/>
        <v>942.11484155682626</v>
      </c>
      <c r="AH28" s="159">
        <f t="shared" si="34"/>
        <v>0.92453915265856235</v>
      </c>
      <c r="AI28" s="159">
        <f t="shared" si="34"/>
        <v>5.9097609594377471E-3</v>
      </c>
      <c r="AJ28" s="159">
        <f t="shared" si="34"/>
        <v>0</v>
      </c>
      <c r="AK28" s="159">
        <f t="shared" si="34"/>
        <v>210.68065156755324</v>
      </c>
      <c r="AL28" s="160">
        <f t="shared" si="34"/>
        <v>586.25190491711544</v>
      </c>
    </row>
    <row r="29" spans="1:38">
      <c r="A29" s="168">
        <v>41591.545949074076</v>
      </c>
      <c r="B29" t="s">
        <v>404</v>
      </c>
      <c r="C29" t="s">
        <v>405</v>
      </c>
      <c r="D29">
        <v>17443664</v>
      </c>
      <c r="E29">
        <v>63686</v>
      </c>
      <c r="F29">
        <v>12994323</v>
      </c>
      <c r="H29">
        <v>9795</v>
      </c>
      <c r="J29">
        <v>1457179</v>
      </c>
      <c r="K29">
        <v>7126693</v>
      </c>
      <c r="O29" s="161"/>
      <c r="P29" s="161"/>
      <c r="Q29" s="161"/>
      <c r="R29" s="161"/>
      <c r="S29" s="107"/>
      <c r="W29" s="107"/>
      <c r="X29" t="s">
        <v>115</v>
      </c>
      <c r="Y29" s="112">
        <f t="shared" si="31"/>
        <v>2.9429621675541275E-2</v>
      </c>
      <c r="Z29" s="112">
        <f t="shared" si="32"/>
        <v>1.4668099271177435E-5</v>
      </c>
      <c r="AA29" s="112">
        <f t="shared" si="32"/>
        <v>2.6076858649152972E-5</v>
      </c>
      <c r="AB29" s="112">
        <f t="shared" si="32"/>
        <v>0</v>
      </c>
      <c r="AC29" s="112">
        <f t="shared" si="32"/>
        <v>9.4101211228800163E-2</v>
      </c>
      <c r="AD29" s="112">
        <f t="shared" si="32"/>
        <v>1.7838711505916443</v>
      </c>
      <c r="AF29" s="158" t="s">
        <v>115</v>
      </c>
      <c r="AG29" s="159">
        <f t="shared" si="34"/>
        <v>656.96369437896305</v>
      </c>
      <c r="AH29" s="159">
        <f t="shared" si="34"/>
        <v>1.3950927661328707E-2</v>
      </c>
      <c r="AI29" s="159">
        <f t="shared" si="34"/>
        <v>1.7109155642563684E-2</v>
      </c>
      <c r="AJ29" s="159">
        <f t="shared" si="34"/>
        <v>0</v>
      </c>
      <c r="AK29" s="159">
        <f t="shared" si="34"/>
        <v>83.330922510686648</v>
      </c>
      <c r="AL29" s="160">
        <f t="shared" si="34"/>
        <v>772.80803659036303</v>
      </c>
    </row>
    <row r="30" spans="1:38">
      <c r="A30" s="168">
        <v>41591.567557870374</v>
      </c>
      <c r="B30" t="s">
        <v>404</v>
      </c>
      <c r="C30" t="s">
        <v>406</v>
      </c>
      <c r="D30">
        <v>31609507</v>
      </c>
      <c r="E30">
        <v>113460</v>
      </c>
      <c r="F30">
        <v>22793634</v>
      </c>
      <c r="H30">
        <v>15533</v>
      </c>
      <c r="J30">
        <v>2348145</v>
      </c>
      <c r="K30">
        <v>11879334</v>
      </c>
      <c r="O30" s="161"/>
      <c r="P30" s="161"/>
      <c r="Q30" s="161"/>
      <c r="R30" s="161"/>
      <c r="S30" s="107"/>
      <c r="W30" s="107"/>
      <c r="X30" t="s">
        <v>116</v>
      </c>
      <c r="Y30" s="112">
        <f t="shared" si="31"/>
        <v>1.4977934506397244E-2</v>
      </c>
      <c r="Z30" s="112">
        <f t="shared" si="32"/>
        <v>0</v>
      </c>
      <c r="AA30" s="112">
        <f t="shared" si="32"/>
        <v>0</v>
      </c>
      <c r="AB30" s="112">
        <f t="shared" si="32"/>
        <v>0</v>
      </c>
      <c r="AC30" s="112">
        <f t="shared" si="32"/>
        <v>0.12656599009810995</v>
      </c>
      <c r="AD30" s="112">
        <f t="shared" si="32"/>
        <v>1.4083273394039348</v>
      </c>
      <c r="AF30" s="158" t="s">
        <v>116</v>
      </c>
      <c r="AG30" s="159">
        <f t="shared" si="34"/>
        <v>300.45494670626812</v>
      </c>
      <c r="AH30" s="159">
        <f t="shared" si="34"/>
        <v>0</v>
      </c>
      <c r="AI30" s="159">
        <f t="shared" si="34"/>
        <v>0</v>
      </c>
      <c r="AJ30" s="159">
        <f t="shared" si="34"/>
        <v>0</v>
      </c>
      <c r="AK30" s="159">
        <f t="shared" si="34"/>
        <v>100.56974303642437</v>
      </c>
      <c r="AL30" s="160">
        <f t="shared" si="34"/>
        <v>546.5923917357718</v>
      </c>
    </row>
    <row r="31" spans="1:38">
      <c r="A31" s="168">
        <v>41591.590358796297</v>
      </c>
      <c r="B31" t="s">
        <v>407</v>
      </c>
      <c r="C31" t="s">
        <v>408</v>
      </c>
      <c r="D31">
        <v>96684731</v>
      </c>
      <c r="F31">
        <v>779381</v>
      </c>
      <c r="G31">
        <v>34308</v>
      </c>
      <c r="H31">
        <v>3383</v>
      </c>
      <c r="J31">
        <v>1307484</v>
      </c>
      <c r="K31">
        <v>7305421</v>
      </c>
      <c r="O31" s="161"/>
      <c r="P31" s="161"/>
      <c r="Q31" s="161"/>
      <c r="R31" s="161"/>
      <c r="S31" s="107"/>
      <c r="W31" s="107"/>
      <c r="X31" t="s">
        <v>118</v>
      </c>
      <c r="Y31" s="112">
        <f t="shared" si="31"/>
        <v>1.8684057209931066E-2</v>
      </c>
      <c r="Z31" s="112">
        <f t="shared" si="32"/>
        <v>7.5767632580538524E-5</v>
      </c>
      <c r="AA31" s="112">
        <f t="shared" si="32"/>
        <v>5.6190018829399102E-5</v>
      </c>
      <c r="AB31" s="112">
        <f t="shared" si="32"/>
        <v>0</v>
      </c>
      <c r="AC31" s="112">
        <f t="shared" si="32"/>
        <v>6.8221407269566325E-2</v>
      </c>
      <c r="AD31" s="112">
        <f t="shared" si="32"/>
        <v>1.2867570645480317</v>
      </c>
      <c r="AF31" s="158" t="s">
        <v>118</v>
      </c>
      <c r="AG31" s="159">
        <f t="shared" si="34"/>
        <v>406.85337375298286</v>
      </c>
      <c r="AH31" s="159">
        <f t="shared" si="34"/>
        <v>7.0247549164758158E-2</v>
      </c>
      <c r="AI31" s="159">
        <f t="shared" si="34"/>
        <v>3.5926389482391068E-2</v>
      </c>
      <c r="AJ31" s="159">
        <f t="shared" si="34"/>
        <v>0</v>
      </c>
      <c r="AK31" s="159">
        <f t="shared" si="34"/>
        <v>58.888065515233279</v>
      </c>
      <c r="AL31" s="160">
        <f t="shared" si="34"/>
        <v>542.94802476021505</v>
      </c>
    </row>
    <row r="32" spans="1:38">
      <c r="A32" s="168">
        <v>41591.61142361111</v>
      </c>
      <c r="B32" t="s">
        <v>407</v>
      </c>
      <c r="C32" t="s">
        <v>409</v>
      </c>
      <c r="D32">
        <v>164055536</v>
      </c>
      <c r="E32">
        <v>14957</v>
      </c>
      <c r="F32">
        <v>1440956</v>
      </c>
      <c r="G32">
        <v>22263</v>
      </c>
      <c r="H32">
        <v>5240</v>
      </c>
      <c r="J32">
        <v>1989138</v>
      </c>
      <c r="K32">
        <v>11797929</v>
      </c>
      <c r="N32" s="161"/>
      <c r="O32" s="161"/>
      <c r="P32" s="161"/>
      <c r="Q32" s="161"/>
      <c r="R32" s="161"/>
      <c r="S32" s="107"/>
      <c r="W32" s="107"/>
      <c r="X32" t="s">
        <v>119</v>
      </c>
      <c r="Y32" s="112">
        <f t="shared" si="31"/>
        <v>1.7097269651456068E-2</v>
      </c>
      <c r="Z32" s="112">
        <f t="shared" si="32"/>
        <v>4.6133157290751976E-4</v>
      </c>
      <c r="AA32" s="112">
        <f t="shared" si="32"/>
        <v>3.7985954441210524E-5</v>
      </c>
      <c r="AB32" s="112">
        <f t="shared" si="32"/>
        <v>0</v>
      </c>
      <c r="AC32" s="112">
        <f t="shared" si="32"/>
        <v>0.12764482332843996</v>
      </c>
      <c r="AD32" s="112">
        <f t="shared" si="32"/>
        <v>1.5340460353297032</v>
      </c>
      <c r="AF32" s="158" t="s">
        <v>119</v>
      </c>
      <c r="AG32" s="159">
        <f t="shared" si="34"/>
        <v>360.11344026568491</v>
      </c>
      <c r="AH32" s="159">
        <f t="shared" si="34"/>
        <v>0.41394297379138645</v>
      </c>
      <c r="AI32" s="159">
        <f t="shared" si="34"/>
        <v>2.3510794008338432E-2</v>
      </c>
      <c r="AJ32" s="159">
        <f t="shared" si="34"/>
        <v>0</v>
      </c>
      <c r="AK32" s="159">
        <f t="shared" si="34"/>
        <v>106.63697201023548</v>
      </c>
      <c r="AL32" s="160">
        <f t="shared" si="34"/>
        <v>626.86275159770139</v>
      </c>
    </row>
    <row r="33" spans="1:38">
      <c r="A33" s="168">
        <v>41591.63244212963</v>
      </c>
      <c r="B33" t="s">
        <v>410</v>
      </c>
      <c r="C33" t="s">
        <v>411</v>
      </c>
      <c r="D33">
        <v>154650131</v>
      </c>
      <c r="E33">
        <v>61887</v>
      </c>
      <c r="F33">
        <v>2786736</v>
      </c>
      <c r="G33">
        <v>33142</v>
      </c>
      <c r="H33">
        <v>5697</v>
      </c>
      <c r="J33">
        <v>3203623</v>
      </c>
      <c r="K33">
        <v>13671585</v>
      </c>
      <c r="O33" s="161"/>
      <c r="P33" s="161"/>
      <c r="Q33" s="161"/>
      <c r="R33" s="161"/>
      <c r="S33" s="107"/>
      <c r="W33" s="107"/>
      <c r="X33" t="s">
        <v>120</v>
      </c>
      <c r="Y33" s="112">
        <f t="shared" si="31"/>
        <v>3.5642509681860023E-2</v>
      </c>
      <c r="Z33" s="112">
        <f t="shared" si="32"/>
        <v>3.613464643517668E-4</v>
      </c>
      <c r="AA33" s="112">
        <f t="shared" si="32"/>
        <v>1.557457234829047E-5</v>
      </c>
      <c r="AB33" s="112">
        <f t="shared" si="32"/>
        <v>0</v>
      </c>
      <c r="AC33" s="112">
        <f t="shared" si="32"/>
        <v>0.19131114102071275</v>
      </c>
      <c r="AD33" s="112">
        <f t="shared" si="32"/>
        <v>1.4481352191821055</v>
      </c>
      <c r="AF33" s="158" t="s">
        <v>120</v>
      </c>
      <c r="AG33" s="159">
        <f t="shared" si="34"/>
        <v>794.37725450346238</v>
      </c>
      <c r="AH33" s="159">
        <f t="shared" si="34"/>
        <v>0.34332848476652622</v>
      </c>
      <c r="AI33" s="159">
        <f t="shared" si="34"/>
        <v>1.0210944044057027E-2</v>
      </c>
      <c r="AJ33" s="159">
        <f t="shared" si="34"/>
        <v>0</v>
      </c>
      <c r="AK33" s="159">
        <f t="shared" si="34"/>
        <v>169.24962989753391</v>
      </c>
      <c r="AL33" s="160">
        <f t="shared" si="34"/>
        <v>627.17995754303536</v>
      </c>
    </row>
    <row r="34" spans="1:38" s="169" customFormat="1">
      <c r="A34" s="168">
        <v>41591.654236111113</v>
      </c>
      <c r="B34" t="s">
        <v>410</v>
      </c>
      <c r="C34" t="s">
        <v>412</v>
      </c>
      <c r="D34">
        <v>140007036</v>
      </c>
      <c r="E34">
        <v>54771</v>
      </c>
      <c r="F34">
        <v>3572269</v>
      </c>
      <c r="G34">
        <v>27214</v>
      </c>
      <c r="H34">
        <v>5681</v>
      </c>
      <c r="I34"/>
      <c r="J34">
        <v>3480849</v>
      </c>
      <c r="K34">
        <v>12953173</v>
      </c>
      <c r="L34"/>
      <c r="O34" s="161"/>
      <c r="P34" s="161"/>
      <c r="Q34" s="161"/>
      <c r="R34" s="161"/>
      <c r="S34" s="107"/>
      <c r="V34" s="112"/>
      <c r="W34" s="107"/>
      <c r="X34" t="s">
        <v>121</v>
      </c>
      <c r="Y34" s="112">
        <f t="shared" si="31"/>
        <v>3.1375052890153E-2</v>
      </c>
      <c r="Z34" s="112">
        <f t="shared" si="32"/>
        <v>6.7508136941444826E-4</v>
      </c>
      <c r="AA34" s="112">
        <f t="shared" si="32"/>
        <v>7.2205233897128368E-5</v>
      </c>
      <c r="AB34" s="112">
        <f t="shared" si="32"/>
        <v>2.0910044336669442E-5</v>
      </c>
      <c r="AC34" s="112">
        <f t="shared" si="32"/>
        <v>7.3627613880998102E-2</v>
      </c>
      <c r="AD34" s="112">
        <f t="shared" si="32"/>
        <v>1.4178235951131104</v>
      </c>
      <c r="AF34" s="158" t="s">
        <v>121</v>
      </c>
      <c r="AG34" s="159">
        <f t="shared" si="34"/>
        <v>616.42754686040109</v>
      </c>
      <c r="AH34" s="159">
        <f t="shared" si="34"/>
        <v>0.56436680861067501</v>
      </c>
      <c r="AI34" s="159">
        <f t="shared" si="34"/>
        <v>4.1615257065635798E-2</v>
      </c>
      <c r="AJ34" s="159">
        <f t="shared" si="34"/>
        <v>1.0000397242024965E-2</v>
      </c>
      <c r="AK34" s="159">
        <f t="shared" si="34"/>
        <v>57.303888413514215</v>
      </c>
      <c r="AL34" s="160">
        <f t="shared" si="34"/>
        <v>539.01418872743113</v>
      </c>
    </row>
    <row r="35" spans="1:38">
      <c r="A35" s="168">
        <v>41593.580775462964</v>
      </c>
      <c r="B35" t="s">
        <v>413</v>
      </c>
      <c r="C35" t="s">
        <v>414</v>
      </c>
      <c r="D35">
        <v>87789755</v>
      </c>
      <c r="F35">
        <v>53105</v>
      </c>
      <c r="G35">
        <v>71681</v>
      </c>
      <c r="J35">
        <v>1363077</v>
      </c>
      <c r="K35">
        <v>15126708</v>
      </c>
      <c r="O35" s="161"/>
      <c r="P35" s="161"/>
      <c r="Q35" s="161"/>
      <c r="R35" s="161"/>
      <c r="S35" s="107"/>
      <c r="W35" s="107"/>
      <c r="X35" t="s">
        <v>122</v>
      </c>
      <c r="Y35" s="112">
        <f t="shared" si="31"/>
        <v>1.4586327919753495E-2</v>
      </c>
      <c r="Z35" s="112">
        <f t="shared" si="32"/>
        <v>3.0975231426374464E-5</v>
      </c>
      <c r="AA35" s="112">
        <f t="shared" si="32"/>
        <v>1.3049898867951174E-5</v>
      </c>
      <c r="AB35" s="112">
        <f t="shared" si="32"/>
        <v>0</v>
      </c>
      <c r="AC35" s="112">
        <f t="shared" si="32"/>
        <v>9.5455042483281877E-2</v>
      </c>
      <c r="AD35" s="112">
        <f t="shared" si="32"/>
        <v>1.1347091644173346</v>
      </c>
      <c r="AF35" s="158" t="s">
        <v>122</v>
      </c>
      <c r="AG35" s="159">
        <f t="shared" si="34"/>
        <v>256.32637857641623</v>
      </c>
      <c r="AH35" s="159">
        <f t="shared" si="34"/>
        <v>2.308828243690483E-2</v>
      </c>
      <c r="AI35" s="159">
        <f t="shared" si="34"/>
        <v>6.6959599421730362E-3</v>
      </c>
      <c r="AJ35" s="159">
        <f t="shared" si="34"/>
        <v>0</v>
      </c>
      <c r="AK35" s="159">
        <f t="shared" si="34"/>
        <v>66.22272878792711</v>
      </c>
      <c r="AL35" s="160">
        <f t="shared" si="34"/>
        <v>383.09138933778303</v>
      </c>
    </row>
    <row r="36" spans="1:38" s="169" customFormat="1">
      <c r="A36" s="168">
        <v>41593.601539351854</v>
      </c>
      <c r="B36" t="s">
        <v>413</v>
      </c>
      <c r="C36" t="s">
        <v>415</v>
      </c>
      <c r="D36">
        <v>92520353</v>
      </c>
      <c r="E36"/>
      <c r="F36">
        <v>30287</v>
      </c>
      <c r="G36">
        <v>80131</v>
      </c>
      <c r="H36"/>
      <c r="I36"/>
      <c r="J36">
        <v>1256413</v>
      </c>
      <c r="K36">
        <v>15227348</v>
      </c>
      <c r="L36"/>
      <c r="O36" s="161"/>
      <c r="P36" s="161"/>
      <c r="Q36" s="161"/>
      <c r="R36" s="161"/>
      <c r="S36" s="107"/>
      <c r="V36" s="112"/>
      <c r="W36" s="107"/>
      <c r="X36" t="s">
        <v>123</v>
      </c>
      <c r="Y36" s="112">
        <f t="shared" si="31"/>
        <v>-7.6061038116368894E-6</v>
      </c>
      <c r="Z36" s="112">
        <f t="shared" si="32"/>
        <v>1.8168080368731672E-5</v>
      </c>
      <c r="AA36" s="112">
        <f t="shared" si="32"/>
        <v>4.5919003039092705E-5</v>
      </c>
      <c r="AB36" s="112">
        <f t="shared" si="32"/>
        <v>0</v>
      </c>
      <c r="AC36" s="112">
        <f t="shared" si="32"/>
        <v>0.14842231210849174</v>
      </c>
      <c r="AD36" s="112">
        <f t="shared" si="32"/>
        <v>1.5301412656570195</v>
      </c>
      <c r="AF36" s="158" t="s">
        <v>123</v>
      </c>
      <c r="AG36" s="159">
        <f t="shared" si="34"/>
        <v>-0.14203230637515563</v>
      </c>
      <c r="AH36" s="159">
        <f t="shared" si="34"/>
        <v>1.4437791000875449E-2</v>
      </c>
      <c r="AI36" s="159">
        <f t="shared" si="34"/>
        <v>2.515883349751339E-2</v>
      </c>
      <c r="AJ36" s="159">
        <f t="shared" si="34"/>
        <v>0</v>
      </c>
      <c r="AK36" s="159">
        <f t="shared" si="34"/>
        <v>109.80787775816238</v>
      </c>
      <c r="AL36" s="160">
        <f t="shared" si="34"/>
        <v>553.05691438539463</v>
      </c>
    </row>
    <row r="37" spans="1:38">
      <c r="A37" s="168">
        <v>41613.697488425925</v>
      </c>
      <c r="B37" t="s">
        <v>416</v>
      </c>
      <c r="C37" t="s">
        <v>417</v>
      </c>
      <c r="D37" s="170">
        <v>53603480</v>
      </c>
      <c r="J37" s="170">
        <v>2001490</v>
      </c>
      <c r="K37" s="170">
        <v>14360215</v>
      </c>
      <c r="L37" s="170"/>
      <c r="O37" s="161"/>
      <c r="P37" s="161"/>
      <c r="Q37" s="161"/>
      <c r="R37" s="161"/>
      <c r="S37" s="107"/>
      <c r="W37" s="107"/>
      <c r="X37" t="s">
        <v>124</v>
      </c>
      <c r="Y37" s="112">
        <f t="shared" si="31"/>
        <v>1.2022514027605066E-2</v>
      </c>
      <c r="Z37" s="112">
        <f t="shared" si="32"/>
        <v>5.8211816851445909E-5</v>
      </c>
      <c r="AA37" s="112">
        <f t="shared" si="32"/>
        <v>3.6443835672634488E-5</v>
      </c>
      <c r="AB37" s="112">
        <f t="shared" si="32"/>
        <v>0</v>
      </c>
      <c r="AC37" s="112">
        <f t="shared" si="32"/>
        <v>0.10032837180428686</v>
      </c>
      <c r="AD37" s="112">
        <f t="shared" si="32"/>
        <v>1.5629223235668486</v>
      </c>
      <c r="AF37" s="158" t="s">
        <v>124</v>
      </c>
      <c r="AG37" s="159">
        <f t="shared" si="34"/>
        <v>236.54019372207748</v>
      </c>
      <c r="AH37" s="159">
        <f t="shared" si="34"/>
        <v>4.8673509171634662E-2</v>
      </c>
      <c r="AI37" s="159">
        <f t="shared" si="34"/>
        <v>2.0995767093538283E-2</v>
      </c>
      <c r="AJ37" s="159">
        <f t="shared" si="34"/>
        <v>0</v>
      </c>
      <c r="AK37" s="159">
        <f t="shared" si="34"/>
        <v>78.091140385953196</v>
      </c>
      <c r="AL37" s="160">
        <f t="shared" si="34"/>
        <v>593.36166940353144</v>
      </c>
    </row>
    <row r="38" spans="1:38">
      <c r="A38" s="168">
        <v>41613.663668981484</v>
      </c>
      <c r="B38" t="s">
        <v>418</v>
      </c>
      <c r="C38" t="s">
        <v>419</v>
      </c>
      <c r="D38">
        <v>43181287</v>
      </c>
      <c r="J38">
        <v>1448047</v>
      </c>
      <c r="K38">
        <v>10560444</v>
      </c>
      <c r="O38" s="161"/>
      <c r="P38" s="161"/>
      <c r="Q38" s="161"/>
      <c r="R38" s="161"/>
      <c r="S38" s="107"/>
      <c r="W38" s="107"/>
      <c r="X38" t="s">
        <v>125</v>
      </c>
      <c r="Y38" s="112">
        <f t="shared" si="31"/>
        <v>1.5146074443263201E-2</v>
      </c>
      <c r="Z38" s="112">
        <f t="shared" si="32"/>
        <v>2.4808640318552575E-5</v>
      </c>
      <c r="AA38" s="112">
        <f t="shared" si="32"/>
        <v>2.719396037615252E-5</v>
      </c>
      <c r="AB38" s="112">
        <f t="shared" si="32"/>
        <v>0</v>
      </c>
      <c r="AC38" s="112">
        <f t="shared" si="32"/>
        <v>0.22758462123451584</v>
      </c>
      <c r="AD38" s="112">
        <f t="shared" si="32"/>
        <v>1.7300420094757907</v>
      </c>
      <c r="AF38" s="158" t="s">
        <v>125</v>
      </c>
      <c r="AG38" s="159">
        <f t="shared" si="34"/>
        <v>280.5738221442798</v>
      </c>
      <c r="AH38" s="159">
        <f t="shared" si="34"/>
        <v>1.9550800241334626E-2</v>
      </c>
      <c r="AI38" s="159">
        <f t="shared" si="34"/>
        <v>1.4773000424774092E-2</v>
      </c>
      <c r="AJ38" s="159">
        <f t="shared" si="34"/>
        <v>0</v>
      </c>
      <c r="AK38" s="159">
        <f t="shared" si="34"/>
        <v>166.96878618273041</v>
      </c>
      <c r="AL38" s="160">
        <f t="shared" si="34"/>
        <v>619.8321076802456</v>
      </c>
    </row>
    <row r="39" spans="1:38">
      <c r="A39" s="168">
        <v>41591.453344907408</v>
      </c>
      <c r="B39" t="s">
        <v>420</v>
      </c>
      <c r="C39" t="s">
        <v>421</v>
      </c>
      <c r="D39">
        <v>50559690</v>
      </c>
      <c r="F39">
        <v>151663</v>
      </c>
      <c r="G39">
        <v>170787</v>
      </c>
      <c r="H39">
        <v>1505</v>
      </c>
      <c r="J39">
        <v>956962</v>
      </c>
      <c r="K39">
        <v>9930626</v>
      </c>
      <c r="O39" s="161"/>
      <c r="P39" s="161"/>
      <c r="Q39" s="161"/>
      <c r="R39" s="161"/>
      <c r="S39" s="107"/>
      <c r="W39" s="107"/>
      <c r="X39" t="s">
        <v>126</v>
      </c>
      <c r="Y39" s="112">
        <f t="shared" si="31"/>
        <v>2.481616879070659E-2</v>
      </c>
      <c r="Z39" s="112">
        <f t="shared" si="32"/>
        <v>3.2231939340830031E-5</v>
      </c>
      <c r="AA39" s="112">
        <f t="shared" si="32"/>
        <v>1.4271711913818233E-5</v>
      </c>
      <c r="AB39" s="112">
        <f t="shared" si="32"/>
        <v>0</v>
      </c>
      <c r="AC39" s="112">
        <f t="shared" si="32"/>
        <v>7.3420860467695345E-2</v>
      </c>
      <c r="AD39" s="112">
        <f t="shared" si="32"/>
        <v>0.99426335161528356</v>
      </c>
      <c r="AF39" s="158" t="s">
        <v>126</v>
      </c>
      <c r="AG39" s="159">
        <f t="shared" si="34"/>
        <v>820.53985475529009</v>
      </c>
      <c r="AH39" s="159">
        <f t="shared" si="34"/>
        <v>4.5249853849255617E-2</v>
      </c>
      <c r="AI39" s="159">
        <f t="shared" si="34"/>
        <v>1.3798803738264403E-2</v>
      </c>
      <c r="AJ39" s="159">
        <f t="shared" si="34"/>
        <v>0</v>
      </c>
      <c r="AK39" s="159">
        <f t="shared" si="34"/>
        <v>95.94342305674914</v>
      </c>
      <c r="AL39" s="160">
        <f t="shared" si="34"/>
        <v>633.02711750670903</v>
      </c>
    </row>
    <row r="40" spans="1:38">
      <c r="A40" s="168">
        <v>41591.475277777776</v>
      </c>
      <c r="B40" t="s">
        <v>420</v>
      </c>
      <c r="C40" t="s">
        <v>422</v>
      </c>
      <c r="D40">
        <v>79033522</v>
      </c>
      <c r="F40">
        <v>331518</v>
      </c>
      <c r="G40">
        <v>196145</v>
      </c>
      <c r="H40">
        <v>2003</v>
      </c>
      <c r="J40">
        <v>1264829</v>
      </c>
      <c r="K40">
        <v>14792424</v>
      </c>
      <c r="O40" s="161"/>
      <c r="P40" s="161"/>
      <c r="Q40" s="161"/>
      <c r="R40" s="161"/>
      <c r="S40" s="107"/>
      <c r="W40" s="107"/>
      <c r="X40" t="s">
        <v>127</v>
      </c>
      <c r="Y40" s="112">
        <f t="shared" si="31"/>
        <v>1.4901969733859152E-2</v>
      </c>
      <c r="Z40" s="112">
        <f t="shared" si="32"/>
        <v>3.6038462697368239E-6</v>
      </c>
      <c r="AA40" s="112">
        <f t="shared" si="32"/>
        <v>1.7401822075992632E-5</v>
      </c>
      <c r="AB40" s="112">
        <f t="shared" si="32"/>
        <v>0</v>
      </c>
      <c r="AC40" s="112">
        <f t="shared" si="32"/>
        <v>0.10814120458584281</v>
      </c>
      <c r="AD40" s="112">
        <f t="shared" si="32"/>
        <v>1.2536841947514872</v>
      </c>
      <c r="AF40" s="158" t="s">
        <v>127</v>
      </c>
      <c r="AG40" s="159">
        <f t="shared" si="34"/>
        <v>355.36914362037675</v>
      </c>
      <c r="AH40" s="159">
        <f t="shared" si="34"/>
        <v>3.6616343176474513E-3</v>
      </c>
      <c r="AI40" s="159">
        <f t="shared" si="34"/>
        <v>1.2196846282863823E-2</v>
      </c>
      <c r="AJ40" s="159">
        <f t="shared" si="34"/>
        <v>0</v>
      </c>
      <c r="AK40" s="159">
        <f t="shared" si="34"/>
        <v>102.30141830605551</v>
      </c>
      <c r="AL40" s="160">
        <f t="shared" si="34"/>
        <v>580.19758018701441</v>
      </c>
    </row>
    <row r="41" spans="1:38">
      <c r="A41" s="168">
        <v>41593.624178240738</v>
      </c>
      <c r="B41" t="s">
        <v>423</v>
      </c>
      <c r="C41" t="s">
        <v>424</v>
      </c>
      <c r="D41">
        <v>39813834</v>
      </c>
      <c r="E41" s="170"/>
      <c r="F41">
        <v>972503</v>
      </c>
      <c r="G41">
        <v>89811</v>
      </c>
      <c r="H41">
        <v>1097</v>
      </c>
      <c r="J41">
        <v>1272771</v>
      </c>
      <c r="K41">
        <v>9738526</v>
      </c>
      <c r="O41" s="161"/>
      <c r="P41" s="161"/>
      <c r="Q41" s="161"/>
      <c r="R41" s="161"/>
      <c r="S41" s="107"/>
      <c r="W41" s="107"/>
      <c r="X41" t="s">
        <v>128</v>
      </c>
      <c r="Y41" s="112">
        <f t="shared" si="31"/>
        <v>1.222122243291001E-2</v>
      </c>
      <c r="Z41" s="112">
        <f t="shared" si="32"/>
        <v>1.3043209945910991E-5</v>
      </c>
      <c r="AA41" s="112">
        <f t="shared" si="32"/>
        <v>2.6569132355485413E-5</v>
      </c>
      <c r="AB41" s="112">
        <f t="shared" si="32"/>
        <v>0</v>
      </c>
      <c r="AC41" s="112">
        <f t="shared" si="32"/>
        <v>9.2564521519678478E-2</v>
      </c>
      <c r="AD41" s="112">
        <f t="shared" si="32"/>
        <v>0.95688623024946973</v>
      </c>
      <c r="AF41" s="158" t="s">
        <v>128</v>
      </c>
      <c r="AG41" s="159">
        <f t="shared" si="34"/>
        <v>350.37309853323734</v>
      </c>
      <c r="AH41" s="159">
        <f t="shared" si="34"/>
        <v>1.591671278869438E-2</v>
      </c>
      <c r="AI41" s="159">
        <f t="shared" si="34"/>
        <v>2.2355945800100797E-2</v>
      </c>
      <c r="AJ41" s="159">
        <f t="shared" si="34"/>
        <v>0</v>
      </c>
      <c r="AK41" s="159">
        <f t="shared" si="34"/>
        <v>105.16293737459326</v>
      </c>
      <c r="AL41" s="160">
        <f t="shared" si="34"/>
        <v>531.23098204541463</v>
      </c>
    </row>
    <row r="42" spans="1:38">
      <c r="A42" s="168">
        <v>41593.645104166666</v>
      </c>
      <c r="B42" t="s">
        <v>423</v>
      </c>
      <c r="C42" t="s">
        <v>425</v>
      </c>
      <c r="D42">
        <v>59251916</v>
      </c>
      <c r="E42">
        <v>43855</v>
      </c>
      <c r="F42">
        <v>1460261</v>
      </c>
      <c r="G42">
        <v>115310</v>
      </c>
      <c r="H42">
        <v>1535</v>
      </c>
      <c r="J42">
        <v>1896416</v>
      </c>
      <c r="K42">
        <v>14646340</v>
      </c>
      <c r="N42" s="161"/>
      <c r="O42" s="161"/>
      <c r="P42" s="161"/>
      <c r="Q42" s="161"/>
      <c r="R42" s="161"/>
      <c r="S42" s="107"/>
      <c r="X42" t="s">
        <v>130</v>
      </c>
      <c r="Y42" s="112">
        <f t="shared" si="31"/>
        <v>3.4763296945280672E-2</v>
      </c>
      <c r="Z42" s="112">
        <f>(O21/100*$W21*$V21/1000/0.08206/293.15)*1000</f>
        <v>1.3492267492380182E-5</v>
      </c>
      <c r="AA42" s="112">
        <f>(P21/100*$W21*$V21/1000/0.08206/293.15)*1000</f>
        <v>2.1161965410876698E-5</v>
      </c>
      <c r="AB42" s="112">
        <f>(Q21/100*$W21*$V21/1000/0.08206/293.15)*1000</f>
        <v>0</v>
      </c>
      <c r="AC42" s="112">
        <f>(R21/100*$W21*$V21/1000/0.08206/293.15)*1000</f>
        <v>0.15496154283454985</v>
      </c>
      <c r="AD42" s="112">
        <f>(S21/100*$W21*$V21/1000/0.08206/293.15)*1000</f>
        <v>1.6129606703279202</v>
      </c>
      <c r="AF42" s="158" t="s">
        <v>130</v>
      </c>
      <c r="AG42" s="159">
        <f t="shared" si="34"/>
        <v>652.93784273402605</v>
      </c>
      <c r="AH42" s="159">
        <f t="shared" si="34"/>
        <v>1.078121422705553E-2</v>
      </c>
      <c r="AI42" s="159">
        <f t="shared" si="34"/>
        <v>1.1656859641271822E-2</v>
      </c>
      <c r="AJ42" s="159">
        <f t="shared" si="34"/>
        <v>0</v>
      </c>
      <c r="AK42" s="159">
        <f t="shared" si="34"/>
        <v>115.27597653355453</v>
      </c>
      <c r="AL42" s="160">
        <f t="shared" si="34"/>
        <v>585.9817300949428</v>
      </c>
    </row>
    <row r="43" spans="1:38" ht="17" thickBot="1">
      <c r="A43" s="168">
        <v>41591.499328703707</v>
      </c>
      <c r="B43" t="s">
        <v>426</v>
      </c>
      <c r="C43" t="s">
        <v>427</v>
      </c>
      <c r="D43">
        <v>82974766</v>
      </c>
      <c r="E43" s="170"/>
      <c r="F43">
        <v>822716</v>
      </c>
      <c r="G43">
        <v>33494</v>
      </c>
      <c r="H43">
        <v>3263</v>
      </c>
      <c r="J43">
        <v>1948894</v>
      </c>
      <c r="K43">
        <v>9933578</v>
      </c>
      <c r="O43" s="161"/>
      <c r="P43" s="161"/>
      <c r="Q43" s="161"/>
      <c r="R43" s="161"/>
      <c r="S43" s="107"/>
      <c r="X43" t="s">
        <v>131</v>
      </c>
      <c r="Y43" s="112">
        <f t="shared" ref="Y43:AD43" si="35">(N22/100*$W22*$V22/1000/0.08206/293.15)*1000</f>
        <v>2.5466566382764913E-2</v>
      </c>
      <c r="Z43" s="112">
        <f t="shared" si="35"/>
        <v>0</v>
      </c>
      <c r="AA43" s="112">
        <f t="shared" si="35"/>
        <v>2.0035902445345086E-5</v>
      </c>
      <c r="AB43" s="112">
        <f t="shared" si="35"/>
        <v>0</v>
      </c>
      <c r="AC43" s="112">
        <f t="shared" si="35"/>
        <v>0.224459912285952</v>
      </c>
      <c r="AD43" s="112">
        <f t="shared" si="35"/>
        <v>1.3747775418203136</v>
      </c>
      <c r="AF43" s="165" t="s">
        <v>131</v>
      </c>
      <c r="AG43" s="166">
        <f t="shared" ref="AG43:AL43" si="36">AG22*1000</f>
        <v>521.52300252950079</v>
      </c>
      <c r="AH43" s="166">
        <f t="shared" si="36"/>
        <v>0</v>
      </c>
      <c r="AI43" s="166">
        <f t="shared" si="36"/>
        <v>1.2048153568426279E-2</v>
      </c>
      <c r="AJ43" s="166">
        <f t="shared" si="36"/>
        <v>0</v>
      </c>
      <c r="AK43" s="166">
        <f t="shared" si="36"/>
        <v>182.22041173946235</v>
      </c>
      <c r="AL43" s="167">
        <f t="shared" si="36"/>
        <v>545.58495071509833</v>
      </c>
    </row>
    <row r="44" spans="1:38" s="169" customFormat="1">
      <c r="A44" s="168">
        <v>41591.522430555553</v>
      </c>
      <c r="B44" t="s">
        <v>428</v>
      </c>
      <c r="C44" t="s">
        <v>429</v>
      </c>
      <c r="D44">
        <v>125057893</v>
      </c>
      <c r="E44"/>
      <c r="F44">
        <v>1140445</v>
      </c>
      <c r="G44">
        <v>53152</v>
      </c>
      <c r="H44">
        <v>4221</v>
      </c>
      <c r="I44"/>
      <c r="J44">
        <v>2677886</v>
      </c>
      <c r="K44">
        <v>13805610</v>
      </c>
      <c r="L44"/>
      <c r="M44" s="161"/>
      <c r="N44" s="161"/>
      <c r="O44" s="161"/>
      <c r="P44" s="161"/>
      <c r="Q44" s="161"/>
      <c r="R44" s="161"/>
      <c r="S44" s="107"/>
      <c r="V44" s="112"/>
      <c r="W44" s="112"/>
      <c r="X44" s="112"/>
      <c r="Y44" s="112"/>
      <c r="Z44" s="112"/>
      <c r="AA44" s="112"/>
      <c r="AB44" s="112"/>
      <c r="AC44" s="112"/>
      <c r="AD44" s="112"/>
    </row>
    <row r="45" spans="1:38">
      <c r="A45" s="168">
        <v>41593.456909722219</v>
      </c>
      <c r="B45" t="s">
        <v>430</v>
      </c>
      <c r="C45" t="s">
        <v>431</v>
      </c>
      <c r="D45">
        <v>74598122</v>
      </c>
      <c r="F45">
        <v>1617679</v>
      </c>
      <c r="G45">
        <v>283691</v>
      </c>
      <c r="H45">
        <v>1473</v>
      </c>
      <c r="I45">
        <v>1810</v>
      </c>
      <c r="J45">
        <v>807040</v>
      </c>
      <c r="K45">
        <v>9169959</v>
      </c>
      <c r="M45" s="161"/>
      <c r="N45" s="161"/>
      <c r="O45" s="161"/>
      <c r="P45" s="161"/>
      <c r="Q45" s="161"/>
      <c r="R45" s="161"/>
      <c r="S45" s="107"/>
    </row>
    <row r="46" spans="1:38">
      <c r="A46" s="168">
        <v>41593.477361111109</v>
      </c>
      <c r="B46" t="s">
        <v>430</v>
      </c>
      <c r="C46" t="s">
        <v>432</v>
      </c>
      <c r="D46">
        <v>116932099</v>
      </c>
      <c r="E46">
        <v>35408</v>
      </c>
      <c r="F46">
        <v>2211624</v>
      </c>
      <c r="G46">
        <v>135713</v>
      </c>
      <c r="H46">
        <v>2293</v>
      </c>
      <c r="J46">
        <v>1345443</v>
      </c>
      <c r="K46">
        <v>15077726</v>
      </c>
      <c r="M46" s="161"/>
      <c r="N46" s="161"/>
      <c r="O46" s="161"/>
      <c r="P46" s="161"/>
      <c r="Q46" s="161"/>
      <c r="R46" s="161"/>
      <c r="S46" s="107">
        <v>17</v>
      </c>
    </row>
    <row r="47" spans="1:38">
      <c r="A47" s="168">
        <v>41611.298622685186</v>
      </c>
      <c r="B47" t="s">
        <v>433</v>
      </c>
      <c r="C47" t="s">
        <v>434</v>
      </c>
      <c r="D47">
        <v>44003753</v>
      </c>
      <c r="F47">
        <v>144086</v>
      </c>
      <c r="G47">
        <v>34853</v>
      </c>
      <c r="J47">
        <v>1288511</v>
      </c>
      <c r="K47">
        <v>9224552</v>
      </c>
      <c r="M47" s="161"/>
      <c r="N47" s="161"/>
      <c r="O47" s="161"/>
      <c r="P47" s="161"/>
      <c r="Q47" s="161"/>
      <c r="R47" s="161"/>
    </row>
    <row r="48" spans="1:38">
      <c r="A48" s="168">
        <v>41610.850682870368</v>
      </c>
      <c r="B48" t="s">
        <v>435</v>
      </c>
      <c r="C48" t="s">
        <v>436</v>
      </c>
      <c r="D48">
        <v>39183157</v>
      </c>
      <c r="F48">
        <v>15353</v>
      </c>
      <c r="G48">
        <v>33931</v>
      </c>
      <c r="J48">
        <v>1157251</v>
      </c>
      <c r="K48">
        <v>8619109</v>
      </c>
      <c r="M48" s="161"/>
      <c r="N48" s="161"/>
      <c r="O48" s="161"/>
      <c r="P48" s="161"/>
      <c r="Q48" s="161"/>
      <c r="R48" s="161"/>
    </row>
    <row r="49" spans="1:12">
      <c r="A49" s="168">
        <v>41613.407997685186</v>
      </c>
      <c r="B49" t="s">
        <v>437</v>
      </c>
      <c r="C49" t="s">
        <v>438</v>
      </c>
      <c r="D49">
        <v>1577982</v>
      </c>
      <c r="F49">
        <v>18431</v>
      </c>
      <c r="G49">
        <v>124960</v>
      </c>
      <c r="J49">
        <v>1359658</v>
      </c>
      <c r="K49">
        <v>10439704</v>
      </c>
    </row>
    <row r="50" spans="1:12">
      <c r="A50" s="168">
        <v>41613.433981481481</v>
      </c>
      <c r="B50" t="s">
        <v>439</v>
      </c>
      <c r="C50" t="s">
        <v>440</v>
      </c>
      <c r="D50">
        <v>2505647</v>
      </c>
      <c r="F50">
        <v>80927</v>
      </c>
      <c r="G50">
        <v>132190</v>
      </c>
      <c r="J50">
        <v>2361029</v>
      </c>
      <c r="K50">
        <v>14755239</v>
      </c>
    </row>
    <row r="51" spans="1:12">
      <c r="A51" s="168">
        <v>41611.413530092592</v>
      </c>
      <c r="B51" t="s">
        <v>441</v>
      </c>
      <c r="C51" t="s">
        <v>442</v>
      </c>
      <c r="D51">
        <v>34601697</v>
      </c>
      <c r="F51">
        <v>243139</v>
      </c>
      <c r="G51">
        <v>118128</v>
      </c>
      <c r="J51">
        <v>1282149</v>
      </c>
      <c r="K51">
        <v>12162879</v>
      </c>
    </row>
    <row r="52" spans="1:12">
      <c r="A52" s="168">
        <v>41611.43545138889</v>
      </c>
      <c r="B52" t="s">
        <v>443</v>
      </c>
      <c r="C52" t="s">
        <v>444</v>
      </c>
      <c r="D52">
        <v>42476231</v>
      </c>
      <c r="F52">
        <v>92302</v>
      </c>
      <c r="G52">
        <v>96917</v>
      </c>
      <c r="J52">
        <v>1509041</v>
      </c>
      <c r="K52">
        <v>14888216</v>
      </c>
    </row>
    <row r="53" spans="1:12">
      <c r="A53" s="168">
        <v>41611.459039351852</v>
      </c>
      <c r="B53" t="s">
        <v>445</v>
      </c>
      <c r="C53" t="s">
        <v>446</v>
      </c>
      <c r="D53">
        <v>47276952</v>
      </c>
      <c r="F53">
        <v>29978</v>
      </c>
      <c r="G53">
        <v>83525</v>
      </c>
      <c r="J53">
        <v>2440557</v>
      </c>
      <c r="K53">
        <v>14542369</v>
      </c>
    </row>
    <row r="54" spans="1:12">
      <c r="A54" s="168">
        <v>41611.534131944441</v>
      </c>
      <c r="B54" t="s">
        <v>447</v>
      </c>
      <c r="C54" t="s">
        <v>448</v>
      </c>
      <c r="D54" s="170">
        <v>43377310</v>
      </c>
      <c r="F54" s="170">
        <v>104616</v>
      </c>
      <c r="G54" s="170">
        <v>67551</v>
      </c>
      <c r="J54" s="170">
        <v>2963600</v>
      </c>
      <c r="K54" s="170">
        <v>13613315</v>
      </c>
      <c r="L54" s="170"/>
    </row>
    <row r="55" spans="1:12">
      <c r="A55" s="168">
        <v>41611.561284722222</v>
      </c>
      <c r="B55" t="s">
        <v>449</v>
      </c>
      <c r="C55" t="s">
        <v>450</v>
      </c>
      <c r="D55">
        <v>114129011</v>
      </c>
      <c r="F55">
        <v>191357</v>
      </c>
      <c r="G55">
        <v>69522</v>
      </c>
      <c r="J55">
        <v>1977245</v>
      </c>
      <c r="K55">
        <v>14645401</v>
      </c>
    </row>
    <row r="56" spans="1:12">
      <c r="A56" s="168">
        <v>41611.585740740738</v>
      </c>
      <c r="B56" t="s">
        <v>451</v>
      </c>
      <c r="C56" t="s">
        <v>452</v>
      </c>
      <c r="D56">
        <v>143068618</v>
      </c>
      <c r="F56">
        <v>120794</v>
      </c>
      <c r="G56">
        <v>72010</v>
      </c>
      <c r="J56">
        <v>1342891</v>
      </c>
      <c r="K56">
        <v>14217067</v>
      </c>
    </row>
    <row r="57" spans="1:12">
      <c r="A57" s="168">
        <v>41611.646157407406</v>
      </c>
      <c r="B57" t="s">
        <v>453</v>
      </c>
      <c r="C57" t="s">
        <v>454</v>
      </c>
      <c r="D57" s="170">
        <v>50247385</v>
      </c>
      <c r="F57" s="170">
        <v>7040</v>
      </c>
      <c r="G57" s="170">
        <v>55407</v>
      </c>
      <c r="J57" s="170">
        <v>1612851</v>
      </c>
      <c r="K57" s="170">
        <v>11822313</v>
      </c>
      <c r="L57" s="170"/>
    </row>
    <row r="58" spans="1:12">
      <c r="A58" s="168">
        <v>41611.677187499998</v>
      </c>
      <c r="B58" t="s">
        <v>455</v>
      </c>
      <c r="C58" t="s">
        <v>456</v>
      </c>
      <c r="D58" s="170">
        <v>63465800</v>
      </c>
      <c r="F58" s="170">
        <v>18128</v>
      </c>
      <c r="G58" s="170">
        <v>69038</v>
      </c>
      <c r="J58" s="170">
        <v>1883084</v>
      </c>
      <c r="K58" s="170">
        <v>14498925</v>
      </c>
      <c r="L58" s="170"/>
    </row>
    <row r="59" spans="1:12">
      <c r="A59" s="168">
        <v>41612.491238425922</v>
      </c>
      <c r="B59" t="s">
        <v>457</v>
      </c>
      <c r="C59" t="s">
        <v>458</v>
      </c>
      <c r="D59">
        <v>48213437</v>
      </c>
      <c r="F59">
        <v>99938</v>
      </c>
      <c r="G59">
        <v>131737</v>
      </c>
      <c r="J59">
        <v>1564571</v>
      </c>
      <c r="K59">
        <v>10454321</v>
      </c>
    </row>
    <row r="60" spans="1:12">
      <c r="A60" s="168">
        <v>41612.514814814815</v>
      </c>
      <c r="B60" t="s">
        <v>459</v>
      </c>
      <c r="C60" t="s">
        <v>460</v>
      </c>
      <c r="D60">
        <v>63963756</v>
      </c>
      <c r="F60">
        <v>9575</v>
      </c>
      <c r="G60">
        <v>96696</v>
      </c>
      <c r="J60">
        <v>2018786</v>
      </c>
      <c r="K60">
        <v>13769444</v>
      </c>
    </row>
    <row r="61" spans="1:12">
      <c r="A61" s="168">
        <v>41612.588865740741</v>
      </c>
      <c r="B61" t="s">
        <v>461</v>
      </c>
      <c r="C61" t="s">
        <v>462</v>
      </c>
      <c r="D61" s="170">
        <v>94836888</v>
      </c>
      <c r="F61" s="170">
        <v>36008</v>
      </c>
      <c r="G61" s="170">
        <v>39081</v>
      </c>
      <c r="J61" s="170">
        <v>1428932</v>
      </c>
      <c r="K61" s="170">
        <v>10339795</v>
      </c>
      <c r="L61" s="170"/>
    </row>
    <row r="62" spans="1:12">
      <c r="A62" s="168">
        <v>41612.616944444446</v>
      </c>
      <c r="B62" t="s">
        <v>463</v>
      </c>
      <c r="C62" t="s">
        <v>464</v>
      </c>
      <c r="D62" s="170">
        <v>74280261</v>
      </c>
      <c r="G62" s="170">
        <v>69675</v>
      </c>
      <c r="J62" s="170">
        <v>2146416</v>
      </c>
      <c r="K62" s="170">
        <v>13572734</v>
      </c>
      <c r="L62" s="170"/>
    </row>
    <row r="63" spans="1:12">
      <c r="A63" s="168">
        <v>41612.668645833335</v>
      </c>
      <c r="B63" t="s">
        <v>465</v>
      </c>
      <c r="C63" t="s">
        <v>466</v>
      </c>
      <c r="D63">
        <v>92296964</v>
      </c>
      <c r="F63">
        <v>26706</v>
      </c>
      <c r="G63">
        <v>42331</v>
      </c>
      <c r="J63">
        <v>1459999</v>
      </c>
      <c r="K63">
        <v>10080602</v>
      </c>
    </row>
    <row r="64" spans="1:12">
      <c r="A64" s="168">
        <v>41612.714490740742</v>
      </c>
      <c r="B64" t="s">
        <v>467</v>
      </c>
      <c r="C64" t="s">
        <v>468</v>
      </c>
      <c r="D64" s="170">
        <v>73110214</v>
      </c>
      <c r="G64" s="170">
        <v>65329</v>
      </c>
      <c r="J64" s="170">
        <v>2680759</v>
      </c>
      <c r="K64" s="170">
        <v>11267135</v>
      </c>
      <c r="L64" s="170"/>
    </row>
    <row r="65" spans="1:12">
      <c r="A65" s="168">
        <v>41612.735497685186</v>
      </c>
      <c r="B65" t="s">
        <v>469</v>
      </c>
      <c r="C65" t="s">
        <v>470</v>
      </c>
      <c r="D65" s="170">
        <v>91844680</v>
      </c>
      <c r="G65" s="170">
        <v>57718</v>
      </c>
      <c r="J65" s="170">
        <v>3166974</v>
      </c>
      <c r="K65" s="170">
        <v>13570037</v>
      </c>
      <c r="L65" s="170"/>
    </row>
    <row r="67" spans="1:12">
      <c r="A67" s="170"/>
      <c r="B67" s="170"/>
      <c r="C67" s="170"/>
      <c r="D67" s="170"/>
      <c r="E67" s="170"/>
      <c r="F67" s="170"/>
      <c r="G67" s="170"/>
    </row>
    <row r="68" spans="1:12">
      <c r="A68" s="170"/>
      <c r="B68" s="170"/>
      <c r="C68" s="170"/>
      <c r="D68" s="170"/>
      <c r="E68" s="170"/>
      <c r="F68" s="170"/>
      <c r="G68" s="170"/>
    </row>
    <row r="69" spans="1:12">
      <c r="A69" s="170"/>
      <c r="B69" s="170"/>
      <c r="C69" s="170"/>
      <c r="D69" s="170"/>
      <c r="E69" s="170"/>
      <c r="F69" s="170"/>
      <c r="G69" s="170"/>
    </row>
    <row r="70" spans="1:12">
      <c r="A70" s="170"/>
      <c r="B70" s="170"/>
      <c r="C70" s="170"/>
      <c r="D70" s="170"/>
      <c r="F70" s="170"/>
      <c r="G70" s="170"/>
    </row>
  </sheetData>
  <mergeCells count="4">
    <mergeCell ref="D1:G1"/>
    <mergeCell ref="H1:K1"/>
    <mergeCell ref="D26:G26"/>
    <mergeCell ref="H26:K26"/>
  </mergeCells>
  <conditionalFormatting sqref="D61:D65 D29:D33 D37:D43 D45:D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5 F29:F33 F37:F43 F45:F5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5 G29:G33 G37:G43 G45:G5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H33 I61:I65 I37:I38 H39:H43 I45 I47:I58 H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5 J29:J33 J37:J43 J45:J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L65 K29:L33 K37:L43 K45:L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scale="2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P8"/>
  <sheetViews>
    <sheetView workbookViewId="0">
      <selection activeCell="I54" sqref="I54"/>
    </sheetView>
  </sheetViews>
  <sheetFormatPr baseColWidth="10" defaultRowHeight="16"/>
  <sheetData>
    <row r="1" spans="1:16">
      <c r="A1" t="s">
        <v>211</v>
      </c>
    </row>
    <row r="2" spans="1:16">
      <c r="A2" t="s">
        <v>212</v>
      </c>
      <c r="B2" t="s">
        <v>213</v>
      </c>
      <c r="C2" t="s">
        <v>214</v>
      </c>
      <c r="D2" t="s">
        <v>215</v>
      </c>
      <c r="E2" t="s">
        <v>216</v>
      </c>
      <c r="F2" t="s">
        <v>217</v>
      </c>
      <c r="G2" t="s">
        <v>218</v>
      </c>
      <c r="H2" t="s">
        <v>219</v>
      </c>
      <c r="I2" t="s">
        <v>220</v>
      </c>
      <c r="J2" t="s">
        <v>221</v>
      </c>
      <c r="K2" t="s">
        <v>222</v>
      </c>
      <c r="L2" t="s">
        <v>223</v>
      </c>
      <c r="M2" t="s">
        <v>224</v>
      </c>
      <c r="N2" t="s">
        <v>225</v>
      </c>
      <c r="O2" t="s">
        <v>37</v>
      </c>
      <c r="P2" t="s">
        <v>226</v>
      </c>
    </row>
    <row r="3" spans="1:16">
      <c r="A3" t="s">
        <v>227</v>
      </c>
      <c r="B3" t="s">
        <v>228</v>
      </c>
      <c r="C3" s="111" t="s">
        <v>229</v>
      </c>
      <c r="E3" t="s">
        <v>230</v>
      </c>
      <c r="F3" t="s">
        <v>231</v>
      </c>
      <c r="G3" t="s">
        <v>25</v>
      </c>
      <c r="H3" t="s">
        <v>232</v>
      </c>
      <c r="I3" t="s">
        <v>233</v>
      </c>
      <c r="J3" t="s">
        <v>232</v>
      </c>
      <c r="K3" t="s">
        <v>232</v>
      </c>
      <c r="L3" t="s">
        <v>232</v>
      </c>
      <c r="M3" t="s">
        <v>232</v>
      </c>
      <c r="N3" t="s">
        <v>232</v>
      </c>
      <c r="O3" t="s">
        <v>232</v>
      </c>
      <c r="P3" t="s">
        <v>232</v>
      </c>
    </row>
    <row r="4" spans="1:16">
      <c r="A4" t="s">
        <v>234</v>
      </c>
      <c r="B4">
        <v>800</v>
      </c>
      <c r="C4">
        <v>10</v>
      </c>
      <c r="D4">
        <v>6.55</v>
      </c>
      <c r="E4">
        <v>0</v>
      </c>
      <c r="F4">
        <v>1008</v>
      </c>
      <c r="G4">
        <v>715.7</v>
      </c>
      <c r="H4">
        <v>1.2</v>
      </c>
      <c r="I4">
        <v>7</v>
      </c>
      <c r="J4">
        <v>2.5</v>
      </c>
      <c r="K4">
        <v>1.4</v>
      </c>
      <c r="L4">
        <v>0.08</v>
      </c>
      <c r="M4">
        <v>0.63</v>
      </c>
      <c r="N4">
        <v>0</v>
      </c>
      <c r="O4">
        <v>0.3</v>
      </c>
      <c r="P4" t="s">
        <v>235</v>
      </c>
    </row>
    <row r="5" spans="1:16">
      <c r="A5" t="s">
        <v>236</v>
      </c>
      <c r="B5">
        <v>800</v>
      </c>
      <c r="C5" s="112">
        <v>12.4</v>
      </c>
      <c r="D5" s="112">
        <v>7.7</v>
      </c>
      <c r="E5" s="112">
        <v>-127</v>
      </c>
      <c r="F5" s="112">
        <v>608.5</v>
      </c>
      <c r="G5" s="112">
        <v>422.1</v>
      </c>
      <c r="H5">
        <v>6.1</v>
      </c>
      <c r="I5">
        <v>32</v>
      </c>
      <c r="J5">
        <v>0.31</v>
      </c>
      <c r="K5">
        <v>2.2000000000000002</v>
      </c>
      <c r="L5">
        <v>0.03</v>
      </c>
      <c r="M5">
        <v>0.01</v>
      </c>
      <c r="N5">
        <v>9.9</v>
      </c>
      <c r="O5">
        <v>-0.3</v>
      </c>
      <c r="P5">
        <v>0.04</v>
      </c>
    </row>
    <row r="6" spans="1:16">
      <c r="A6" t="s">
        <v>237</v>
      </c>
      <c r="B6">
        <v>4850</v>
      </c>
      <c r="C6">
        <v>20.399999999999999</v>
      </c>
      <c r="D6">
        <v>7.15</v>
      </c>
      <c r="E6">
        <v>-193</v>
      </c>
      <c r="F6">
        <v>3206</v>
      </c>
      <c r="G6">
        <v>2393</v>
      </c>
      <c r="H6">
        <v>0.623</v>
      </c>
      <c r="I6">
        <v>28</v>
      </c>
      <c r="J6">
        <v>7.06</v>
      </c>
      <c r="K6" t="s">
        <v>235</v>
      </c>
      <c r="L6">
        <v>0.04</v>
      </c>
      <c r="M6">
        <v>0.06</v>
      </c>
      <c r="N6">
        <v>12.9</v>
      </c>
      <c r="O6">
        <v>3.7</v>
      </c>
      <c r="P6">
        <v>0.04</v>
      </c>
    </row>
    <row r="7" spans="1:16">
      <c r="A7" t="s">
        <v>238</v>
      </c>
      <c r="B7">
        <v>4850</v>
      </c>
      <c r="C7">
        <v>22.4</v>
      </c>
      <c r="D7">
        <v>7.88</v>
      </c>
      <c r="E7">
        <v>-275</v>
      </c>
      <c r="F7">
        <v>7975</v>
      </c>
      <c r="G7">
        <v>6471</v>
      </c>
      <c r="H7">
        <v>2.2999999999999998</v>
      </c>
      <c r="I7">
        <v>36</v>
      </c>
      <c r="J7">
        <v>0.74</v>
      </c>
      <c r="K7" t="s">
        <v>235</v>
      </c>
      <c r="L7">
        <v>0.1</v>
      </c>
      <c r="M7">
        <v>-0.03</v>
      </c>
      <c r="N7">
        <v>3.6</v>
      </c>
      <c r="O7">
        <v>0.7</v>
      </c>
      <c r="P7">
        <v>0.03</v>
      </c>
    </row>
    <row r="8" spans="1:16">
      <c r="A8" t="s">
        <v>239</v>
      </c>
      <c r="B8">
        <v>4850</v>
      </c>
      <c r="C8">
        <v>30.9</v>
      </c>
      <c r="D8">
        <v>8.06</v>
      </c>
      <c r="E8">
        <v>-138</v>
      </c>
      <c r="F8">
        <v>1669</v>
      </c>
      <c r="G8">
        <v>1168</v>
      </c>
      <c r="H8">
        <v>1.4</v>
      </c>
      <c r="I8">
        <v>305</v>
      </c>
      <c r="J8" t="s">
        <v>235</v>
      </c>
      <c r="K8">
        <v>3.1</v>
      </c>
      <c r="L8">
        <v>0.47</v>
      </c>
      <c r="M8">
        <v>0.03</v>
      </c>
      <c r="N8">
        <v>22.9</v>
      </c>
      <c r="O8">
        <v>0.6</v>
      </c>
      <c r="P8">
        <v>0.08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published="0" codeName="Sheet8"/>
  <dimension ref="A2:Q90"/>
  <sheetViews>
    <sheetView workbookViewId="0">
      <selection activeCell="J3" sqref="J3:P9"/>
    </sheetView>
  </sheetViews>
  <sheetFormatPr baseColWidth="10" defaultRowHeight="13"/>
  <cols>
    <col min="1" max="1" width="17.33203125" style="1" customWidth="1"/>
    <col min="2" max="2" width="6.83203125" style="1" customWidth="1"/>
    <col min="3" max="3" width="9.33203125" style="1" bestFit="1" customWidth="1"/>
    <col min="4" max="4" width="10.5" style="1" customWidth="1"/>
    <col min="5" max="5" width="9.5" style="1" customWidth="1"/>
    <col min="6" max="6" width="9.33203125" style="1" bestFit="1" customWidth="1"/>
    <col min="7" max="7" width="10.5" style="1" bestFit="1" customWidth="1"/>
    <col min="8" max="8" width="9.33203125" style="1" customWidth="1"/>
    <col min="9" max="9" width="15.1640625" style="1" customWidth="1"/>
    <col min="10" max="10" width="8.83203125" style="1" customWidth="1"/>
    <col min="11" max="11" width="10.83203125" style="1" bestFit="1" customWidth="1"/>
    <col min="12" max="12" width="7.83203125" style="1" customWidth="1"/>
    <col min="13" max="13" width="9.5" style="1" bestFit="1" customWidth="1"/>
    <col min="14" max="14" width="8.6640625" style="1" customWidth="1"/>
    <col min="15" max="15" width="12.33203125" style="1" bestFit="1" customWidth="1"/>
    <col min="16" max="16384" width="10.83203125" style="1"/>
  </cols>
  <sheetData>
    <row r="2" spans="3:17" ht="16">
      <c r="C2"/>
    </row>
    <row r="3" spans="3:17" ht="16">
      <c r="C3" s="1" t="s">
        <v>136</v>
      </c>
      <c r="D3" s="1" t="s">
        <v>240</v>
      </c>
      <c r="E3" s="1" t="s">
        <v>244</v>
      </c>
      <c r="F3" s="1" t="s">
        <v>245</v>
      </c>
      <c r="G3" s="1" t="s">
        <v>246</v>
      </c>
      <c r="H3" s="1" t="s">
        <v>247</v>
      </c>
      <c r="J3" t="s">
        <v>528</v>
      </c>
      <c r="K3" t="s">
        <v>526</v>
      </c>
      <c r="L3" t="s">
        <v>297</v>
      </c>
      <c r="M3" s="210" t="s">
        <v>581</v>
      </c>
      <c r="N3" s="210" t="s">
        <v>582</v>
      </c>
      <c r="O3" s="210" t="s">
        <v>583</v>
      </c>
      <c r="P3" s="210" t="s">
        <v>584</v>
      </c>
    </row>
    <row r="4" spans="3:17" ht="16">
      <c r="C4" s="1" t="s">
        <v>114</v>
      </c>
      <c r="D4" s="4">
        <f>AVERAGE(K33:K34)</f>
        <v>0.114785</v>
      </c>
      <c r="E4" s="4">
        <f>AVERAGE(L33:L34)</f>
        <v>50.83</v>
      </c>
      <c r="F4" s="4">
        <f>AVERAGE(M33:M34)</f>
        <v>29.415849999999999</v>
      </c>
      <c r="G4" s="4"/>
      <c r="H4" s="4">
        <f>AVERAGE(O33:O34)</f>
        <v>92.005549999999999</v>
      </c>
      <c r="J4" s="1" t="s">
        <v>541</v>
      </c>
      <c r="K4" s="215">
        <v>1.141226498422713</v>
      </c>
      <c r="L4" s="216">
        <v>201.3706507042254</v>
      </c>
      <c r="M4" s="213">
        <v>0.79890813008130079</v>
      </c>
      <c r="N4" s="214">
        <v>0.46059329608938537</v>
      </c>
      <c r="O4" s="212">
        <v>1.5</v>
      </c>
      <c r="P4" s="216">
        <v>4358.0735562500004</v>
      </c>
    </row>
    <row r="5" spans="3:17" ht="16">
      <c r="C5" s="1" t="s">
        <v>115</v>
      </c>
      <c r="D5" s="4">
        <f>AVERAGE(K35:K36)</f>
        <v>0.37288499999999997</v>
      </c>
      <c r="E5" s="4">
        <f>AVERAGE(L35:L36)</f>
        <v>13.138565</v>
      </c>
      <c r="F5" s="4">
        <f>AVERAGE(M35:M36)</f>
        <v>24.099249999999998</v>
      </c>
      <c r="G5" s="4"/>
      <c r="H5" s="4">
        <f>AVERAGE(O35:O36)</f>
        <v>313.77840000000003</v>
      </c>
      <c r="J5" s="1" t="s">
        <v>475</v>
      </c>
      <c r="K5" s="215">
        <v>0.95195205047318598</v>
      </c>
      <c r="L5" s="216">
        <v>219.15234084507046</v>
      </c>
      <c r="M5" s="213">
        <v>0.79890813008130079</v>
      </c>
      <c r="N5" s="214">
        <v>0.51645921787709503</v>
      </c>
      <c r="O5" s="212">
        <v>1.6</v>
      </c>
      <c r="P5" s="216">
        <v>4390.0559781250004</v>
      </c>
    </row>
    <row r="6" spans="3:17" ht="16">
      <c r="C6" s="1" t="s">
        <v>116</v>
      </c>
      <c r="D6" s="4">
        <f>AVERAGE(K37:K38)</f>
        <v>0.37974999999999998</v>
      </c>
      <c r="E6" s="4">
        <f>AVERAGE(L37:L38)</f>
        <v>16.178550000000001</v>
      </c>
      <c r="F6" s="4">
        <f>AVERAGE(M37:M38)</f>
        <v>37.013099999999994</v>
      </c>
      <c r="G6" s="4"/>
      <c r="H6" s="4">
        <f>AVERAGE(O37:O38)</f>
        <v>43.094350000000006</v>
      </c>
      <c r="J6" s="1" t="s">
        <v>476</v>
      </c>
      <c r="K6" s="217">
        <v>10.79422334384858</v>
      </c>
      <c r="L6" s="216">
        <v>73.201636619718315</v>
      </c>
      <c r="M6" s="213"/>
      <c r="N6" s="214"/>
      <c r="O6" s="213" t="s">
        <v>350</v>
      </c>
      <c r="P6" s="216">
        <v>590.49543125000002</v>
      </c>
    </row>
    <row r="7" spans="3:17" ht="16">
      <c r="C7" s="1" t="s">
        <v>117</v>
      </c>
      <c r="D7" s="4">
        <f>AVERAGE(K39:K40)</f>
        <v>0.99245000000000005</v>
      </c>
      <c r="E7" s="4">
        <f>AVERAGE(L39:L40)</f>
        <v>10.78715</v>
      </c>
      <c r="F7" s="4">
        <f>AVERAGE(M39:M40)</f>
        <v>24.484200000000001</v>
      </c>
      <c r="G7" s="4"/>
      <c r="H7" s="4">
        <f>AVERAGE(O39:O40)</f>
        <v>143.07724999999999</v>
      </c>
      <c r="J7" s="1" t="s">
        <v>477</v>
      </c>
      <c r="K7" s="217">
        <v>6.3462738170346995</v>
      </c>
      <c r="L7" s="216">
        <v>85.173467605633803</v>
      </c>
      <c r="M7" s="213">
        <v>0.36113452157598502</v>
      </c>
      <c r="N7" s="214">
        <v>0.18126368715083802</v>
      </c>
      <c r="O7" s="212">
        <v>0.7</v>
      </c>
      <c r="P7" s="216">
        <v>1994.0598843749999</v>
      </c>
    </row>
    <row r="8" spans="3:17" ht="16">
      <c r="C8" s="1" t="s">
        <v>118</v>
      </c>
      <c r="D8" s="4">
        <f>AVERAGE(K41:K42)</f>
        <v>0.62454999999999994</v>
      </c>
      <c r="E8" s="4">
        <f>AVERAGE(L41:L42)</f>
        <v>9.2895500000000002</v>
      </c>
      <c r="F8" s="4">
        <f>AVERAGE(M41:M42)</f>
        <v>19.994949999999999</v>
      </c>
      <c r="G8" s="4"/>
      <c r="H8" s="4">
        <f>AVERAGE(O41:O42)</f>
        <v>59.1464</v>
      </c>
      <c r="J8" s="1" t="s">
        <v>542</v>
      </c>
      <c r="K8" s="217">
        <v>2.8762422712933748</v>
      </c>
      <c r="L8" s="216">
        <v>30.948115492957751</v>
      </c>
      <c r="M8" s="213"/>
      <c r="N8" s="213"/>
      <c r="O8" s="213"/>
      <c r="P8" s="216">
        <v>171.30597812499997</v>
      </c>
    </row>
    <row r="9" spans="3:17" ht="16">
      <c r="C9" s="1" t="s">
        <v>119</v>
      </c>
      <c r="D9" s="4">
        <f>AVERAGE(K43:K44)</f>
        <v>12.847</v>
      </c>
      <c r="E9" s="4">
        <f>AVERAGE(L43:L44)</f>
        <v>79.258700000000005</v>
      </c>
      <c r="F9" s="4">
        <f>AVERAGE(M43:M44)</f>
        <v>41.967950000000002</v>
      </c>
      <c r="G9" s="4"/>
      <c r="H9" s="4">
        <f>AVERAGE(O43:O44)</f>
        <v>1828.7489999999998</v>
      </c>
      <c r="J9" s="1" t="s">
        <v>480</v>
      </c>
      <c r="K9" s="217">
        <v>1.5986397476340692</v>
      </c>
      <c r="L9" s="216">
        <v>25.314312676056336</v>
      </c>
      <c r="M9" s="213"/>
      <c r="N9" s="213"/>
      <c r="O9" s="213"/>
      <c r="P9" s="216">
        <v>362.22394687500002</v>
      </c>
    </row>
    <row r="10" spans="3:17">
      <c r="C10" s="1" t="s">
        <v>120</v>
      </c>
      <c r="D10" s="4">
        <f>AVERAGE(K45:K46)</f>
        <v>10.238799999999999</v>
      </c>
      <c r="E10" s="4">
        <f>AVERAGE(L45:L46)</f>
        <v>73.460000000000008</v>
      </c>
      <c r="F10" s="4">
        <f>AVERAGE(M45:M46)</f>
        <v>46.118400000000001</v>
      </c>
      <c r="G10" s="4"/>
      <c r="H10" s="4">
        <f>AVERAGE(O45:O46)</f>
        <v>1045.8905</v>
      </c>
    </row>
    <row r="11" spans="3:17">
      <c r="C11" s="1" t="s">
        <v>133</v>
      </c>
      <c r="D11" s="4">
        <f>AVERAGE(K47)</f>
        <v>10.1227</v>
      </c>
      <c r="E11" s="4">
        <f>L47</f>
        <v>73.680999999999997</v>
      </c>
      <c r="F11" s="4">
        <f>M47</f>
        <v>65.703000000000003</v>
      </c>
      <c r="G11" s="4"/>
      <c r="H11" s="4">
        <f>O47</f>
        <v>1057.2920000000001</v>
      </c>
    </row>
    <row r="12" spans="3:17">
      <c r="C12" s="1" t="s">
        <v>121</v>
      </c>
      <c r="D12" s="4">
        <f>AVERAGE(K48:K49)</f>
        <v>6.2491500000000002</v>
      </c>
      <c r="E12" s="4">
        <f>AVERAGE(L48:L49)</f>
        <v>20.390450000000001</v>
      </c>
      <c r="F12" s="4">
        <f>AVERAGE(M48:M49)</f>
        <v>52.443649999999998</v>
      </c>
      <c r="G12" s="4"/>
      <c r="H12" s="4">
        <f>AVERAGE(O48:O49)</f>
        <v>183.45799999999997</v>
      </c>
    </row>
    <row r="13" spans="3:17">
      <c r="C13" s="1" t="s">
        <v>134</v>
      </c>
      <c r="D13" s="4">
        <f>K50</f>
        <v>5.5400000000000009</v>
      </c>
      <c r="E13" s="4">
        <f>L50</f>
        <v>22.119</v>
      </c>
      <c r="F13" s="4">
        <f>M50</f>
        <v>70.625</v>
      </c>
      <c r="G13" s="4"/>
      <c r="H13" s="4">
        <f>O50</f>
        <v>177.44499999999999</v>
      </c>
    </row>
    <row r="14" spans="3:17">
      <c r="C14" s="1" t="s">
        <v>122</v>
      </c>
      <c r="D14" s="4">
        <f>AVERAGE(K51:K52)</f>
        <v>4.1546500000000002</v>
      </c>
      <c r="E14" s="4">
        <f>AVERAGE(L51:L52)</f>
        <v>12.480250000000002</v>
      </c>
      <c r="F14" s="4">
        <f>AVERAGE(M51:M52)</f>
        <v>51.765000000000001</v>
      </c>
      <c r="G14" s="4"/>
      <c r="H14" s="4">
        <f>AVERAGE(O51:O52)</f>
        <v>417.37700000000001</v>
      </c>
    </row>
    <row r="15" spans="3:17" ht="16">
      <c r="C15" s="1" t="s">
        <v>123</v>
      </c>
      <c r="D15" s="4">
        <f>AVERAGE(K53:K54)</f>
        <v>0.1047</v>
      </c>
      <c r="E15" s="4">
        <f>AVERAGE(L53:L54)</f>
        <v>0.29635</v>
      </c>
      <c r="F15" s="4">
        <f>AVERAGE(M53:M54)</f>
        <v>3.3717350000000001</v>
      </c>
      <c r="G15" s="4"/>
      <c r="H15" s="4">
        <f>AVERAGE(O53:O54)</f>
        <v>1.03975</v>
      </c>
      <c r="J15" t="s">
        <v>528</v>
      </c>
      <c r="K15" s="210" t="s">
        <v>578</v>
      </c>
      <c r="L15" s="210" t="s">
        <v>579</v>
      </c>
      <c r="M15" s="210" t="s">
        <v>580</v>
      </c>
      <c r="N15" s="210" t="s">
        <v>581</v>
      </c>
      <c r="O15" s="210" t="s">
        <v>582</v>
      </c>
      <c r="P15" s="210" t="s">
        <v>583</v>
      </c>
      <c r="Q15" s="210" t="s">
        <v>584</v>
      </c>
    </row>
    <row r="16" spans="3:17">
      <c r="C16" s="1" t="s">
        <v>124</v>
      </c>
      <c r="D16" s="4">
        <f>K56</f>
        <v>0.15856999999999999</v>
      </c>
      <c r="E16" s="4">
        <f>L56</f>
        <v>41.3611</v>
      </c>
      <c r="F16" s="4">
        <f>M56</f>
        <v>14.774800000000001</v>
      </c>
      <c r="G16" s="4"/>
      <c r="H16" s="4">
        <f>O56</f>
        <v>365.94659999999999</v>
      </c>
      <c r="J16" s="211" t="s">
        <v>529</v>
      </c>
      <c r="K16" s="211"/>
      <c r="L16" s="216">
        <v>197.88607543252598</v>
      </c>
      <c r="M16" s="211" t="s">
        <v>585</v>
      </c>
      <c r="N16" s="211" t="s">
        <v>585</v>
      </c>
      <c r="O16" s="211" t="s">
        <v>585</v>
      </c>
      <c r="P16" s="211" t="s">
        <v>586</v>
      </c>
      <c r="Q16" s="216">
        <v>4358.0735562500004</v>
      </c>
    </row>
    <row r="17" spans="2:17">
      <c r="C17" s="1" t="s">
        <v>125</v>
      </c>
      <c r="D17" s="4">
        <f>AVERAGE(K57:K58)</f>
        <v>0.97209999999999996</v>
      </c>
      <c r="E17" s="4">
        <f>AVERAGE(L57:L58)</f>
        <v>26.435949999999998</v>
      </c>
      <c r="F17" s="4">
        <f>AVERAGE(M57:M58)</f>
        <v>19.445050000000002</v>
      </c>
      <c r="G17" s="4">
        <f>AVERAGE(N57:N58)</f>
        <v>12.659799999999999</v>
      </c>
      <c r="H17" s="4">
        <f>AVERAGE(O57:O58)</f>
        <v>2110.7460000000001</v>
      </c>
      <c r="J17" s="211" t="s">
        <v>530</v>
      </c>
      <c r="K17" s="211"/>
      <c r="L17" s="216">
        <v>215.36012387543258</v>
      </c>
      <c r="M17" s="211" t="s">
        <v>585</v>
      </c>
      <c r="N17" s="211" t="s">
        <v>585</v>
      </c>
      <c r="O17" s="211" t="s">
        <v>585</v>
      </c>
      <c r="P17" s="211" t="s">
        <v>586</v>
      </c>
      <c r="Q17" s="216">
        <v>4390.0559781250004</v>
      </c>
    </row>
    <row r="18" spans="2:17">
      <c r="C18" s="1" t="s">
        <v>126</v>
      </c>
      <c r="D18" s="4">
        <f>AVERAGE(K59:K60)</f>
        <v>1.2688999999999999</v>
      </c>
      <c r="E18" s="4">
        <f>AVERAGE(L59:L60)</f>
        <v>63.059700000000007</v>
      </c>
      <c r="F18" s="4">
        <f>AVERAGE(M59:M60)</f>
        <v>31.518050000000002</v>
      </c>
      <c r="G18" s="4"/>
      <c r="H18" s="4">
        <f>AVERAGE(O59:O60)</f>
        <v>1007.433</v>
      </c>
      <c r="J18" s="211" t="s">
        <v>531</v>
      </c>
      <c r="K18" s="211"/>
      <c r="L18" s="216">
        <v>71.93451833910035</v>
      </c>
      <c r="M18" s="211" t="s">
        <v>585</v>
      </c>
      <c r="N18" s="211" t="s">
        <v>585</v>
      </c>
      <c r="O18" s="211" t="s">
        <v>585</v>
      </c>
      <c r="P18" s="211" t="s">
        <v>586</v>
      </c>
      <c r="Q18" s="216">
        <v>590.49543125000002</v>
      </c>
    </row>
    <row r="19" spans="2:17">
      <c r="C19" s="1" t="s">
        <v>127</v>
      </c>
      <c r="D19" s="4">
        <f>AVERAGE(K61:K62)</f>
        <v>0.21525</v>
      </c>
      <c r="E19" s="4">
        <f>AVERAGE(L61:L62)</f>
        <v>34.1</v>
      </c>
      <c r="F19" s="4">
        <f>AVERAGE(M61:M62)</f>
        <v>27.664449999999999</v>
      </c>
      <c r="G19" s="4"/>
      <c r="H19" s="4">
        <f>AVERAGE(O61:O62)</f>
        <v>468.42399999999998</v>
      </c>
      <c r="J19" s="211" t="s">
        <v>532</v>
      </c>
      <c r="K19" s="211"/>
      <c r="L19" s="216">
        <v>83.699224221453292</v>
      </c>
      <c r="M19" s="211" t="s">
        <v>585</v>
      </c>
      <c r="N19" s="211" t="s">
        <v>585</v>
      </c>
      <c r="O19" s="211" t="s">
        <v>585</v>
      </c>
      <c r="P19" s="211" t="s">
        <v>586</v>
      </c>
      <c r="Q19" s="216">
        <v>1994.0598843749999</v>
      </c>
    </row>
    <row r="20" spans="2:17">
      <c r="C20" s="1" t="s">
        <v>128</v>
      </c>
      <c r="D20" s="4" t="s">
        <v>139</v>
      </c>
      <c r="E20" s="4">
        <f>AVERAGE(L63:L64)</f>
        <v>3.3521999999999998</v>
      </c>
      <c r="F20" s="4">
        <f>AVERAGE(M63:M64)</f>
        <v>27.829699999999999</v>
      </c>
      <c r="G20" s="4">
        <f>AVERAGE(N63:N64)</f>
        <v>4.3656499999999996</v>
      </c>
      <c r="H20" s="4">
        <f>AVERAGE(O63:O64)</f>
        <v>12.8444</v>
      </c>
      <c r="J20" s="211" t="s">
        <v>533</v>
      </c>
      <c r="K20" s="211"/>
      <c r="L20" s="216">
        <v>30.412026989619378</v>
      </c>
      <c r="M20" s="211" t="s">
        <v>585</v>
      </c>
      <c r="N20" s="211" t="s">
        <v>585</v>
      </c>
      <c r="O20" s="211" t="s">
        <v>585</v>
      </c>
      <c r="P20" s="211" t="s">
        <v>586</v>
      </c>
      <c r="Q20" s="216">
        <v>171.30597812499997</v>
      </c>
    </row>
    <row r="21" spans="2:17">
      <c r="C21" s="1" t="s">
        <v>129</v>
      </c>
      <c r="D21" s="4">
        <f>AVERAGE(K65:K66)</f>
        <v>0.135685</v>
      </c>
      <c r="E21" s="4">
        <f>AVERAGE(L65:L66)</f>
        <v>12.753499999999999</v>
      </c>
      <c r="F21" s="4">
        <f>AVERAGE(M65:M66)</f>
        <v>28.079000000000001</v>
      </c>
      <c r="G21" s="4">
        <f>AVERAGE(N65:N66)</f>
        <v>2.4454000000000002</v>
      </c>
      <c r="H21" s="4">
        <f>AVERAGE(O65:O66)</f>
        <v>43.875550000000004</v>
      </c>
      <c r="J21" s="211" t="s">
        <v>534</v>
      </c>
      <c r="K21" s="211"/>
      <c r="L21" s="216">
        <v>24.875694809688579</v>
      </c>
      <c r="M21" s="211" t="s">
        <v>585</v>
      </c>
      <c r="N21" s="211" t="s">
        <v>585</v>
      </c>
      <c r="O21" s="211" t="s">
        <v>585</v>
      </c>
      <c r="P21" s="211" t="s">
        <v>586</v>
      </c>
      <c r="Q21" s="216">
        <v>362.22394687500002</v>
      </c>
    </row>
    <row r="22" spans="2:17" ht="16">
      <c r="C22" s="1" t="s">
        <v>130</v>
      </c>
      <c r="D22" s="4">
        <f>AVERAGE(K67:K68)</f>
        <v>0.66476999999999997</v>
      </c>
      <c r="E22" s="4">
        <f>AVERAGE(L67:L68)</f>
        <v>12.541550000000001</v>
      </c>
      <c r="F22" s="4">
        <f>AVERAGE(M67:M68)</f>
        <v>18.648249999999997</v>
      </c>
      <c r="G22" s="4"/>
      <c r="H22" s="4">
        <f>AVERAGE(O67:O68)</f>
        <v>304.36644999999999</v>
      </c>
      <c r="J22" s="212" t="s">
        <v>535</v>
      </c>
      <c r="K22" s="215">
        <v>1.141226498422713</v>
      </c>
      <c r="L22" s="215">
        <v>206.25977785467126</v>
      </c>
      <c r="M22" s="213" t="s">
        <v>585</v>
      </c>
      <c r="N22" s="213">
        <v>0.79890813008130079</v>
      </c>
      <c r="O22" s="214">
        <v>0.46059329608938537</v>
      </c>
      <c r="P22" s="212">
        <v>1.5</v>
      </c>
      <c r="Q22" s="215">
        <v>4350.1878140625013</v>
      </c>
    </row>
    <row r="23" spans="2:17" ht="16">
      <c r="C23" s="1" t="s">
        <v>131</v>
      </c>
      <c r="D23" s="4">
        <f>AVERAGE(K69:K70)</f>
        <v>0.76458499999999996</v>
      </c>
      <c r="E23" s="4">
        <f>AVERAGE(L69:L70)</f>
        <v>18.848385</v>
      </c>
      <c r="F23" s="4">
        <f>AVERAGE(M69:M70)</f>
        <v>27.521850000000001</v>
      </c>
      <c r="G23" s="4"/>
      <c r="H23" s="4">
        <f>AVERAGE(O69:O70)</f>
        <v>96.388049999999993</v>
      </c>
      <c r="J23" s="212" t="s">
        <v>536</v>
      </c>
      <c r="K23" s="215">
        <v>0.95195205047318598</v>
      </c>
      <c r="L23" s="215">
        <v>217.33244221453288</v>
      </c>
      <c r="M23" s="213" t="s">
        <v>585</v>
      </c>
      <c r="N23" s="213">
        <v>0.79890813008130079</v>
      </c>
      <c r="O23" s="214">
        <v>0.51645921787709503</v>
      </c>
      <c r="P23" s="212">
        <v>1.6</v>
      </c>
      <c r="Q23" s="215">
        <v>4396.5012906250004</v>
      </c>
    </row>
    <row r="24" spans="2:17" ht="16">
      <c r="C24" s="1" t="s">
        <v>132</v>
      </c>
      <c r="D24" s="4">
        <f>K71</f>
        <v>2.9678</v>
      </c>
      <c r="E24" s="4">
        <f>L71</f>
        <v>216.3937</v>
      </c>
      <c r="F24" s="4">
        <f>M71</f>
        <v>15.621</v>
      </c>
      <c r="G24" s="4"/>
      <c r="H24" s="4">
        <f>O71</f>
        <v>4069.201</v>
      </c>
      <c r="J24" s="212" t="s">
        <v>537</v>
      </c>
      <c r="K24" s="217">
        <v>10.79422334384858</v>
      </c>
      <c r="L24" s="213" t="s">
        <v>585</v>
      </c>
      <c r="M24" s="213" t="s">
        <v>585</v>
      </c>
      <c r="N24" s="213"/>
      <c r="O24" s="214"/>
      <c r="P24" s="213" t="s">
        <v>350</v>
      </c>
      <c r="Q24" s="213" t="s">
        <v>585</v>
      </c>
    </row>
    <row r="25" spans="2:17" ht="16">
      <c r="J25" s="212" t="s">
        <v>538</v>
      </c>
      <c r="K25" s="217">
        <v>6.3462738170346995</v>
      </c>
      <c r="L25" s="213" t="s">
        <v>585</v>
      </c>
      <c r="M25" s="213" t="s">
        <v>585</v>
      </c>
      <c r="N25" s="213">
        <v>0.36113452157598502</v>
      </c>
      <c r="O25" s="214">
        <v>0.18126368715083802</v>
      </c>
      <c r="P25" s="212">
        <v>0.7</v>
      </c>
      <c r="Q25" s="213" t="s">
        <v>585</v>
      </c>
    </row>
    <row r="26" spans="2:17" ht="16">
      <c r="J26" s="212" t="s">
        <v>539</v>
      </c>
      <c r="K26" s="217">
        <v>2.8762422712933748</v>
      </c>
      <c r="L26" s="213" t="s">
        <v>585</v>
      </c>
      <c r="M26" s="213" t="s">
        <v>585</v>
      </c>
      <c r="N26" s="213"/>
      <c r="O26" s="213"/>
      <c r="P26" s="213"/>
      <c r="Q26" s="213" t="s">
        <v>585</v>
      </c>
    </row>
    <row r="27" spans="2:17" ht="16">
      <c r="J27" s="212" t="s">
        <v>540</v>
      </c>
      <c r="K27" s="217">
        <v>1.5986397476340692</v>
      </c>
      <c r="L27" s="213" t="s">
        <v>585</v>
      </c>
      <c r="M27" s="213" t="s">
        <v>585</v>
      </c>
      <c r="N27" s="213"/>
      <c r="O27" s="213"/>
      <c r="P27" s="213"/>
      <c r="Q27" s="213" t="s">
        <v>585</v>
      </c>
    </row>
    <row r="32" spans="2:17">
      <c r="B32" s="1" t="s">
        <v>295</v>
      </c>
      <c r="C32" s="1" t="s">
        <v>240</v>
      </c>
      <c r="D32" s="1" t="s">
        <v>244</v>
      </c>
      <c r="E32" s="1" t="s">
        <v>245</v>
      </c>
      <c r="F32" s="1" t="s">
        <v>246</v>
      </c>
      <c r="G32" s="1" t="s">
        <v>247</v>
      </c>
      <c r="K32" s="1" t="s">
        <v>240</v>
      </c>
      <c r="L32" s="1" t="s">
        <v>244</v>
      </c>
      <c r="M32" s="1" t="s">
        <v>245</v>
      </c>
      <c r="N32" s="1" t="s">
        <v>246</v>
      </c>
      <c r="O32" s="1" t="s">
        <v>247</v>
      </c>
    </row>
    <row r="33" spans="1:17">
      <c r="A33" s="1" t="s">
        <v>249</v>
      </c>
      <c r="B33" s="1">
        <v>10</v>
      </c>
      <c r="C33" s="4">
        <v>1.01E-2</v>
      </c>
      <c r="D33" s="4">
        <v>5.1833</v>
      </c>
      <c r="E33" s="4">
        <v>3.9843999999999999</v>
      </c>
      <c r="F33" s="4"/>
      <c r="G33" s="4">
        <v>9.2121999999999993</v>
      </c>
      <c r="H33" s="4"/>
      <c r="I33" s="1" t="s">
        <v>249</v>
      </c>
      <c r="J33" s="4"/>
      <c r="K33" s="4">
        <f>C33*$B33</f>
        <v>0.10099999999999999</v>
      </c>
      <c r="L33" s="4">
        <f>D33*$B33</f>
        <v>51.832999999999998</v>
      </c>
      <c r="M33" s="4">
        <f>E33*$B33</f>
        <v>39.844000000000001</v>
      </c>
      <c r="N33" s="4"/>
      <c r="O33" s="4">
        <f>G33*$B33</f>
        <v>92.121999999999986</v>
      </c>
      <c r="P33" s="4"/>
      <c r="Q33" s="4"/>
    </row>
    <row r="34" spans="1:17">
      <c r="A34" s="1" t="s">
        <v>272</v>
      </c>
      <c r="B34" s="1">
        <v>1</v>
      </c>
      <c r="C34" s="4">
        <v>0.12856999999999999</v>
      </c>
      <c r="D34" s="4">
        <v>49.826999999999998</v>
      </c>
      <c r="E34" s="4">
        <v>18.9877</v>
      </c>
      <c r="F34" s="4"/>
      <c r="G34" s="4">
        <v>91.889099999999999</v>
      </c>
      <c r="H34" s="4"/>
      <c r="I34" s="1" t="s">
        <v>272</v>
      </c>
      <c r="J34" s="4"/>
      <c r="K34" s="4">
        <f t="shared" ref="K34:K71" si="0">C34*$B34</f>
        <v>0.12856999999999999</v>
      </c>
      <c r="L34" s="4">
        <f t="shared" ref="L34:L71" si="1">D34*$B34</f>
        <v>49.826999999999998</v>
      </c>
      <c r="M34" s="4">
        <f t="shared" ref="M34:M71" si="2">E34*$B34</f>
        <v>18.9877</v>
      </c>
      <c r="N34" s="4"/>
      <c r="O34" s="4">
        <f t="shared" ref="O34:O71" si="3">G34*$B34</f>
        <v>91.889099999999999</v>
      </c>
      <c r="P34" s="4"/>
      <c r="Q34" s="4"/>
    </row>
    <row r="35" spans="1:17">
      <c r="A35" s="1" t="s">
        <v>251</v>
      </c>
      <c r="B35" s="1">
        <v>10</v>
      </c>
      <c r="C35" s="4">
        <v>2.2800000000000001E-2</v>
      </c>
      <c r="D35" s="4">
        <v>1.3327</v>
      </c>
      <c r="E35" s="4">
        <v>3.2176999999999998</v>
      </c>
      <c r="F35" s="4"/>
      <c r="G35" s="4">
        <v>31.443200000000001</v>
      </c>
      <c r="H35" s="4"/>
      <c r="I35" s="1" t="s">
        <v>251</v>
      </c>
      <c r="J35" s="4"/>
      <c r="K35" s="4">
        <f t="shared" si="0"/>
        <v>0.22800000000000001</v>
      </c>
      <c r="L35" s="4">
        <f t="shared" si="1"/>
        <v>13.327</v>
      </c>
      <c r="M35" s="4">
        <f t="shared" si="2"/>
        <v>32.177</v>
      </c>
      <c r="N35" s="4"/>
      <c r="O35" s="4">
        <f t="shared" si="3"/>
        <v>314.43200000000002</v>
      </c>
      <c r="P35" s="4"/>
      <c r="Q35" s="4"/>
    </row>
    <row r="36" spans="1:17">
      <c r="A36" s="1" t="s">
        <v>273</v>
      </c>
      <c r="B36" s="1">
        <v>1</v>
      </c>
      <c r="C36" s="4">
        <v>0.51776999999999995</v>
      </c>
      <c r="D36" s="4">
        <v>12.95013</v>
      </c>
      <c r="E36" s="4">
        <v>16.0215</v>
      </c>
      <c r="F36" s="4"/>
      <c r="G36" s="4">
        <v>313.12479999999999</v>
      </c>
      <c r="H36" s="4"/>
      <c r="I36" s="1" t="s">
        <v>273</v>
      </c>
      <c r="J36" s="4"/>
      <c r="K36" s="4">
        <f t="shared" si="0"/>
        <v>0.51776999999999995</v>
      </c>
      <c r="L36" s="4">
        <f t="shared" si="1"/>
        <v>12.95013</v>
      </c>
      <c r="M36" s="4">
        <f t="shared" si="2"/>
        <v>16.0215</v>
      </c>
      <c r="N36" s="4"/>
      <c r="O36" s="4">
        <f t="shared" si="3"/>
        <v>313.12479999999999</v>
      </c>
      <c r="P36" s="4"/>
      <c r="Q36" s="4"/>
    </row>
    <row r="37" spans="1:17">
      <c r="A37" s="1" t="s">
        <v>252</v>
      </c>
      <c r="B37" s="1">
        <v>10</v>
      </c>
      <c r="C37" s="4">
        <v>2.29E-2</v>
      </c>
      <c r="D37" s="4">
        <v>1.6056999999999999</v>
      </c>
      <c r="E37" s="4">
        <v>5.3922299999999996</v>
      </c>
      <c r="F37" s="4"/>
      <c r="G37" s="4">
        <v>4.1870000000000003</v>
      </c>
      <c r="H37" s="4"/>
      <c r="I37" s="1" t="s">
        <v>252</v>
      </c>
      <c r="J37" s="4"/>
      <c r="K37" s="4">
        <f t="shared" si="0"/>
        <v>0.22900000000000001</v>
      </c>
      <c r="L37" s="4">
        <f t="shared" si="1"/>
        <v>16.056999999999999</v>
      </c>
      <c r="M37" s="4">
        <f t="shared" si="2"/>
        <v>53.922299999999993</v>
      </c>
      <c r="N37" s="4"/>
      <c r="O37" s="4">
        <f t="shared" si="3"/>
        <v>41.870000000000005</v>
      </c>
      <c r="P37" s="4"/>
      <c r="Q37" s="4"/>
    </row>
    <row r="38" spans="1:17">
      <c r="A38" s="1" t="s">
        <v>274</v>
      </c>
      <c r="B38" s="1">
        <v>1</v>
      </c>
      <c r="C38" s="4">
        <v>0.53049999999999997</v>
      </c>
      <c r="D38" s="4">
        <v>16.3001</v>
      </c>
      <c r="E38" s="4">
        <v>20.103899999999999</v>
      </c>
      <c r="F38" s="4"/>
      <c r="G38" s="4">
        <v>44.3187</v>
      </c>
      <c r="H38" s="4"/>
      <c r="I38" s="1" t="s">
        <v>274</v>
      </c>
      <c r="J38" s="4"/>
      <c r="K38" s="4">
        <f t="shared" si="0"/>
        <v>0.53049999999999997</v>
      </c>
      <c r="L38" s="4">
        <f t="shared" si="1"/>
        <v>16.3001</v>
      </c>
      <c r="M38" s="4">
        <f t="shared" si="2"/>
        <v>20.103899999999999</v>
      </c>
      <c r="N38" s="4"/>
      <c r="O38" s="4">
        <f t="shared" si="3"/>
        <v>44.3187</v>
      </c>
      <c r="P38" s="4"/>
      <c r="Q38" s="4"/>
    </row>
    <row r="39" spans="1:17">
      <c r="A39" s="1" t="s">
        <v>253</v>
      </c>
      <c r="B39" s="1">
        <v>10</v>
      </c>
      <c r="C39" s="4">
        <v>8.1769999999999995E-2</v>
      </c>
      <c r="D39" s="4">
        <v>1.0879000000000001</v>
      </c>
      <c r="E39" s="4">
        <v>3.2564000000000002</v>
      </c>
      <c r="F39" s="4"/>
      <c r="G39" s="4">
        <v>14.1663</v>
      </c>
      <c r="H39" s="4"/>
      <c r="I39" s="1" t="s">
        <v>253</v>
      </c>
      <c r="J39" s="4"/>
      <c r="K39" s="4">
        <f t="shared" si="0"/>
        <v>0.81769999999999998</v>
      </c>
      <c r="L39" s="4">
        <f t="shared" si="1"/>
        <v>10.879000000000001</v>
      </c>
      <c r="M39" s="4">
        <f t="shared" si="2"/>
        <v>32.564</v>
      </c>
      <c r="N39" s="4"/>
      <c r="O39" s="4">
        <f t="shared" si="3"/>
        <v>141.66300000000001</v>
      </c>
      <c r="P39" s="4"/>
      <c r="Q39" s="4"/>
    </row>
    <row r="40" spans="1:17">
      <c r="A40" s="1" t="s">
        <v>275</v>
      </c>
      <c r="B40" s="1">
        <v>1</v>
      </c>
      <c r="C40" s="4">
        <v>1.1672</v>
      </c>
      <c r="D40" s="4">
        <v>10.6953</v>
      </c>
      <c r="E40" s="4">
        <v>16.404399999999999</v>
      </c>
      <c r="F40" s="4"/>
      <c r="G40" s="4">
        <v>144.4915</v>
      </c>
      <c r="H40" s="4"/>
      <c r="I40" s="1" t="s">
        <v>275</v>
      </c>
      <c r="J40" s="4"/>
      <c r="K40" s="4">
        <f t="shared" si="0"/>
        <v>1.1672</v>
      </c>
      <c r="L40" s="4">
        <f t="shared" si="1"/>
        <v>10.6953</v>
      </c>
      <c r="M40" s="4">
        <f t="shared" si="2"/>
        <v>16.404399999999999</v>
      </c>
      <c r="N40" s="4"/>
      <c r="O40" s="4">
        <f t="shared" si="3"/>
        <v>144.4915</v>
      </c>
      <c r="P40" s="4"/>
      <c r="Q40" s="4"/>
    </row>
    <row r="41" spans="1:17">
      <c r="A41" s="1" t="s">
        <v>254</v>
      </c>
      <c r="B41" s="1">
        <v>10</v>
      </c>
      <c r="C41" s="4">
        <v>4.7669999999999997E-2</v>
      </c>
      <c r="D41" s="4">
        <v>0.93330000000000002</v>
      </c>
      <c r="E41" s="4">
        <v>2.6025999999999998</v>
      </c>
      <c r="F41" s="4"/>
      <c r="G41" s="4">
        <v>5.8376000000000001</v>
      </c>
      <c r="H41" s="4"/>
      <c r="I41" s="1" t="s">
        <v>254</v>
      </c>
      <c r="J41" s="4"/>
      <c r="K41" s="4">
        <f t="shared" si="0"/>
        <v>0.47669999999999996</v>
      </c>
      <c r="L41" s="4">
        <f t="shared" si="1"/>
        <v>9.3330000000000002</v>
      </c>
      <c r="M41" s="4">
        <f t="shared" si="2"/>
        <v>26.025999999999996</v>
      </c>
      <c r="N41" s="4"/>
      <c r="O41" s="4">
        <f t="shared" si="3"/>
        <v>58.376000000000005</v>
      </c>
      <c r="P41" s="4"/>
      <c r="Q41" s="4"/>
    </row>
    <row r="42" spans="1:17">
      <c r="A42" s="1" t="s">
        <v>277</v>
      </c>
      <c r="B42" s="1">
        <v>1</v>
      </c>
      <c r="C42" s="4">
        <v>0.77239999999999998</v>
      </c>
      <c r="D42" s="4">
        <v>9.2461000000000002</v>
      </c>
      <c r="E42" s="4">
        <v>13.963900000000001</v>
      </c>
      <c r="F42" s="4"/>
      <c r="G42" s="4">
        <v>59.916800000000002</v>
      </c>
      <c r="H42" s="4"/>
      <c r="I42" s="1" t="s">
        <v>277</v>
      </c>
      <c r="J42" s="4"/>
      <c r="K42" s="4">
        <f t="shared" si="0"/>
        <v>0.77239999999999998</v>
      </c>
      <c r="L42" s="4">
        <f t="shared" si="1"/>
        <v>9.2461000000000002</v>
      </c>
      <c r="M42" s="4">
        <f t="shared" si="2"/>
        <v>13.963900000000001</v>
      </c>
      <c r="N42" s="4"/>
      <c r="O42" s="4">
        <f t="shared" si="3"/>
        <v>59.916800000000002</v>
      </c>
      <c r="P42" s="4"/>
      <c r="Q42" s="4"/>
    </row>
    <row r="43" spans="1:17">
      <c r="A43" s="1" t="s">
        <v>255</v>
      </c>
      <c r="B43" s="1">
        <v>10</v>
      </c>
      <c r="C43" s="4">
        <v>1.2847</v>
      </c>
      <c r="D43" s="4">
        <v>7.8666</v>
      </c>
      <c r="E43" s="4">
        <v>5.7199</v>
      </c>
      <c r="F43" s="4"/>
      <c r="G43" s="4">
        <v>185.26329999999999</v>
      </c>
      <c r="H43" s="4"/>
      <c r="I43" s="1" t="s">
        <v>255</v>
      </c>
      <c r="J43" s="4"/>
      <c r="K43" s="4">
        <f t="shared" si="0"/>
        <v>12.847</v>
      </c>
      <c r="L43" s="4">
        <f t="shared" si="1"/>
        <v>78.665999999999997</v>
      </c>
      <c r="M43" s="4">
        <f t="shared" si="2"/>
        <v>57.198999999999998</v>
      </c>
      <c r="N43" s="4"/>
      <c r="O43" s="4">
        <f t="shared" si="3"/>
        <v>1852.6329999999998</v>
      </c>
      <c r="P43" s="4"/>
      <c r="Q43" s="4"/>
    </row>
    <row r="44" spans="1:17">
      <c r="A44" s="1" t="s">
        <v>278</v>
      </c>
      <c r="B44" s="1">
        <v>1</v>
      </c>
      <c r="C44" s="4" t="s">
        <v>261</v>
      </c>
      <c r="D44" s="4">
        <v>79.851399999999998</v>
      </c>
      <c r="E44" s="4">
        <v>26.736899999999999</v>
      </c>
      <c r="F44" s="4"/>
      <c r="G44" s="4">
        <v>1804.865</v>
      </c>
      <c r="H44" s="4"/>
      <c r="I44" s="1" t="s">
        <v>278</v>
      </c>
      <c r="J44" s="4"/>
      <c r="K44" s="4" t="s">
        <v>139</v>
      </c>
      <c r="L44" s="4">
        <f t="shared" si="1"/>
        <v>79.851399999999998</v>
      </c>
      <c r="M44" s="4">
        <f t="shared" si="2"/>
        <v>26.736899999999999</v>
      </c>
      <c r="N44" s="4"/>
      <c r="O44" s="4">
        <f t="shared" si="3"/>
        <v>1804.865</v>
      </c>
      <c r="P44" s="4"/>
      <c r="Q44" s="4"/>
    </row>
    <row r="45" spans="1:17">
      <c r="A45" s="1" t="s">
        <v>256</v>
      </c>
      <c r="B45" s="1">
        <v>10</v>
      </c>
      <c r="C45" s="4">
        <v>0.98072999999999999</v>
      </c>
      <c r="D45" s="4">
        <v>7.2656000000000001</v>
      </c>
      <c r="E45" s="4">
        <v>6.2511999999999999</v>
      </c>
      <c r="F45" s="4"/>
      <c r="G45" s="4">
        <v>104.9494</v>
      </c>
      <c r="H45" s="4"/>
      <c r="I45" s="1" t="s">
        <v>256</v>
      </c>
      <c r="J45" s="4"/>
      <c r="K45" s="4">
        <f t="shared" si="0"/>
        <v>9.8072999999999997</v>
      </c>
      <c r="L45" s="4">
        <f t="shared" si="1"/>
        <v>72.656000000000006</v>
      </c>
      <c r="M45" s="4">
        <f t="shared" si="2"/>
        <v>62.512</v>
      </c>
      <c r="N45" s="4"/>
      <c r="O45" s="4">
        <f t="shared" si="3"/>
        <v>1049.4939999999999</v>
      </c>
      <c r="P45" s="4"/>
      <c r="Q45" s="4"/>
    </row>
    <row r="46" spans="1:17">
      <c r="A46" s="1" t="s">
        <v>279</v>
      </c>
      <c r="B46" s="1">
        <v>1</v>
      </c>
      <c r="C46" s="4">
        <v>10.670299999999999</v>
      </c>
      <c r="D46" s="4">
        <v>74.263999999999996</v>
      </c>
      <c r="E46" s="4">
        <v>29.724799999999998</v>
      </c>
      <c r="F46" s="4"/>
      <c r="G46" s="4">
        <v>1042.287</v>
      </c>
      <c r="H46" s="4"/>
      <c r="I46" s="1" t="s">
        <v>279</v>
      </c>
      <c r="J46" s="4"/>
      <c r="K46" s="4">
        <f t="shared" si="0"/>
        <v>10.670299999999999</v>
      </c>
      <c r="L46" s="4">
        <f t="shared" si="1"/>
        <v>74.263999999999996</v>
      </c>
      <c r="M46" s="4">
        <f t="shared" si="2"/>
        <v>29.724799999999998</v>
      </c>
      <c r="N46" s="4"/>
      <c r="O46" s="4">
        <f t="shared" si="3"/>
        <v>1042.287</v>
      </c>
      <c r="P46" s="4"/>
      <c r="Q46" s="4"/>
    </row>
    <row r="47" spans="1:17">
      <c r="A47" s="1" t="s">
        <v>270</v>
      </c>
      <c r="B47" s="1">
        <v>10</v>
      </c>
      <c r="C47" s="4">
        <v>1.01227</v>
      </c>
      <c r="D47" s="4">
        <v>7.3681000000000001</v>
      </c>
      <c r="E47" s="4">
        <v>6.5702999999999996</v>
      </c>
      <c r="F47" s="4"/>
      <c r="G47" s="4">
        <v>105.72920000000001</v>
      </c>
      <c r="H47" s="4"/>
      <c r="I47" s="1" t="s">
        <v>270</v>
      </c>
      <c r="J47" s="4"/>
      <c r="K47" s="4">
        <f t="shared" si="0"/>
        <v>10.1227</v>
      </c>
      <c r="L47" s="4">
        <f t="shared" si="1"/>
        <v>73.680999999999997</v>
      </c>
      <c r="M47" s="4">
        <f t="shared" si="2"/>
        <v>65.703000000000003</v>
      </c>
      <c r="N47" s="4"/>
      <c r="O47" s="4">
        <f t="shared" si="3"/>
        <v>1057.2920000000001</v>
      </c>
      <c r="P47" s="4"/>
      <c r="Q47" s="4"/>
    </row>
    <row r="48" spans="1:17">
      <c r="A48" s="1" t="s">
        <v>257</v>
      </c>
      <c r="B48" s="1">
        <v>10</v>
      </c>
      <c r="C48" s="4">
        <v>0.56433</v>
      </c>
      <c r="D48" s="4">
        <v>2.0264000000000002</v>
      </c>
      <c r="E48" s="4">
        <v>7.0544000000000002</v>
      </c>
      <c r="F48" s="4"/>
      <c r="G48" s="4">
        <v>18.178699999999999</v>
      </c>
      <c r="H48" s="4"/>
      <c r="I48" s="1" t="s">
        <v>257</v>
      </c>
      <c r="J48" s="4"/>
      <c r="K48" s="4">
        <f t="shared" si="0"/>
        <v>5.6433</v>
      </c>
      <c r="L48" s="4">
        <f t="shared" si="1"/>
        <v>20.264000000000003</v>
      </c>
      <c r="M48" s="4">
        <f t="shared" si="2"/>
        <v>70.543999999999997</v>
      </c>
      <c r="N48" s="4"/>
      <c r="O48" s="4">
        <f t="shared" si="3"/>
        <v>181.78699999999998</v>
      </c>
      <c r="P48" s="4"/>
      <c r="Q48" s="4"/>
    </row>
    <row r="49" spans="1:17">
      <c r="A49" s="1" t="s">
        <v>280</v>
      </c>
      <c r="B49" s="1">
        <v>1</v>
      </c>
      <c r="C49" s="4">
        <v>6.8550000000000004</v>
      </c>
      <c r="D49" s="4">
        <v>20.5169</v>
      </c>
      <c r="E49" s="4">
        <v>34.343299999999999</v>
      </c>
      <c r="F49" s="4"/>
      <c r="G49" s="4">
        <v>185.12899999999999</v>
      </c>
      <c r="H49" s="4"/>
      <c r="I49" s="1" t="s">
        <v>280</v>
      </c>
      <c r="J49" s="4"/>
      <c r="K49" s="4">
        <f t="shared" si="0"/>
        <v>6.8550000000000004</v>
      </c>
      <c r="L49" s="4">
        <f t="shared" si="1"/>
        <v>20.5169</v>
      </c>
      <c r="M49" s="4">
        <f t="shared" si="2"/>
        <v>34.343299999999999</v>
      </c>
      <c r="N49" s="4"/>
      <c r="O49" s="4">
        <f t="shared" si="3"/>
        <v>185.12899999999999</v>
      </c>
      <c r="P49" s="4"/>
      <c r="Q49" s="4"/>
    </row>
    <row r="50" spans="1:17">
      <c r="A50" s="1" t="s">
        <v>271</v>
      </c>
      <c r="B50" s="1">
        <v>10</v>
      </c>
      <c r="C50" s="4">
        <v>0.55400000000000005</v>
      </c>
      <c r="D50" s="4">
        <v>2.2119</v>
      </c>
      <c r="E50" s="4">
        <v>7.0625</v>
      </c>
      <c r="F50" s="4"/>
      <c r="G50" s="4">
        <v>17.744499999999999</v>
      </c>
      <c r="H50" s="4"/>
      <c r="I50" s="1" t="s">
        <v>271</v>
      </c>
      <c r="J50" s="4"/>
      <c r="K50" s="4">
        <f t="shared" si="0"/>
        <v>5.5400000000000009</v>
      </c>
      <c r="L50" s="4">
        <f t="shared" si="1"/>
        <v>22.119</v>
      </c>
      <c r="M50" s="4">
        <f t="shared" si="2"/>
        <v>70.625</v>
      </c>
      <c r="N50" s="4"/>
      <c r="O50" s="4">
        <f t="shared" si="3"/>
        <v>177.44499999999999</v>
      </c>
      <c r="P50" s="4"/>
      <c r="Q50" s="4"/>
    </row>
    <row r="51" spans="1:17">
      <c r="A51" s="1" t="s">
        <v>258</v>
      </c>
      <c r="B51" s="1">
        <v>10</v>
      </c>
      <c r="C51" s="4">
        <v>0.39543</v>
      </c>
      <c r="D51" s="4">
        <v>1.2513000000000001</v>
      </c>
      <c r="E51" s="4">
        <v>7.1509299999999998</v>
      </c>
      <c r="F51" s="4"/>
      <c r="G51" s="4">
        <v>41.579030000000003</v>
      </c>
      <c r="H51" s="4"/>
      <c r="I51" s="1" t="s">
        <v>258</v>
      </c>
      <c r="J51" s="4"/>
      <c r="K51" s="4">
        <f t="shared" si="0"/>
        <v>3.9542999999999999</v>
      </c>
      <c r="L51" s="4">
        <f t="shared" si="1"/>
        <v>12.513000000000002</v>
      </c>
      <c r="M51" s="4">
        <f t="shared" si="2"/>
        <v>71.509299999999996</v>
      </c>
      <c r="N51" s="4"/>
      <c r="O51" s="4">
        <f t="shared" si="3"/>
        <v>415.7903</v>
      </c>
      <c r="P51" s="4"/>
      <c r="Q51" s="4"/>
    </row>
    <row r="52" spans="1:17">
      <c r="A52" s="1" t="s">
        <v>281</v>
      </c>
      <c r="B52" s="1">
        <v>1</v>
      </c>
      <c r="C52" s="4">
        <v>4.3550000000000004</v>
      </c>
      <c r="D52" s="4">
        <v>12.4475</v>
      </c>
      <c r="E52" s="4">
        <v>32.020699999999998</v>
      </c>
      <c r="F52" s="4"/>
      <c r="G52" s="4">
        <v>418.96370000000002</v>
      </c>
      <c r="H52" s="4"/>
      <c r="I52" s="1" t="s">
        <v>281</v>
      </c>
      <c r="J52" s="4"/>
      <c r="K52" s="4">
        <f t="shared" si="0"/>
        <v>4.3550000000000004</v>
      </c>
      <c r="L52" s="4">
        <f t="shared" si="1"/>
        <v>12.4475</v>
      </c>
      <c r="M52" s="4">
        <f t="shared" si="2"/>
        <v>32.020699999999998</v>
      </c>
      <c r="N52" s="4"/>
      <c r="O52" s="4">
        <f t="shared" si="3"/>
        <v>418.96370000000002</v>
      </c>
      <c r="P52" s="4"/>
      <c r="Q52" s="4"/>
    </row>
    <row r="53" spans="1:17">
      <c r="A53" s="1" t="s">
        <v>259</v>
      </c>
      <c r="B53" s="1">
        <v>10</v>
      </c>
      <c r="C53" s="4">
        <v>1.047E-2</v>
      </c>
      <c r="D53" s="4">
        <v>4.0500000000000001E-2</v>
      </c>
      <c r="E53" s="4">
        <v>0.59409999999999996</v>
      </c>
      <c r="F53" s="4"/>
      <c r="G53" s="4">
        <v>0.12920000000000001</v>
      </c>
      <c r="H53" s="4"/>
      <c r="I53" s="1" t="s">
        <v>259</v>
      </c>
      <c r="J53" s="4"/>
      <c r="K53" s="4">
        <f t="shared" si="0"/>
        <v>0.1047</v>
      </c>
      <c r="L53" s="4">
        <f t="shared" si="1"/>
        <v>0.40500000000000003</v>
      </c>
      <c r="M53" s="4">
        <f t="shared" si="2"/>
        <v>5.9409999999999998</v>
      </c>
      <c r="N53" s="4"/>
      <c r="O53" s="4">
        <f t="shared" si="3"/>
        <v>1.292</v>
      </c>
      <c r="P53" s="4"/>
      <c r="Q53" s="4"/>
    </row>
    <row r="54" spans="1:17">
      <c r="A54" s="1" t="s">
        <v>282</v>
      </c>
      <c r="B54" s="1">
        <v>1</v>
      </c>
      <c r="C54" s="4" t="s">
        <v>261</v>
      </c>
      <c r="D54" s="4">
        <v>0.18770000000000001</v>
      </c>
      <c r="E54" s="4">
        <v>0.80247000000000002</v>
      </c>
      <c r="F54" s="4"/>
      <c r="G54" s="4">
        <v>0.78749999999999998</v>
      </c>
      <c r="H54" s="4"/>
      <c r="I54" s="1" t="s">
        <v>282</v>
      </c>
      <c r="J54" s="4"/>
      <c r="K54" s="4" t="s">
        <v>139</v>
      </c>
      <c r="L54" s="4">
        <f t="shared" si="1"/>
        <v>0.18770000000000001</v>
      </c>
      <c r="M54" s="4">
        <f t="shared" si="2"/>
        <v>0.80247000000000002</v>
      </c>
      <c r="N54" s="4"/>
      <c r="O54" s="4">
        <f t="shared" si="3"/>
        <v>0.78749999999999998</v>
      </c>
      <c r="P54" s="4"/>
      <c r="Q54" s="4"/>
    </row>
    <row r="55" spans="1:17">
      <c r="A55" s="1" t="s">
        <v>260</v>
      </c>
      <c r="B55" s="1">
        <v>10</v>
      </c>
      <c r="C55" s="4" t="s">
        <v>261</v>
      </c>
      <c r="D55" s="4">
        <v>4.1715</v>
      </c>
      <c r="E55" s="4">
        <v>3.09423</v>
      </c>
      <c r="F55" s="4"/>
      <c r="G55" s="4">
        <v>37.056600000000003</v>
      </c>
      <c r="H55" s="4"/>
      <c r="I55" s="1" t="s">
        <v>260</v>
      </c>
      <c r="J55" s="4"/>
      <c r="K55" s="4" t="s">
        <v>139</v>
      </c>
      <c r="L55" s="4">
        <f t="shared" si="1"/>
        <v>41.715000000000003</v>
      </c>
      <c r="M55" s="4">
        <f t="shared" si="2"/>
        <v>30.942299999999999</v>
      </c>
      <c r="N55" s="4"/>
      <c r="O55" s="4">
        <f t="shared" si="3"/>
        <v>370.56600000000003</v>
      </c>
      <c r="P55" s="4"/>
      <c r="Q55" s="4"/>
    </row>
    <row r="56" spans="1:17">
      <c r="A56" s="1" t="s">
        <v>283</v>
      </c>
      <c r="B56" s="1">
        <v>1</v>
      </c>
      <c r="C56" s="4">
        <v>0.15856999999999999</v>
      </c>
      <c r="D56" s="4">
        <v>41.3611</v>
      </c>
      <c r="E56" s="4">
        <v>14.774800000000001</v>
      </c>
      <c r="F56" s="4"/>
      <c r="G56" s="4">
        <v>365.94659999999999</v>
      </c>
      <c r="H56" s="4"/>
      <c r="I56" s="1" t="s">
        <v>283</v>
      </c>
      <c r="J56" s="4"/>
      <c r="K56" s="4">
        <f t="shared" si="0"/>
        <v>0.15856999999999999</v>
      </c>
      <c r="L56" s="4">
        <f t="shared" si="1"/>
        <v>41.3611</v>
      </c>
      <c r="M56" s="4">
        <f t="shared" si="2"/>
        <v>14.774800000000001</v>
      </c>
      <c r="N56" s="4"/>
      <c r="O56" s="4">
        <f t="shared" si="3"/>
        <v>365.94659999999999</v>
      </c>
      <c r="P56" s="4"/>
      <c r="Q56" s="4"/>
    </row>
    <row r="57" spans="1:17">
      <c r="A57" s="1" t="s">
        <v>262</v>
      </c>
      <c r="B57" s="1">
        <v>10</v>
      </c>
      <c r="C57" s="4">
        <v>2.2370000000000001E-2</v>
      </c>
      <c r="D57" s="4">
        <v>2.6705999999999999</v>
      </c>
      <c r="E57" s="4">
        <v>2.8015300000000001</v>
      </c>
      <c r="F57" s="4">
        <v>1.3576999999999999</v>
      </c>
      <c r="G57" s="4">
        <v>216.40719999999999</v>
      </c>
      <c r="H57" s="4"/>
      <c r="I57" s="1" t="s">
        <v>262</v>
      </c>
      <c r="J57" s="4"/>
      <c r="K57" s="4">
        <f t="shared" si="0"/>
        <v>0.22370000000000001</v>
      </c>
      <c r="L57" s="4">
        <f t="shared" si="1"/>
        <v>26.706</v>
      </c>
      <c r="M57" s="4">
        <f t="shared" si="2"/>
        <v>28.0153</v>
      </c>
      <c r="N57" s="4">
        <f t="shared" ref="N57:N66" si="4">F57*$B57</f>
        <v>13.576999999999998</v>
      </c>
      <c r="O57" s="4">
        <f t="shared" si="3"/>
        <v>2164.0720000000001</v>
      </c>
      <c r="P57" s="4"/>
      <c r="Q57" s="4"/>
    </row>
    <row r="58" spans="1:17">
      <c r="A58" s="1" t="s">
        <v>284</v>
      </c>
      <c r="B58" s="1">
        <v>1</v>
      </c>
      <c r="C58" s="4">
        <v>1.7204999999999999</v>
      </c>
      <c r="D58" s="4">
        <v>26.165900000000001</v>
      </c>
      <c r="E58" s="4">
        <v>10.8748</v>
      </c>
      <c r="F58" s="4">
        <v>11.742599999999999</v>
      </c>
      <c r="G58" s="4">
        <v>2057.42</v>
      </c>
      <c r="H58" s="4"/>
      <c r="I58" s="1" t="s">
        <v>284</v>
      </c>
      <c r="J58" s="4"/>
      <c r="K58" s="4">
        <f t="shared" si="0"/>
        <v>1.7204999999999999</v>
      </c>
      <c r="L58" s="4">
        <f t="shared" si="1"/>
        <v>26.165900000000001</v>
      </c>
      <c r="M58" s="4">
        <f t="shared" si="2"/>
        <v>10.8748</v>
      </c>
      <c r="N58" s="4">
        <f t="shared" si="4"/>
        <v>11.742599999999999</v>
      </c>
      <c r="O58" s="4">
        <f t="shared" si="3"/>
        <v>2057.42</v>
      </c>
      <c r="P58" s="4"/>
      <c r="Q58" s="4"/>
    </row>
    <row r="59" spans="1:17">
      <c r="A59" s="1" t="s">
        <v>263</v>
      </c>
      <c r="B59" s="1">
        <v>10</v>
      </c>
      <c r="C59" s="4">
        <v>0.11203</v>
      </c>
      <c r="D59" s="4">
        <v>6.3329000000000004</v>
      </c>
      <c r="E59" s="4">
        <v>4.2803000000000004</v>
      </c>
      <c r="F59" s="4"/>
      <c r="G59" s="4">
        <v>102.3206</v>
      </c>
      <c r="H59" s="4"/>
      <c r="I59" s="1" t="s">
        <v>263</v>
      </c>
      <c r="J59" s="4"/>
      <c r="K59" s="4">
        <f t="shared" si="0"/>
        <v>1.1203000000000001</v>
      </c>
      <c r="L59" s="4">
        <f t="shared" si="1"/>
        <v>63.329000000000008</v>
      </c>
      <c r="M59" s="4">
        <f t="shared" si="2"/>
        <v>42.803000000000004</v>
      </c>
      <c r="N59" s="4"/>
      <c r="O59" s="4">
        <f t="shared" si="3"/>
        <v>1023.206</v>
      </c>
      <c r="P59" s="4"/>
      <c r="Q59" s="4"/>
    </row>
    <row r="60" spans="1:17">
      <c r="A60" s="1" t="s">
        <v>285</v>
      </c>
      <c r="B60" s="1">
        <v>1</v>
      </c>
      <c r="C60" s="4">
        <v>1.4175</v>
      </c>
      <c r="D60" s="4">
        <v>62.790399999999998</v>
      </c>
      <c r="E60" s="4">
        <v>20.2331</v>
      </c>
      <c r="F60" s="4"/>
      <c r="G60" s="4">
        <v>991.66</v>
      </c>
      <c r="H60" s="4"/>
      <c r="I60" s="1" t="s">
        <v>285</v>
      </c>
      <c r="J60" s="4"/>
      <c r="K60" s="4">
        <f t="shared" si="0"/>
        <v>1.4175</v>
      </c>
      <c r="L60" s="4">
        <f t="shared" si="1"/>
        <v>62.790399999999998</v>
      </c>
      <c r="M60" s="4">
        <f t="shared" si="2"/>
        <v>20.2331</v>
      </c>
      <c r="N60" s="4"/>
      <c r="O60" s="4">
        <f t="shared" si="3"/>
        <v>991.66</v>
      </c>
      <c r="P60" s="4"/>
      <c r="Q60" s="4"/>
    </row>
    <row r="61" spans="1:17">
      <c r="A61" s="1" t="s">
        <v>264</v>
      </c>
      <c r="B61" s="1">
        <v>10</v>
      </c>
      <c r="C61" s="4">
        <v>1.7729999999999999E-2</v>
      </c>
      <c r="D61" s="4">
        <v>3.4544999999999999</v>
      </c>
      <c r="E61" s="4">
        <v>3.74057</v>
      </c>
      <c r="F61" s="4"/>
      <c r="G61" s="4">
        <v>47.348199999999999</v>
      </c>
      <c r="H61" s="4"/>
      <c r="I61" s="1" t="s">
        <v>264</v>
      </c>
      <c r="J61" s="4"/>
      <c r="K61" s="4">
        <f t="shared" si="0"/>
        <v>0.17729999999999999</v>
      </c>
      <c r="L61" s="4">
        <f t="shared" si="1"/>
        <v>34.545000000000002</v>
      </c>
      <c r="M61" s="4">
        <f t="shared" si="2"/>
        <v>37.405699999999996</v>
      </c>
      <c r="N61" s="4"/>
      <c r="O61" s="4">
        <f t="shared" si="3"/>
        <v>473.48199999999997</v>
      </c>
      <c r="P61" s="4"/>
      <c r="Q61" s="4"/>
    </row>
    <row r="62" spans="1:17">
      <c r="A62" s="1" t="s">
        <v>286</v>
      </c>
      <c r="B62" s="1">
        <v>1</v>
      </c>
      <c r="C62" s="4">
        <v>0.25319999999999998</v>
      </c>
      <c r="D62" s="4">
        <v>33.655000000000001</v>
      </c>
      <c r="E62" s="4">
        <v>17.923200000000001</v>
      </c>
      <c r="F62" s="4"/>
      <c r="G62" s="4">
        <v>463.36599999999999</v>
      </c>
      <c r="H62" s="4"/>
      <c r="I62" s="1" t="s">
        <v>286</v>
      </c>
      <c r="J62" s="4"/>
      <c r="K62" s="4">
        <f t="shared" si="0"/>
        <v>0.25319999999999998</v>
      </c>
      <c r="L62" s="4">
        <f t="shared" si="1"/>
        <v>33.655000000000001</v>
      </c>
      <c r="M62" s="4">
        <f t="shared" si="2"/>
        <v>17.923200000000001</v>
      </c>
      <c r="N62" s="4"/>
      <c r="O62" s="4">
        <f t="shared" si="3"/>
        <v>463.36599999999999</v>
      </c>
      <c r="P62" s="4"/>
      <c r="Q62" s="4"/>
    </row>
    <row r="63" spans="1:17">
      <c r="A63" s="1" t="s">
        <v>265</v>
      </c>
      <c r="B63" s="1">
        <v>10</v>
      </c>
      <c r="C63" s="4" t="s">
        <v>261</v>
      </c>
      <c r="D63" s="4">
        <v>0.36809999999999998</v>
      </c>
      <c r="E63" s="4">
        <v>4.1831300000000002</v>
      </c>
      <c r="F63" s="4">
        <v>0.24187</v>
      </c>
      <c r="G63" s="4">
        <v>1.1669</v>
      </c>
      <c r="H63" s="4"/>
      <c r="I63" s="1" t="s">
        <v>265</v>
      </c>
      <c r="J63" s="4"/>
      <c r="K63" s="4" t="s">
        <v>139</v>
      </c>
      <c r="L63" s="4">
        <f t="shared" si="1"/>
        <v>3.681</v>
      </c>
      <c r="M63" s="4">
        <f t="shared" si="2"/>
        <v>41.831299999999999</v>
      </c>
      <c r="N63" s="4">
        <f t="shared" si="4"/>
        <v>2.4186999999999999</v>
      </c>
      <c r="O63" s="4">
        <f t="shared" si="3"/>
        <v>11.669</v>
      </c>
      <c r="P63" s="4"/>
      <c r="Q63" s="4"/>
    </row>
    <row r="64" spans="1:17">
      <c r="A64" s="1" t="s">
        <v>287</v>
      </c>
      <c r="B64" s="1">
        <v>1</v>
      </c>
      <c r="C64" s="4" t="s">
        <v>261</v>
      </c>
      <c r="D64" s="4">
        <v>3.0234000000000001</v>
      </c>
      <c r="E64" s="4">
        <v>13.828099999999999</v>
      </c>
      <c r="F64" s="4">
        <v>6.3125999999999998</v>
      </c>
      <c r="G64" s="4">
        <v>14.0198</v>
      </c>
      <c r="H64" s="4"/>
      <c r="I64" s="1" t="s">
        <v>287</v>
      </c>
      <c r="J64" s="4"/>
      <c r="K64" s="4" t="s">
        <v>139</v>
      </c>
      <c r="L64" s="4">
        <f t="shared" si="1"/>
        <v>3.0234000000000001</v>
      </c>
      <c r="M64" s="4">
        <f t="shared" si="2"/>
        <v>13.828099999999999</v>
      </c>
      <c r="N64" s="4">
        <f t="shared" si="4"/>
        <v>6.3125999999999998</v>
      </c>
      <c r="O64" s="4">
        <f t="shared" si="3"/>
        <v>14.0198</v>
      </c>
      <c r="P64" s="4"/>
      <c r="Q64" s="4"/>
    </row>
    <row r="65" spans="1:17">
      <c r="A65" s="1" t="s">
        <v>266</v>
      </c>
      <c r="B65" s="1">
        <v>10</v>
      </c>
      <c r="C65" s="4">
        <v>8.8999999999999999E-3</v>
      </c>
      <c r="D65" s="4">
        <v>1.3089999999999999</v>
      </c>
      <c r="E65" s="4">
        <v>2.8079000000000001</v>
      </c>
      <c r="F65" s="4">
        <v>0.42930000000000001</v>
      </c>
      <c r="G65" s="4">
        <v>4.0137</v>
      </c>
      <c r="H65" s="4"/>
      <c r="I65" s="1" t="s">
        <v>266</v>
      </c>
      <c r="J65" s="4"/>
      <c r="K65" s="4">
        <f t="shared" si="0"/>
        <v>8.8999999999999996E-2</v>
      </c>
      <c r="L65" s="4">
        <f t="shared" si="1"/>
        <v>13.09</v>
      </c>
      <c r="M65" s="4">
        <f t="shared" si="2"/>
        <v>28.079000000000001</v>
      </c>
      <c r="N65" s="4">
        <f t="shared" si="4"/>
        <v>4.2930000000000001</v>
      </c>
      <c r="O65" s="4">
        <f t="shared" si="3"/>
        <v>40.137</v>
      </c>
      <c r="P65" s="4"/>
      <c r="Q65" s="4"/>
    </row>
    <row r="66" spans="1:17">
      <c r="A66" s="1" t="s">
        <v>288</v>
      </c>
      <c r="B66" s="1">
        <v>1</v>
      </c>
      <c r="C66" s="4">
        <v>0.18237</v>
      </c>
      <c r="D66" s="4">
        <v>12.417</v>
      </c>
      <c r="E66" s="4"/>
      <c r="F66" s="4">
        <v>0.5978</v>
      </c>
      <c r="G66" s="4">
        <v>47.614100000000001</v>
      </c>
      <c r="H66" s="4"/>
      <c r="I66" s="1" t="s">
        <v>288</v>
      </c>
      <c r="J66" s="4"/>
      <c r="K66" s="4">
        <f t="shared" si="0"/>
        <v>0.18237</v>
      </c>
      <c r="L66" s="4">
        <f t="shared" si="1"/>
        <v>12.417</v>
      </c>
      <c r="M66" s="4"/>
      <c r="N66" s="4">
        <f t="shared" si="4"/>
        <v>0.5978</v>
      </c>
      <c r="O66" s="4">
        <f t="shared" si="3"/>
        <v>47.614100000000001</v>
      </c>
      <c r="P66" s="4"/>
      <c r="Q66" s="4"/>
    </row>
    <row r="67" spans="1:17">
      <c r="A67" s="1" t="s">
        <v>267</v>
      </c>
      <c r="B67" s="1">
        <v>10</v>
      </c>
      <c r="C67" s="4" t="s">
        <v>250</v>
      </c>
      <c r="D67" s="4">
        <v>0.91139999999999999</v>
      </c>
      <c r="E67" s="4">
        <v>1.8311999999999999</v>
      </c>
      <c r="F67" s="4"/>
      <c r="G67" s="4">
        <v>20.628900000000002</v>
      </c>
      <c r="H67" s="4"/>
      <c r="I67" s="1" t="s">
        <v>267</v>
      </c>
      <c r="J67" s="4"/>
      <c r="K67" s="4" t="s">
        <v>139</v>
      </c>
      <c r="L67" s="4">
        <f t="shared" si="1"/>
        <v>9.1140000000000008</v>
      </c>
      <c r="M67" s="4">
        <f t="shared" si="2"/>
        <v>18.311999999999998</v>
      </c>
      <c r="N67" s="4"/>
      <c r="O67" s="4">
        <f t="shared" si="3"/>
        <v>206.28900000000002</v>
      </c>
      <c r="P67" s="4"/>
      <c r="Q67" s="4"/>
    </row>
    <row r="68" spans="1:17">
      <c r="A68" s="1" t="s">
        <v>289</v>
      </c>
      <c r="B68" s="1">
        <v>1</v>
      </c>
      <c r="C68" s="4">
        <v>0.66476999999999997</v>
      </c>
      <c r="D68" s="4">
        <v>15.969099999999999</v>
      </c>
      <c r="E68" s="4">
        <v>18.984500000000001</v>
      </c>
      <c r="F68" s="4"/>
      <c r="G68" s="4">
        <v>402.44389999999999</v>
      </c>
      <c r="H68" s="4"/>
      <c r="I68" s="1" t="s">
        <v>289</v>
      </c>
      <c r="J68" s="4"/>
      <c r="K68" s="4">
        <f t="shared" si="0"/>
        <v>0.66476999999999997</v>
      </c>
      <c r="L68" s="4">
        <f t="shared" si="1"/>
        <v>15.969099999999999</v>
      </c>
      <c r="M68" s="4">
        <f t="shared" si="2"/>
        <v>18.984500000000001</v>
      </c>
      <c r="N68" s="4"/>
      <c r="O68" s="4">
        <f t="shared" si="3"/>
        <v>402.44389999999999</v>
      </c>
      <c r="P68" s="4"/>
      <c r="Q68" s="4"/>
    </row>
    <row r="69" spans="1:17">
      <c r="A69" s="1" t="s">
        <v>268</v>
      </c>
      <c r="B69" s="1">
        <v>10</v>
      </c>
      <c r="C69" s="4">
        <v>4.6829999999999997E-2</v>
      </c>
      <c r="D69" s="4">
        <v>1.6914</v>
      </c>
      <c r="E69" s="4">
        <v>3.5442999999999998</v>
      </c>
      <c r="F69" s="4"/>
      <c r="G69" s="4">
        <v>8.4659999999999993</v>
      </c>
      <c r="H69" s="4"/>
      <c r="I69" s="1" t="s">
        <v>268</v>
      </c>
      <c r="J69" s="4"/>
      <c r="K69" s="4">
        <f t="shared" si="0"/>
        <v>0.46829999999999994</v>
      </c>
      <c r="L69" s="4">
        <f t="shared" si="1"/>
        <v>16.914000000000001</v>
      </c>
      <c r="M69" s="4">
        <f t="shared" si="2"/>
        <v>35.442999999999998</v>
      </c>
      <c r="N69" s="4"/>
      <c r="O69" s="4">
        <f t="shared" si="3"/>
        <v>84.66</v>
      </c>
      <c r="P69" s="4"/>
      <c r="Q69" s="4"/>
    </row>
    <row r="70" spans="1:17">
      <c r="A70" s="1" t="s">
        <v>290</v>
      </c>
      <c r="B70" s="1">
        <v>1</v>
      </c>
      <c r="C70" s="4">
        <v>1.06087</v>
      </c>
      <c r="D70" s="4">
        <v>20.782769999999999</v>
      </c>
      <c r="E70" s="4">
        <v>19.6007</v>
      </c>
      <c r="F70" s="4"/>
      <c r="G70" s="4">
        <v>108.1161</v>
      </c>
      <c r="H70" s="4"/>
      <c r="I70" s="1" t="s">
        <v>290</v>
      </c>
      <c r="J70" s="4"/>
      <c r="K70" s="4">
        <f t="shared" si="0"/>
        <v>1.06087</v>
      </c>
      <c r="L70" s="4">
        <f t="shared" si="1"/>
        <v>20.782769999999999</v>
      </c>
      <c r="M70" s="4">
        <f t="shared" si="2"/>
        <v>19.6007</v>
      </c>
      <c r="N70" s="4"/>
      <c r="O70" s="4">
        <f t="shared" si="3"/>
        <v>108.1161</v>
      </c>
      <c r="P70" s="4"/>
      <c r="Q70" s="4"/>
    </row>
    <row r="71" spans="1:17">
      <c r="A71" s="1" t="s">
        <v>269</v>
      </c>
      <c r="B71" s="1">
        <v>10</v>
      </c>
      <c r="C71" s="4">
        <v>0.29677999999999999</v>
      </c>
      <c r="D71" s="4">
        <v>21.63937</v>
      </c>
      <c r="E71" s="4">
        <v>1.5621</v>
      </c>
      <c r="F71" s="4"/>
      <c r="G71" s="4">
        <v>406.92009999999999</v>
      </c>
      <c r="H71" s="4"/>
      <c r="I71" s="1" t="s">
        <v>269</v>
      </c>
      <c r="J71" s="4"/>
      <c r="K71" s="4">
        <f t="shared" si="0"/>
        <v>2.9678</v>
      </c>
      <c r="L71" s="4">
        <f t="shared" si="1"/>
        <v>216.3937</v>
      </c>
      <c r="M71" s="4">
        <f t="shared" si="2"/>
        <v>15.621</v>
      </c>
      <c r="N71" s="4"/>
      <c r="O71" s="4">
        <f t="shared" si="3"/>
        <v>4069.201</v>
      </c>
      <c r="P71" s="4"/>
      <c r="Q71" s="4"/>
    </row>
    <row r="87" spans="1:1">
      <c r="A87" s="1" t="s">
        <v>291</v>
      </c>
    </row>
    <row r="88" spans="1:1">
      <c r="A88" s="1" t="s">
        <v>292</v>
      </c>
    </row>
    <row r="89" spans="1:1">
      <c r="A89" s="1" t="s">
        <v>293</v>
      </c>
    </row>
    <row r="90" spans="1:1">
      <c r="A90" s="1" t="s">
        <v>294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63"/>
  <sheetViews>
    <sheetView workbookViewId="0">
      <selection activeCell="B1" sqref="B1:E22"/>
    </sheetView>
  </sheetViews>
  <sheetFormatPr baseColWidth="10" defaultRowHeight="16"/>
  <cols>
    <col min="1" max="1" width="17.83203125" customWidth="1"/>
    <col min="3" max="6" width="6.5" customWidth="1"/>
  </cols>
  <sheetData>
    <row r="1" spans="1:5">
      <c r="B1" s="1" t="s">
        <v>248</v>
      </c>
      <c r="C1" s="1" t="s">
        <v>241</v>
      </c>
      <c r="D1" s="1" t="s">
        <v>242</v>
      </c>
      <c r="E1" s="1" t="s">
        <v>243</v>
      </c>
    </row>
    <row r="2" spans="1:5">
      <c r="A2" s="1" t="s">
        <v>114</v>
      </c>
    </row>
    <row r="3" spans="1:5">
      <c r="A3" s="1" t="s">
        <v>115</v>
      </c>
    </row>
    <row r="4" spans="1:5">
      <c r="A4" s="1" t="s">
        <v>116</v>
      </c>
    </row>
    <row r="5" spans="1:5">
      <c r="A5" s="1" t="s">
        <v>117</v>
      </c>
      <c r="C5">
        <f>I31</f>
        <v>8.8999999999999996E-2</v>
      </c>
    </row>
    <row r="6" spans="1:5">
      <c r="A6" s="1" t="s">
        <v>118</v>
      </c>
    </row>
    <row r="7" spans="1:5">
      <c r="A7" s="1" t="s">
        <v>119</v>
      </c>
      <c r="B7">
        <f>AVERAGE(H35:H36)</f>
        <v>7.5425000000000004</v>
      </c>
      <c r="E7">
        <f>K36</f>
        <v>0.5786</v>
      </c>
    </row>
    <row r="8" spans="1:5">
      <c r="A8" s="1" t="s">
        <v>120</v>
      </c>
      <c r="B8">
        <f>H38</f>
        <v>4.437E-2</v>
      </c>
    </row>
    <row r="9" spans="1:5">
      <c r="A9" s="1" t="s">
        <v>133</v>
      </c>
    </row>
    <row r="10" spans="1:5">
      <c r="A10" s="1" t="s">
        <v>121</v>
      </c>
      <c r="B10">
        <f>AVERAGE(H40:H41)</f>
        <v>0.19724999999999998</v>
      </c>
      <c r="D10">
        <f>J41</f>
        <v>1.4829999999999999E-2</v>
      </c>
    </row>
    <row r="11" spans="1:5">
      <c r="A11" s="1" t="s">
        <v>134</v>
      </c>
      <c r="C11">
        <f>I42</f>
        <v>0.43999999999999995</v>
      </c>
    </row>
    <row r="12" spans="1:5">
      <c r="A12" s="1" t="s">
        <v>122</v>
      </c>
    </row>
    <row r="13" spans="1:5">
      <c r="A13" s="1" t="s">
        <v>123</v>
      </c>
    </row>
    <row r="14" spans="1:5">
      <c r="A14" s="1" t="s">
        <v>124</v>
      </c>
    </row>
    <row r="15" spans="1:5">
      <c r="A15" s="1" t="s">
        <v>125</v>
      </c>
      <c r="C15">
        <f>I49</f>
        <v>4.2729999999999997</v>
      </c>
    </row>
    <row r="16" spans="1:5">
      <c r="A16" s="1" t="s">
        <v>126</v>
      </c>
    </row>
    <row r="17" spans="1:13">
      <c r="A17" s="1" t="s">
        <v>127</v>
      </c>
    </row>
    <row r="18" spans="1:13">
      <c r="A18" s="1" t="s">
        <v>128</v>
      </c>
    </row>
    <row r="19" spans="1:13">
      <c r="A19" s="1" t="s">
        <v>129</v>
      </c>
    </row>
    <row r="20" spans="1:13">
      <c r="A20" s="1" t="s">
        <v>130</v>
      </c>
    </row>
    <row r="21" spans="1:13">
      <c r="A21" s="1" t="s">
        <v>131</v>
      </c>
    </row>
    <row r="22" spans="1:13">
      <c r="A22" s="1" t="s">
        <v>132</v>
      </c>
      <c r="M22" s="1"/>
    </row>
    <row r="24" spans="1:13">
      <c r="A24" s="1"/>
      <c r="B24" s="1" t="s">
        <v>295</v>
      </c>
      <c r="C24" s="1" t="s">
        <v>248</v>
      </c>
      <c r="D24" s="1" t="s">
        <v>241</v>
      </c>
      <c r="E24" s="1" t="s">
        <v>242</v>
      </c>
      <c r="F24" s="1" t="s">
        <v>243</v>
      </c>
      <c r="H24" s="1" t="s">
        <v>248</v>
      </c>
      <c r="I24" s="1" t="s">
        <v>241</v>
      </c>
      <c r="J24" s="1" t="s">
        <v>242</v>
      </c>
      <c r="K24" s="1" t="s">
        <v>243</v>
      </c>
    </row>
    <row r="25" spans="1:13">
      <c r="A25" s="1" t="s">
        <v>249</v>
      </c>
      <c r="B25" s="1">
        <v>10</v>
      </c>
      <c r="C25" s="4"/>
      <c r="D25" s="4"/>
      <c r="E25" s="4"/>
      <c r="F25" s="4"/>
    </row>
    <row r="26" spans="1:13">
      <c r="A26" s="1" t="s">
        <v>272</v>
      </c>
      <c r="B26" s="1">
        <v>1</v>
      </c>
      <c r="C26" s="4"/>
      <c r="D26" s="4"/>
      <c r="E26" s="4"/>
      <c r="F26" s="4"/>
    </row>
    <row r="27" spans="1:13">
      <c r="A27" s="1" t="s">
        <v>251</v>
      </c>
      <c r="B27" s="1">
        <v>10</v>
      </c>
      <c r="C27" s="4"/>
      <c r="D27" s="4"/>
      <c r="E27" s="4"/>
      <c r="F27" s="4"/>
    </row>
    <row r="28" spans="1:13">
      <c r="A28" s="1" t="s">
        <v>273</v>
      </c>
      <c r="B28" s="1">
        <v>1</v>
      </c>
      <c r="C28" s="4"/>
      <c r="D28" s="4"/>
      <c r="E28" s="4"/>
      <c r="F28" s="4"/>
    </row>
    <row r="29" spans="1:13">
      <c r="A29" s="1" t="s">
        <v>252</v>
      </c>
      <c r="B29" s="1">
        <v>10</v>
      </c>
      <c r="C29" s="4"/>
      <c r="D29" s="4"/>
      <c r="E29" s="4"/>
      <c r="F29" s="4"/>
    </row>
    <row r="30" spans="1:13">
      <c r="A30" s="1" t="s">
        <v>274</v>
      </c>
      <c r="B30" s="1">
        <v>1</v>
      </c>
      <c r="C30" s="4"/>
      <c r="D30" s="4"/>
      <c r="E30" s="4"/>
      <c r="F30" s="4"/>
    </row>
    <row r="31" spans="1:13">
      <c r="A31" s="1" t="s">
        <v>253</v>
      </c>
      <c r="B31" s="1">
        <v>10</v>
      </c>
      <c r="C31" s="4"/>
      <c r="D31" s="4">
        <v>8.8999999999999999E-3</v>
      </c>
      <c r="E31" s="4"/>
      <c r="F31" s="4"/>
      <c r="I31">
        <f>D31*$B31</f>
        <v>8.8999999999999996E-2</v>
      </c>
    </row>
    <row r="32" spans="1:13">
      <c r="A32" s="1" t="s">
        <v>275</v>
      </c>
      <c r="B32" s="1">
        <v>1</v>
      </c>
      <c r="C32" s="4"/>
      <c r="D32" s="4" t="s">
        <v>276</v>
      </c>
      <c r="E32" s="4"/>
      <c r="F32" s="4"/>
    </row>
    <row r="33" spans="1:11">
      <c r="A33" s="1" t="s">
        <v>254</v>
      </c>
      <c r="B33" s="1">
        <v>10</v>
      </c>
      <c r="C33" s="4"/>
      <c r="D33" s="4"/>
      <c r="E33" s="4"/>
      <c r="F33" s="4"/>
    </row>
    <row r="34" spans="1:11">
      <c r="A34" s="1" t="s">
        <v>277</v>
      </c>
      <c r="B34" s="1">
        <v>1</v>
      </c>
      <c r="C34" s="4"/>
      <c r="D34" s="4"/>
      <c r="E34" s="4"/>
      <c r="F34" s="4"/>
    </row>
    <row r="35" spans="1:11">
      <c r="A35" s="1" t="s">
        <v>255</v>
      </c>
      <c r="B35" s="1">
        <v>10</v>
      </c>
      <c r="C35" s="4">
        <v>0.7046</v>
      </c>
      <c r="D35" s="4"/>
      <c r="E35" s="4"/>
      <c r="F35" s="4"/>
      <c r="H35">
        <f t="shared" ref="H35:H41" si="0">C35*$B35</f>
        <v>7.0460000000000003</v>
      </c>
    </row>
    <row r="36" spans="1:11">
      <c r="A36" s="1" t="s">
        <v>278</v>
      </c>
      <c r="B36" s="1">
        <v>1</v>
      </c>
      <c r="C36" s="4">
        <v>8.0389999999999997</v>
      </c>
      <c r="D36" s="4"/>
      <c r="E36" s="4"/>
      <c r="F36" s="4">
        <v>0.5786</v>
      </c>
      <c r="H36">
        <f t="shared" si="0"/>
        <v>8.0389999999999997</v>
      </c>
      <c r="K36">
        <f>F36*$B36</f>
        <v>0.5786</v>
      </c>
    </row>
    <row r="37" spans="1:11">
      <c r="A37" s="1" t="s">
        <v>256</v>
      </c>
      <c r="B37" s="1">
        <v>10</v>
      </c>
      <c r="C37" s="4"/>
      <c r="D37" s="4"/>
      <c r="E37" s="4"/>
      <c r="F37" s="4"/>
    </row>
    <row r="38" spans="1:11">
      <c r="A38" s="1" t="s">
        <v>279</v>
      </c>
      <c r="B38" s="1">
        <v>1</v>
      </c>
      <c r="C38" s="4">
        <v>4.437E-2</v>
      </c>
      <c r="D38" s="4"/>
      <c r="E38" s="4"/>
      <c r="F38" s="4"/>
      <c r="H38">
        <f t="shared" si="0"/>
        <v>4.437E-2</v>
      </c>
    </row>
    <row r="39" spans="1:11">
      <c r="A39" s="1" t="s">
        <v>270</v>
      </c>
      <c r="B39" s="1">
        <v>10</v>
      </c>
      <c r="C39" s="4"/>
      <c r="D39" s="4"/>
      <c r="E39" s="4"/>
      <c r="F39" s="4"/>
    </row>
    <row r="40" spans="1:11">
      <c r="A40" s="1" t="s">
        <v>257</v>
      </c>
      <c r="B40" s="1">
        <v>10</v>
      </c>
      <c r="C40" s="4">
        <v>1.447E-2</v>
      </c>
      <c r="D40" s="4"/>
      <c r="E40" s="4"/>
      <c r="F40" s="4"/>
      <c r="H40">
        <f t="shared" si="0"/>
        <v>0.1447</v>
      </c>
    </row>
    <row r="41" spans="1:11">
      <c r="A41" s="1" t="s">
        <v>280</v>
      </c>
      <c r="B41" s="1">
        <v>1</v>
      </c>
      <c r="C41" s="4">
        <v>0.24979999999999999</v>
      </c>
      <c r="D41" s="4" t="s">
        <v>276</v>
      </c>
      <c r="E41" s="4">
        <v>1.4829999999999999E-2</v>
      </c>
      <c r="F41" s="4"/>
      <c r="H41">
        <f t="shared" si="0"/>
        <v>0.24979999999999999</v>
      </c>
      <c r="J41">
        <f>E41*$B41</f>
        <v>1.4829999999999999E-2</v>
      </c>
    </row>
    <row r="42" spans="1:11">
      <c r="A42" s="1" t="s">
        <v>271</v>
      </c>
      <c r="B42" s="1">
        <v>10</v>
      </c>
      <c r="C42" s="4"/>
      <c r="D42" s="4">
        <v>4.3999999999999997E-2</v>
      </c>
      <c r="E42" s="4"/>
      <c r="F42" s="4"/>
      <c r="I42">
        <f>D42*$B42</f>
        <v>0.43999999999999995</v>
      </c>
    </row>
    <row r="43" spans="1:11">
      <c r="A43" s="1" t="s">
        <v>258</v>
      </c>
      <c r="B43" s="1">
        <v>10</v>
      </c>
      <c r="C43" s="4"/>
      <c r="D43" s="4"/>
      <c r="E43" s="4"/>
      <c r="F43" s="4"/>
    </row>
    <row r="44" spans="1:11">
      <c r="A44" s="1" t="s">
        <v>281</v>
      </c>
      <c r="B44" s="1">
        <v>1</v>
      </c>
      <c r="C44" s="4"/>
      <c r="D44" s="4"/>
      <c r="E44" s="4"/>
      <c r="F44" s="4"/>
    </row>
    <row r="45" spans="1:11">
      <c r="A45" s="1" t="s">
        <v>259</v>
      </c>
      <c r="B45" s="1">
        <v>10</v>
      </c>
      <c r="C45" s="4"/>
      <c r="D45" s="4"/>
      <c r="E45" s="4"/>
      <c r="F45" s="4"/>
    </row>
    <row r="46" spans="1:11">
      <c r="A46" s="1" t="s">
        <v>282</v>
      </c>
      <c r="B46" s="1">
        <v>1</v>
      </c>
      <c r="C46" s="4"/>
      <c r="D46" s="4"/>
      <c r="E46" s="4"/>
      <c r="F46" s="4"/>
    </row>
    <row r="47" spans="1:11">
      <c r="A47" s="1" t="s">
        <v>260</v>
      </c>
      <c r="B47" s="1">
        <v>10</v>
      </c>
      <c r="C47" s="4"/>
      <c r="D47" s="4"/>
      <c r="E47" s="4"/>
      <c r="F47" s="4"/>
    </row>
    <row r="48" spans="1:11">
      <c r="A48" s="1" t="s">
        <v>283</v>
      </c>
      <c r="B48" s="1">
        <v>1</v>
      </c>
      <c r="C48" s="4"/>
      <c r="D48" s="4"/>
      <c r="E48" s="4"/>
      <c r="F48" s="4"/>
    </row>
    <row r="49" spans="1:9">
      <c r="A49" s="1" t="s">
        <v>262</v>
      </c>
      <c r="B49" s="1">
        <v>10</v>
      </c>
      <c r="C49" s="4"/>
      <c r="D49" s="4">
        <v>0.42730000000000001</v>
      </c>
      <c r="E49" s="4"/>
      <c r="F49" s="4"/>
      <c r="I49">
        <f>D49*$B49</f>
        <v>4.2729999999999997</v>
      </c>
    </row>
    <row r="50" spans="1:9">
      <c r="A50" s="1" t="s">
        <v>284</v>
      </c>
      <c r="B50" s="1">
        <v>1</v>
      </c>
      <c r="C50" s="4"/>
      <c r="D50" s="4" t="s">
        <v>276</v>
      </c>
      <c r="E50" s="4"/>
      <c r="F50" s="4"/>
    </row>
    <row r="51" spans="1:9">
      <c r="A51" s="1" t="s">
        <v>263</v>
      </c>
      <c r="B51" s="1">
        <v>10</v>
      </c>
      <c r="C51" s="4"/>
      <c r="D51" s="4"/>
      <c r="E51" s="4"/>
      <c r="F51" s="4"/>
    </row>
    <row r="52" spans="1:9">
      <c r="A52" s="1" t="s">
        <v>285</v>
      </c>
      <c r="B52" s="1">
        <v>1</v>
      </c>
      <c r="C52" s="4"/>
      <c r="D52" s="4"/>
      <c r="E52" s="4"/>
      <c r="F52" s="4"/>
    </row>
    <row r="53" spans="1:9">
      <c r="A53" s="1" t="s">
        <v>264</v>
      </c>
      <c r="B53" s="1">
        <v>10</v>
      </c>
      <c r="C53" s="4"/>
      <c r="D53" s="4"/>
      <c r="E53" s="4"/>
      <c r="F53" s="4"/>
    </row>
    <row r="54" spans="1:9">
      <c r="A54" s="1" t="s">
        <v>286</v>
      </c>
      <c r="B54" s="1">
        <v>1</v>
      </c>
      <c r="C54" s="4"/>
      <c r="D54" s="4"/>
      <c r="E54" s="4"/>
      <c r="F54" s="4"/>
    </row>
    <row r="55" spans="1:9">
      <c r="A55" s="1" t="s">
        <v>265</v>
      </c>
      <c r="B55" s="1">
        <v>10</v>
      </c>
      <c r="C55" s="4"/>
      <c r="D55" s="4"/>
      <c r="E55" s="4"/>
      <c r="F55" s="4"/>
    </row>
    <row r="56" spans="1:9">
      <c r="A56" s="1" t="s">
        <v>287</v>
      </c>
      <c r="B56" s="1">
        <v>1</v>
      </c>
      <c r="C56" s="4"/>
      <c r="D56" s="4"/>
      <c r="E56" s="4"/>
      <c r="F56" s="4"/>
    </row>
    <row r="57" spans="1:9">
      <c r="A57" s="1" t="s">
        <v>266</v>
      </c>
      <c r="B57" s="1">
        <v>10</v>
      </c>
      <c r="C57" s="4"/>
      <c r="D57" s="4"/>
      <c r="E57" s="4"/>
      <c r="F57" s="4"/>
    </row>
    <row r="58" spans="1:9">
      <c r="A58" s="1" t="s">
        <v>288</v>
      </c>
      <c r="B58" s="1">
        <v>1</v>
      </c>
      <c r="C58" s="4"/>
      <c r="D58" s="4"/>
      <c r="E58" s="4"/>
      <c r="F58" s="4"/>
    </row>
    <row r="59" spans="1:9">
      <c r="A59" s="1" t="s">
        <v>267</v>
      </c>
      <c r="B59" s="1">
        <v>10</v>
      </c>
      <c r="C59" s="4"/>
      <c r="D59" s="4"/>
      <c r="E59" s="4"/>
      <c r="F59" s="4"/>
    </row>
    <row r="60" spans="1:9">
      <c r="A60" s="1" t="s">
        <v>289</v>
      </c>
      <c r="B60" s="1">
        <v>1</v>
      </c>
      <c r="C60" s="4"/>
      <c r="D60" s="4"/>
      <c r="E60" s="4"/>
      <c r="F60" s="4"/>
    </row>
    <row r="61" spans="1:9">
      <c r="A61" s="1" t="s">
        <v>268</v>
      </c>
      <c r="B61" s="1">
        <v>10</v>
      </c>
      <c r="C61" s="4"/>
      <c r="D61" s="4"/>
      <c r="E61" s="4"/>
      <c r="F61" s="4"/>
    </row>
    <row r="62" spans="1:9">
      <c r="A62" s="1" t="s">
        <v>290</v>
      </c>
      <c r="B62" s="1">
        <v>1</v>
      </c>
      <c r="C62" s="4"/>
      <c r="D62" s="4"/>
      <c r="E62" s="4"/>
      <c r="F62" s="4"/>
    </row>
    <row r="63" spans="1:9">
      <c r="A63" s="1" t="s">
        <v>269</v>
      </c>
      <c r="B63" s="1">
        <v>10</v>
      </c>
      <c r="C63" s="4"/>
      <c r="D63" s="4"/>
      <c r="E63" s="4"/>
      <c r="F63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Formodeling</vt:lpstr>
      <vt:lpstr>cations</vt:lpstr>
      <vt:lpstr>cations Feb14</vt:lpstr>
      <vt:lpstr>DIC area calcs</vt:lpstr>
      <vt:lpstr>gases october</vt:lpstr>
      <vt:lpstr>Spectro</vt:lpstr>
      <vt:lpstr>anions</vt:lpstr>
      <vt:lpstr>organic acids</vt:lpstr>
      <vt:lpstr>water</vt:lpstr>
      <vt:lpstr>field data</vt:lpstr>
      <vt:lpstr>GasesFeb</vt:lpstr>
      <vt:lpstr>Sheet1</vt:lpstr>
    </vt:vector>
  </TitlesOfParts>
  <Company>Caltech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Osburn</dc:creator>
  <cp:lastModifiedBy>Maggie Osburn</cp:lastModifiedBy>
  <cp:lastPrinted>2014-01-09T23:45:20Z</cp:lastPrinted>
  <dcterms:created xsi:type="dcterms:W3CDTF">2014-01-07T17:51:51Z</dcterms:created>
  <dcterms:modified xsi:type="dcterms:W3CDTF">2018-12-21T14:41:38Z</dcterms:modified>
</cp:coreProperties>
</file>