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\OneDrive - Washington State University (email.wsu.edu)\calcrompton-com\idleCriminalEmpire\"/>
    </mc:Choice>
  </mc:AlternateContent>
  <xr:revisionPtr revIDLastSave="0" documentId="13_ncr:1_{84B95CCE-E8A1-4D5F-A636-E2549B4EF321}" xr6:coauthVersionLast="47" xr6:coauthVersionMax="47" xr10:uidLastSave="{00000000-0000-0000-0000-000000000000}"/>
  <bookViews>
    <workbookView xWindow="14655" yWindow="-16320" windowWidth="29040" windowHeight="15840" activeTab="1" xr2:uid="{63A74EA4-2642-4FE2-B5F6-156360751D31}"/>
  </bookViews>
  <sheets>
    <sheet name="GoonPricing" sheetId="1" r:id="rId1"/>
    <sheet name="JobCalculations" sheetId="2" r:id="rId2"/>
    <sheet name="Global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H3" i="2"/>
  <c r="H4" i="2"/>
  <c r="H5" i="2"/>
  <c r="H2" i="2"/>
  <c r="G3" i="2"/>
  <c r="G4" i="2"/>
  <c r="G5" i="2"/>
  <c r="G2" i="2"/>
  <c r="F3" i="2"/>
  <c r="F4" i="2"/>
  <c r="F5" i="2"/>
  <c r="F2" i="2"/>
  <c r="B2" i="3"/>
  <c r="E13" i="1"/>
  <c r="E14" i="1"/>
  <c r="E15" i="1"/>
  <c r="E12" i="1"/>
  <c r="B12" i="1" s="1"/>
  <c r="C12" i="1" s="1"/>
  <c r="A13" i="1"/>
  <c r="A14" i="1"/>
  <c r="A15" i="1"/>
  <c r="A16" i="1"/>
  <c r="A12" i="1"/>
  <c r="A5" i="1"/>
  <c r="D7" i="1" s="1"/>
  <c r="D9" i="1"/>
  <c r="E3" i="2"/>
  <c r="E4" i="2"/>
  <c r="E5" i="2"/>
  <c r="E2" i="2"/>
  <c r="A4" i="3"/>
  <c r="D3" i="2"/>
  <c r="D4" i="2"/>
  <c r="D5" i="2"/>
  <c r="D2" i="2"/>
  <c r="E3" i="1"/>
  <c r="E2" i="1"/>
  <c r="B15" i="1" l="1"/>
  <c r="C8" i="1"/>
  <c r="C7" i="1"/>
  <c r="C6" i="1"/>
  <c r="C10" i="1"/>
  <c r="C5" i="1"/>
  <c r="C15" i="1"/>
  <c r="D15" i="1"/>
  <c r="B14" i="1"/>
  <c r="D4" i="1"/>
  <c r="D3" i="1"/>
  <c r="D12" i="1"/>
  <c r="C9" i="1"/>
  <c r="D2" i="1"/>
  <c r="C2" i="1"/>
  <c r="D8" i="1"/>
  <c r="D6" i="1"/>
  <c r="D10" i="1"/>
  <c r="B13" i="1"/>
  <c r="D5" i="1"/>
  <c r="C4" i="1"/>
  <c r="C3" i="1"/>
  <c r="C13" i="1" l="1"/>
  <c r="D13" i="1"/>
  <c r="C14" i="1"/>
  <c r="D14" i="1"/>
</calcChain>
</file>

<file path=xl/sharedStrings.xml><?xml version="1.0" encoding="utf-8"?>
<sst xmlns="http://schemas.openxmlformats.org/spreadsheetml/2006/main" count="28" uniqueCount="27">
  <si>
    <t>Goon Number</t>
  </si>
  <si>
    <t>Price for</t>
  </si>
  <si>
    <t>BASEPRICE</t>
  </si>
  <si>
    <t>Job Name</t>
  </si>
  <si>
    <t>Work</t>
  </si>
  <si>
    <t>Payout</t>
  </si>
  <si>
    <t>Ratio</t>
  </si>
  <si>
    <t>Shoplift</t>
  </si>
  <si>
    <t>Pickpocket</t>
  </si>
  <si>
    <t>Workers Needed For Cap</t>
  </si>
  <si>
    <t>Goons to Work Ratio</t>
  </si>
  <si>
    <t>Summation</t>
  </si>
  <si>
    <t>Price =Goon*X+BP</t>
  </si>
  <si>
    <t>X</t>
  </si>
  <si>
    <t>Base Workers</t>
  </si>
  <si>
    <t>Money to buy</t>
  </si>
  <si>
    <t>Workers For Cap All</t>
  </si>
  <si>
    <t>Price for last</t>
  </si>
  <si>
    <t>Hotwire</t>
  </si>
  <si>
    <t>Mugging</t>
  </si>
  <si>
    <t>$ per Min @ Cap</t>
  </si>
  <si>
    <t>Updates Timer</t>
  </si>
  <si>
    <t>Updates Per Sec</t>
  </si>
  <si>
    <t>Per hour</t>
  </si>
  <si>
    <t>Summation Min</t>
  </si>
  <si>
    <t>Hour</t>
  </si>
  <si>
    <t>Building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</si>
</sst>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11" fontId="2" fillId="3" borderId="0" xfId="2" applyNumberFormat="1"/>
    <xf numFmtId="165" fontId="0" fillId="0" borderId="0" xfId="0" applyNumberFormat="1"/>
    <xf numFmtId="165" fontId="2" fillId="3" borderId="0" xfId="2" applyNumberFormat="1"/>
    <xf numFmtId="165" fontId="1" fillId="2" borderId="0" xfId="1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6861-B453-48A9-B819-B2122D906DD4}">
  <dimension ref="A1:E23"/>
  <sheetViews>
    <sheetView workbookViewId="0">
      <selection activeCell="A6" sqref="A6"/>
    </sheetView>
  </sheetViews>
  <sheetFormatPr defaultRowHeight="14.5" x14ac:dyDescent="0.35"/>
  <cols>
    <col min="1" max="1" width="16" customWidth="1"/>
    <col min="2" max="2" width="19.6328125" customWidth="1"/>
    <col min="3" max="3" width="12.7265625" style="4" customWidth="1"/>
    <col min="4" max="4" width="11.54296875" style="4" customWidth="1"/>
    <col min="5" max="5" width="13.90625" customWidth="1"/>
  </cols>
  <sheetData>
    <row r="1" spans="1:5" x14ac:dyDescent="0.35">
      <c r="A1" s="2" t="s">
        <v>2</v>
      </c>
      <c r="B1" s="2" t="s">
        <v>0</v>
      </c>
      <c r="C1" s="5" t="s">
        <v>11</v>
      </c>
      <c r="D1" s="5" t="s">
        <v>1</v>
      </c>
      <c r="E1" s="2"/>
    </row>
    <row r="2" spans="1:5" x14ac:dyDescent="0.35">
      <c r="A2" s="2">
        <v>1</v>
      </c>
      <c r="B2" s="2">
        <v>1</v>
      </c>
      <c r="C2" s="5">
        <f>(B2^2+B2)*0.5*$A$5+$A$2*B2</f>
        <v>11</v>
      </c>
      <c r="D2" s="5">
        <f>ROUND($A$2 +(B2)*$A$5,0)</f>
        <v>11</v>
      </c>
      <c r="E2" s="2">
        <f>1.01^(B3+1)</f>
        <v>1.0303009999999999</v>
      </c>
    </row>
    <row r="3" spans="1:5" x14ac:dyDescent="0.35">
      <c r="A3" s="2" t="s">
        <v>12</v>
      </c>
      <c r="B3" s="2">
        <v>2</v>
      </c>
      <c r="C3" s="5">
        <f t="shared" ref="C3:C12" si="0">(B3^2+B3)*0.5*$A$5+$A$2*B3</f>
        <v>32</v>
      </c>
      <c r="D3" s="5">
        <f>ROUND($A$2 +(B3)*$A$5,0)</f>
        <v>21</v>
      </c>
      <c r="E3" s="2">
        <f>10*B3</f>
        <v>20</v>
      </c>
    </row>
    <row r="4" spans="1:5" x14ac:dyDescent="0.35">
      <c r="A4" s="2" t="s">
        <v>13</v>
      </c>
      <c r="B4" s="2">
        <v>800</v>
      </c>
      <c r="C4" s="5">
        <f t="shared" si="0"/>
        <v>3204800</v>
      </c>
      <c r="D4" s="5">
        <f>ROUND($A$2 +(B4)*$A$5,0)</f>
        <v>8001</v>
      </c>
      <c r="E4" s="2"/>
    </row>
    <row r="5" spans="1:5" x14ac:dyDescent="0.35">
      <c r="A5" s="2">
        <f>10</f>
        <v>10</v>
      </c>
      <c r="B5" s="2">
        <v>1000</v>
      </c>
      <c r="C5" s="5">
        <f t="shared" si="0"/>
        <v>5006000</v>
      </c>
      <c r="D5" s="5">
        <f>ROUND($A$2 +(B5)*$A$5,0)</f>
        <v>10001</v>
      </c>
      <c r="E5" s="2"/>
    </row>
    <row r="6" spans="1:5" x14ac:dyDescent="0.35">
      <c r="A6" s="2"/>
      <c r="B6" s="2">
        <v>100000</v>
      </c>
      <c r="C6" s="5">
        <f t="shared" si="0"/>
        <v>50000600000</v>
      </c>
      <c r="D6" s="5">
        <f>ROUND($A$2 +(B6)*$A$5,0)</f>
        <v>1000001</v>
      </c>
      <c r="E6" s="2"/>
    </row>
    <row r="7" spans="1:5" x14ac:dyDescent="0.35">
      <c r="A7" s="2"/>
      <c r="B7" s="2">
        <v>100000000000</v>
      </c>
      <c r="C7" s="5">
        <f t="shared" si="0"/>
        <v>5.0000000000600008E+22</v>
      </c>
      <c r="D7" s="5">
        <f>ROUND($A$2 +(B7)*$A$5,0)</f>
        <v>1000000000001</v>
      </c>
      <c r="E7" s="2"/>
    </row>
    <row r="8" spans="1:5" x14ac:dyDescent="0.35">
      <c r="A8" s="2"/>
      <c r="B8" s="2">
        <v>100000000</v>
      </c>
      <c r="C8" s="5">
        <f t="shared" si="0"/>
        <v>5.00000006E+16</v>
      </c>
      <c r="D8" s="5">
        <f>ROUND($A$2 +(B8)*$A$5,0)</f>
        <v>1000000001</v>
      </c>
      <c r="E8" s="2"/>
    </row>
    <row r="9" spans="1:5" x14ac:dyDescent="0.35">
      <c r="A9" s="2"/>
      <c r="B9" s="2">
        <v>1E+21</v>
      </c>
      <c r="C9" s="5">
        <f t="shared" si="0"/>
        <v>5.0000000000000001E+42</v>
      </c>
      <c r="D9" s="5">
        <f>ROUND($A$2 +(B9)*$A$5,0)</f>
        <v>1E+22</v>
      </c>
      <c r="E9" s="2"/>
    </row>
    <row r="10" spans="1:5" x14ac:dyDescent="0.35">
      <c r="A10" s="2"/>
      <c r="B10" s="3">
        <v>1E+40</v>
      </c>
      <c r="C10" s="5">
        <f t="shared" si="0"/>
        <v>4.9999999999999996E+80</v>
      </c>
      <c r="D10" s="5">
        <f>ROUND($A$2 +(B10)*$A$5,0)</f>
        <v>1E+41</v>
      </c>
      <c r="E10" s="2"/>
    </row>
    <row r="11" spans="1:5" x14ac:dyDescent="0.35">
      <c r="A11" s="1" t="s">
        <v>3</v>
      </c>
      <c r="B11" s="1" t="s">
        <v>16</v>
      </c>
      <c r="C11" s="6" t="s">
        <v>15</v>
      </c>
      <c r="D11" s="6" t="s">
        <v>17</v>
      </c>
      <c r="E11" s="1" t="s">
        <v>14</v>
      </c>
    </row>
    <row r="12" spans="1:5" x14ac:dyDescent="0.35">
      <c r="A12" s="1" t="str">
        <f>JobCalculations!A2</f>
        <v>Shoplift</v>
      </c>
      <c r="B12" s="1">
        <f>SUM($E$12:E12)</f>
        <v>200</v>
      </c>
      <c r="C12" s="6">
        <f t="shared" si="0"/>
        <v>201200</v>
      </c>
      <c r="D12" s="6">
        <f>ROUND($A$2 +(B12)*$A$5,0)</f>
        <v>2001</v>
      </c>
      <c r="E12" s="1">
        <f>JobCalculations!E2</f>
        <v>200</v>
      </c>
    </row>
    <row r="13" spans="1:5" x14ac:dyDescent="0.35">
      <c r="A13" s="1" t="str">
        <f>JobCalculations!A3</f>
        <v>Pickpocket</v>
      </c>
      <c r="B13" s="1">
        <f>SUM($E$12:E13)</f>
        <v>600</v>
      </c>
      <c r="C13" s="6">
        <f t="shared" ref="C13" si="1">(B13^2+B13)*0.5*$A$5+$A$2*B13</f>
        <v>1803600</v>
      </c>
      <c r="D13" s="6">
        <f>ROUND($A$2 +(B13)*$A$5,0)</f>
        <v>6001</v>
      </c>
      <c r="E13" s="1">
        <f>JobCalculations!E3</f>
        <v>400</v>
      </c>
    </row>
    <row r="14" spans="1:5" x14ac:dyDescent="0.35">
      <c r="A14" s="1" t="str">
        <f>JobCalculations!A4</f>
        <v>Mugging</v>
      </c>
      <c r="B14" s="1">
        <f>SUM($E$12:E14)</f>
        <v>1600</v>
      </c>
      <c r="C14" s="6">
        <f t="shared" ref="C14" si="2">(B14^2+B14)*0.5*$A$5+$A$2*B14</f>
        <v>12809600</v>
      </c>
      <c r="D14" s="6">
        <f>ROUND($A$2 +(B14)*$A$5,0)</f>
        <v>16001</v>
      </c>
      <c r="E14" s="1">
        <f>JobCalculations!E4</f>
        <v>1000</v>
      </c>
    </row>
    <row r="15" spans="1:5" x14ac:dyDescent="0.35">
      <c r="A15" s="1" t="str">
        <f>JobCalculations!A5</f>
        <v>Hotwire</v>
      </c>
      <c r="B15" s="1">
        <f>SUM($E$12:E15)</f>
        <v>3600</v>
      </c>
      <c r="C15" s="6">
        <f t="shared" ref="C15" si="3">(B15^2+B15)*0.5*$A$5+$A$2*B15</f>
        <v>64821600</v>
      </c>
      <c r="D15" s="6">
        <f>ROUND($A$2 +(B15)*$A$5,0)</f>
        <v>36001</v>
      </c>
      <c r="E15" s="1">
        <f>JobCalculations!E5</f>
        <v>2000</v>
      </c>
    </row>
    <row r="16" spans="1:5" x14ac:dyDescent="0.35">
      <c r="A16" s="1">
        <f>JobCalculations!A6</f>
        <v>0</v>
      </c>
      <c r="B16" s="1"/>
      <c r="C16" s="6"/>
      <c r="D16" s="6"/>
      <c r="E16" s="1"/>
    </row>
    <row r="17" spans="1:5" x14ac:dyDescent="0.35">
      <c r="A17" s="1"/>
      <c r="B17" s="1"/>
      <c r="C17" s="6"/>
      <c r="D17" s="6"/>
      <c r="E17" s="1"/>
    </row>
    <row r="18" spans="1:5" x14ac:dyDescent="0.35">
      <c r="A18" s="1"/>
      <c r="B18" s="1"/>
      <c r="C18" s="6"/>
      <c r="D18" s="6"/>
      <c r="E18" s="1"/>
    </row>
    <row r="19" spans="1:5" x14ac:dyDescent="0.35">
      <c r="A19" s="1"/>
      <c r="B19" s="1"/>
      <c r="C19" s="6"/>
      <c r="D19" s="6"/>
      <c r="E19" s="1"/>
    </row>
    <row r="20" spans="1:5" x14ac:dyDescent="0.35">
      <c r="A20" s="1"/>
      <c r="B20" s="1"/>
      <c r="C20" s="6"/>
      <c r="D20" s="6"/>
      <c r="E20" s="1"/>
    </row>
    <row r="21" spans="1:5" x14ac:dyDescent="0.35">
      <c r="A21" s="1"/>
      <c r="B21" s="1"/>
      <c r="C21" s="6"/>
      <c r="D21" s="6"/>
      <c r="E21" s="1"/>
    </row>
    <row r="22" spans="1:5" x14ac:dyDescent="0.35">
      <c r="A22" s="1"/>
      <c r="B22" s="1"/>
      <c r="C22" s="6"/>
      <c r="D22" s="6"/>
      <c r="E22" s="1"/>
    </row>
    <row r="23" spans="1:5" x14ac:dyDescent="0.35">
      <c r="A23" s="1"/>
      <c r="B23" s="1"/>
      <c r="C23" s="6"/>
      <c r="D23" s="6"/>
      <c r="E23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F94B-115D-4AEF-957A-03B443CED67D}">
  <dimension ref="A1:J5"/>
  <sheetViews>
    <sheetView tabSelected="1" workbookViewId="0">
      <selection activeCell="J2" sqref="J2"/>
    </sheetView>
  </sheetViews>
  <sheetFormatPr defaultRowHeight="14.5" x14ac:dyDescent="0.35"/>
  <cols>
    <col min="1" max="1" width="14.1796875" customWidth="1"/>
    <col min="2" max="2" width="10.81640625" customWidth="1"/>
    <col min="3" max="3" width="11.453125" customWidth="1"/>
    <col min="4" max="4" width="11.7265625" customWidth="1"/>
    <col min="5" max="5" width="21.81640625" customWidth="1"/>
    <col min="6" max="6" width="15.1796875" style="5" customWidth="1"/>
    <col min="7" max="7" width="11.26953125" style="5" hidden="1" customWidth="1"/>
    <col min="8" max="8" width="14.6328125" style="1" customWidth="1"/>
    <col min="9" max="9" width="11.90625" style="1" hidden="1" customWidth="1"/>
    <col min="10" max="10" width="11.6328125" customWidth="1"/>
  </cols>
  <sheetData>
    <row r="1" spans="1:10" x14ac:dyDescent="0.35">
      <c r="A1" t="s">
        <v>3</v>
      </c>
      <c r="B1" t="s">
        <v>4</v>
      </c>
      <c r="C1" t="s">
        <v>5</v>
      </c>
      <c r="D1" t="s">
        <v>6</v>
      </c>
      <c r="E1" t="s">
        <v>9</v>
      </c>
      <c r="F1" s="5" t="s">
        <v>20</v>
      </c>
      <c r="G1" s="5" t="s">
        <v>23</v>
      </c>
      <c r="H1" s="1" t="s">
        <v>24</v>
      </c>
      <c r="I1" s="1" t="s">
        <v>25</v>
      </c>
      <c r="J1" t="s">
        <v>26</v>
      </c>
    </row>
    <row r="2" spans="1:10" x14ac:dyDescent="0.35">
      <c r="A2" t="s">
        <v>7</v>
      </c>
      <c r="B2">
        <v>10</v>
      </c>
      <c r="C2">
        <v>2000</v>
      </c>
      <c r="D2">
        <f>C2/B2</f>
        <v>200</v>
      </c>
      <c r="E2">
        <f>GlobalStats!$A$4*B2</f>
        <v>200</v>
      </c>
      <c r="F2" s="5">
        <f>JobCalculations!$B$2*JobCalculations!C2*60</f>
        <v>1200000</v>
      </c>
      <c r="G2" s="5">
        <f>F2*60</f>
        <v>72000000</v>
      </c>
      <c r="H2" s="6">
        <f>SUM(F$2:F2)</f>
        <v>1200000</v>
      </c>
      <c r="I2" s="6">
        <f>SUM(G$2:G2)</f>
        <v>72000000</v>
      </c>
    </row>
    <row r="3" spans="1:10" x14ac:dyDescent="0.35">
      <c r="A3" t="s">
        <v>8</v>
      </c>
      <c r="B3">
        <v>20</v>
      </c>
      <c r="C3">
        <v>3500</v>
      </c>
      <c r="D3">
        <f t="shared" ref="D3:D5" si="0">C3/B3</f>
        <v>175</v>
      </c>
      <c r="E3">
        <f>GlobalStats!$A$4*B3</f>
        <v>400</v>
      </c>
      <c r="F3" s="5">
        <f>JobCalculations!$B$2*JobCalculations!C3*60</f>
        <v>2100000</v>
      </c>
      <c r="G3" s="5">
        <f t="shared" ref="G3:G5" si="1">F3*60</f>
        <v>126000000</v>
      </c>
      <c r="H3" s="6">
        <f>SUM(F$2:F3)</f>
        <v>3300000</v>
      </c>
      <c r="I3" s="6">
        <f>SUM(G$2:G3)</f>
        <v>198000000</v>
      </c>
    </row>
    <row r="4" spans="1:10" x14ac:dyDescent="0.35">
      <c r="A4" t="s">
        <v>19</v>
      </c>
      <c r="B4">
        <v>50</v>
      </c>
      <c r="C4">
        <v>7500</v>
      </c>
      <c r="D4">
        <f t="shared" si="0"/>
        <v>150</v>
      </c>
      <c r="E4">
        <f>GlobalStats!$A$4*B4</f>
        <v>1000</v>
      </c>
      <c r="F4" s="5">
        <f>JobCalculations!$B$2*JobCalculations!C4*60</f>
        <v>4500000</v>
      </c>
      <c r="G4" s="5">
        <f t="shared" si="1"/>
        <v>270000000</v>
      </c>
      <c r="H4" s="6">
        <f>SUM(F$2:F4)</f>
        <v>7800000</v>
      </c>
      <c r="I4" s="6">
        <f>SUM(G$2:G4)</f>
        <v>468000000</v>
      </c>
    </row>
    <row r="5" spans="1:10" x14ac:dyDescent="0.35">
      <c r="A5" t="s">
        <v>18</v>
      </c>
      <c r="B5">
        <v>100</v>
      </c>
      <c r="C5">
        <v>14000</v>
      </c>
      <c r="D5">
        <f t="shared" si="0"/>
        <v>140</v>
      </c>
      <c r="E5">
        <f>GlobalStats!$A$4*B5</f>
        <v>2000</v>
      </c>
      <c r="F5" s="5">
        <f>JobCalculations!$B$2*JobCalculations!C5*60</f>
        <v>8400000</v>
      </c>
      <c r="G5" s="5">
        <f t="shared" si="1"/>
        <v>504000000</v>
      </c>
      <c r="H5" s="6">
        <f>SUM(F$2:F5)</f>
        <v>16200000</v>
      </c>
      <c r="I5" s="6">
        <f>SUM(G$2:G5)</f>
        <v>972000000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9AF8-4806-4BB0-B566-25F883810C1E}">
  <dimension ref="A1:B4"/>
  <sheetViews>
    <sheetView workbookViewId="0">
      <selection activeCell="B3" sqref="B3"/>
    </sheetView>
  </sheetViews>
  <sheetFormatPr defaultRowHeight="14.5" x14ac:dyDescent="0.35"/>
  <cols>
    <col min="1" max="1" width="18" customWidth="1"/>
    <col min="2" max="2" width="14.453125" customWidth="1"/>
  </cols>
  <sheetData>
    <row r="1" spans="1:2" x14ac:dyDescent="0.35">
      <c r="A1" t="s">
        <v>21</v>
      </c>
      <c r="B1" t="s">
        <v>22</v>
      </c>
    </row>
    <row r="2" spans="1:2" x14ac:dyDescent="0.35">
      <c r="A2">
        <v>0.05</v>
      </c>
      <c r="B2">
        <f>1/A2</f>
        <v>20</v>
      </c>
    </row>
    <row r="3" spans="1:2" x14ac:dyDescent="0.35">
      <c r="A3" t="s">
        <v>10</v>
      </c>
    </row>
    <row r="4" spans="1:2" x14ac:dyDescent="0.35">
      <c r="A4">
        <f>1/A2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GoonPricing</vt:lpstr>
      <vt:lpstr>JobCalculations</vt:lpstr>
      <vt:lpstr>GlobalStats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Crompton, Charles</dc:creator>
  <cp:lastModifiedBy>Crompton, Charles</cp:lastModifiedBy>
  <dcterms:created xsi:type="dcterms:W3CDTF">2024-02-26T01:44:58Z</dcterms:created>
  <dcterms:modified xsi:type="dcterms:W3CDTF">2024-02-26T04:32:59Z</dcterms:modified>
</cp:coreProperties>
</file>